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D:\★施設課\5 集落排水関係\3-2 経営比較分析表\R4決算\送付用\"/>
    </mc:Choice>
  </mc:AlternateContent>
  <xr:revisionPtr revIDLastSave="0" documentId="13_ncr:1_{21BFB171-A9BE-45C6-A7C2-E239C96E68C5}" xr6:coauthVersionLast="36" xr6:coauthVersionMax="36" xr10:uidLastSave="{00000000-0000-0000-0000-000000000000}"/>
  <workbookProtection workbookAlgorithmName="SHA-512" workbookHashValue="k9ZeG0q1wH6OlD+97HazGeYXEM23I5MNVwSsdM2AANXfCv6JQ1PwWuEw5Pbo1W/1l5/48XyE8BMisDqbx0uL4g==" workbookSaltValue="DEWUsRTnPqYvx4AcfOT74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<sst xmlns="http://schemas.openxmlformats.org/spreadsheetml/2006/main" count="236" uniqueCount="120">
  <si>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</si>
  <si>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</si>
  <si>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</si>
  <si>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</si>
  <si>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</si>
  <si>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</si>
  <si>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</si>
  <si>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</si>
  <si>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</si>
  <si>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</si>
  <si>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</si>
  <si>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</si>
  <si>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</si>
  <si>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</si>
  <si>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</si>
  <si>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</si>
  <si>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</si>
  <si>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</si>
  <si>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</si>
  <si>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</si>
  <si>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</si>
  <si>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</si>
  <si>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</si>
  <si>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</si>
  <si>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</si>
  <si>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</si>
  <si>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</si>
  <si>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</si>
  <si>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</si>
  <si>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</si>
  <si>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</si>
  <si>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</si>
  <si>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</si>
  <si>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</si>
  <si>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</si>
  <si>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</si>
  <si>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</si>
  <si>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</si>
  <si>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</si>
  <si>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</si>
  <si>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</si>
  <si>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</si>
  <si>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</si>
  <si>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</si>
  <si>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</si>
  <si>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</si>
  <si>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</si>
  <si>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</si>
  <si>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</si>
  <si>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</si>
  <si>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</si>
  <si>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</si>
  <si>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</si>
  <si>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</si>
  <si>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</si>
  <si>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</si>
  <si>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</si>
  <si>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</si>
  <si>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</si>
  <si>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</si>
  <si>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</si>
  <si>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</si>
  <si>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</si>
  <si>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</si>
  <si>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</si>
  <si>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</si>
  <si>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</si>
  <si>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</si>
  <si>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</si>
  <si>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</si>
  <si>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</si>
  <si>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</si>
  <si>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</si>
  <si>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</si>
  <si>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</si>
  <si>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</si>
  <si>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</si>
  <si>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</si>
  <si>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</si>
  <si>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</si>
  <si>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</si>
  <si>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</si>
  <si>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</si>
  <si>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</si>
  <si>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</si>
  <si>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</si>
  <si>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</si>
  <si>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</si>
  <si>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</si>
  <si>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</si>
  <si>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</si>
  <si>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</si>
  <si>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</si>
  <si>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</si>
  <si>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</si>
  <si>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</si>
  <si>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</si>
  <si>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</si>
  <si>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</si>
  <si>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</si>
  <si>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</si>
  <si>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</si>
  <si>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</si>
  <si>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</si>
  <si>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</si>
  <si>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</si>
  <si>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</si>
  <si>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</si>
  <si>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</si>
  <si>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</si>
  <si>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</si>
  <si>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</si>
  <si>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</si>
  <si>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</si>
  <si>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</si>
  <si>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</si>
  <si>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</si>
  <si>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や世帯が減少するなか、健全運営のハードルは高いが、今後の人口減少・需要予測等を踏まえながら、機能診断及び最適整備構想のもと、長寿命化等計画的な施設の改善及び維持管理に努める。また、町内各地区の処理場機能を統合する等、経営改善に向けた抜本的な取り組みの可能性などを検討し、可能な限り効率化を図り、適宜利用料金の見直し等も検討する。
　また令和6年度からの公営企業会計切り替えにむけ、一層の健全化を図ることとしている。</t>
    <rPh sb="128" eb="131">
      <t>カノウセイ</t>
    </rPh>
    <rPh sb="134" eb="136">
      <t>ケントウ</t>
    </rPh>
    <phoneticPr fontId="4"/>
  </si>
  <si>
    <r>
      <t>・収益的収支比率は、宅地分譲地の整備等により転入世帯もあったことで増加傾向であったが、前年に引き続き公営企業会計移行のための地方債の増額による影響で減少している。将来的には使用料の見直しも必要ではあるが、一方で維持管理に係る費用を抑えることも必要であり、町内の処理場機能を統合することも今後の視野に入れ経営改善を図っていきたい。
・企業債残高対事業規模比率は、事業の取組が早かったことから起債の償還も進んだことで、類似団体の平均値を大きく下回っている。今後、機械設備の更新が必要となってくるが、経営を圧迫しないような事業計画を立てたうえで実施する必要がある。
・経費回収率は、全国平均を上回っており、さらには100％となっている。今後も維持管理費を抑える対策を検討するとともに、計画的な機械設備の更新を実施していきたい。
・汚水処理原価についても全国平均を下回っているものの、電気代の高騰等により微増。汚水処理の効率化向上に向け、委託業者と連携していく必要がある。
・施設利用率については、昨年と変わりなし。新規の住宅については、繋ぎ込みの周知をし、率の向上を図る。水洗化率</t>
    </r>
    <r>
      <rPr>
        <sz val="11"/>
        <rFont val="ＭＳ ゴシック"/>
        <family val="3"/>
        <charset val="128"/>
      </rPr>
      <t>については、全</t>
    </r>
    <r>
      <rPr>
        <sz val="11"/>
        <color theme="1"/>
        <rFont val="ＭＳ ゴシック"/>
        <family val="3"/>
        <charset val="128"/>
      </rPr>
      <t>国平均を上回っており、引き続き未加入者も含め周知をし、率の向上を図る。</t>
    </r>
    <rPh sb="33" eb="35">
      <t>ゾウカ</t>
    </rPh>
    <rPh sb="35" eb="37">
      <t>ケイコウ</t>
    </rPh>
    <rPh sb="43" eb="45">
      <t>ゼンネン</t>
    </rPh>
    <rPh sb="46" eb="47">
      <t>ヒ</t>
    </rPh>
    <rPh sb="48" eb="49">
      <t>ツヅ</t>
    </rPh>
    <rPh sb="50" eb="52">
      <t>コウエイ</t>
    </rPh>
    <rPh sb="52" eb="54">
      <t>キギョウ</t>
    </rPh>
    <rPh sb="54" eb="56">
      <t>カイケイ</t>
    </rPh>
    <rPh sb="56" eb="58">
      <t>イコウ</t>
    </rPh>
    <rPh sb="62" eb="65">
      <t>チホウサイ</t>
    </rPh>
    <rPh sb="66" eb="68">
      <t>ゾウガク</t>
    </rPh>
    <rPh sb="71" eb="73">
      <t>エイキョウ</t>
    </rPh>
    <rPh sb="74" eb="76">
      <t>ゲンショウ</t>
    </rPh>
    <rPh sb="143" eb="145">
      <t>コンゴ</t>
    </rPh>
    <rPh sb="146" eb="148">
      <t>シヤ</t>
    </rPh>
    <rPh sb="149" eb="150">
      <t>イ</t>
    </rPh>
    <rPh sb="388" eb="391">
      <t>デンキダイ</t>
    </rPh>
    <rPh sb="392" eb="394">
      <t>コウトウ</t>
    </rPh>
    <rPh sb="394" eb="395">
      <t>トウ</t>
    </rPh>
    <rPh sb="398" eb="400">
      <t>ビゾウ</t>
    </rPh>
    <rPh sb="454" eb="456">
      <t>シンキ</t>
    </rPh>
    <rPh sb="457" eb="459">
      <t>ジュウタク</t>
    </rPh>
    <rPh sb="465" eb="466">
      <t>ツナ</t>
    </rPh>
    <rPh sb="467" eb="468">
      <t>コ</t>
    </rPh>
    <rPh sb="470" eb="472">
      <t>シュウチ</t>
    </rPh>
    <rPh sb="475" eb="476">
      <t>リツ</t>
    </rPh>
    <rPh sb="477" eb="479">
      <t>コウジョウ</t>
    </rPh>
    <rPh sb="480" eb="481">
      <t>ハカ</t>
    </rPh>
    <rPh sb="505" eb="506">
      <t>ヒ</t>
    </rPh>
    <rPh sb="507" eb="508">
      <t>ツヅ</t>
    </rPh>
    <rPh sb="509" eb="512">
      <t>ミカニュウ</t>
    </rPh>
    <rPh sb="512" eb="513">
      <t>シャ</t>
    </rPh>
    <rPh sb="514" eb="515">
      <t>フク</t>
    </rPh>
    <rPh sb="516" eb="518">
      <t>シュウチ</t>
    </rPh>
    <rPh sb="521" eb="522">
      <t>リツ</t>
    </rPh>
    <rPh sb="523" eb="525">
      <t>コウジョウ</t>
    </rPh>
    <rPh sb="526" eb="527">
      <t>ハカ</t>
    </rPh>
    <phoneticPr fontId="4"/>
  </si>
  <si>
    <t>　町が管理する農業集落排水施設は７地区あるが、竣工年度は平成5年から平成16年で、もっとも古い施設は25年以上が経過している。一部の地区については不明水による改修工事を実施済み。その他の地区についても機能診断の結果に基づき処理場を含め改修を計画的に行う予定である。</t>
    <rPh sb="100" eb="102">
      <t>キノウ</t>
    </rPh>
    <rPh sb="102" eb="104">
      <t>シンダン</t>
    </rPh>
    <rPh sb="105" eb="107">
      <t>ケッカ</t>
    </rPh>
    <rPh sb="108" eb="109">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</si>
</sst>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4F-4796-A368-D422C3F6F1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D4F-4796-A368-D422C3F6F1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60.71</c:v>
                </c:pt>
                <c:pt idx="1">
                  <c:v>60.71</c:v>
                </c:pt>
                <c:pt idx="2">
                  <c:v>60.71</c:v>
                </c:pt>
                <c:pt idx="3">
                  <c:v>60.71</c:v>
                </c:pt>
                <c:pt idx="4">
                  <c:v>60.71</c:v>
                </c:pt>
              </c:numCache>
            </c:numRef>
          </c:val>
          <c:extLst>
            <c:ext xmlns:c16="http://schemas.microsoft.com/office/drawing/2014/chart" uri="{C3380CC4-5D6E-409C-BE32-E72D297353CC}">
              <c16:uniqueId val="{00000000-47E7-4BB7-B2D0-5FBA8F144B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7E7-4BB7-B2D0-5FBA8F144B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97.46</c:v>
                </c:pt>
                <c:pt idx="1">
                  <c:v>97.75</c:v>
                </c:pt>
                <c:pt idx="2">
                  <c:v>97.72</c:v>
                </c:pt>
                <c:pt idx="3">
                  <c:v>97.99</c:v>
                </c:pt>
                <c:pt idx="4">
                  <c:v>99.5</c:v>
                </c:pt>
              </c:numCache>
            </c:numRef>
          </c:val>
          <c:extLst>
            <c:ext xmlns:c16="http://schemas.microsoft.com/office/drawing/2014/chart" uri="{C3380CC4-5D6E-409C-BE32-E72D297353CC}">
              <c16:uniqueId val="{00000000-322D-49EE-91E4-50CBA7B9DC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22D-49EE-91E4-50CBA7B9DC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95.82</c:v>
                </c:pt>
                <c:pt idx="1">
                  <c:v>96.16</c:v>
                </c:pt>
                <c:pt idx="2">
                  <c:v>96.45</c:v>
                </c:pt>
                <c:pt idx="3">
                  <c:v>91.98</c:v>
                </c:pt>
                <c:pt idx="4">
                  <c:v>89.02</c:v>
                </c:pt>
              </c:numCache>
            </c:numRef>
          </c:val>
          <c:extLst>
            <c:ext xmlns:c16="http://schemas.microsoft.com/office/drawing/2014/chart" uri="{C3380CC4-5D6E-409C-BE32-E72D297353CC}">
              <c16:uniqueId val="{00000000-C8D4-4B9D-8BF2-59E489362D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4-4B9D-8BF2-59E489362D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6F-47BC-97D8-E72FB14265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6F-47BC-97D8-E72FB14265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1E-4107-8DDE-7AB80B0E76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1E-4107-8DDE-7AB80B0E76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2A-4472-9A46-A155440941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2A-4472-9A46-A155440941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C-405B-B9DA-BF331A05E6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C-405B-B9DA-BF331A05E6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254.92</c:v>
                </c:pt>
                <c:pt idx="1">
                  <c:v>206.42</c:v>
                </c:pt>
                <c:pt idx="2">
                  <c:v>171.58</c:v>
                </c:pt>
                <c:pt idx="3">
                  <c:v>83.85</c:v>
                </c:pt>
                <c:pt idx="4">
                  <c:v>14.36</c:v>
                </c:pt>
              </c:numCache>
            </c:numRef>
          </c:val>
          <c:extLst>
            <c:ext xmlns:c16="http://schemas.microsoft.com/office/drawing/2014/chart" uri="{C3380CC4-5D6E-409C-BE32-E72D297353CC}">
              <c16:uniqueId val="{00000000-0932-4BF0-9106-D4CFD95179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932-4BF0-9106-D4CFD95179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631-4BE0-ACEC-29E0594865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D631-4BE0-ACEC-29E0594865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182.84</c:v>
                </c:pt>
                <c:pt idx="1">
                  <c:v>187.21</c:v>
                </c:pt>
                <c:pt idx="2">
                  <c:v>185.48</c:v>
                </c:pt>
                <c:pt idx="3">
                  <c:v>190.03</c:v>
                </c:pt>
                <c:pt idx="4">
                  <c:v>202.75</c:v>
                </c:pt>
              </c:numCache>
            </c:numRef>
          </c:val>
          <c:extLst>
            <c:ext xmlns:c16="http://schemas.microsoft.com/office/drawing/2014/chart" uri="{C3380CC4-5D6E-409C-BE32-E72D297353CC}">
              <c16:uniqueId val="{00000000-BD69-4A7B-8141-60FF30D2A8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BD69-4A7B-8141-60FF30D2A8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U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阿武町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3072</v>
      </c>
      <c r="AM8" s="37"/>
      <c r="AN8" s="37"/>
      <c r="AO8" s="37"/>
      <c r="AP8" s="37"/>
      <c r="AQ8" s="37"/>
      <c r="AR8" s="37"/>
      <c r="AS8" s="37"/>
      <c r="AT8" s="38">
        <f>データ!T6</f>
        <v>115.95</v>
      </c>
      <c r="AU8" s="38"/>
      <c r="AV8" s="38"/>
      <c r="AW8" s="38"/>
      <c r="AX8" s="38"/>
      <c r="AY8" s="38"/>
      <c r="AZ8" s="38"/>
      <c r="BA8" s="38"/>
      <c r="BB8" s="38">
        <f>データ!U6</f>
        <v>26.49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58.7</v>
      </c>
      <c r="Q10" s="38"/>
      <c r="R10" s="38"/>
      <c r="S10" s="38"/>
      <c r="T10" s="38"/>
      <c r="U10" s="38"/>
      <c r="V10" s="38"/>
      <c r="W10" s="38">
        <f>データ!Q6</f>
        <v>100</v>
      </c>
      <c r="X10" s="38"/>
      <c r="Y10" s="38"/>
      <c r="Z10" s="38"/>
      <c r="AA10" s="38"/>
      <c r="AB10" s="38"/>
      <c r="AC10" s="38"/>
      <c r="AD10" s="37">
        <f>データ!R6</f>
        <v>4400</v>
      </c>
      <c r="AE10" s="37"/>
      <c r="AF10" s="37"/>
      <c r="AG10" s="37"/>
      <c r="AH10" s="37"/>
      <c r="AI10" s="37"/>
      <c r="AJ10" s="37"/>
      <c r="AK10" s="2"/>
      <c r="AL10" s="37">
        <f>データ!V6</f>
        <v>1788</v>
      </c>
      <c r="AM10" s="37"/>
      <c r="AN10" s="37"/>
      <c r="AO10" s="37"/>
      <c r="AP10" s="37"/>
      <c r="AQ10" s="37"/>
      <c r="AR10" s="37"/>
      <c r="AS10" s="37"/>
      <c r="AT10" s="38">
        <f>データ!W6</f>
        <v>1.8</v>
      </c>
      <c r="AU10" s="38"/>
      <c r="AV10" s="38"/>
      <c r="AW10" s="38"/>
      <c r="AX10" s="38"/>
      <c r="AY10" s="38"/>
      <c r="AZ10" s="38"/>
      <c r="BA10" s="38"/>
      <c r="BB10" s="38">
        <f>データ!X6</f>
        <v>993.33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aATuEk+bEAyY90j087NLbNQztbbnKZmlxBmLbjSb7nb2WO8bL+hVsFhRGBClN63vwMkFupQcBE5C9V0lJ/cubg==" saltValue="Y1CTMP3+O2OiLgyUuuQq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355020</v>
      </c>
      <c r="D6" s="19">
        <f t="shared" si="3"/>
        <v>47</v>
      </c>
      <c r="E6" s="19">
        <f t="shared" si="3"/>
        <v>17</v>
      </c>
      <c r="F6" s="19">
        <f t="shared" si="3"/>
        <v>5</v>
      </c>
      <c r="G6" s="19">
        <f t="shared" si="3"/>
        <v>0</v>
      </c>
      <c r="H6" s="19" t="str">
        <f t="shared" si="3"/>
        <v>山口県　阿武町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58.7</v>
      </c>
      <c r="Q6" s="20">
        <f t="shared" si="3"/>
        <v>100</v>
      </c>
      <c r="R6" s="20">
        <f t="shared" si="3"/>
        <v>4400</v>
      </c>
      <c r="S6" s="20">
        <f t="shared" si="3"/>
        <v>3072</v>
      </c>
      <c r="T6" s="20">
        <f t="shared" si="3"/>
        <v>115.95</v>
      </c>
      <c r="U6" s="20">
        <f t="shared" si="3"/>
        <v>26.49</v>
      </c>
      <c r="V6" s="20">
        <f t="shared" si="3"/>
        <v>1788</v>
      </c>
      <c r="W6" s="20">
        <f t="shared" si="3"/>
        <v>1.8</v>
      </c>
      <c r="X6" s="20">
        <f t="shared" si="3"/>
        <v>993.33</v>
      </c>
      <c r="Y6" s="21">
        <f>IF(Y7="",NA(),Y7)</f>
        <v>95.82</v>
      </c>
      <c r="Z6" s="21">
        <f t="shared" ref="Z6:AH6" si="4">IF(Z7="",NA(),Z7)</f>
        <v>96.16</v>
      </c>
      <c r="AA6" s="21">
        <f t="shared" si="4"/>
        <v>96.45</v>
      </c>
      <c r="AB6" s="21">
        <f t="shared" si="4"/>
        <v>91.98</v>
      </c>
      <c r="AC6" s="21">
        <f t="shared" si="4"/>
        <v>89.02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254.92</v>
      </c>
      <c r="BG6" s="21">
        <f t="shared" ref="BG6:BO6" si="7">IF(BG7="",NA(),BG7)</f>
        <v>206.42</v>
      </c>
      <c r="BH6" s="21">
        <f t="shared" si="7"/>
        <v>171.58</v>
      </c>
      <c r="BI6" s="21">
        <f t="shared" si="7"/>
        <v>83.85</v>
      </c>
      <c r="BJ6" s="21">
        <f t="shared" si="7"/>
        <v>14.36</v>
      </c>
      <c r="BK6" s="21">
        <f t="shared" si="7"/>
        <v>789.46</v>
      </c>
      <c r="BL6" s="21">
        <f t="shared" si="7"/>
        <v>826.83</v>
      </c>
      <c r="BM6" s="21">
        <f t="shared" si="7"/>
        <v>867.83</v>
      </c>
      <c r="BN6" s="21">
        <f t="shared" si="7"/>
        <v>791.76</v>
      </c>
      <c r="BO6" s="21">
        <f t="shared" si="7"/>
        <v>900.82</v>
      </c>
      <c r="BP6" s="20" t="str">
        <f>IF(BP7="","",IF(BP7="-","【-】","【"&amp;SUBSTITUTE(TEXT(BP7,"#,##0.00"),"-","△")&amp;"】"))</f>
        <v>【809.19】</v>
      </c>
      <c r="BQ6" s="21">
        <f>IF(BQ7="",NA(),BQ7)</f>
        <v>100</v>
      </c>
      <c r="BR6" s="21">
        <f t="shared" ref="BR6:BZ6" si="8">IF(BR7="",NA(),BR7)</f>
        <v>100</v>
      </c>
      <c r="BS6" s="21">
        <f t="shared" si="8"/>
        <v>100</v>
      </c>
      <c r="BT6" s="21">
        <f t="shared" si="8"/>
        <v>100</v>
      </c>
      <c r="BU6" s="21">
        <f t="shared" si="8"/>
        <v>100</v>
      </c>
      <c r="BV6" s="21">
        <f t="shared" si="8"/>
        <v>57.77</v>
      </c>
      <c r="BW6" s="21">
        <f t="shared" si="8"/>
        <v>57.31</v>
      </c>
      <c r="BX6" s="21">
        <f t="shared" si="8"/>
        <v>57.08</v>
      </c>
      <c r="BY6" s="21">
        <f t="shared" si="8"/>
        <v>56.26</v>
      </c>
      <c r="BZ6" s="21">
        <f t="shared" si="8"/>
        <v>52.94</v>
      </c>
      <c r="CA6" s="20" t="str">
        <f>IF(CA7="","",IF(CA7="-","【-】","【"&amp;SUBSTITUTE(TEXT(CA7,"#,##0.00"),"-","△")&amp;"】"))</f>
        <v>【57.02】</v>
      </c>
      <c r="CB6" s="21">
        <f>IF(CB7="",NA(),CB7)</f>
        <v>182.84</v>
      </c>
      <c r="CC6" s="21">
        <f t="shared" ref="CC6:CK6" si="9">IF(CC7="",NA(),CC7)</f>
        <v>187.21</v>
      </c>
      <c r="CD6" s="21">
        <f t="shared" si="9"/>
        <v>185.48</v>
      </c>
      <c r="CE6" s="21">
        <f t="shared" si="9"/>
        <v>190.03</v>
      </c>
      <c r="CF6" s="21">
        <f t="shared" si="9"/>
        <v>202.75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60.71</v>
      </c>
      <c r="CN6" s="21">
        <f t="shared" ref="CN6:CV6" si="10">IF(CN7="",NA(),CN7)</f>
        <v>60.71</v>
      </c>
      <c r="CO6" s="21">
        <f t="shared" si="10"/>
        <v>60.71</v>
      </c>
      <c r="CP6" s="21">
        <f t="shared" si="10"/>
        <v>60.71</v>
      </c>
      <c r="CQ6" s="21">
        <f t="shared" si="10"/>
        <v>60.71</v>
      </c>
      <c r="CR6" s="21">
        <f t="shared" si="10"/>
        <v>50.68</v>
      </c>
      <c r="CS6" s="21">
        <f t="shared" si="10"/>
        <v>50.14</v>
      </c>
      <c r="CT6" s="21">
        <f t="shared" si="10"/>
        <v>54.83</v>
      </c>
      <c r="CU6" s="21">
        <f t="shared" si="10"/>
        <v>66.53</v>
      </c>
      <c r="CV6" s="21">
        <f t="shared" si="10"/>
        <v>52.35</v>
      </c>
      <c r="CW6" s="20" t="str">
        <f>IF(CW7="","",IF(CW7="-","【-】","【"&amp;SUBSTITUTE(TEXT(CW7,"#,##0.00"),"-","△")&amp;"】"))</f>
        <v>【52.55】</v>
      </c>
      <c r="CX6" s="21">
        <f>IF(CX7="",NA(),CX7)</f>
        <v>97.46</v>
      </c>
      <c r="CY6" s="21">
        <f t="shared" ref="CY6:DG6" si="11">IF(CY7="",NA(),CY7)</f>
        <v>97.75</v>
      </c>
      <c r="CZ6" s="21">
        <f t="shared" si="11"/>
        <v>97.72</v>
      </c>
      <c r="DA6" s="21">
        <f t="shared" si="11"/>
        <v>97.99</v>
      </c>
      <c r="DB6" s="21">
        <f t="shared" si="11"/>
        <v>99.5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355020</v>
      </c>
      <c r="D7" s="23">
        <v>47</v>
      </c>
      <c r="E7" s="23">
        <v>17</v>
      </c>
      <c r="F7" s="23">
        <v>5</v>
      </c>
      <c r="G7" s="23">
        <v>0</v>
      </c>
      <c r="H7" s="23" t="s">
        <v>98</v>
      </c>
      <c r="I7" s="23" t="s">
        <v>99</v>
      </c>
      <c r="J7" s="23" t="s">
        <v>100</v>
      </c>
      <c r="K7" s="23" t="s">
        <v>101</v>
      </c>
      <c r="L7" s="23" t="s">
        <v>102</v>
      </c>
      <c r="M7" s="23" t="s">
        <v>103</v>
      </c>
      <c r="N7" s="24" t="s">
        <v>104</v>
      </c>
      <c r="O7" s="24" t="s">
        <v>105</v>
      </c>
      <c r="P7" s="24">
        <v>58.7</v>
      </c>
      <c r="Q7" s="24">
        <v>100</v>
      </c>
      <c r="R7" s="24">
        <v>4400</v>
      </c>
      <c r="S7" s="24">
        <v>3072</v>
      </c>
      <c r="T7" s="24">
        <v>115.95</v>
      </c>
      <c r="U7" s="24">
        <v>26.49</v>
      </c>
      <c r="V7" s="24">
        <v>1788</v>
      </c>
      <c r="W7" s="24">
        <v>1.8</v>
      </c>
      <c r="X7" s="24">
        <v>993.33</v>
      </c>
      <c r="Y7" s="24">
        <v>95.82</v>
      </c>
      <c r="Z7" s="24">
        <v>96.16</v>
      </c>
      <c r="AA7" s="24">
        <v>96.45</v>
      </c>
      <c r="AB7" s="24">
        <v>91.98</v>
      </c>
      <c r="AC7" s="24">
        <v>89.02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254.92</v>
      </c>
      <c r="BG7" s="24">
        <v>206.42</v>
      </c>
      <c r="BH7" s="24">
        <v>171.58</v>
      </c>
      <c r="BI7" s="24">
        <v>83.85</v>
      </c>
      <c r="BJ7" s="24">
        <v>14.36</v>
      </c>
      <c r="BK7" s="24">
        <v>789.46</v>
      </c>
      <c r="BL7" s="24">
        <v>826.83</v>
      </c>
      <c r="BM7" s="24">
        <v>867.83</v>
      </c>
      <c r="BN7" s="24">
        <v>791.76</v>
      </c>
      <c r="BO7" s="24">
        <v>900.82</v>
      </c>
      <c r="BP7" s="24">
        <v>809.19</v>
      </c>
      <c r="BQ7" s="24">
        <v>100</v>
      </c>
      <c r="BR7" s="24">
        <v>100</v>
      </c>
      <c r="BS7" s="24">
        <v>100</v>
      </c>
      <c r="BT7" s="24">
        <v>100</v>
      </c>
      <c r="BU7" s="24">
        <v>100</v>
      </c>
      <c r="BV7" s="24">
        <v>57.77</v>
      </c>
      <c r="BW7" s="24">
        <v>57.31</v>
      </c>
      <c r="BX7" s="24">
        <v>57.08</v>
      </c>
      <c r="BY7" s="24">
        <v>56.26</v>
      </c>
      <c r="BZ7" s="24">
        <v>52.94</v>
      </c>
      <c r="CA7" s="24">
        <v>57.02</v>
      </c>
      <c r="CB7" s="24">
        <v>182.84</v>
      </c>
      <c r="CC7" s="24">
        <v>187.21</v>
      </c>
      <c r="CD7" s="24">
        <v>185.48</v>
      </c>
      <c r="CE7" s="24">
        <v>190.03</v>
      </c>
      <c r="CF7" s="24">
        <v>202.75</v>
      </c>
      <c r="CG7" s="24">
        <v>274.35000000000002</v>
      </c>
      <c r="CH7" s="24">
        <v>273.52</v>
      </c>
      <c r="CI7" s="24">
        <v>274.99</v>
      </c>
      <c r="CJ7" s="24">
        <v>282.08999999999997</v>
      </c>
      <c r="CK7" s="24">
        <v>303.27999999999997</v>
      </c>
      <c r="CL7" s="24">
        <v>273.68</v>
      </c>
      <c r="CM7" s="24">
        <v>60.71</v>
      </c>
      <c r="CN7" s="24">
        <v>60.71</v>
      </c>
      <c r="CO7" s="24">
        <v>60.71</v>
      </c>
      <c r="CP7" s="24">
        <v>60.71</v>
      </c>
      <c r="CQ7" s="24">
        <v>60.71</v>
      </c>
      <c r="CR7" s="24">
        <v>50.68</v>
      </c>
      <c r="CS7" s="24">
        <v>50.14</v>
      </c>
      <c r="CT7" s="24">
        <v>54.83</v>
      </c>
      <c r="CU7" s="24">
        <v>66.53</v>
      </c>
      <c r="CV7" s="24">
        <v>52.35</v>
      </c>
      <c r="CW7" s="24">
        <v>52.55</v>
      </c>
      <c r="CX7" s="24">
        <v>97.46</v>
      </c>
      <c r="CY7" s="24">
        <v>97.75</v>
      </c>
      <c r="CZ7" s="24">
        <v>97.72</v>
      </c>
      <c r="DA7" s="24">
        <v>97.99</v>
      </c>
      <c r="DB7" s="24">
        <v>99.5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2024-02-13T11:28:05Z</cp:lastPrinted>
  <dcterms:created xsi:type="dcterms:W3CDTF">2023-12-12T02:55:37Z</dcterms:created>
  <dcterms:modified xsi:type="dcterms:W3CDTF">2024-02-13T11:48:39Z</dcterms:modified>
  <cp:category/>
</cp:coreProperties>
</file>