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D:\★施設課\5 集落排水関係\3-2 経営比較分析表\R4決算\送付用\"/>
    </mc:Choice>
  </mc:AlternateContent>
  <xr:revisionPtr revIDLastSave="0" documentId="13_ncr:1_{A077B1C9-684C-49FE-BF9B-E404EFD6EBAD}" xr6:coauthVersionLast="36" xr6:coauthVersionMax="36" xr10:uidLastSave="{00000000-0000-0000-0000-000000000000}"/>
  <workbookProtection workbookAlgorithmName="SHA-512" workbookHashValue="Eq1FFBmaxDgF4DeYu/BPum0XDA4NJJFN5phnzvNUz/OZ26+pxcrVAH1WlSmVNOwbxNJgslZF7sO01jkXhPeR/A==" workbookSaltValue="YIH4nZvolHfcVPiDf6Bwd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<sst xmlns="http://schemas.openxmlformats.org/spreadsheetml/2006/main" count="236" uniqueCount="121">
  <si>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</si>
  <si>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</si>
  <si>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</si>
  <si>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</si>
  <si>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</si>
  <si>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</si>
  <si>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</si>
  <si>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</si>
  <si>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</si>
  <si>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</si>
  <si>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</si>
  <si>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</si>
  <si>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</si>
  <si>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</si>
  <si>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</si>
  <si>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</si>
  <si>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</si>
  <si>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</si>
  <si>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</si>
  <si>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</si>
  <si>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</si>
  <si>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</si>
  <si>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</si>
  <si>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</si>
  <si>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</si>
  <si>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</si>
  <si>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</si>
  <si>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</si>
  <si>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</si>
  <si>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</si>
  <si>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</si>
  <si>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</si>
  <si>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</si>
  <si>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</si>
  <si>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</si>
  <si>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</si>
  <si>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</si>
  <si>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</si>
  <si>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</si>
  <si>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</si>
  <si>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</si>
  <si>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</si>
  <si>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</si>
  <si>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</si>
  <si>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</si>
  <si>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</si>
  <si>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</si>
  <si>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</si>
  <si>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</si>
  <si>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</si>
  <si>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</si>
  <si>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</si>
  <si>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</si>
  <si>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</si>
  <si>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</si>
  <si>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</si>
  <si>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</si>
  <si>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</si>
  <si>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</si>
  <si>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</si>
  <si>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</si>
  <si>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</si>
  <si>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</si>
  <si>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</si>
  <si>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</si>
  <si>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</si>
  <si>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</si>
  <si>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</si>
  <si>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</si>
  <si>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</si>
  <si>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</si>
  <si>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</si>
  <si>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</si>
  <si>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</si>
  <si>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</si>
  <si>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</si>
  <si>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</si>
  <si>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</si>
  <si>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</si>
  <si>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</si>
  <si>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</si>
  <si>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</si>
  <si>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</si>
  <si>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</si>
  <si>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</si>
  <si>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</si>
  <si>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</si>
  <si>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</si>
  <si>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</si>
  <si>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</si>
  <si>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</si>
  <si>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</si>
  <si>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</si>
  <si>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</si>
  <si>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</si>
  <si>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</si>
  <si>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</si>
  <si>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</si>
  <si>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</si>
  <si>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</si>
  <si>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</si>
  <si>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</si>
  <si>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</si>
  <si>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</si>
  <si>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</si>
  <si>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</si>
  <si>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</si>
  <si>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</si>
  <si>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</si>
  <si>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</si>
  <si>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</si>
  <si>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</si>
  <si>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</si>
  <si>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</si>
  <si>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</si>
  <si>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</si>
  <si>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</si>
  <si>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</si>
  <si>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町が管理する漁業集落排水施設は3地区あるが、竣工年度は平成元年から平成10年で、もっとも古い施設は30年以上経過している。すべての地区で機能保全計画を策定しており、今後も計画的に改修を行うこととしている。1地区が令和5年度には全ての改修を終え、その他の2地区については令和5年度より設計、工事を並行しておこなう予定。今後も機能保全計画に基づき計画的に改修工事をおこなっていきたい。</t>
    <rPh sb="53" eb="55">
      <t>イジョウ</t>
    </rPh>
    <rPh sb="66" eb="68">
      <t>チク</t>
    </rPh>
    <rPh sb="69" eb="71">
      <t>キノウ</t>
    </rPh>
    <rPh sb="71" eb="73">
      <t>ホゼン</t>
    </rPh>
    <rPh sb="73" eb="75">
      <t>ケイカク</t>
    </rPh>
    <rPh sb="76" eb="78">
      <t>サクテイ</t>
    </rPh>
    <rPh sb="83" eb="85">
      <t>コンゴ</t>
    </rPh>
    <rPh sb="104" eb="106">
      <t>チク</t>
    </rPh>
    <rPh sb="107" eb="109">
      <t>レイワ</t>
    </rPh>
    <rPh sb="110" eb="112">
      <t>ネンド</t>
    </rPh>
    <rPh sb="114" eb="115">
      <t>スベ</t>
    </rPh>
    <rPh sb="117" eb="119">
      <t>カイシュウ</t>
    </rPh>
    <rPh sb="120" eb="121">
      <t>オ</t>
    </rPh>
    <rPh sb="135" eb="137">
      <t>レイワ</t>
    </rPh>
    <rPh sb="138" eb="140">
      <t>ネンド</t>
    </rPh>
    <rPh sb="142" eb="144">
      <t>セッケイ</t>
    </rPh>
    <rPh sb="145" eb="147">
      <t>コウジ</t>
    </rPh>
    <rPh sb="148" eb="150">
      <t>ヘイコウ</t>
    </rPh>
    <rPh sb="156" eb="158">
      <t>ヨテイ</t>
    </rPh>
    <rPh sb="159" eb="161">
      <t>コンゴ</t>
    </rPh>
    <rPh sb="162" eb="164">
      <t>キノウ</t>
    </rPh>
    <rPh sb="164" eb="166">
      <t>ホゼン</t>
    </rPh>
    <rPh sb="166" eb="168">
      <t>ケイカク</t>
    </rPh>
    <rPh sb="169" eb="170">
      <t>モト</t>
    </rPh>
    <rPh sb="172" eb="175">
      <t>ケイカクテキ</t>
    </rPh>
    <rPh sb="176" eb="178">
      <t>カイシュウ</t>
    </rPh>
    <rPh sb="178" eb="180">
      <t>コウジ</t>
    </rPh>
    <phoneticPr fontId="4"/>
  </si>
  <si>
    <t>　人口や世帯の減少が著しい状況下、健全運営のハードルは高いが、今後の人口減少・需要予測等を踏まえながら、年度毎の現状把握をおこない、機能診断及び最適整備構想のもと、長寿命化等計画的な施設の改善及び維持管理に努める。また、可能な限り効率化を図り、適宜利用料金の見直し等も検討する。
　また令和6年度からの公営企業会計切り替えにむけ、一層の健全化を図ることとしている。</t>
    <rPh sb="52" eb="54">
      <t>ネンド</t>
    </rPh>
    <rPh sb="54" eb="55">
      <t>ゴト</t>
    </rPh>
    <rPh sb="143" eb="145">
      <t>レイワ</t>
    </rPh>
    <rPh sb="146" eb="148">
      <t>ネンド</t>
    </rPh>
    <rPh sb="157" eb="158">
      <t>キ</t>
    </rPh>
    <rPh sb="159" eb="160">
      <t>カ</t>
    </rPh>
    <rPh sb="165" eb="167">
      <t>イッソウ</t>
    </rPh>
    <rPh sb="168" eb="171">
      <t>ケンゼンカ</t>
    </rPh>
    <rPh sb="172" eb="173">
      <t>ハカ</t>
    </rPh>
    <phoneticPr fontId="4"/>
  </si>
  <si>
    <t>・収益的収支比率は前年度よりも大幅に減少した。公営企業会計移行のための地方債の増額が原因と思われる。今後計画的な機械設備の更新等による汚水処理の効率向上進める一方で使用料の見直しも含め、より一層経営改善の取組が不可欠である。
・企業債残高対事業規模比率は、事業の取組が早かったため、当初の起債の償還が終わりに近づいており、類似団体の平均値を大きく下回っている。今後は機能保全のための事業が進んで行く中で、新たな起債をしており、今後経営を圧迫しないよう計画的な借り方をしていく必要がある。
・経費回収率は、前年度に比べて減少しており、計画的な機械設備の更新等により汚水処理の効率向上や使用料の見直し等、より一層の経営改善に取組む必要がある。
・汚水処理原価は、電気代の高騰等により増加。今後も計画的な機械設備の更新等による汚水処理の効率向上や使用料の見直し等、経営改善の取組が必要である。
・施設利用率及び水洗化率ともに、全国平均は上回っているが、今後も未加入者の調査、新規繋ぎ込みへの周知等に取組むことで、率を上げていきたい。</t>
    <rPh sb="9" eb="12">
      <t>ゼンネンド</t>
    </rPh>
    <rPh sb="15" eb="17">
      <t>オオハバ</t>
    </rPh>
    <rPh sb="18" eb="20">
      <t>ゲンショウ</t>
    </rPh>
    <rPh sb="76" eb="77">
      <t>スス</t>
    </rPh>
    <rPh sb="79" eb="81">
      <t>イッポウ</t>
    </rPh>
    <rPh sb="90" eb="91">
      <t>フク</t>
    </rPh>
    <rPh sb="213" eb="215">
      <t>コンゴ</t>
    </rPh>
    <rPh sb="225" eb="227">
      <t>ケイカク</t>
    </rPh>
    <rPh sb="227" eb="228">
      <t>テキ</t>
    </rPh>
    <rPh sb="229" eb="230">
      <t>カ</t>
    </rPh>
    <rPh sb="231" eb="232">
      <t>カタ</t>
    </rPh>
    <rPh sb="237" eb="239">
      <t>ヒツヨウ</t>
    </rPh>
    <rPh sb="329" eb="332">
      <t>デンキダイ</t>
    </rPh>
    <rPh sb="333" eb="335">
      <t>コウトウ</t>
    </rPh>
    <rPh sb="335" eb="336">
      <t>トウ</t>
    </rPh>
    <rPh sb="339" eb="34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</si>
</sst>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0B-4CD8-B132-BE2D006D87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2C0B-4CD8-B132-BE2D006D87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65.790000000000006</c:v>
                </c:pt>
                <c:pt idx="1">
                  <c:v>65.790000000000006</c:v>
                </c:pt>
                <c:pt idx="2">
                  <c:v>65.790000000000006</c:v>
                </c:pt>
                <c:pt idx="3">
                  <c:v>65.790000000000006</c:v>
                </c:pt>
                <c:pt idx="4">
                  <c:v>65.790000000000006</c:v>
                </c:pt>
              </c:numCache>
            </c:numRef>
          </c:val>
          <c:extLst>
            <c:ext xmlns:c16="http://schemas.microsoft.com/office/drawing/2014/chart" uri="{C3380CC4-5D6E-409C-BE32-E72D297353CC}">
              <c16:uniqueId val="{00000000-7795-493A-AD7D-8CD31B78090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39.130000000000003</c:v>
                </c:pt>
                <c:pt idx="2">
                  <c:v>40.29</c:v>
                </c:pt>
                <c:pt idx="3">
                  <c:v>40.11</c:v>
                </c:pt>
                <c:pt idx="4">
                  <c:v>37.67</c:v>
                </c:pt>
              </c:numCache>
            </c:numRef>
          </c:val>
          <c:smooth val="0"/>
          <c:extLst>
            <c:ext xmlns:c16="http://schemas.microsoft.com/office/drawing/2014/chart" uri="{C3380CC4-5D6E-409C-BE32-E72D297353CC}">
              <c16:uniqueId val="{00000001-7795-493A-AD7D-8CD31B78090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98.38</c:v>
                </c:pt>
                <c:pt idx="1">
                  <c:v>98.46</c:v>
                </c:pt>
                <c:pt idx="2">
                  <c:v>97.69</c:v>
                </c:pt>
                <c:pt idx="3">
                  <c:v>99.36</c:v>
                </c:pt>
                <c:pt idx="4">
                  <c:v>98.21</c:v>
                </c:pt>
              </c:numCache>
            </c:numRef>
          </c:val>
          <c:extLst>
            <c:ext xmlns:c16="http://schemas.microsoft.com/office/drawing/2014/chart" uri="{C3380CC4-5D6E-409C-BE32-E72D297353CC}">
              <c16:uniqueId val="{00000000-4064-47C2-8990-128F449340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86.33</c:v>
                </c:pt>
                <c:pt idx="2">
                  <c:v>87.49</c:v>
                </c:pt>
                <c:pt idx="3">
                  <c:v>87.61</c:v>
                </c:pt>
                <c:pt idx="4">
                  <c:v>87.94</c:v>
                </c:pt>
              </c:numCache>
            </c:numRef>
          </c:val>
          <c:smooth val="0"/>
          <c:extLst>
            <c:ext xmlns:c16="http://schemas.microsoft.com/office/drawing/2014/chart" uri="{C3380CC4-5D6E-409C-BE32-E72D297353CC}">
              <c16:uniqueId val="{00000001-4064-47C2-8990-128F449340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99.62</c:v>
                </c:pt>
                <c:pt idx="1">
                  <c:v>99.93</c:v>
                </c:pt>
                <c:pt idx="2">
                  <c:v>98.09</c:v>
                </c:pt>
                <c:pt idx="3">
                  <c:v>98.52</c:v>
                </c:pt>
                <c:pt idx="4">
                  <c:v>91.28</c:v>
                </c:pt>
              </c:numCache>
            </c:numRef>
          </c:val>
          <c:extLst>
            <c:ext xmlns:c16="http://schemas.microsoft.com/office/drawing/2014/chart" uri="{C3380CC4-5D6E-409C-BE32-E72D297353CC}">
              <c16:uniqueId val="{00000000-D0B8-40A2-A453-FDAF18709E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8-40A2-A453-FDAF18709E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26-4634-A43D-BD325B7C5E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26-4634-A43D-BD325B7C5E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04-4C68-BAAB-BE3BD9C8CF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4-4C68-BAAB-BE3BD9C8CF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6-4B02-A007-B6F1E680BF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6-4B02-A007-B6F1E680BF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0-420F-B556-CC4AF35FF7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0-420F-B556-CC4AF35FF7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108.46</c:v>
                </c:pt>
                <c:pt idx="1">
                  <c:v>36.159999999999997</c:v>
                </c:pt>
                <c:pt idx="2">
                  <c:v>75.290000000000006</c:v>
                </c:pt>
                <c:pt idx="3" formatCode="#,##0.00;&quot;△&quot;#,##0.00">
                  <c:v>0</c:v>
                </c:pt>
                <c:pt idx="4" formatCode="#,##0.00;&quot;△&quot;#,##0.00">
                  <c:v>0</c:v>
                </c:pt>
              </c:numCache>
            </c:numRef>
          </c:val>
          <c:extLst>
            <c:ext xmlns:c16="http://schemas.microsoft.com/office/drawing/2014/chart" uri="{C3380CC4-5D6E-409C-BE32-E72D297353CC}">
              <c16:uniqueId val="{00000000-7F77-4073-BDF9-096A46DB47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641.42999999999995</c:v>
                </c:pt>
                <c:pt idx="2">
                  <c:v>807.81</c:v>
                </c:pt>
                <c:pt idx="3">
                  <c:v>733.23</c:v>
                </c:pt>
                <c:pt idx="4">
                  <c:v>607.88</c:v>
                </c:pt>
              </c:numCache>
            </c:numRef>
          </c:val>
          <c:smooth val="0"/>
          <c:extLst>
            <c:ext xmlns:c16="http://schemas.microsoft.com/office/drawing/2014/chart" uri="{C3380CC4-5D6E-409C-BE32-E72D297353CC}">
              <c16:uniqueId val="{00000001-7F77-4073-BDF9-096A46DB47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96.92</c:v>
                </c:pt>
                <c:pt idx="4">
                  <c:v>79.319999999999993</c:v>
                </c:pt>
              </c:numCache>
            </c:numRef>
          </c:val>
          <c:extLst>
            <c:ext xmlns:c16="http://schemas.microsoft.com/office/drawing/2014/chart" uri="{C3380CC4-5D6E-409C-BE32-E72D297353CC}">
              <c16:uniqueId val="{00000000-7BB2-4040-B6AA-E32035F0AC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56.93</c:v>
                </c:pt>
                <c:pt idx="2">
                  <c:v>49.44</c:v>
                </c:pt>
                <c:pt idx="3">
                  <c:v>54.39</c:v>
                </c:pt>
                <c:pt idx="4">
                  <c:v>48.98</c:v>
                </c:pt>
              </c:numCache>
            </c:numRef>
          </c:val>
          <c:smooth val="0"/>
          <c:extLst>
            <c:ext xmlns:c16="http://schemas.microsoft.com/office/drawing/2014/chart" uri="{C3380CC4-5D6E-409C-BE32-E72D297353CC}">
              <c16:uniqueId val="{00000001-7BB2-4040-B6AA-E32035F0AC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215.22</c:v>
                </c:pt>
                <c:pt idx="1">
                  <c:v>215.21</c:v>
                </c:pt>
                <c:pt idx="2">
                  <c:v>211.49</c:v>
                </c:pt>
                <c:pt idx="3">
                  <c:v>214.53</c:v>
                </c:pt>
                <c:pt idx="4">
                  <c:v>277.43</c:v>
                </c:pt>
              </c:numCache>
            </c:numRef>
          </c:val>
          <c:extLst>
            <c:ext xmlns:c16="http://schemas.microsoft.com/office/drawing/2014/chart" uri="{C3380CC4-5D6E-409C-BE32-E72D297353CC}">
              <c16:uniqueId val="{00000000-4ADC-4C93-8927-67B3599E10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300.17</c:v>
                </c:pt>
                <c:pt idx="2">
                  <c:v>343.49</c:v>
                </c:pt>
                <c:pt idx="3">
                  <c:v>318.06</c:v>
                </c:pt>
                <c:pt idx="4">
                  <c:v>362.51</c:v>
                </c:pt>
              </c:numCache>
            </c:numRef>
          </c:val>
          <c:smooth val="0"/>
          <c:extLst>
            <c:ext xmlns:c16="http://schemas.microsoft.com/office/drawing/2014/chart" uri="{C3380CC4-5D6E-409C-BE32-E72D297353CC}">
              <c16:uniqueId val="{00000001-4ADC-4C93-8927-67B3599E10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阿武町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H1</v>
      </c>
      <c r="X8" s="35"/>
      <c r="Y8" s="35"/>
      <c r="Z8" s="35"/>
      <c r="AA8" s="35"/>
      <c r="AB8" s="35"/>
      <c r="AC8" s="35"/>
      <c r="AD8" s="36" t="str">
        <f>データ!$M$6</f>
        <v>非設置</v>
      </c>
      <c r="AE8" s="36"/>
      <c r="AF8" s="36"/>
      <c r="AG8" s="36"/>
      <c r="AH8" s="36"/>
      <c r="AI8" s="36"/>
      <c r="AJ8" s="36"/>
      <c r="AK8" s="3"/>
      <c r="AL8" s="37">
        <f>データ!S6</f>
        <v>3072</v>
      </c>
      <c r="AM8" s="37"/>
      <c r="AN8" s="37"/>
      <c r="AO8" s="37"/>
      <c r="AP8" s="37"/>
      <c r="AQ8" s="37"/>
      <c r="AR8" s="37"/>
      <c r="AS8" s="37"/>
      <c r="AT8" s="38">
        <f>データ!T6</f>
        <v>115.95</v>
      </c>
      <c r="AU8" s="38"/>
      <c r="AV8" s="38"/>
      <c r="AW8" s="38"/>
      <c r="AX8" s="38"/>
      <c r="AY8" s="38"/>
      <c r="AZ8" s="38"/>
      <c r="BA8" s="38"/>
      <c r="BB8" s="38">
        <f>データ!U6</f>
        <v>26.49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25.67</v>
      </c>
      <c r="Q10" s="38"/>
      <c r="R10" s="38"/>
      <c r="S10" s="38"/>
      <c r="T10" s="38"/>
      <c r="U10" s="38"/>
      <c r="V10" s="38"/>
      <c r="W10" s="38">
        <f>データ!Q6</f>
        <v>100</v>
      </c>
      <c r="X10" s="38"/>
      <c r="Y10" s="38"/>
      <c r="Z10" s="38"/>
      <c r="AA10" s="38"/>
      <c r="AB10" s="38"/>
      <c r="AC10" s="38"/>
      <c r="AD10" s="37">
        <f>データ!R6</f>
        <v>4400</v>
      </c>
      <c r="AE10" s="37"/>
      <c r="AF10" s="37"/>
      <c r="AG10" s="37"/>
      <c r="AH10" s="37"/>
      <c r="AI10" s="37"/>
      <c r="AJ10" s="37"/>
      <c r="AK10" s="2"/>
      <c r="AL10" s="37">
        <f>データ!V6</f>
        <v>782</v>
      </c>
      <c r="AM10" s="37"/>
      <c r="AN10" s="37"/>
      <c r="AO10" s="37"/>
      <c r="AP10" s="37"/>
      <c r="AQ10" s="37"/>
      <c r="AR10" s="37"/>
      <c r="AS10" s="37"/>
      <c r="AT10" s="38">
        <f>データ!W6</f>
        <v>0.22</v>
      </c>
      <c r="AU10" s="38"/>
      <c r="AV10" s="38"/>
      <c r="AW10" s="38"/>
      <c r="AX10" s="38"/>
      <c r="AY10" s="38"/>
      <c r="AZ10" s="38"/>
      <c r="BA10" s="38"/>
      <c r="BB10" s="38">
        <f>データ!X6</f>
        <v>3554.55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1NsYhcQQSnWis5mb3Z7eZCrD1ij6fW6czqy+miHWdk3ibS8qVCS9v7zvEl7BOTH61SRD31lktXitj2IUj1xePw==" saltValue="6JAKCis/ze7Kx0+V1fWY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355020</v>
      </c>
      <c r="D6" s="19">
        <f t="shared" si="3"/>
        <v>47</v>
      </c>
      <c r="E6" s="19">
        <f t="shared" si="3"/>
        <v>17</v>
      </c>
      <c r="F6" s="19">
        <f t="shared" si="3"/>
        <v>6</v>
      </c>
      <c r="G6" s="19">
        <f t="shared" si="3"/>
        <v>0</v>
      </c>
      <c r="H6" s="19" t="str">
        <f t="shared" si="3"/>
        <v>山口県　阿武町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25.67</v>
      </c>
      <c r="Q6" s="20">
        <f t="shared" si="3"/>
        <v>100</v>
      </c>
      <c r="R6" s="20">
        <f t="shared" si="3"/>
        <v>4400</v>
      </c>
      <c r="S6" s="20">
        <f t="shared" si="3"/>
        <v>3072</v>
      </c>
      <c r="T6" s="20">
        <f t="shared" si="3"/>
        <v>115.95</v>
      </c>
      <c r="U6" s="20">
        <f t="shared" si="3"/>
        <v>26.49</v>
      </c>
      <c r="V6" s="20">
        <f t="shared" si="3"/>
        <v>782</v>
      </c>
      <c r="W6" s="20">
        <f t="shared" si="3"/>
        <v>0.22</v>
      </c>
      <c r="X6" s="20">
        <f t="shared" si="3"/>
        <v>3554.55</v>
      </c>
      <c r="Y6" s="21">
        <f>IF(Y7="",NA(),Y7)</f>
        <v>99.62</v>
      </c>
      <c r="Z6" s="21">
        <f t="shared" ref="Z6:AH6" si="4">IF(Z7="",NA(),Z7)</f>
        <v>99.93</v>
      </c>
      <c r="AA6" s="21">
        <f t="shared" si="4"/>
        <v>98.09</v>
      </c>
      <c r="AB6" s="21">
        <f t="shared" si="4"/>
        <v>98.52</v>
      </c>
      <c r="AC6" s="21">
        <f t="shared" si="4"/>
        <v>91.28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108.46</v>
      </c>
      <c r="BG6" s="21">
        <f t="shared" ref="BG6:BO6" si="7">IF(BG7="",NA(),BG7)</f>
        <v>36.159999999999997</v>
      </c>
      <c r="BH6" s="21">
        <f t="shared" si="7"/>
        <v>75.290000000000006</v>
      </c>
      <c r="BI6" s="20">
        <f t="shared" si="7"/>
        <v>0</v>
      </c>
      <c r="BJ6" s="20">
        <f t="shared" si="7"/>
        <v>0</v>
      </c>
      <c r="BK6" s="21">
        <f t="shared" si="7"/>
        <v>1006.65</v>
      </c>
      <c r="BL6" s="21">
        <f t="shared" si="7"/>
        <v>641.42999999999995</v>
      </c>
      <c r="BM6" s="21">
        <f t="shared" si="7"/>
        <v>807.81</v>
      </c>
      <c r="BN6" s="21">
        <f t="shared" si="7"/>
        <v>733.23</v>
      </c>
      <c r="BO6" s="21">
        <f t="shared" si="7"/>
        <v>607.88</v>
      </c>
      <c r="BP6" s="20" t="str">
        <f>IF(BP7="","",IF(BP7="-","【-】","【"&amp;SUBSTITUTE(TEXT(BP7,"#,##0.00"),"-","△")&amp;"】"))</f>
        <v>【1,078.44】</v>
      </c>
      <c r="BQ6" s="21">
        <f>IF(BQ7="",NA(),BQ7)</f>
        <v>100</v>
      </c>
      <c r="BR6" s="21">
        <f t="shared" ref="BR6:BZ6" si="8">IF(BR7="",NA(),BR7)</f>
        <v>100</v>
      </c>
      <c r="BS6" s="21">
        <f t="shared" si="8"/>
        <v>100</v>
      </c>
      <c r="BT6" s="21">
        <f t="shared" si="8"/>
        <v>96.92</v>
      </c>
      <c r="BU6" s="21">
        <f t="shared" si="8"/>
        <v>79.319999999999993</v>
      </c>
      <c r="BV6" s="21">
        <f t="shared" si="8"/>
        <v>43.43</v>
      </c>
      <c r="BW6" s="21">
        <f t="shared" si="8"/>
        <v>56.93</v>
      </c>
      <c r="BX6" s="21">
        <f t="shared" si="8"/>
        <v>49.44</v>
      </c>
      <c r="BY6" s="21">
        <f t="shared" si="8"/>
        <v>54.39</v>
      </c>
      <c r="BZ6" s="21">
        <f t="shared" si="8"/>
        <v>48.98</v>
      </c>
      <c r="CA6" s="20" t="str">
        <f>IF(CA7="","",IF(CA7="-","【-】","【"&amp;SUBSTITUTE(TEXT(CA7,"#,##0.00"),"-","△")&amp;"】"))</f>
        <v>【41.91】</v>
      </c>
      <c r="CB6" s="21">
        <f>IF(CB7="",NA(),CB7)</f>
        <v>215.22</v>
      </c>
      <c r="CC6" s="21">
        <f t="shared" ref="CC6:CK6" si="9">IF(CC7="",NA(),CC7)</f>
        <v>215.21</v>
      </c>
      <c r="CD6" s="21">
        <f t="shared" si="9"/>
        <v>211.49</v>
      </c>
      <c r="CE6" s="21">
        <f t="shared" si="9"/>
        <v>214.53</v>
      </c>
      <c r="CF6" s="21">
        <f t="shared" si="9"/>
        <v>277.43</v>
      </c>
      <c r="CG6" s="21">
        <f t="shared" si="9"/>
        <v>400.44</v>
      </c>
      <c r="CH6" s="21">
        <f t="shared" si="9"/>
        <v>300.17</v>
      </c>
      <c r="CI6" s="21">
        <f t="shared" si="9"/>
        <v>343.49</v>
      </c>
      <c r="CJ6" s="21">
        <f t="shared" si="9"/>
        <v>318.06</v>
      </c>
      <c r="CK6" s="21">
        <f t="shared" si="9"/>
        <v>362.51</v>
      </c>
      <c r="CL6" s="20" t="str">
        <f>IF(CL7="","",IF(CL7="-","【-】","【"&amp;SUBSTITUTE(TEXT(CL7,"#,##0.00"),"-","△")&amp;"】"))</f>
        <v>【420.17】</v>
      </c>
      <c r="CM6" s="21">
        <f>IF(CM7="",NA(),CM7)</f>
        <v>65.790000000000006</v>
      </c>
      <c r="CN6" s="21">
        <f t="shared" ref="CN6:CV6" si="10">IF(CN7="",NA(),CN7)</f>
        <v>65.790000000000006</v>
      </c>
      <c r="CO6" s="21">
        <f t="shared" si="10"/>
        <v>65.790000000000006</v>
      </c>
      <c r="CP6" s="21">
        <f t="shared" si="10"/>
        <v>65.790000000000006</v>
      </c>
      <c r="CQ6" s="21">
        <f t="shared" si="10"/>
        <v>65.790000000000006</v>
      </c>
      <c r="CR6" s="21">
        <f t="shared" si="10"/>
        <v>32.229999999999997</v>
      </c>
      <c r="CS6" s="21">
        <f t="shared" si="10"/>
        <v>39.130000000000003</v>
      </c>
      <c r="CT6" s="21">
        <f t="shared" si="10"/>
        <v>40.29</v>
      </c>
      <c r="CU6" s="21">
        <f t="shared" si="10"/>
        <v>40.11</v>
      </c>
      <c r="CV6" s="21">
        <f t="shared" si="10"/>
        <v>37.67</v>
      </c>
      <c r="CW6" s="20" t="str">
        <f>IF(CW7="","",IF(CW7="-","【-】","【"&amp;SUBSTITUTE(TEXT(CW7,"#,##0.00"),"-","△")&amp;"】"))</f>
        <v>【29.92】</v>
      </c>
      <c r="CX6" s="21">
        <f>IF(CX7="",NA(),CX7)</f>
        <v>98.38</v>
      </c>
      <c r="CY6" s="21">
        <f t="shared" ref="CY6:DG6" si="11">IF(CY7="",NA(),CY7)</f>
        <v>98.46</v>
      </c>
      <c r="CZ6" s="21">
        <f t="shared" si="11"/>
        <v>97.69</v>
      </c>
      <c r="DA6" s="21">
        <f t="shared" si="11"/>
        <v>99.36</v>
      </c>
      <c r="DB6" s="21">
        <f t="shared" si="11"/>
        <v>98.21</v>
      </c>
      <c r="DC6" s="21">
        <f t="shared" si="11"/>
        <v>80.8</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355020</v>
      </c>
      <c r="D7" s="23">
        <v>47</v>
      </c>
      <c r="E7" s="23">
        <v>17</v>
      </c>
      <c r="F7" s="23">
        <v>6</v>
      </c>
      <c r="G7" s="23">
        <v>0</v>
      </c>
      <c r="H7" s="23" t="s">
        <v>99</v>
      </c>
      <c r="I7" s="23" t="s">
        <v>100</v>
      </c>
      <c r="J7" s="23" t="s">
        <v>101</v>
      </c>
      <c r="K7" s="23" t="s">
        <v>102</v>
      </c>
      <c r="L7" s="23" t="s">
        <v>103</v>
      </c>
      <c r="M7" s="23" t="s">
        <v>104</v>
      </c>
      <c r="N7" s="24" t="s">
        <v>105</v>
      </c>
      <c r="O7" s="24" t="s">
        <v>106</v>
      </c>
      <c r="P7" s="24">
        <v>25.67</v>
      </c>
      <c r="Q7" s="24">
        <v>100</v>
      </c>
      <c r="R7" s="24">
        <v>4400</v>
      </c>
      <c r="S7" s="24">
        <v>3072</v>
      </c>
      <c r="T7" s="24">
        <v>115.95</v>
      </c>
      <c r="U7" s="24">
        <v>26.49</v>
      </c>
      <c r="V7" s="24">
        <v>782</v>
      </c>
      <c r="W7" s="24">
        <v>0.22</v>
      </c>
      <c r="X7" s="24">
        <v>3554.55</v>
      </c>
      <c r="Y7" s="24">
        <v>99.62</v>
      </c>
      <c r="Z7" s="24">
        <v>99.93</v>
      </c>
      <c r="AA7" s="24">
        <v>98.09</v>
      </c>
      <c r="AB7" s="24">
        <v>98.52</v>
      </c>
      <c r="AC7" s="24">
        <v>91.28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108.46</v>
      </c>
      <c r="BG7" s="24">
        <v>36.159999999999997</v>
      </c>
      <c r="BH7" s="24">
        <v>75.290000000000006</v>
      </c>
      <c r="BI7" s="24">
        <v>0</v>
      </c>
      <c r="BJ7" s="24">
        <v>0</v>
      </c>
      <c r="BK7" s="24">
        <v>1006.65</v>
      </c>
      <c r="BL7" s="24">
        <v>641.42999999999995</v>
      </c>
      <c r="BM7" s="24">
        <v>807.81</v>
      </c>
      <c r="BN7" s="24">
        <v>733.23</v>
      </c>
      <c r="BO7" s="24">
        <v>607.88</v>
      </c>
      <c r="BP7" s="24">
        <v>1078.44</v>
      </c>
      <c r="BQ7" s="24">
        <v>100</v>
      </c>
      <c r="BR7" s="24">
        <v>100</v>
      </c>
      <c r="BS7" s="24">
        <v>100</v>
      </c>
      <c r="BT7" s="24">
        <v>96.92</v>
      </c>
      <c r="BU7" s="24">
        <v>79.319999999999993</v>
      </c>
      <c r="BV7" s="24">
        <v>43.43</v>
      </c>
      <c r="BW7" s="24">
        <v>56.93</v>
      </c>
      <c r="BX7" s="24">
        <v>49.44</v>
      </c>
      <c r="BY7" s="24">
        <v>54.39</v>
      </c>
      <c r="BZ7" s="24">
        <v>48.98</v>
      </c>
      <c r="CA7" s="24">
        <v>41.91</v>
      </c>
      <c r="CB7" s="24">
        <v>215.22</v>
      </c>
      <c r="CC7" s="24">
        <v>215.21</v>
      </c>
      <c r="CD7" s="24">
        <v>211.49</v>
      </c>
      <c r="CE7" s="24">
        <v>214.53</v>
      </c>
      <c r="CF7" s="24">
        <v>277.43</v>
      </c>
      <c r="CG7" s="24">
        <v>400.44</v>
      </c>
      <c r="CH7" s="24">
        <v>300.17</v>
      </c>
      <c r="CI7" s="24">
        <v>343.49</v>
      </c>
      <c r="CJ7" s="24">
        <v>318.06</v>
      </c>
      <c r="CK7" s="24">
        <v>362.51</v>
      </c>
      <c r="CL7" s="24">
        <v>420.17</v>
      </c>
      <c r="CM7" s="24">
        <v>65.790000000000006</v>
      </c>
      <c r="CN7" s="24">
        <v>65.790000000000006</v>
      </c>
      <c r="CO7" s="24">
        <v>65.790000000000006</v>
      </c>
      <c r="CP7" s="24">
        <v>65.790000000000006</v>
      </c>
      <c r="CQ7" s="24">
        <v>65.790000000000006</v>
      </c>
      <c r="CR7" s="24">
        <v>32.229999999999997</v>
      </c>
      <c r="CS7" s="24">
        <v>39.130000000000003</v>
      </c>
      <c r="CT7" s="24">
        <v>40.29</v>
      </c>
      <c r="CU7" s="24">
        <v>40.11</v>
      </c>
      <c r="CV7" s="24">
        <v>37.67</v>
      </c>
      <c r="CW7" s="24">
        <v>29.92</v>
      </c>
      <c r="CX7" s="24">
        <v>98.38</v>
      </c>
      <c r="CY7" s="24">
        <v>98.46</v>
      </c>
      <c r="CZ7" s="24">
        <v>97.69</v>
      </c>
      <c r="DA7" s="24">
        <v>99.36</v>
      </c>
      <c r="DB7" s="24">
        <v>98.21</v>
      </c>
      <c r="DC7" s="24">
        <v>80.8</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2023-12-12T02:57:52Z</dcterms:created>
  <dcterms:modified xsi:type="dcterms:W3CDTF">2024-02-13T11:53:55Z</dcterms:modified>
  <cp:category/>
</cp:coreProperties>
</file>