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1984\下松市共有\企画財政部\財政課\財政係\地方公営企業関係\R05\02 調査\240117 【県市町課】公営企業に係る経営比較分析表（令和４年度決算）の分析等について\03 市→県\"/>
    </mc:Choice>
  </mc:AlternateContent>
  <workbookProtection workbookAlgorithmName="SHA-512" workbookHashValue="NKY3K8UBkq+It5/XVymNEqMkgK2BLQnOeQ6UNI/R9rPiHs27OYz8ednyljVM2imzG/GmCaxqKbPEdj3qAwTuLg==" workbookSaltValue="cKd680XwUMvUHHO1VXuub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BV30" i="4"/>
  <c r="IX52" i="4"/>
  <c r="BV76" i="4"/>
  <c r="FJ52" i="4"/>
  <c r="IX30" i="4"/>
  <c r="BV52" i="4"/>
  <c r="FJ30" i="4"/>
  <c r="ML52" i="4"/>
  <c r="ML76" i="4"/>
  <c r="C11" i="5"/>
  <c r="D11" i="5"/>
  <c r="E11" i="5"/>
  <c r="B11" i="5"/>
  <c r="AT76" i="4" l="1"/>
  <c r="LJ76" i="4"/>
  <c r="AT52" i="4"/>
  <c r="EH30" i="4"/>
  <c r="HV30" i="4"/>
  <c r="HV76" i="4"/>
  <c r="LJ52" i="4"/>
  <c r="AT30" i="4"/>
  <c r="HV52" i="4"/>
  <c r="EH52" i="4"/>
  <c r="AF76" i="4"/>
  <c r="DT52" i="4"/>
  <c r="HH30" i="4"/>
  <c r="HH52" i="4"/>
  <c r="KV76" i="4"/>
  <c r="AF52" i="4"/>
  <c r="DT30" i="4"/>
  <c r="KV52" i="4"/>
  <c r="HH76" i="4"/>
  <c r="AF30" i="4"/>
  <c r="GT52" i="4"/>
  <c r="R76" i="4"/>
  <c r="DF52" i="4"/>
  <c r="GT30" i="4"/>
  <c r="DF30" i="4"/>
  <c r="KH76" i="4"/>
  <c r="R52" i="4"/>
  <c r="GT76" i="4"/>
  <c r="KH52" i="4"/>
  <c r="R30" i="4"/>
  <c r="BH52" i="4"/>
  <c r="IJ76" i="4"/>
  <c r="LX52" i="4"/>
  <c r="BH30" i="4"/>
  <c r="LX76" i="4"/>
  <c r="IJ52" i="4"/>
  <c r="BH76" i="4"/>
  <c r="EV30" i="4"/>
  <c r="EV52" i="4"/>
  <c r="IJ30" i="4"/>
</calcChain>
</file>

<file path=xl/sharedStrings.xml><?xml version="1.0" encoding="utf-8"?>
<sst xmlns="http://schemas.openxmlformats.org/spreadsheetml/2006/main" count="301" uniqueCount="151">
  <si>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</si>
  <si>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</si>
  <si>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</si>
  <si>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</si>
  <si>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</si>
  <si>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</si>
  <si>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</si>
  <si>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</si>
  <si>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</si>
  <si>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</si>
  <si>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</si>
  <si>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</si>
  <si>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</si>
  <si>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</si>
  <si>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</si>
  <si>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</si>
  <si>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</si>
  <si>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</si>
  <si>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</si>
  <si>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</si>
  <si>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</si>
  <si>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</si>
  <si>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</si>
  <si>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</si>
  <si>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</si>
  <si>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</si>
  <si>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</si>
  <si>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</si>
  <si>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</si>
  <si>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</si>
  <si>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</si>
  <si>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</si>
  <si>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</si>
  <si>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</si>
  <si>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</si>
  <si>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</si>
  <si>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</si>
  <si>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</si>
  <si>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</si>
  <si>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</si>
  <si>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</si>
  <si>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</si>
  <si>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</si>
  <si>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</si>
  <si>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</si>
  <si>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</si>
  <si>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</si>
  <si>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</si>
  <si>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</si>
  <si>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</si>
  <si>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</si>
  <si>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</si>
  <si>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</si>
  <si>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</si>
  <si>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</si>
  <si>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</si>
  <si>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</si>
  <si>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</si>
  <si>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</si>
  <si>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</si>
  <si>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</si>
  <si>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</si>
  <si>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</si>
  <si>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</si>
  <si>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</si>
  <si>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</si>
  <si>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</si>
  <si>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</si>
  <si>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</si>
  <si>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</si>
  <si>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</si>
  <si>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</si>
  <si>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</si>
  <si>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</si>
  <si>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</si>
  <si>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</si>
  <si>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</si>
  <si>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</si>
  <si>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</si>
  <si>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</si>
  <si>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</si>
  <si>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</si>
  <si>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</si>
  <si>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</si>
  <si>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</si>
  <si>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</si>
  <si>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</si>
  <si>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</si>
  <si>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</si>
  <si>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</si>
  <si>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</si>
  <si>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</si>
  <si>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</si>
  <si>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</si>
  <si>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</si>
  <si>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</si>
  <si>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</si>
  <si>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</si>
  <si>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</si>
  <si>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</si>
  <si>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</si>
  <si>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</si>
  <si>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</si>
  <si>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</si>
  <si>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</si>
  <si>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</si>
  <si>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</si>
  <si>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</si>
  <si>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当該値(N-2)</t>
    <phoneticPr fontId="5"/>
  </si>
  <si>
    <t>当該値(N)</t>
    <phoneticPr fontId="5"/>
  </si>
  <si>
    <t>当該値(N-3)</t>
    <phoneticPr fontId="5"/>
  </si>
  <si>
    <t>当該値(N-3)</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</si>
  <si>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</si>
  <si>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</si>
  <si>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</si>
  <si>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</si>
  <si>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</si>
  <si>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</si>
  <si>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</si>
  <si>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</si>
  <si>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</si>
  <si>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</si>
  <si>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</si>
  <si>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</si>
  <si>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</si>
  <si>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</si>
  <si>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</si>
  <si>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</si>
  <si>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</si>
  <si>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</si>
  <si>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</si>
  <si>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下松市</t>
  </si>
  <si>
    <t>国民宿舎大城</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</si>
  <si>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</si>
  <si>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</si>
  <si>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</si>
  <si>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</si>
  <si>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</si>
  <si>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</si>
  <si>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</si>
  <si>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</si>
  <si>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</si>
  <si>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</si>
  <si>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</si>
  <si>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</si>
  <si>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</si>
  <si>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</si>
  <si>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当該施設は平成28年8月に建替え工事が完成し、同年11月に営業を再開した。⑩設備投資見込額は、建替えから10年後の大規模修繕費用を計上したものであり、当面大規模な設備投資は行わない見通しである。
　⑫企業債残高対料金収入比率は、新型コロナウイルス感染症に係る行動制限の緩和等により利用者数が増加したことに伴い、料金収入が増加したことで減少している。</t>
    <rPh sb="137" eb="138">
      <t>ナド</t>
    </rPh>
    <rPh sb="153" eb="154">
      <t>トモナ</t>
    </rPh>
    <rPh sb="156" eb="160">
      <t>リョウキンシュウニュウ</t>
    </rPh>
    <rPh sb="161" eb="163">
      <t>ゾウカ</t>
    </rPh>
    <rPh sb="168" eb="170">
      <t>ゲンショウ</t>
    </rPh>
    <phoneticPr fontId="5"/>
  </si>
  <si>
    <t>　宿泊者動向における市町村の数値は前年度に比べ減少しているのに対し、公営企業の数値は大きく上昇していることから、当該施設の宿泊需要は高いといえる。このことは、旅行支援事業が主な要因であり、当該施設は観光振興を図る上で重要かつ必要な施設であるため、今後も引き続き利用者数の増加に努めていく。</t>
    <rPh sb="66" eb="67">
      <t>タカ</t>
    </rPh>
    <rPh sb="79" eb="83">
      <t>リョコウシエン</t>
    </rPh>
    <rPh sb="83" eb="85">
      <t>ジギョウ</t>
    </rPh>
    <rPh sb="86" eb="87">
      <t>オモ</t>
    </rPh>
    <rPh sb="88" eb="90">
      <t>ヨウイン</t>
    </rPh>
    <rPh sb="94" eb="98">
      <t>トウガイシセツ</t>
    </rPh>
    <rPh sb="126" eb="127">
      <t>ヒ</t>
    </rPh>
    <rPh sb="128" eb="129">
      <t>ツヅ</t>
    </rPh>
    <phoneticPr fontId="5"/>
  </si>
  <si>
    <t>　当該施設は、住民の福祉の向上及び健康の増進を目的として設置されたものであるとともに、本市の観光拠点施設として観光振興及び地域活性化の役割を果たしてきた。
　令和4年度においては、経済活動の活発化を図る旅行支援事業が追い風となった一方でエネルギー価格や仕入れ値の高騰により多大な影響を受けた。過去にない大幅な利益増となったが、社会情勢を注視し、今後も適切な施設運営を行っていく。</t>
    <rPh sb="79" eb="81">
      <t>レイワ</t>
    </rPh>
    <rPh sb="183" eb="184">
      <t>オコナ</t>
    </rPh>
    <phoneticPr fontId="5"/>
  </si>
  <si>
    <t>　新型コロナウイルス感染症の影響はあったものの、感染拡大による休館がなかったこと及び行動制限の緩和により利用者数が増加したことから年間収支は改善傾向にあった。
　②他会計補助金比率について、令和3年度は市場公募債の満期により200,000千円を一括償還したことで、一時的に比率が大きく上昇したが、令和4年度は例年の水準に戻っている。③宿泊者一人当たりの他会計補助金額は、令和3年度から徴収している指定管理者納付金により一般会計繰入金が減少したことによるものである。</t>
    <rPh sb="24" eb="28">
      <t>カンセンカクダイ</t>
    </rPh>
    <rPh sb="40" eb="41">
      <t>オヨ</t>
    </rPh>
    <rPh sb="42" eb="46">
      <t>コウドウセイゲン</t>
    </rPh>
    <rPh sb="47" eb="49">
      <t>カンワ</t>
    </rPh>
    <rPh sb="52" eb="56">
      <t>リヨウシャスウ</t>
    </rPh>
    <rPh sb="57" eb="59">
      <t>ゾウカ</t>
    </rPh>
    <rPh sb="88" eb="90">
      <t>ヒリツ</t>
    </rPh>
    <rPh sb="148" eb="150">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</si>
</sst>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357</c:v>
                </c:pt>
                <c:pt idx="1">
                  <c:v>526</c:v>
                </c:pt>
                <c:pt idx="2">
                  <c:v>1225</c:v>
                </c:pt>
                <c:pt idx="3">
                  <c:v>489</c:v>
                </c:pt>
                <c:pt idx="4">
                  <c:v>0</c:v>
                </c:pt>
              </c:numCache>
            </c:numRef>
          </c:val>
          <c:extLst>
            <c:ext xmlns:c16="http://schemas.microsoft.com/office/drawing/2014/chart" uri="{C3380CC4-5D6E-409C-BE32-E72D297353CC}">
              <c16:uniqueId val="{00000000-29B6-45D5-85E2-B685DF525F9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12164</c:v>
                </c:pt>
                <c:pt idx="4">
                  <c:v>234734</c:v>
                </c:pt>
              </c:numCache>
            </c:numRef>
          </c:val>
          <c:smooth val="0"/>
          <c:extLst>
            <c:ext xmlns:c16="http://schemas.microsoft.com/office/drawing/2014/chart" uri="{C3380CC4-5D6E-409C-BE32-E72D297353CC}">
              <c16:uniqueId val="{00000001-29B6-45D5-85E2-B685DF525F9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F7CF-4FD7-B566-C1E136486CF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7CF-4FD7-B566-C1E136486CF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0.01</c:v>
                </c:pt>
                <c:pt idx="1">
                  <c:v>1.0200000000000001E-2</c:v>
                </c:pt>
                <c:pt idx="2">
                  <c:v>2.5499999999999998E-2</c:v>
                </c:pt>
                <c:pt idx="3">
                  <c:v>3.8399999999999997E-2</c:v>
                </c:pt>
                <c:pt idx="4">
                  <c:v>3.1899999999999998E-2</c:v>
                </c:pt>
              </c:numCache>
            </c:numRef>
          </c:val>
          <c:smooth val="0"/>
          <c:extLst>
            <c:ext xmlns:c16="http://schemas.microsoft.com/office/drawing/2014/chart" uri="{C3380CC4-5D6E-409C-BE32-E72D297353CC}">
              <c16:uniqueId val="{00000000-F14A-4F01-950E-AC02808F4C5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5.5999999999999999E-3</c:v>
                </c:pt>
                <c:pt idx="1">
                  <c:v>5.8999999999999999E-3</c:v>
                </c:pt>
                <c:pt idx="2">
                  <c:v>5.3E-3</c:v>
                </c:pt>
                <c:pt idx="3">
                  <c:v>5.1000000000000004E-3</c:v>
                </c:pt>
                <c:pt idx="4">
                  <c:v>6.0000000000000001E-3</c:v>
                </c:pt>
              </c:numCache>
            </c:numRef>
          </c:val>
          <c:smooth val="0"/>
          <c:extLst>
            <c:ext xmlns:c16="http://schemas.microsoft.com/office/drawing/2014/chart" uri="{C3380CC4-5D6E-409C-BE32-E72D297353CC}">
              <c16:uniqueId val="{00000001-F14A-4F01-950E-AC02808F4C5E}"/>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12.7</c:v>
                </c:pt>
                <c:pt idx="1">
                  <c:v>13.8</c:v>
                </c:pt>
                <c:pt idx="2">
                  <c:v>18.2</c:v>
                </c:pt>
                <c:pt idx="3">
                  <c:v>37.200000000000003</c:v>
                </c:pt>
                <c:pt idx="4">
                  <c:v>9.5</c:v>
                </c:pt>
              </c:numCache>
            </c:numRef>
          </c:val>
          <c:extLst>
            <c:ext xmlns:c16="http://schemas.microsoft.com/office/drawing/2014/chart" uri="{C3380CC4-5D6E-409C-BE32-E72D297353CC}">
              <c16:uniqueId val="{00000000-7DFD-41E9-A7D9-41DE4121D30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21.4</c:v>
                </c:pt>
                <c:pt idx="4">
                  <c:v>14.1</c:v>
                </c:pt>
              </c:numCache>
            </c:numRef>
          </c:val>
          <c:smooth val="0"/>
          <c:extLst>
            <c:ext xmlns:c16="http://schemas.microsoft.com/office/drawing/2014/chart" uri="{C3380CC4-5D6E-409C-BE32-E72D297353CC}">
              <c16:uniqueId val="{00000001-7DFD-41E9-A7D9-41DE4121D30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85.5</c:v>
                </c:pt>
                <c:pt idx="1">
                  <c:v>92.5</c:v>
                </c:pt>
                <c:pt idx="2">
                  <c:v>88.5</c:v>
                </c:pt>
                <c:pt idx="3">
                  <c:v>56.2</c:v>
                </c:pt>
                <c:pt idx="4">
                  <c:v>97</c:v>
                </c:pt>
              </c:numCache>
            </c:numRef>
          </c:val>
          <c:extLst>
            <c:ext xmlns:c16="http://schemas.microsoft.com/office/drawing/2014/chart" uri="{C3380CC4-5D6E-409C-BE32-E72D297353CC}">
              <c16:uniqueId val="{00000000-56A9-4E41-8B1F-7C62AD87822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77.2</c:v>
                </c:pt>
                <c:pt idx="4">
                  <c:v>159.1</c:v>
                </c:pt>
              </c:numCache>
            </c:numRef>
          </c:val>
          <c:smooth val="0"/>
          <c:extLst>
            <c:ext xmlns:c16="http://schemas.microsoft.com/office/drawing/2014/chart" uri="{C3380CC4-5D6E-409C-BE32-E72D297353CC}">
              <c16:uniqueId val="{00000001-56A9-4E41-8B1F-7C62AD87822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-22337</c:v>
                </c:pt>
                <c:pt idx="1">
                  <c:v>18103</c:v>
                </c:pt>
                <c:pt idx="2">
                  <c:v>-3007</c:v>
                </c:pt>
                <c:pt idx="3">
                  <c:v>-38595</c:v>
                </c:pt>
                <c:pt idx="4">
                  <c:v>53633</c:v>
                </c:pt>
              </c:numCache>
            </c:numRef>
          </c:val>
          <c:extLst>
            <c:ext xmlns:c16="http://schemas.microsoft.com/office/drawing/2014/chart" uri="{C3380CC4-5D6E-409C-BE32-E72D297353CC}">
              <c16:uniqueId val="{00000000-C60C-4C23-9E7A-A2D81D11160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-28874</c:v>
                </c:pt>
                <c:pt idx="4">
                  <c:v>-4869</c:v>
                </c:pt>
              </c:numCache>
            </c:numRef>
          </c:val>
          <c:smooth val="0"/>
          <c:extLst>
            <c:ext xmlns:c16="http://schemas.microsoft.com/office/drawing/2014/chart" uri="{C3380CC4-5D6E-409C-BE32-E72D297353CC}">
              <c16:uniqueId val="{00000001-C60C-4C23-9E7A-A2D81D11160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-4.5</c:v>
                </c:pt>
                <c:pt idx="1">
                  <c:v>3.6</c:v>
                </c:pt>
                <c:pt idx="2">
                  <c:v>-0.8</c:v>
                </c:pt>
                <c:pt idx="3">
                  <c:v>-9.5</c:v>
                </c:pt>
                <c:pt idx="4">
                  <c:v>9.3000000000000007</c:v>
                </c:pt>
              </c:numCache>
            </c:numRef>
          </c:val>
          <c:extLst>
            <c:ext xmlns:c16="http://schemas.microsoft.com/office/drawing/2014/chart" uri="{C3380CC4-5D6E-409C-BE32-E72D297353CC}">
              <c16:uniqueId val="{00000000-8257-45C3-AB13-81CA49B2C83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-6.6</c:v>
                </c:pt>
                <c:pt idx="4">
                  <c:v>13.5</c:v>
                </c:pt>
              </c:numCache>
            </c:numRef>
          </c:val>
          <c:smooth val="0"/>
          <c:extLst>
            <c:ext xmlns:c16="http://schemas.microsoft.com/office/drawing/2014/chart" uri="{C3380CC4-5D6E-409C-BE32-E72D297353CC}">
              <c16:uniqueId val="{00000001-8257-45C3-AB13-81CA49B2C83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25.2</c:v>
                </c:pt>
                <c:pt idx="1">
                  <c:v>24.5</c:v>
                </c:pt>
                <c:pt idx="2">
                  <c:v>25.8</c:v>
                </c:pt>
                <c:pt idx="3">
                  <c:v>25.9</c:v>
                </c:pt>
                <c:pt idx="4">
                  <c:v>17.8</c:v>
                </c:pt>
              </c:numCache>
            </c:numRef>
          </c:val>
          <c:extLst>
            <c:ext xmlns:c16="http://schemas.microsoft.com/office/drawing/2014/chart" uri="{C3380CC4-5D6E-409C-BE32-E72D297353CC}">
              <c16:uniqueId val="{00000000-8419-40CE-8D4A-DBF2A390B99C}"/>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52.3</c:v>
                </c:pt>
                <c:pt idx="4">
                  <c:v>27.7</c:v>
                </c:pt>
              </c:numCache>
            </c:numRef>
          </c:val>
          <c:smooth val="0"/>
          <c:extLst>
            <c:ext xmlns:c16="http://schemas.microsoft.com/office/drawing/2014/chart" uri="{C3380CC4-5D6E-409C-BE32-E72D297353CC}">
              <c16:uniqueId val="{00000001-8419-40CE-8D4A-DBF2A390B99C}"/>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55.4</c:v>
                </c:pt>
                <c:pt idx="1">
                  <c:v>49.8</c:v>
                </c:pt>
                <c:pt idx="2">
                  <c:v>37.299999999999997</c:v>
                </c:pt>
                <c:pt idx="3">
                  <c:v>37.799999999999997</c:v>
                </c:pt>
                <c:pt idx="4">
                  <c:v>52.9</c:v>
                </c:pt>
              </c:numCache>
            </c:numRef>
          </c:val>
          <c:extLst>
            <c:ext xmlns:c16="http://schemas.microsoft.com/office/drawing/2014/chart" uri="{C3380CC4-5D6E-409C-BE32-E72D297353CC}">
              <c16:uniqueId val="{00000000-8D53-413A-B964-A7D2FECF69A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18.399999999999999</c:v>
                </c:pt>
                <c:pt idx="4">
                  <c:v>26.2</c:v>
                </c:pt>
              </c:numCache>
            </c:numRef>
          </c:val>
          <c:smooth val="0"/>
          <c:extLst>
            <c:ext xmlns:c16="http://schemas.microsoft.com/office/drawing/2014/chart" uri="{C3380CC4-5D6E-409C-BE32-E72D297353CC}">
              <c16:uniqueId val="{00000001-8D53-413A-B964-A7D2FECF69A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510</c:v>
                </c:pt>
                <c:pt idx="1">
                  <c:v>491.9</c:v>
                </c:pt>
                <c:pt idx="2">
                  <c:v>719.6</c:v>
                </c:pt>
                <c:pt idx="3">
                  <c:v>573.70000000000005</c:v>
                </c:pt>
                <c:pt idx="4">
                  <c:v>362</c:v>
                </c:pt>
              </c:numCache>
            </c:numRef>
          </c:val>
          <c:extLst>
            <c:ext xmlns:c16="http://schemas.microsoft.com/office/drawing/2014/chart" uri="{C3380CC4-5D6E-409C-BE32-E72D297353CC}">
              <c16:uniqueId val="{00000000-B060-494E-916C-2BF32A31363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37.5</c:v>
                </c:pt>
                <c:pt idx="4">
                  <c:v>23.3</c:v>
                </c:pt>
              </c:numCache>
            </c:numRef>
          </c:val>
          <c:smooth val="0"/>
          <c:extLst>
            <c:ext xmlns:c16="http://schemas.microsoft.com/office/drawing/2014/chart" uri="{C3380CC4-5D6E-409C-BE32-E72D297353CC}">
              <c16:uniqueId val="{00000001-B060-494E-916C-2BF32A31363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9EA2-4CC2-91C7-BF4AC141317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EA2-4CC2-91C7-BF4AC141317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M4"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山口県下松市　国民宿舎大城</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10207</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38.1</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5631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121</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85.5</v>
      </c>
      <c r="S31" s="67"/>
      <c r="T31" s="67"/>
      <c r="U31" s="67"/>
      <c r="V31" s="67"/>
      <c r="W31" s="67"/>
      <c r="X31" s="67"/>
      <c r="Y31" s="67"/>
      <c r="Z31" s="67"/>
      <c r="AA31" s="67"/>
      <c r="AB31" s="67"/>
      <c r="AC31" s="67"/>
      <c r="AD31" s="67"/>
      <c r="AE31" s="67"/>
      <c r="AF31" s="67">
        <f>データ!Z7</f>
        <v>92.5</v>
      </c>
      <c r="AG31" s="67"/>
      <c r="AH31" s="67"/>
      <c r="AI31" s="67"/>
      <c r="AJ31" s="67"/>
      <c r="AK31" s="67"/>
      <c r="AL31" s="67"/>
      <c r="AM31" s="67"/>
      <c r="AN31" s="67"/>
      <c r="AO31" s="67"/>
      <c r="AP31" s="67"/>
      <c r="AQ31" s="67"/>
      <c r="AR31" s="67"/>
      <c r="AS31" s="67"/>
      <c r="AT31" s="67">
        <f>データ!AA7</f>
        <v>88.5</v>
      </c>
      <c r="AU31" s="67"/>
      <c r="AV31" s="67"/>
      <c r="AW31" s="67"/>
      <c r="AX31" s="67"/>
      <c r="AY31" s="67"/>
      <c r="AZ31" s="67"/>
      <c r="BA31" s="67"/>
      <c r="BB31" s="67"/>
      <c r="BC31" s="67"/>
      <c r="BD31" s="67"/>
      <c r="BE31" s="67"/>
      <c r="BF31" s="67"/>
      <c r="BG31" s="67"/>
      <c r="BH31" s="67">
        <f>データ!AB7</f>
        <v>56.2</v>
      </c>
      <c r="BI31" s="67"/>
      <c r="BJ31" s="67"/>
      <c r="BK31" s="67"/>
      <c r="BL31" s="67"/>
      <c r="BM31" s="67"/>
      <c r="BN31" s="67"/>
      <c r="BO31" s="67"/>
      <c r="BP31" s="67"/>
      <c r="BQ31" s="67"/>
      <c r="BR31" s="67"/>
      <c r="BS31" s="67"/>
      <c r="BT31" s="67"/>
      <c r="BU31" s="67"/>
      <c r="BV31" s="67">
        <f>データ!AC7</f>
        <v>97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12.7</v>
      </c>
      <c r="DG31" s="67"/>
      <c r="DH31" s="67"/>
      <c r="DI31" s="67"/>
      <c r="DJ31" s="67"/>
      <c r="DK31" s="67"/>
      <c r="DL31" s="67"/>
      <c r="DM31" s="67"/>
      <c r="DN31" s="67"/>
      <c r="DO31" s="67"/>
      <c r="DP31" s="67"/>
      <c r="DQ31" s="67"/>
      <c r="DR31" s="67"/>
      <c r="DS31" s="67"/>
      <c r="DT31" s="67">
        <f>データ!AK7</f>
        <v>13.8</v>
      </c>
      <c r="DU31" s="67"/>
      <c r="DV31" s="67"/>
      <c r="DW31" s="67"/>
      <c r="DX31" s="67"/>
      <c r="DY31" s="67"/>
      <c r="DZ31" s="67"/>
      <c r="EA31" s="67"/>
      <c r="EB31" s="67"/>
      <c r="EC31" s="67"/>
      <c r="ED31" s="67"/>
      <c r="EE31" s="67"/>
      <c r="EF31" s="67"/>
      <c r="EG31" s="67"/>
      <c r="EH31" s="67">
        <f>データ!AL7</f>
        <v>18.2</v>
      </c>
      <c r="EI31" s="67"/>
      <c r="EJ31" s="67"/>
      <c r="EK31" s="67"/>
      <c r="EL31" s="67"/>
      <c r="EM31" s="67"/>
      <c r="EN31" s="67"/>
      <c r="EO31" s="67"/>
      <c r="EP31" s="67"/>
      <c r="EQ31" s="67"/>
      <c r="ER31" s="67"/>
      <c r="ES31" s="67"/>
      <c r="ET31" s="67"/>
      <c r="EU31" s="67"/>
      <c r="EV31" s="67">
        <f>データ!AM7</f>
        <v>37.200000000000003</v>
      </c>
      <c r="EW31" s="67"/>
      <c r="EX31" s="67"/>
      <c r="EY31" s="67"/>
      <c r="EZ31" s="67"/>
      <c r="FA31" s="67"/>
      <c r="FB31" s="67"/>
      <c r="FC31" s="67"/>
      <c r="FD31" s="67"/>
      <c r="FE31" s="67"/>
      <c r="FF31" s="67"/>
      <c r="FG31" s="67"/>
      <c r="FH31" s="67"/>
      <c r="FI31" s="67"/>
      <c r="FJ31" s="67">
        <f>データ!AN7</f>
        <v>9.5</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357</v>
      </c>
      <c r="GU31" s="87"/>
      <c r="GV31" s="87"/>
      <c r="GW31" s="87"/>
      <c r="GX31" s="87"/>
      <c r="GY31" s="87"/>
      <c r="GZ31" s="87"/>
      <c r="HA31" s="87"/>
      <c r="HB31" s="87"/>
      <c r="HC31" s="87"/>
      <c r="HD31" s="87"/>
      <c r="HE31" s="87"/>
      <c r="HF31" s="87"/>
      <c r="HG31" s="87"/>
      <c r="HH31" s="87">
        <f>データ!AV7</f>
        <v>526</v>
      </c>
      <c r="HI31" s="87"/>
      <c r="HJ31" s="87"/>
      <c r="HK31" s="87"/>
      <c r="HL31" s="87"/>
      <c r="HM31" s="87"/>
      <c r="HN31" s="87"/>
      <c r="HO31" s="87"/>
      <c r="HP31" s="87"/>
      <c r="HQ31" s="87"/>
      <c r="HR31" s="87"/>
      <c r="HS31" s="87"/>
      <c r="HT31" s="87"/>
      <c r="HU31" s="87"/>
      <c r="HV31" s="87">
        <f>データ!AW7</f>
        <v>1225</v>
      </c>
      <c r="HW31" s="87"/>
      <c r="HX31" s="87"/>
      <c r="HY31" s="87"/>
      <c r="HZ31" s="87"/>
      <c r="IA31" s="87"/>
      <c r="IB31" s="87"/>
      <c r="IC31" s="87"/>
      <c r="ID31" s="87"/>
      <c r="IE31" s="87"/>
      <c r="IF31" s="87"/>
      <c r="IG31" s="87"/>
      <c r="IH31" s="87"/>
      <c r="II31" s="87"/>
      <c r="IJ31" s="87">
        <f>データ!AX7</f>
        <v>489</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156</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83.9</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10.6</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39.9</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1100</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16253</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147</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148</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55.4</v>
      </c>
      <c r="S53" s="67"/>
      <c r="T53" s="67"/>
      <c r="U53" s="67"/>
      <c r="V53" s="67"/>
      <c r="W53" s="67"/>
      <c r="X53" s="67"/>
      <c r="Y53" s="67"/>
      <c r="Z53" s="67"/>
      <c r="AA53" s="67"/>
      <c r="AB53" s="67"/>
      <c r="AC53" s="67"/>
      <c r="AD53" s="67"/>
      <c r="AE53" s="67"/>
      <c r="AF53" s="67">
        <f>データ!BG7</f>
        <v>49.8</v>
      </c>
      <c r="AG53" s="67"/>
      <c r="AH53" s="67"/>
      <c r="AI53" s="67"/>
      <c r="AJ53" s="67"/>
      <c r="AK53" s="67"/>
      <c r="AL53" s="67"/>
      <c r="AM53" s="67"/>
      <c r="AN53" s="67"/>
      <c r="AO53" s="67"/>
      <c r="AP53" s="67"/>
      <c r="AQ53" s="67"/>
      <c r="AR53" s="67"/>
      <c r="AS53" s="67"/>
      <c r="AT53" s="67">
        <f>データ!BH7</f>
        <v>37.299999999999997</v>
      </c>
      <c r="AU53" s="67"/>
      <c r="AV53" s="67"/>
      <c r="AW53" s="67"/>
      <c r="AX53" s="67"/>
      <c r="AY53" s="67"/>
      <c r="AZ53" s="67"/>
      <c r="BA53" s="67"/>
      <c r="BB53" s="67"/>
      <c r="BC53" s="67"/>
      <c r="BD53" s="67"/>
      <c r="BE53" s="67"/>
      <c r="BF53" s="67"/>
      <c r="BG53" s="67"/>
      <c r="BH53" s="67">
        <f>データ!BI7</f>
        <v>37.799999999999997</v>
      </c>
      <c r="BI53" s="67"/>
      <c r="BJ53" s="67"/>
      <c r="BK53" s="67"/>
      <c r="BL53" s="67"/>
      <c r="BM53" s="67"/>
      <c r="BN53" s="67"/>
      <c r="BO53" s="67"/>
      <c r="BP53" s="67"/>
      <c r="BQ53" s="67"/>
      <c r="BR53" s="67"/>
      <c r="BS53" s="67"/>
      <c r="BT53" s="67"/>
      <c r="BU53" s="67"/>
      <c r="BV53" s="67">
        <f>データ!BJ7</f>
        <v>52.9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25.2</v>
      </c>
      <c r="DG53" s="67"/>
      <c r="DH53" s="67"/>
      <c r="DI53" s="67"/>
      <c r="DJ53" s="67"/>
      <c r="DK53" s="67"/>
      <c r="DL53" s="67"/>
      <c r="DM53" s="67"/>
      <c r="DN53" s="67"/>
      <c r="DO53" s="67"/>
      <c r="DP53" s="67"/>
      <c r="DQ53" s="67"/>
      <c r="DR53" s="67"/>
      <c r="DS53" s="67"/>
      <c r="DT53" s="67">
        <f>データ!BR7</f>
        <v>24.5</v>
      </c>
      <c r="DU53" s="67"/>
      <c r="DV53" s="67"/>
      <c r="DW53" s="67"/>
      <c r="DX53" s="67"/>
      <c r="DY53" s="67"/>
      <c r="DZ53" s="67"/>
      <c r="EA53" s="67"/>
      <c r="EB53" s="67"/>
      <c r="EC53" s="67"/>
      <c r="ED53" s="67"/>
      <c r="EE53" s="67"/>
      <c r="EF53" s="67"/>
      <c r="EG53" s="67"/>
      <c r="EH53" s="67">
        <f>データ!BS7</f>
        <v>25.8</v>
      </c>
      <c r="EI53" s="67"/>
      <c r="EJ53" s="67"/>
      <c r="EK53" s="67"/>
      <c r="EL53" s="67"/>
      <c r="EM53" s="67"/>
      <c r="EN53" s="67"/>
      <c r="EO53" s="67"/>
      <c r="EP53" s="67"/>
      <c r="EQ53" s="67"/>
      <c r="ER53" s="67"/>
      <c r="ES53" s="67"/>
      <c r="ET53" s="67"/>
      <c r="EU53" s="67"/>
      <c r="EV53" s="67">
        <f>データ!BT7</f>
        <v>25.9</v>
      </c>
      <c r="EW53" s="67"/>
      <c r="EX53" s="67"/>
      <c r="EY53" s="67"/>
      <c r="EZ53" s="67"/>
      <c r="FA53" s="67"/>
      <c r="FB53" s="67"/>
      <c r="FC53" s="67"/>
      <c r="FD53" s="67"/>
      <c r="FE53" s="67"/>
      <c r="FF53" s="67"/>
      <c r="FG53" s="67"/>
      <c r="FH53" s="67"/>
      <c r="FI53" s="67"/>
      <c r="FJ53" s="67">
        <f>データ!BU7</f>
        <v>17.8</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-4.5</v>
      </c>
      <c r="GU53" s="67"/>
      <c r="GV53" s="67"/>
      <c r="GW53" s="67"/>
      <c r="GX53" s="67"/>
      <c r="GY53" s="67"/>
      <c r="GZ53" s="67"/>
      <c r="HA53" s="67"/>
      <c r="HB53" s="67"/>
      <c r="HC53" s="67"/>
      <c r="HD53" s="67"/>
      <c r="HE53" s="67"/>
      <c r="HF53" s="67"/>
      <c r="HG53" s="67"/>
      <c r="HH53" s="67">
        <f>データ!CC7</f>
        <v>3.6</v>
      </c>
      <c r="HI53" s="67"/>
      <c r="HJ53" s="67"/>
      <c r="HK53" s="67"/>
      <c r="HL53" s="67"/>
      <c r="HM53" s="67"/>
      <c r="HN53" s="67"/>
      <c r="HO53" s="67"/>
      <c r="HP53" s="67"/>
      <c r="HQ53" s="67"/>
      <c r="HR53" s="67"/>
      <c r="HS53" s="67"/>
      <c r="HT53" s="67"/>
      <c r="HU53" s="67"/>
      <c r="HV53" s="67">
        <f>データ!CD7</f>
        <v>-0.8</v>
      </c>
      <c r="HW53" s="67"/>
      <c r="HX53" s="67"/>
      <c r="HY53" s="67"/>
      <c r="HZ53" s="67"/>
      <c r="IA53" s="67"/>
      <c r="IB53" s="67"/>
      <c r="IC53" s="67"/>
      <c r="ID53" s="67"/>
      <c r="IE53" s="67"/>
      <c r="IF53" s="67"/>
      <c r="IG53" s="67"/>
      <c r="IH53" s="67"/>
      <c r="II53" s="67"/>
      <c r="IJ53" s="67">
        <f>データ!CE7</f>
        <v>-9.5</v>
      </c>
      <c r="IK53" s="67"/>
      <c r="IL53" s="67"/>
      <c r="IM53" s="67"/>
      <c r="IN53" s="67"/>
      <c r="IO53" s="67"/>
      <c r="IP53" s="67"/>
      <c r="IQ53" s="67"/>
      <c r="IR53" s="67"/>
      <c r="IS53" s="67"/>
      <c r="IT53" s="67"/>
      <c r="IU53" s="67"/>
      <c r="IV53" s="67"/>
      <c r="IW53" s="67"/>
      <c r="IX53" s="67">
        <f>データ!CF7</f>
        <v>9.3000000000000007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-22337</v>
      </c>
      <c r="KI53" s="87"/>
      <c r="KJ53" s="87"/>
      <c r="KK53" s="87"/>
      <c r="KL53" s="87"/>
      <c r="KM53" s="87"/>
      <c r="KN53" s="87"/>
      <c r="KO53" s="87"/>
      <c r="KP53" s="87"/>
      <c r="KQ53" s="87"/>
      <c r="KR53" s="87"/>
      <c r="KS53" s="87"/>
      <c r="KT53" s="87"/>
      <c r="KU53" s="87"/>
      <c r="KV53" s="87">
        <f>データ!CN7</f>
        <v>18103</v>
      </c>
      <c r="KW53" s="87"/>
      <c r="KX53" s="87"/>
      <c r="KY53" s="87"/>
      <c r="KZ53" s="87"/>
      <c r="LA53" s="87"/>
      <c r="LB53" s="87"/>
      <c r="LC53" s="87"/>
      <c r="LD53" s="87"/>
      <c r="LE53" s="87"/>
      <c r="LF53" s="87"/>
      <c r="LG53" s="87"/>
      <c r="LH53" s="87"/>
      <c r="LI53" s="87"/>
      <c r="LJ53" s="87">
        <f>データ!CO7</f>
        <v>-3007</v>
      </c>
      <c r="LK53" s="87"/>
      <c r="LL53" s="87"/>
      <c r="LM53" s="87"/>
      <c r="LN53" s="87"/>
      <c r="LO53" s="87"/>
      <c r="LP53" s="87"/>
      <c r="LQ53" s="87"/>
      <c r="LR53" s="87"/>
      <c r="LS53" s="87"/>
      <c r="LT53" s="87"/>
      <c r="LU53" s="87"/>
      <c r="LV53" s="87"/>
      <c r="LW53" s="87"/>
      <c r="LX53" s="87">
        <f>データ!CP7</f>
        <v>-38595</v>
      </c>
      <c r="LY53" s="87"/>
      <c r="LZ53" s="87"/>
      <c r="MA53" s="87"/>
      <c r="MB53" s="87"/>
      <c r="MC53" s="87"/>
      <c r="MD53" s="87"/>
      <c r="ME53" s="87"/>
      <c r="MF53" s="87"/>
      <c r="MG53" s="87"/>
      <c r="MH53" s="87"/>
      <c r="MI53" s="87"/>
      <c r="MJ53" s="87"/>
      <c r="MK53" s="87"/>
      <c r="ML53" s="87">
        <f>データ!CQ7</f>
        <v>53633</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31.6</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29.4</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78.5</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17.100000000000001</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-99.9</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5713</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-46965</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149</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1935789</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100000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510</v>
      </c>
      <c r="KI77" s="67"/>
      <c r="KJ77" s="67"/>
      <c r="KK77" s="67"/>
      <c r="KL77" s="67"/>
      <c r="KM77" s="67"/>
      <c r="KN77" s="67"/>
      <c r="KO77" s="67"/>
      <c r="KP77" s="67"/>
      <c r="KQ77" s="67"/>
      <c r="KR77" s="67"/>
      <c r="KS77" s="67"/>
      <c r="KT77" s="67"/>
      <c r="KU77" s="67"/>
      <c r="KV77" s="67">
        <f>データ!DW7</f>
        <v>491.9</v>
      </c>
      <c r="KW77" s="67"/>
      <c r="KX77" s="67"/>
      <c r="KY77" s="67"/>
      <c r="KZ77" s="67"/>
      <c r="LA77" s="67"/>
      <c r="LB77" s="67"/>
      <c r="LC77" s="67"/>
      <c r="LD77" s="67"/>
      <c r="LE77" s="67"/>
      <c r="LF77" s="67"/>
      <c r="LG77" s="67"/>
      <c r="LH77" s="67"/>
      <c r="LI77" s="67"/>
      <c r="LJ77" s="67">
        <f>データ!DX7</f>
        <v>719.6</v>
      </c>
      <c r="LK77" s="67"/>
      <c r="LL77" s="67"/>
      <c r="LM77" s="67"/>
      <c r="LN77" s="67"/>
      <c r="LO77" s="67"/>
      <c r="LP77" s="67"/>
      <c r="LQ77" s="67"/>
      <c r="LR77" s="67"/>
      <c r="LS77" s="67"/>
      <c r="LT77" s="67"/>
      <c r="LU77" s="67"/>
      <c r="LV77" s="67"/>
      <c r="LW77" s="67"/>
      <c r="LX77" s="67">
        <f>データ!DY7</f>
        <v>573.70000000000005</v>
      </c>
      <c r="LY77" s="67"/>
      <c r="LZ77" s="67"/>
      <c r="MA77" s="67"/>
      <c r="MB77" s="67"/>
      <c r="MC77" s="67"/>
      <c r="MD77" s="67"/>
      <c r="ME77" s="67"/>
      <c r="MF77" s="67"/>
      <c r="MG77" s="67"/>
      <c r="MH77" s="67"/>
      <c r="MI77" s="67"/>
      <c r="MJ77" s="67"/>
      <c r="MK77" s="67"/>
      <c r="ML77" s="67">
        <f>データ!DZ7</f>
        <v>362</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34.9</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0</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98HJEbB4ITXRqgeJs96LQ8nu7fGZeI5Zgpq5UE7obnoUvT/BWlSYlxpJKJAzh18c5/oZnlbPCpd0IeeJQZZ8dg==" saltValue="xowKR+65wuyYKpAHZUdpz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106</v>
      </c>
      <c r="AV5" s="42" t="s">
        <v>91</v>
      </c>
      <c r="AW5" s="42" t="s">
        <v>92</v>
      </c>
      <c r="AX5" s="42" t="s">
        <v>107</v>
      </c>
      <c r="AY5" s="42" t="s">
        <v>94</v>
      </c>
      <c r="AZ5" s="42" t="s">
        <v>95</v>
      </c>
      <c r="BA5" s="42" t="s">
        <v>96</v>
      </c>
      <c r="BB5" s="42" t="s">
        <v>97</v>
      </c>
      <c r="BC5" s="42" t="s">
        <v>98</v>
      </c>
      <c r="BD5" s="42" t="s">
        <v>99</v>
      </c>
      <c r="BE5" s="42" t="s">
        <v>100</v>
      </c>
      <c r="BF5" s="42" t="s">
        <v>106</v>
      </c>
      <c r="BG5" s="42" t="s">
        <v>91</v>
      </c>
      <c r="BH5" s="42" t="s">
        <v>108</v>
      </c>
      <c r="BI5" s="42" t="s">
        <v>93</v>
      </c>
      <c r="BJ5" s="42" t="s">
        <v>109</v>
      </c>
      <c r="BK5" s="42" t="s">
        <v>95</v>
      </c>
      <c r="BL5" s="42" t="s">
        <v>96</v>
      </c>
      <c r="BM5" s="42" t="s">
        <v>97</v>
      </c>
      <c r="BN5" s="42" t="s">
        <v>98</v>
      </c>
      <c r="BO5" s="42" t="s">
        <v>99</v>
      </c>
      <c r="BP5" s="42" t="s">
        <v>100</v>
      </c>
      <c r="BQ5" s="42" t="s">
        <v>106</v>
      </c>
      <c r="BR5" s="42" t="s">
        <v>110</v>
      </c>
      <c r="BS5" s="42" t="s">
        <v>108</v>
      </c>
      <c r="BT5" s="42" t="s">
        <v>93</v>
      </c>
      <c r="BU5" s="42" t="s">
        <v>109</v>
      </c>
      <c r="BV5" s="42" t="s">
        <v>95</v>
      </c>
      <c r="BW5" s="42" t="s">
        <v>96</v>
      </c>
      <c r="BX5" s="42" t="s">
        <v>97</v>
      </c>
      <c r="BY5" s="42" t="s">
        <v>98</v>
      </c>
      <c r="BZ5" s="42" t="s">
        <v>99</v>
      </c>
      <c r="CA5" s="42" t="s">
        <v>100</v>
      </c>
      <c r="CB5" s="42" t="s">
        <v>106</v>
      </c>
      <c r="CC5" s="42" t="s">
        <v>111</v>
      </c>
      <c r="CD5" s="42" t="s">
        <v>103</v>
      </c>
      <c r="CE5" s="42" t="s">
        <v>104</v>
      </c>
      <c r="CF5" s="42" t="s">
        <v>105</v>
      </c>
      <c r="CG5" s="42" t="s">
        <v>95</v>
      </c>
      <c r="CH5" s="42" t="s">
        <v>96</v>
      </c>
      <c r="CI5" s="42" t="s">
        <v>97</v>
      </c>
      <c r="CJ5" s="42" t="s">
        <v>98</v>
      </c>
      <c r="CK5" s="42" t="s">
        <v>99</v>
      </c>
      <c r="CL5" s="42" t="s">
        <v>100</v>
      </c>
      <c r="CM5" s="42" t="s">
        <v>112</v>
      </c>
      <c r="CN5" s="42" t="s">
        <v>110</v>
      </c>
      <c r="CO5" s="42" t="s">
        <v>108</v>
      </c>
      <c r="CP5" s="42" t="s">
        <v>104</v>
      </c>
      <c r="CQ5" s="42" t="s">
        <v>94</v>
      </c>
      <c r="CR5" s="42" t="s">
        <v>95</v>
      </c>
      <c r="CS5" s="42" t="s">
        <v>96</v>
      </c>
      <c r="CT5" s="42" t="s">
        <v>97</v>
      </c>
      <c r="CU5" s="42" t="s">
        <v>98</v>
      </c>
      <c r="CV5" s="42" t="s">
        <v>99</v>
      </c>
      <c r="CW5" s="42" t="s">
        <v>100</v>
      </c>
      <c r="CX5" s="42" t="s">
        <v>112</v>
      </c>
      <c r="CY5" s="42" t="s">
        <v>91</v>
      </c>
      <c r="CZ5" s="42" t="s">
        <v>92</v>
      </c>
      <c r="DA5" s="42" t="s">
        <v>113</v>
      </c>
      <c r="DB5" s="42" t="s">
        <v>94</v>
      </c>
      <c r="DC5" s="42" t="s">
        <v>95</v>
      </c>
      <c r="DD5" s="42" t="s">
        <v>96</v>
      </c>
      <c r="DE5" s="42" t="s">
        <v>97</v>
      </c>
      <c r="DF5" s="42" t="s">
        <v>98</v>
      </c>
      <c r="DG5" s="42" t="s">
        <v>99</v>
      </c>
      <c r="DH5" s="42" t="s">
        <v>100</v>
      </c>
      <c r="DI5" s="133"/>
      <c r="DJ5" s="133"/>
      <c r="DK5" s="42" t="s">
        <v>106</v>
      </c>
      <c r="DL5" s="42" t="s">
        <v>110</v>
      </c>
      <c r="DM5" s="42" t="s">
        <v>103</v>
      </c>
      <c r="DN5" s="42" t="s">
        <v>113</v>
      </c>
      <c r="DO5" s="42" t="s">
        <v>105</v>
      </c>
      <c r="DP5" s="42" t="s">
        <v>95</v>
      </c>
      <c r="DQ5" s="42" t="s">
        <v>96</v>
      </c>
      <c r="DR5" s="42" t="s">
        <v>97</v>
      </c>
      <c r="DS5" s="42" t="s">
        <v>98</v>
      </c>
      <c r="DT5" s="42" t="s">
        <v>99</v>
      </c>
      <c r="DU5" s="42" t="s">
        <v>35</v>
      </c>
      <c r="DV5" s="42" t="s">
        <v>112</v>
      </c>
      <c r="DW5" s="42" t="s">
        <v>91</v>
      </c>
      <c r="DX5" s="42" t="s">
        <v>103</v>
      </c>
      <c r="DY5" s="42" t="s">
        <v>113</v>
      </c>
      <c r="DZ5" s="42" t="s">
        <v>114</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15">
      <c r="A6" s="28" t="s">
        <v>125</v>
      </c>
      <c r="B6" s="43">
        <f>B8</f>
        <v>2022</v>
      </c>
      <c r="C6" s="43">
        <f t="shared" ref="C6:X6" si="2">C8</f>
        <v>352071</v>
      </c>
      <c r="D6" s="43">
        <f t="shared" si="2"/>
        <v>47</v>
      </c>
      <c r="E6" s="43">
        <f t="shared" si="2"/>
        <v>11</v>
      </c>
      <c r="F6" s="43">
        <f t="shared" si="2"/>
        <v>1</v>
      </c>
      <c r="G6" s="43">
        <f t="shared" si="2"/>
        <v>1</v>
      </c>
      <c r="H6" s="43" t="str">
        <f>SUBSTITUTE(H8,"　","")</f>
        <v>山口県下松市</v>
      </c>
      <c r="I6" s="43" t="str">
        <f t="shared" si="2"/>
        <v>国民宿舎大城</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5631</v>
      </c>
      <c r="R6" s="46">
        <f t="shared" si="2"/>
        <v>121</v>
      </c>
      <c r="S6" s="47">
        <f t="shared" si="2"/>
        <v>10207</v>
      </c>
      <c r="T6" s="48" t="str">
        <f t="shared" si="2"/>
        <v>利用料金制</v>
      </c>
      <c r="U6" s="44">
        <f t="shared" si="2"/>
        <v>38.1</v>
      </c>
      <c r="V6" s="48" t="str">
        <f t="shared" si="2"/>
        <v>有</v>
      </c>
      <c r="W6" s="49">
        <f t="shared" si="2"/>
        <v>100</v>
      </c>
      <c r="X6" s="48" t="str">
        <f t="shared" si="2"/>
        <v>有</v>
      </c>
      <c r="Y6" s="50">
        <f>IF(Y8="-",NA(),Y8)</f>
        <v>85.5</v>
      </c>
      <c r="Z6" s="50">
        <f t="shared" ref="Z6:AH6" si="3">IF(Z8="-",NA(),Z8)</f>
        <v>92.5</v>
      </c>
      <c r="AA6" s="50">
        <f t="shared" si="3"/>
        <v>88.5</v>
      </c>
      <c r="AB6" s="50">
        <f t="shared" si="3"/>
        <v>56.2</v>
      </c>
      <c r="AC6" s="50">
        <f t="shared" si="3"/>
        <v>97</v>
      </c>
      <c r="AD6" s="50">
        <f t="shared" si="3"/>
        <v>156</v>
      </c>
      <c r="AE6" s="50">
        <f t="shared" si="3"/>
        <v>125.6</v>
      </c>
      <c r="AF6" s="50">
        <f t="shared" si="3"/>
        <v>83.9</v>
      </c>
      <c r="AG6" s="50">
        <f t="shared" si="3"/>
        <v>77.2</v>
      </c>
      <c r="AH6" s="50">
        <f t="shared" si="3"/>
        <v>159.1</v>
      </c>
      <c r="AI6" s="50" t="str">
        <f>IF(AI8="-","【-】","【"&amp;SUBSTITUTE(TEXT(AI8,"#,##0.0"),"-","△")&amp;"】")</f>
        <v>【115.2】</v>
      </c>
      <c r="AJ6" s="50">
        <f>IF(AJ8="-",NA(),AJ8)</f>
        <v>12.7</v>
      </c>
      <c r="AK6" s="50">
        <f t="shared" ref="AK6:AS6" si="4">IF(AK8="-",NA(),AK8)</f>
        <v>13.8</v>
      </c>
      <c r="AL6" s="50">
        <f t="shared" si="4"/>
        <v>18.2</v>
      </c>
      <c r="AM6" s="50">
        <f t="shared" si="4"/>
        <v>37.200000000000003</v>
      </c>
      <c r="AN6" s="50">
        <f t="shared" si="4"/>
        <v>9.5</v>
      </c>
      <c r="AO6" s="50">
        <f t="shared" si="4"/>
        <v>10.6</v>
      </c>
      <c r="AP6" s="50">
        <f t="shared" si="4"/>
        <v>28.3</v>
      </c>
      <c r="AQ6" s="50">
        <f t="shared" si="4"/>
        <v>39.9</v>
      </c>
      <c r="AR6" s="50">
        <f t="shared" si="4"/>
        <v>21.4</v>
      </c>
      <c r="AS6" s="50">
        <f t="shared" si="4"/>
        <v>14.1</v>
      </c>
      <c r="AT6" s="50" t="str">
        <f>IF(AT8="-","【-】","【"&amp;SUBSTITUTE(TEXT(AT8,"#,##0.0"),"-","△")&amp;"】")</f>
        <v>【26.4】</v>
      </c>
      <c r="AU6" s="45">
        <f>IF(AU8="-",NA(),AU8)</f>
        <v>357</v>
      </c>
      <c r="AV6" s="45">
        <f t="shared" ref="AV6:BD6" si="5">IF(AV8="-",NA(),AV8)</f>
        <v>526</v>
      </c>
      <c r="AW6" s="45">
        <f t="shared" si="5"/>
        <v>1225</v>
      </c>
      <c r="AX6" s="45">
        <f t="shared" si="5"/>
        <v>489</v>
      </c>
      <c r="AY6" s="45">
        <f t="shared" si="5"/>
        <v>0</v>
      </c>
      <c r="AZ6" s="45">
        <f t="shared" si="5"/>
        <v>1100</v>
      </c>
      <c r="BA6" s="45">
        <f t="shared" si="5"/>
        <v>706</v>
      </c>
      <c r="BB6" s="45">
        <f t="shared" si="5"/>
        <v>16253</v>
      </c>
      <c r="BC6" s="45">
        <f t="shared" si="5"/>
        <v>12164</v>
      </c>
      <c r="BD6" s="45">
        <f t="shared" si="5"/>
        <v>234734</v>
      </c>
      <c r="BE6" s="45" t="str">
        <f>IF(BE8="-","【-】","【"&amp;SUBSTITUTE(TEXT(BE8,"#,##0"),"-","△")&amp;"】")</f>
        <v>【73,677】</v>
      </c>
      <c r="BF6" s="50">
        <f>IF(BF8="-",NA(),BF8)</f>
        <v>55.4</v>
      </c>
      <c r="BG6" s="50">
        <f t="shared" ref="BG6:BO6" si="6">IF(BG8="-",NA(),BG8)</f>
        <v>49.8</v>
      </c>
      <c r="BH6" s="50">
        <f t="shared" si="6"/>
        <v>37.299999999999997</v>
      </c>
      <c r="BI6" s="50">
        <f t="shared" si="6"/>
        <v>37.799999999999997</v>
      </c>
      <c r="BJ6" s="50">
        <f t="shared" si="6"/>
        <v>52.9</v>
      </c>
      <c r="BK6" s="50">
        <f t="shared" si="6"/>
        <v>31.6</v>
      </c>
      <c r="BL6" s="50">
        <f t="shared" si="6"/>
        <v>28</v>
      </c>
      <c r="BM6" s="50">
        <f t="shared" si="6"/>
        <v>2.8</v>
      </c>
      <c r="BN6" s="50">
        <f t="shared" si="6"/>
        <v>18.399999999999999</v>
      </c>
      <c r="BO6" s="50">
        <f t="shared" si="6"/>
        <v>26.2</v>
      </c>
      <c r="BP6" s="50" t="str">
        <f>IF(BP8="-","【-】","【"&amp;SUBSTITUTE(TEXT(BP8,"#,##0.0"),"-","△")&amp;"】")</f>
        <v>【16.8】</v>
      </c>
      <c r="BQ6" s="50">
        <f>IF(BQ8="-",NA(),BQ8)</f>
        <v>25.2</v>
      </c>
      <c r="BR6" s="50">
        <f t="shared" ref="BR6:BZ6" si="7">IF(BR8="-",NA(),BR8)</f>
        <v>24.5</v>
      </c>
      <c r="BS6" s="50">
        <f t="shared" si="7"/>
        <v>25.8</v>
      </c>
      <c r="BT6" s="50">
        <f t="shared" si="7"/>
        <v>25.9</v>
      </c>
      <c r="BU6" s="50">
        <f t="shared" si="7"/>
        <v>17.8</v>
      </c>
      <c r="BV6" s="50">
        <f t="shared" si="7"/>
        <v>29.4</v>
      </c>
      <c r="BW6" s="50">
        <f t="shared" si="7"/>
        <v>27.8</v>
      </c>
      <c r="BX6" s="50">
        <f t="shared" si="7"/>
        <v>78.5</v>
      </c>
      <c r="BY6" s="50">
        <f t="shared" si="7"/>
        <v>52.3</v>
      </c>
      <c r="BZ6" s="50">
        <f t="shared" si="7"/>
        <v>27.7</v>
      </c>
      <c r="CA6" s="50" t="str">
        <f>IF(CA8="-","【-】","【"&amp;SUBSTITUTE(TEXT(CA8,"#,##0.0"),"-","△")&amp;"】")</f>
        <v>【109.1】</v>
      </c>
      <c r="CB6" s="50">
        <f>IF(CB8="-",NA(),CB8)</f>
        <v>-4.5</v>
      </c>
      <c r="CC6" s="50">
        <f t="shared" ref="CC6:CK6" si="8">IF(CC8="-",NA(),CC8)</f>
        <v>3.6</v>
      </c>
      <c r="CD6" s="50">
        <f t="shared" si="8"/>
        <v>-0.8</v>
      </c>
      <c r="CE6" s="50">
        <f t="shared" si="8"/>
        <v>-9.5</v>
      </c>
      <c r="CF6" s="50">
        <f t="shared" si="8"/>
        <v>9.3000000000000007</v>
      </c>
      <c r="CG6" s="50">
        <f t="shared" si="8"/>
        <v>17.100000000000001</v>
      </c>
      <c r="CH6" s="50">
        <f t="shared" si="8"/>
        <v>15.9</v>
      </c>
      <c r="CI6" s="50">
        <f t="shared" si="8"/>
        <v>-99.9</v>
      </c>
      <c r="CJ6" s="50">
        <f t="shared" si="8"/>
        <v>-6.6</v>
      </c>
      <c r="CK6" s="50">
        <f t="shared" si="8"/>
        <v>13.5</v>
      </c>
      <c r="CL6" s="50" t="str">
        <f>IF(CL8="-","【-】","【"&amp;SUBSTITUTE(TEXT(CL8,"#,##0.0"),"-","△")&amp;"】")</f>
        <v>【△42.8】</v>
      </c>
      <c r="CM6" s="45">
        <f>IF(CM8="-",NA(),CM8)</f>
        <v>-22337</v>
      </c>
      <c r="CN6" s="45">
        <f t="shared" ref="CN6:CV6" si="9">IF(CN8="-",NA(),CN8)</f>
        <v>18103</v>
      </c>
      <c r="CO6" s="45">
        <f t="shared" si="9"/>
        <v>-3007</v>
      </c>
      <c r="CP6" s="45">
        <f t="shared" si="9"/>
        <v>-38595</v>
      </c>
      <c r="CQ6" s="45">
        <f t="shared" si="9"/>
        <v>53633</v>
      </c>
      <c r="CR6" s="45">
        <f t="shared" si="9"/>
        <v>5713</v>
      </c>
      <c r="CS6" s="45">
        <f t="shared" si="9"/>
        <v>3780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126</v>
      </c>
      <c r="DI6" s="46">
        <f t="shared" ref="DI6:DJ6" si="10">DI8</f>
        <v>1935789</v>
      </c>
      <c r="DJ6" s="46">
        <f t="shared" si="10"/>
        <v>100000</v>
      </c>
      <c r="DK6" s="50"/>
      <c r="DL6" s="50"/>
      <c r="DM6" s="50"/>
      <c r="DN6" s="50"/>
      <c r="DO6" s="50"/>
      <c r="DP6" s="50"/>
      <c r="DQ6" s="50"/>
      <c r="DR6" s="50"/>
      <c r="DS6" s="50"/>
      <c r="DT6" s="50"/>
      <c r="DU6" s="50" t="s">
        <v>127</v>
      </c>
      <c r="DV6" s="50">
        <f>IF(DV8="-",NA(),DV8)</f>
        <v>510</v>
      </c>
      <c r="DW6" s="50">
        <f t="shared" ref="DW6:EE6" si="11">IF(DW8="-",NA(),DW8)</f>
        <v>491.9</v>
      </c>
      <c r="DX6" s="50">
        <f t="shared" si="11"/>
        <v>719.6</v>
      </c>
      <c r="DY6" s="50">
        <f t="shared" si="11"/>
        <v>573.70000000000005</v>
      </c>
      <c r="DZ6" s="50">
        <f t="shared" si="11"/>
        <v>362</v>
      </c>
      <c r="EA6" s="50">
        <f t="shared" si="11"/>
        <v>34.9</v>
      </c>
      <c r="EB6" s="50">
        <f t="shared" si="11"/>
        <v>29.8</v>
      </c>
      <c r="EC6" s="50">
        <f t="shared" si="11"/>
        <v>0</v>
      </c>
      <c r="ED6" s="50">
        <f t="shared" si="11"/>
        <v>37.5</v>
      </c>
      <c r="EE6" s="50">
        <f t="shared" si="11"/>
        <v>23.3</v>
      </c>
      <c r="EF6" s="50" t="str">
        <f>IF(EF8="-","【-】","【"&amp;SUBSTITUTE(TEXT(EF8,"#,##0.0"),"-","△")&amp;"】")</f>
        <v>【23.0】</v>
      </c>
      <c r="EG6" s="51">
        <f>IF(EG8="-",NA(),EG8)</f>
        <v>5.5999999999999999E-3</v>
      </c>
      <c r="EH6" s="51">
        <f t="shared" ref="EH6:EP6" si="12">IF(EH8="-",NA(),EH8)</f>
        <v>5.8999999999999999E-3</v>
      </c>
      <c r="EI6" s="51">
        <f t="shared" si="12"/>
        <v>5.3E-3</v>
      </c>
      <c r="EJ6" s="51">
        <f t="shared" si="12"/>
        <v>5.1000000000000004E-3</v>
      </c>
      <c r="EK6" s="51">
        <f t="shared" si="12"/>
        <v>6.0000000000000001E-3</v>
      </c>
      <c r="EL6" s="51">
        <f t="shared" si="12"/>
        <v>0.01</v>
      </c>
      <c r="EM6" s="51">
        <f t="shared" si="12"/>
        <v>1.0200000000000001E-2</v>
      </c>
      <c r="EN6" s="51">
        <f t="shared" si="12"/>
        <v>2.5499999999999998E-2</v>
      </c>
      <c r="EO6" s="51">
        <f t="shared" si="12"/>
        <v>3.8399999999999997E-2</v>
      </c>
      <c r="EP6" s="51">
        <f t="shared" si="12"/>
        <v>3.1899999999999998E-2</v>
      </c>
    </row>
    <row r="7" spans="1:146" s="52" customFormat="1" x14ac:dyDescent="0.15">
      <c r="A7" s="28" t="s">
        <v>128</v>
      </c>
      <c r="B7" s="43">
        <f t="shared" ref="B7:X7" si="13">B8</f>
        <v>2022</v>
      </c>
      <c r="C7" s="43">
        <f t="shared" si="13"/>
        <v>352071</v>
      </c>
      <c r="D7" s="43">
        <f t="shared" si="13"/>
        <v>47</v>
      </c>
      <c r="E7" s="43">
        <f t="shared" si="13"/>
        <v>11</v>
      </c>
      <c r="F7" s="43">
        <f t="shared" si="13"/>
        <v>1</v>
      </c>
      <c r="G7" s="43">
        <f t="shared" si="13"/>
        <v>1</v>
      </c>
      <c r="H7" s="43" t="str">
        <f t="shared" si="13"/>
        <v>山口県　下松市</v>
      </c>
      <c r="I7" s="43" t="str">
        <f t="shared" si="13"/>
        <v>国民宿舎大城</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5631</v>
      </c>
      <c r="R7" s="46">
        <f t="shared" si="13"/>
        <v>121</v>
      </c>
      <c r="S7" s="47">
        <f t="shared" si="13"/>
        <v>10207</v>
      </c>
      <c r="T7" s="48" t="str">
        <f t="shared" si="13"/>
        <v>利用料金制</v>
      </c>
      <c r="U7" s="44">
        <f t="shared" si="13"/>
        <v>38.1</v>
      </c>
      <c r="V7" s="48" t="str">
        <f t="shared" si="13"/>
        <v>有</v>
      </c>
      <c r="W7" s="49">
        <f t="shared" si="13"/>
        <v>100</v>
      </c>
      <c r="X7" s="48" t="str">
        <f t="shared" si="13"/>
        <v>有</v>
      </c>
      <c r="Y7" s="50">
        <f>Y8</f>
        <v>85.5</v>
      </c>
      <c r="Z7" s="50">
        <f t="shared" ref="Z7:AH7" si="14">Z8</f>
        <v>92.5</v>
      </c>
      <c r="AA7" s="50">
        <f t="shared" si="14"/>
        <v>88.5</v>
      </c>
      <c r="AB7" s="50">
        <f t="shared" si="14"/>
        <v>56.2</v>
      </c>
      <c r="AC7" s="50">
        <f t="shared" si="14"/>
        <v>97</v>
      </c>
      <c r="AD7" s="50">
        <f t="shared" si="14"/>
        <v>156</v>
      </c>
      <c r="AE7" s="50">
        <f t="shared" si="14"/>
        <v>125.6</v>
      </c>
      <c r="AF7" s="50">
        <f t="shared" si="14"/>
        <v>83.9</v>
      </c>
      <c r="AG7" s="50">
        <f t="shared" si="14"/>
        <v>77.2</v>
      </c>
      <c r="AH7" s="50">
        <f t="shared" si="14"/>
        <v>159.1</v>
      </c>
      <c r="AI7" s="50"/>
      <c r="AJ7" s="50">
        <f>AJ8</f>
        <v>12.7</v>
      </c>
      <c r="AK7" s="50">
        <f t="shared" ref="AK7:AS7" si="15">AK8</f>
        <v>13.8</v>
      </c>
      <c r="AL7" s="50">
        <f t="shared" si="15"/>
        <v>18.2</v>
      </c>
      <c r="AM7" s="50">
        <f t="shared" si="15"/>
        <v>37.200000000000003</v>
      </c>
      <c r="AN7" s="50">
        <f t="shared" si="15"/>
        <v>9.5</v>
      </c>
      <c r="AO7" s="50">
        <f t="shared" si="15"/>
        <v>10.6</v>
      </c>
      <c r="AP7" s="50">
        <f t="shared" si="15"/>
        <v>28.3</v>
      </c>
      <c r="AQ7" s="50">
        <f t="shared" si="15"/>
        <v>39.9</v>
      </c>
      <c r="AR7" s="50">
        <f t="shared" si="15"/>
        <v>21.4</v>
      </c>
      <c r="AS7" s="50">
        <f t="shared" si="15"/>
        <v>14.1</v>
      </c>
      <c r="AT7" s="50"/>
      <c r="AU7" s="45">
        <f>AU8</f>
        <v>357</v>
      </c>
      <c r="AV7" s="45">
        <f t="shared" ref="AV7:BD7" si="16">AV8</f>
        <v>526</v>
      </c>
      <c r="AW7" s="45">
        <f t="shared" si="16"/>
        <v>1225</v>
      </c>
      <c r="AX7" s="45">
        <f t="shared" si="16"/>
        <v>489</v>
      </c>
      <c r="AY7" s="45">
        <f t="shared" si="16"/>
        <v>0</v>
      </c>
      <c r="AZ7" s="45">
        <f t="shared" si="16"/>
        <v>1100</v>
      </c>
      <c r="BA7" s="45">
        <f t="shared" si="16"/>
        <v>706</v>
      </c>
      <c r="BB7" s="45">
        <f t="shared" si="16"/>
        <v>16253</v>
      </c>
      <c r="BC7" s="45">
        <f t="shared" si="16"/>
        <v>12164</v>
      </c>
      <c r="BD7" s="45">
        <f t="shared" si="16"/>
        <v>234734</v>
      </c>
      <c r="BE7" s="45"/>
      <c r="BF7" s="50">
        <f>BF8</f>
        <v>55.4</v>
      </c>
      <c r="BG7" s="50">
        <f t="shared" ref="BG7:BO7" si="17">BG8</f>
        <v>49.8</v>
      </c>
      <c r="BH7" s="50">
        <f t="shared" si="17"/>
        <v>37.299999999999997</v>
      </c>
      <c r="BI7" s="50">
        <f t="shared" si="17"/>
        <v>37.799999999999997</v>
      </c>
      <c r="BJ7" s="50">
        <f t="shared" si="17"/>
        <v>52.9</v>
      </c>
      <c r="BK7" s="50">
        <f t="shared" si="17"/>
        <v>31.6</v>
      </c>
      <c r="BL7" s="50">
        <f t="shared" si="17"/>
        <v>28</v>
      </c>
      <c r="BM7" s="50">
        <f t="shared" si="17"/>
        <v>2.8</v>
      </c>
      <c r="BN7" s="50">
        <f t="shared" si="17"/>
        <v>18.399999999999999</v>
      </c>
      <c r="BO7" s="50">
        <f t="shared" si="17"/>
        <v>26.2</v>
      </c>
      <c r="BP7" s="50"/>
      <c r="BQ7" s="50">
        <f>BQ8</f>
        <v>25.2</v>
      </c>
      <c r="BR7" s="50">
        <f t="shared" ref="BR7:BZ7" si="18">BR8</f>
        <v>24.5</v>
      </c>
      <c r="BS7" s="50">
        <f t="shared" si="18"/>
        <v>25.8</v>
      </c>
      <c r="BT7" s="50">
        <f t="shared" si="18"/>
        <v>25.9</v>
      </c>
      <c r="BU7" s="50">
        <f t="shared" si="18"/>
        <v>17.8</v>
      </c>
      <c r="BV7" s="50">
        <f t="shared" si="18"/>
        <v>29.4</v>
      </c>
      <c r="BW7" s="50">
        <f t="shared" si="18"/>
        <v>27.8</v>
      </c>
      <c r="BX7" s="50">
        <f t="shared" si="18"/>
        <v>78.5</v>
      </c>
      <c r="BY7" s="50">
        <f t="shared" si="18"/>
        <v>52.3</v>
      </c>
      <c r="BZ7" s="50">
        <f t="shared" si="18"/>
        <v>27.7</v>
      </c>
      <c r="CA7" s="50"/>
      <c r="CB7" s="50">
        <f>CB8</f>
        <v>-4.5</v>
      </c>
      <c r="CC7" s="50">
        <f t="shared" ref="CC7:CK7" si="19">CC8</f>
        <v>3.6</v>
      </c>
      <c r="CD7" s="50">
        <f t="shared" si="19"/>
        <v>-0.8</v>
      </c>
      <c r="CE7" s="50">
        <f t="shared" si="19"/>
        <v>-9.5</v>
      </c>
      <c r="CF7" s="50">
        <f t="shared" si="19"/>
        <v>9.3000000000000007</v>
      </c>
      <c r="CG7" s="50">
        <f t="shared" si="19"/>
        <v>17.100000000000001</v>
      </c>
      <c r="CH7" s="50">
        <f t="shared" si="19"/>
        <v>15.9</v>
      </c>
      <c r="CI7" s="50">
        <f t="shared" si="19"/>
        <v>-99.9</v>
      </c>
      <c r="CJ7" s="50">
        <f t="shared" si="19"/>
        <v>-6.6</v>
      </c>
      <c r="CK7" s="50">
        <f t="shared" si="19"/>
        <v>13.5</v>
      </c>
      <c r="CL7" s="50"/>
      <c r="CM7" s="45">
        <f>CM8</f>
        <v>-22337</v>
      </c>
      <c r="CN7" s="45">
        <f t="shared" ref="CN7:CV7" si="20">CN8</f>
        <v>18103</v>
      </c>
      <c r="CO7" s="45">
        <f t="shared" si="20"/>
        <v>-3007</v>
      </c>
      <c r="CP7" s="45">
        <f t="shared" si="20"/>
        <v>-38595</v>
      </c>
      <c r="CQ7" s="45">
        <f t="shared" si="20"/>
        <v>53633</v>
      </c>
      <c r="CR7" s="45">
        <f t="shared" si="20"/>
        <v>5713</v>
      </c>
      <c r="CS7" s="45">
        <f t="shared" si="20"/>
        <v>3780</v>
      </c>
      <c r="CT7" s="45">
        <f t="shared" si="20"/>
        <v>-46965</v>
      </c>
      <c r="CU7" s="45">
        <f t="shared" si="20"/>
        <v>-28874</v>
      </c>
      <c r="CV7" s="45">
        <f t="shared" si="20"/>
        <v>-4869</v>
      </c>
      <c r="CW7" s="45"/>
      <c r="CX7" s="50" t="s">
        <v>129</v>
      </c>
      <c r="CY7" s="50" t="s">
        <v>129</v>
      </c>
      <c r="CZ7" s="50" t="s">
        <v>129</v>
      </c>
      <c r="DA7" s="50" t="s">
        <v>129</v>
      </c>
      <c r="DB7" s="50" t="s">
        <v>129</v>
      </c>
      <c r="DC7" s="50" t="s">
        <v>129</v>
      </c>
      <c r="DD7" s="50" t="s">
        <v>129</v>
      </c>
      <c r="DE7" s="50" t="s">
        <v>129</v>
      </c>
      <c r="DF7" s="50" t="s">
        <v>129</v>
      </c>
      <c r="DG7" s="50" t="s">
        <v>127</v>
      </c>
      <c r="DH7" s="50"/>
      <c r="DI7" s="46">
        <f>DI8</f>
        <v>1935789</v>
      </c>
      <c r="DJ7" s="46">
        <f>DJ8</f>
        <v>100000</v>
      </c>
      <c r="DK7" s="50" t="s">
        <v>129</v>
      </c>
      <c r="DL7" s="50" t="s">
        <v>129</v>
      </c>
      <c r="DM7" s="50" t="s">
        <v>129</v>
      </c>
      <c r="DN7" s="50" t="s">
        <v>129</v>
      </c>
      <c r="DO7" s="50" t="s">
        <v>129</v>
      </c>
      <c r="DP7" s="50" t="s">
        <v>129</v>
      </c>
      <c r="DQ7" s="50" t="s">
        <v>129</v>
      </c>
      <c r="DR7" s="50" t="s">
        <v>129</v>
      </c>
      <c r="DS7" s="50" t="s">
        <v>129</v>
      </c>
      <c r="DT7" s="50" t="s">
        <v>130</v>
      </c>
      <c r="DU7" s="50"/>
      <c r="DV7" s="50">
        <f>DV8</f>
        <v>510</v>
      </c>
      <c r="DW7" s="50">
        <f t="shared" ref="DW7:EE7" si="21">DW8</f>
        <v>491.9</v>
      </c>
      <c r="DX7" s="50">
        <f t="shared" si="21"/>
        <v>719.6</v>
      </c>
      <c r="DY7" s="50">
        <f t="shared" si="21"/>
        <v>573.70000000000005</v>
      </c>
      <c r="DZ7" s="50">
        <f t="shared" si="21"/>
        <v>362</v>
      </c>
      <c r="EA7" s="50">
        <f t="shared" si="21"/>
        <v>34.9</v>
      </c>
      <c r="EB7" s="50">
        <f t="shared" si="21"/>
        <v>29.8</v>
      </c>
      <c r="EC7" s="50">
        <f t="shared" si="21"/>
        <v>0</v>
      </c>
      <c r="ED7" s="50">
        <f t="shared" si="21"/>
        <v>37.5</v>
      </c>
      <c r="EE7" s="50">
        <f t="shared" si="21"/>
        <v>23.3</v>
      </c>
      <c r="EF7" s="50"/>
      <c r="EG7" s="51"/>
      <c r="EH7" s="51"/>
      <c r="EI7" s="51"/>
      <c r="EJ7" s="51"/>
      <c r="EK7" s="51"/>
      <c r="EL7" s="51"/>
      <c r="EM7" s="51"/>
      <c r="EN7" s="51"/>
      <c r="EO7" s="51"/>
      <c r="EP7" s="51"/>
    </row>
    <row r="8" spans="1:146" s="52" customFormat="1" x14ac:dyDescent="0.15">
      <c r="A8" s="28"/>
      <c r="B8" s="53">
        <v>2022</v>
      </c>
      <c r="C8" s="53">
        <v>352071</v>
      </c>
      <c r="D8" s="53">
        <v>47</v>
      </c>
      <c r="E8" s="53">
        <v>11</v>
      </c>
      <c r="F8" s="53">
        <v>1</v>
      </c>
      <c r="G8" s="53">
        <v>1</v>
      </c>
      <c r="H8" s="53" t="s">
        <v>131</v>
      </c>
      <c r="I8" s="53" t="s">
        <v>132</v>
      </c>
      <c r="J8" s="53" t="s">
        <v>133</v>
      </c>
      <c r="K8" s="53" t="s">
        <v>134</v>
      </c>
      <c r="L8" s="53" t="s">
        <v>135</v>
      </c>
      <c r="M8" s="53" t="s">
        <v>136</v>
      </c>
      <c r="N8" s="53" t="s">
        <v>137</v>
      </c>
      <c r="O8" s="54" t="s">
        <v>138</v>
      </c>
      <c r="P8" s="54" t="s">
        <v>138</v>
      </c>
      <c r="Q8" s="55">
        <v>5631</v>
      </c>
      <c r="R8" s="55">
        <v>121</v>
      </c>
      <c r="S8" s="56">
        <v>10207</v>
      </c>
      <c r="T8" s="57" t="s">
        <v>139</v>
      </c>
      <c r="U8" s="54">
        <v>38.1</v>
      </c>
      <c r="V8" s="57" t="s">
        <v>140</v>
      </c>
      <c r="W8" s="58">
        <v>100</v>
      </c>
      <c r="X8" s="57" t="s">
        <v>140</v>
      </c>
      <c r="Y8" s="59">
        <v>85.5</v>
      </c>
      <c r="Z8" s="59">
        <v>92.5</v>
      </c>
      <c r="AA8" s="59">
        <v>88.5</v>
      </c>
      <c r="AB8" s="59">
        <v>56.2</v>
      </c>
      <c r="AC8" s="59">
        <v>97</v>
      </c>
      <c r="AD8" s="59">
        <v>156</v>
      </c>
      <c r="AE8" s="59">
        <v>125.6</v>
      </c>
      <c r="AF8" s="59">
        <v>83.9</v>
      </c>
      <c r="AG8" s="59">
        <v>77.2</v>
      </c>
      <c r="AH8" s="59">
        <v>159.1</v>
      </c>
      <c r="AI8" s="59">
        <v>115.2</v>
      </c>
      <c r="AJ8" s="59">
        <v>12.7</v>
      </c>
      <c r="AK8" s="59">
        <v>13.8</v>
      </c>
      <c r="AL8" s="59">
        <v>18.2</v>
      </c>
      <c r="AM8" s="59">
        <v>37.200000000000003</v>
      </c>
      <c r="AN8" s="59">
        <v>9.5</v>
      </c>
      <c r="AO8" s="59">
        <v>10.6</v>
      </c>
      <c r="AP8" s="59">
        <v>28.3</v>
      </c>
      <c r="AQ8" s="59">
        <v>39.9</v>
      </c>
      <c r="AR8" s="59">
        <v>21.4</v>
      </c>
      <c r="AS8" s="59">
        <v>14.1</v>
      </c>
      <c r="AT8" s="59">
        <v>26.4</v>
      </c>
      <c r="AU8" s="60">
        <v>357</v>
      </c>
      <c r="AV8" s="60">
        <v>526</v>
      </c>
      <c r="AW8" s="60">
        <v>1225</v>
      </c>
      <c r="AX8" s="60">
        <v>489</v>
      </c>
      <c r="AY8" s="60">
        <v>0</v>
      </c>
      <c r="AZ8" s="60">
        <v>1100</v>
      </c>
      <c r="BA8" s="60">
        <v>706</v>
      </c>
      <c r="BB8" s="60">
        <v>16253</v>
      </c>
      <c r="BC8" s="60">
        <v>12164</v>
      </c>
      <c r="BD8" s="60">
        <v>234734</v>
      </c>
      <c r="BE8" s="60">
        <v>73677</v>
      </c>
      <c r="BF8" s="59">
        <v>55.4</v>
      </c>
      <c r="BG8" s="59">
        <v>49.8</v>
      </c>
      <c r="BH8" s="59">
        <v>37.299999999999997</v>
      </c>
      <c r="BI8" s="59">
        <v>37.799999999999997</v>
      </c>
      <c r="BJ8" s="59">
        <v>52.9</v>
      </c>
      <c r="BK8" s="59">
        <v>31.6</v>
      </c>
      <c r="BL8" s="59">
        <v>28</v>
      </c>
      <c r="BM8" s="59">
        <v>2.8</v>
      </c>
      <c r="BN8" s="59">
        <v>18.399999999999999</v>
      </c>
      <c r="BO8" s="59">
        <v>26.2</v>
      </c>
      <c r="BP8" s="59">
        <v>16.8</v>
      </c>
      <c r="BQ8" s="59">
        <v>25.2</v>
      </c>
      <c r="BR8" s="59">
        <v>24.5</v>
      </c>
      <c r="BS8" s="59">
        <v>25.8</v>
      </c>
      <c r="BT8" s="59">
        <v>25.9</v>
      </c>
      <c r="BU8" s="59">
        <v>17.8</v>
      </c>
      <c r="BV8" s="59">
        <v>29.4</v>
      </c>
      <c r="BW8" s="59">
        <v>27.8</v>
      </c>
      <c r="BX8" s="59">
        <v>78.5</v>
      </c>
      <c r="BY8" s="59">
        <v>52.3</v>
      </c>
      <c r="BZ8" s="59">
        <v>27.7</v>
      </c>
      <c r="CA8" s="59">
        <v>109.1</v>
      </c>
      <c r="CB8" s="59">
        <v>-4.5</v>
      </c>
      <c r="CC8" s="59">
        <v>3.6</v>
      </c>
      <c r="CD8" s="59">
        <v>-0.8</v>
      </c>
      <c r="CE8" s="61">
        <v>-9.5</v>
      </c>
      <c r="CF8" s="61">
        <v>9.3000000000000007</v>
      </c>
      <c r="CG8" s="59">
        <v>17.100000000000001</v>
      </c>
      <c r="CH8" s="59">
        <v>15.9</v>
      </c>
      <c r="CI8" s="59">
        <v>-99.9</v>
      </c>
      <c r="CJ8" s="59">
        <v>-6.6</v>
      </c>
      <c r="CK8" s="59">
        <v>13.5</v>
      </c>
      <c r="CL8" s="59">
        <v>-42.8</v>
      </c>
      <c r="CM8" s="60">
        <v>-22337</v>
      </c>
      <c r="CN8" s="60">
        <v>18103</v>
      </c>
      <c r="CO8" s="60">
        <v>-3007</v>
      </c>
      <c r="CP8" s="60">
        <v>-38595</v>
      </c>
      <c r="CQ8" s="60">
        <v>53633</v>
      </c>
      <c r="CR8" s="60">
        <v>5713</v>
      </c>
      <c r="CS8" s="60">
        <v>3780</v>
      </c>
      <c r="CT8" s="60">
        <v>-46965</v>
      </c>
      <c r="CU8" s="60">
        <v>-28874</v>
      </c>
      <c r="CV8" s="60">
        <v>-4869</v>
      </c>
      <c r="CW8" s="60">
        <v>-15718</v>
      </c>
      <c r="CX8" s="59" t="s">
        <v>141</v>
      </c>
      <c r="CY8" s="59" t="s">
        <v>141</v>
      </c>
      <c r="CZ8" s="59" t="s">
        <v>141</v>
      </c>
      <c r="DA8" s="59" t="s">
        <v>141</v>
      </c>
      <c r="DB8" s="59" t="s">
        <v>141</v>
      </c>
      <c r="DC8" s="59" t="s">
        <v>141</v>
      </c>
      <c r="DD8" s="59" t="s">
        <v>141</v>
      </c>
      <c r="DE8" s="59" t="s">
        <v>141</v>
      </c>
      <c r="DF8" s="59" t="s">
        <v>141</v>
      </c>
      <c r="DG8" s="59" t="s">
        <v>141</v>
      </c>
      <c r="DH8" s="59" t="s">
        <v>141</v>
      </c>
      <c r="DI8" s="55">
        <v>1935789</v>
      </c>
      <c r="DJ8" s="55">
        <v>100000</v>
      </c>
      <c r="DK8" s="59" t="s">
        <v>141</v>
      </c>
      <c r="DL8" s="59" t="s">
        <v>141</v>
      </c>
      <c r="DM8" s="59" t="s">
        <v>141</v>
      </c>
      <c r="DN8" s="59" t="s">
        <v>141</v>
      </c>
      <c r="DO8" s="59" t="s">
        <v>141</v>
      </c>
      <c r="DP8" s="59" t="s">
        <v>141</v>
      </c>
      <c r="DQ8" s="59" t="s">
        <v>141</v>
      </c>
      <c r="DR8" s="59" t="s">
        <v>141</v>
      </c>
      <c r="DS8" s="59" t="s">
        <v>141</v>
      </c>
      <c r="DT8" s="59" t="s">
        <v>141</v>
      </c>
      <c r="DU8" s="59" t="s">
        <v>141</v>
      </c>
      <c r="DV8" s="59">
        <v>510</v>
      </c>
      <c r="DW8" s="59">
        <v>491.9</v>
      </c>
      <c r="DX8" s="59">
        <v>719.6</v>
      </c>
      <c r="DY8" s="59">
        <v>573.70000000000005</v>
      </c>
      <c r="DZ8" s="59">
        <v>362</v>
      </c>
      <c r="EA8" s="59">
        <v>34.9</v>
      </c>
      <c r="EB8" s="59">
        <v>29.8</v>
      </c>
      <c r="EC8" s="59">
        <v>0</v>
      </c>
      <c r="ED8" s="59">
        <v>37.5</v>
      </c>
      <c r="EE8" s="59">
        <v>23.3</v>
      </c>
      <c r="EF8" s="59">
        <v>23</v>
      </c>
      <c r="EG8" s="62">
        <v>5.5999999999999999E-3</v>
      </c>
      <c r="EH8" s="62">
        <v>5.8999999999999999E-3</v>
      </c>
      <c r="EI8" s="62">
        <v>5.3E-3</v>
      </c>
      <c r="EJ8" s="62">
        <v>5.1000000000000004E-3</v>
      </c>
      <c r="EK8" s="62">
        <v>6.0000000000000001E-3</v>
      </c>
      <c r="EL8" s="62">
        <v>0.01</v>
      </c>
      <c r="EM8" s="62">
        <v>1.0200000000000001E-2</v>
      </c>
      <c r="EN8" s="62">
        <v>2.5499999999999998E-2</v>
      </c>
      <c r="EO8" s="62">
        <v>3.8399999999999997E-2</v>
      </c>
      <c r="EP8" s="62">
        <v>3.1899999999999998E-2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142</v>
      </c>
      <c r="C10" s="65" t="s">
        <v>143</v>
      </c>
      <c r="D10" s="65" t="s">
        <v>144</v>
      </c>
      <c r="E10" s="65" t="s">
        <v>145</v>
      </c>
      <c r="F10" s="65" t="s">
        <v>146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健太郎</cp:lastModifiedBy>
  <cp:lastPrinted>2024-02-02T00:57:30Z</cp:lastPrinted>
  <dcterms:created xsi:type="dcterms:W3CDTF">2024-01-11T00:07:20Z</dcterms:created>
  <dcterms:modified xsi:type="dcterms:W3CDTF">2024-02-02T04:43:38Z</dcterms:modified>
  <cp:category/>
</cp:coreProperties>
</file>