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006\デスクトップ\20240118（0206締切）【県市町課】公営企業に係る経営比較分析表（令和４年度決算）の分析等について\10【法非適】駐車場整備事業\"/>
    </mc:Choice>
  </mc:AlternateContent>
  <workbookProtection workbookAlgorithmName="SHA-512" workbookHashValue="+qLIGw63K+WPdhK658PW6uVZIzejVEhVR7qa/bVYRx7sUuYJiU0uPn2sz+MHYByCFaHjSOs54f/hN1EilyPy9Q==" workbookSaltValue="AUSE8YA8JKuPJ0neWxWE7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BZ51" i="4"/>
  <c r="GQ30" i="4"/>
  <c r="LT76" i="4"/>
  <c r="GQ51" i="4"/>
  <c r="LH30" i="4"/>
  <c r="IE76" i="4"/>
  <c r="BZ30" i="4"/>
  <c r="BG30" i="4"/>
  <c r="LE76" i="4"/>
  <c r="AV76" i="4"/>
  <c r="KO51" i="4"/>
  <c r="HP76" i="4"/>
  <c r="FX51" i="4"/>
  <c r="KO30" i="4"/>
  <c r="BG51" i="4"/>
  <c r="FX30" i="4"/>
  <c r="KP76" i="4"/>
  <c r="FE51" i="4"/>
  <c r="HA76" i="4"/>
  <c r="AN51" i="4"/>
  <c r="FE30" i="4"/>
  <c r="AN30" i="4"/>
  <c r="JV51" i="4"/>
  <c r="JV30" i="4"/>
  <c r="AG76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<sst xmlns="http://schemas.openxmlformats.org/spreadsheetml/2006/main" count="278" uniqueCount="143">
  <si>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</si>
  <si>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</si>
  <si>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</si>
  <si>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</si>
  <si>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</si>
  <si>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</si>
  <si>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</si>
  <si>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</si>
  <si>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</si>
  <si>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</si>
  <si>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</si>
  <si>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</si>
  <si>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</si>
  <si>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</si>
  <si>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</si>
  <si>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</si>
  <si>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</si>
  <si>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</si>
  <si>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</si>
  <si>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</si>
  <si>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</si>
  <si>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</si>
  <si>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</si>
  <si>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</si>
  <si>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</si>
  <si>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</si>
  <si>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</si>
  <si>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</si>
  <si>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</si>
  <si>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</si>
  <si>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</si>
  <si>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</si>
  <si>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</si>
  <si>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</si>
  <si>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</si>
  <si>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</si>
  <si>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</si>
  <si>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</si>
  <si>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</si>
  <si>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</si>
  <si>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</si>
  <si>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</si>
  <si>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</si>
  <si>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</si>
  <si>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</si>
  <si>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</si>
  <si>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</si>
  <si>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</si>
  <si>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</si>
  <si>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</si>
  <si>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</si>
  <si>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</si>
  <si>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</si>
  <si>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</si>
  <si>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</si>
  <si>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</si>
  <si>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</si>
  <si>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</si>
  <si>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</si>
  <si>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</si>
  <si>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</si>
  <si>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</si>
  <si>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</si>
  <si>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</si>
  <si>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</si>
  <si>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</si>
  <si>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</si>
  <si>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</si>
  <si>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</si>
  <si>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</si>
  <si>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</si>
  <si>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</si>
  <si>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</si>
  <si>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</si>
  <si>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</si>
  <si>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</si>
  <si>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</si>
  <si>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</si>
  <si>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</si>
  <si>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</si>
  <si>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</si>
  <si>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</si>
  <si>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</si>
  <si>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</si>
  <si>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</si>
  <si>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</si>
  <si>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</si>
  <si>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</si>
  <si>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</si>
  <si>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</si>
  <si>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</si>
  <si>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</si>
  <si>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</si>
  <si>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</si>
  <si>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</si>
  <si>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</si>
  <si>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</si>
  <si>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</si>
  <si>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</si>
  <si>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</si>
  <si>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</si>
  <si>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</si>
  <si>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</si>
  <si>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</si>
  <si>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</si>
  <si>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</si>
  <si>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</si>
  <si>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</si>
  <si>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</si>
  <si>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</si>
  <si>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</si>
  <si>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</si>
  <si>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</si>
  <si>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</si>
  <si>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</si>
  <si>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</si>
  <si>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</si>
  <si>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</si>
  <si>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</si>
  <si>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</si>
  <si>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</si>
  <si>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</si>
  <si>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麻里布駐車場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</si>
  <si>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</si>
  <si>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</si>
  <si>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</si>
  <si>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</si>
  <si>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</si>
  <si>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</si>
  <si>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</si>
  <si>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</si>
  <si>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</si>
  <si>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</si>
  <si>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</si>
  <si>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</si>
  <si>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</si>
  <si>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</si>
  <si>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</si>
  <si>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</si>
  <si>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稼働率は、全国平均及び類似施設平均を下回った状態で推移している。本施設のある岩国駅周辺は、民間の駐車場が増加しており、大きな利用の増加は厳しい状況であるが、引き続き収益の維持、向上に取り組む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3" eb="34">
      <t>ホン</t>
    </rPh>
    <rPh sb="34" eb="36">
      <t>シセツ</t>
    </rPh>
    <rPh sb="39" eb="42">
      <t>イワクニエキ</t>
    </rPh>
    <rPh sb="42" eb="44">
      <t>シュウヘン</t>
    </rPh>
    <rPh sb="46" eb="48">
      <t>ミンカン</t>
    </rPh>
    <rPh sb="49" eb="51">
      <t>チュウシャ</t>
    </rPh>
    <rPh sb="53" eb="55">
      <t>ゾウカ</t>
    </rPh>
    <rPh sb="60" eb="61">
      <t>オオ</t>
    </rPh>
    <rPh sb="63" eb="65">
      <t>リヨウ</t>
    </rPh>
    <rPh sb="66" eb="68">
      <t>ゾウカ</t>
    </rPh>
    <rPh sb="69" eb="70">
      <t>キビ</t>
    </rPh>
    <rPh sb="72" eb="74">
      <t>ジョウキョウ</t>
    </rPh>
    <rPh sb="79" eb="80">
      <t>ヒ</t>
    </rPh>
    <rPh sb="81" eb="82">
      <t>ツヅ</t>
    </rPh>
    <rPh sb="83" eb="85">
      <t>シュウエキ</t>
    </rPh>
    <rPh sb="86" eb="88">
      <t>イジ</t>
    </rPh>
    <rPh sb="89" eb="91">
      <t>コウジョウ</t>
    </rPh>
    <rPh sb="92" eb="93">
      <t>ト</t>
    </rPh>
    <rPh sb="94" eb="95">
      <t>ク</t>
    </rPh>
    <phoneticPr fontId="5"/>
  </si>
  <si>
    <t>　本駐車場は、高い収益性により、おおむね健全な経営を維持している。引き続き施設、設備の計画的な改修を行っていく必要がある。</t>
    <rPh sb="1" eb="2">
      <t>ホン</t>
    </rPh>
    <rPh sb="2" eb="5">
      <t>チュウシャジョウ</t>
    </rPh>
    <rPh sb="7" eb="8">
      <t>タカ</t>
    </rPh>
    <rPh sb="9" eb="12">
      <t>シュウエキセイ</t>
    </rPh>
    <rPh sb="20" eb="22">
      <t>ケンゼン</t>
    </rPh>
    <rPh sb="23" eb="25">
      <t>ケイエイ</t>
    </rPh>
    <rPh sb="26" eb="28">
      <t>イジ</t>
    </rPh>
    <rPh sb="33" eb="34">
      <t>ヒ</t>
    </rPh>
    <rPh sb="35" eb="36">
      <t>ツヅ</t>
    </rPh>
    <rPh sb="37" eb="39">
      <t>シセツ</t>
    </rPh>
    <rPh sb="40" eb="42">
      <t>セツビ</t>
    </rPh>
    <rPh sb="43" eb="46">
      <t>ケイカクテキ</t>
    </rPh>
    <rPh sb="47" eb="49">
      <t>カイシュウ</t>
    </rPh>
    <rPh sb="50" eb="51">
      <t>オコナ</t>
    </rPh>
    <rPh sb="55" eb="57">
      <t>ヒツヨウ</t>
    </rPh>
    <phoneticPr fontId="5"/>
  </si>
  <si>
    <t>工事の影響で前年と比較して収益的収支比率及びEBITDAが下がっているものの、売上GOP比率は全国平均及び類似施設平均を大きく上回り、高い収益性を示す。</t>
    <rPh sb="0" eb="2">
      <t>コウジ</t>
    </rPh>
    <rPh sb="3" eb="5">
      <t>エイキョウ</t>
    </rPh>
    <rPh sb="6" eb="8">
      <t>ゼンネン</t>
    </rPh>
    <rPh sb="9" eb="11">
      <t>ヒカク</t>
    </rPh>
    <rPh sb="13" eb="16">
      <t>シュウエキテキ</t>
    </rPh>
    <rPh sb="16" eb="18">
      <t>シュウシ</t>
    </rPh>
    <rPh sb="18" eb="20">
      <t>ヒリツ</t>
    </rPh>
    <rPh sb="20" eb="21">
      <t>オヨ</t>
    </rPh>
    <rPh sb="29" eb="30">
      <t>サ</t>
    </rPh>
    <rPh sb="39" eb="41">
      <t>ウリアゲ</t>
    </rPh>
    <rPh sb="44" eb="46">
      <t>ヒリツ</t>
    </rPh>
    <rPh sb="47" eb="49">
      <t>ゼンコク</t>
    </rPh>
    <rPh sb="49" eb="51">
      <t>ヘイキン</t>
    </rPh>
    <rPh sb="51" eb="52">
      <t>オヨ</t>
    </rPh>
    <rPh sb="53" eb="55">
      <t>ルイジ</t>
    </rPh>
    <rPh sb="55" eb="57">
      <t>シセツ</t>
    </rPh>
    <rPh sb="57" eb="59">
      <t>ヘイキン</t>
    </rPh>
    <rPh sb="60" eb="61">
      <t>オオ</t>
    </rPh>
    <rPh sb="63" eb="65">
      <t>ウワマワ</t>
    </rPh>
    <rPh sb="67" eb="68">
      <t>タカ</t>
    </rPh>
    <rPh sb="69" eb="72">
      <t>シュウエキセイ</t>
    </rPh>
    <rPh sb="73" eb="74">
      <t>シメ</t>
    </rPh>
    <phoneticPr fontId="5"/>
  </si>
  <si>
    <t>　建設後25年が経過しており、施設の老朽化が進んでいる。このため、計画的な施設、設備の改修を行っている。</t>
    <rPh sb="1" eb="3">
      <t>ケンセツ</t>
    </rPh>
    <rPh sb="3" eb="4">
      <t>ゴ</t>
    </rPh>
    <rPh sb="6" eb="7">
      <t>ネン</t>
    </rPh>
    <rPh sb="8" eb="10">
      <t>ケイカ</t>
    </rPh>
    <rPh sb="15" eb="17">
      <t>シセツ</t>
    </rPh>
    <rPh sb="18" eb="21">
      <t>ロウキュウカ</t>
    </rPh>
    <rPh sb="22" eb="23">
      <t>スス</t>
    </rPh>
    <rPh sb="33" eb="36">
      <t>ケイカクテキ</t>
    </rPh>
    <rPh sb="37" eb="39">
      <t>シセツ</t>
    </rPh>
    <rPh sb="40" eb="42">
      <t>セツビ</t>
    </rPh>
    <rPh sb="43" eb="45">
      <t>カイシュウ</t>
    </rPh>
    <rPh sb="46" eb="47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</si>
</sst>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616.1</c:v>
                </c:pt>
                <c:pt idx="1">
                  <c:v>6548.5</c:v>
                </c:pt>
                <c:pt idx="2">
                  <c:v>252.3</c:v>
                </c:pt>
                <c:pt idx="3">
                  <c:v>257.7</c:v>
                </c:pt>
                <c:pt idx="4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6-46F0-A13A-10B8C5AE4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245.6</c:v>
                </c:pt>
                <c:pt idx="1">
                  <c:v>222.3</c:v>
                </c:pt>
                <c:pt idx="2">
                  <c:v>130.19999999999999</c:v>
                </c:pt>
                <c:pt idx="3">
                  <c:v>136.5</c:v>
                </c:pt>
                <c:pt idx="4">
                  <c:v>183.5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6-46F0-A13A-10B8C5AE4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D-4119-B1E2-D9D2D9D3A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165.9</c:v>
                </c:pt>
                <c:pt idx="1">
                  <c:v>1263.5</c:v>
                </c:pt>
                <c:pt idx="2">
                  <c:v>108.5</c:v>
                </c:pt>
                <c:pt idx="3">
                  <c:v>136.19999999999999</c:v>
                </c:pt>
                <c:pt idx="4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D-4119-B1E2-D9D2D9D3A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B0B-4828-B728-5BE3D8C03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B-4828-B728-5BE3D8C03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05D-4744-B917-CC62695F1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D-4744-B917-CC62695F1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7-42DB-93B7-CE31D5B6A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3.1</c:v>
                </c:pt>
                <c:pt idx="2">
                  <c:v>8.6</c:v>
                </c:pt>
                <c:pt idx="3">
                  <c:v>4.3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D7-42DB-93B7-CE31D5B6A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3-4917-AD84-47263C87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36</c:v>
                </c:pt>
                <c:pt idx="1">
                  <c:v>26</c:v>
                </c:pt>
                <c:pt idx="2">
                  <c:v>87</c:v>
                </c:pt>
                <c:pt idx="3">
                  <c:v>7646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3-4917-AD84-47263C87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87.8</c:v>
                </c:pt>
                <c:pt idx="1">
                  <c:v>87.2</c:v>
                </c:pt>
                <c:pt idx="2">
                  <c:v>85.4</c:v>
                </c:pt>
                <c:pt idx="3">
                  <c:v>84.1</c:v>
                </c:pt>
                <c:pt idx="4">
                  <c:v>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F-4C83-92A9-234BFA266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127.8</c:v>
                </c:pt>
                <c:pt idx="2">
                  <c:v>105.7</c:v>
                </c:pt>
                <c:pt idx="3">
                  <c:v>104.3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F-4C83-92A9-234BFA266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83.4</c:v>
                </c:pt>
                <c:pt idx="1">
                  <c:v>98.5</c:v>
                </c:pt>
                <c:pt idx="2">
                  <c:v>60.3</c:v>
                </c:pt>
                <c:pt idx="3">
                  <c:v>83.7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0-4D67-B95D-1874B402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13.5</c:v>
                </c:pt>
                <c:pt idx="2">
                  <c:v>7.1</c:v>
                </c:pt>
                <c:pt idx="3">
                  <c:v>5.6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70-4D67-B95D-1874B402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5187</c:v>
                </c:pt>
                <c:pt idx="1">
                  <c:v>4256</c:v>
                </c:pt>
                <c:pt idx="2">
                  <c:v>3314</c:v>
                </c:pt>
                <c:pt idx="3">
                  <c:v>3493</c:v>
                </c:pt>
                <c:pt idx="4">
                  <c:v>-5388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B-422E-88DC-5ECF303E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24379</c:v>
                </c:pt>
                <c:pt idx="1">
                  <c:v>22466</c:v>
                </c:pt>
                <c:pt idx="2">
                  <c:v>4211</c:v>
                </c:pt>
                <c:pt idx="3">
                  <c:v>10653</c:v>
                </c:pt>
                <c:pt idx="4">
                  <c:v>17717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B-422E-88DC-5ECF303E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40" zoomScale="60" zoomScaleNormal="6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山口県岩国市　麻里布駐車場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4827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立体式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164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141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616.1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6548.5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252.3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257.7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42.4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87.8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87.2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85.4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84.1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82.9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245.6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222.3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130.19999999999999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136.5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183.5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3.5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3.1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8.6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4.2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135.30000000000001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127.8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105.7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104.3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114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142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83.4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98.5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60.3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83.7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93.3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5187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4256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3314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3493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-5388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36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26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87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7646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13.5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7.1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5.6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18.100000000000001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24379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22466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4211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10653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17717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140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87419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165.9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1263.5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108.5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136.19999999999999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104.8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5gwDLz/cKTVuJli2vV8OaWg7a8klBQB4/q6EQqXdZ9iZvgGHExdp/PWwQ/Y7vbz5oNIZvK+w4IVt68EKNyaQw==" saltValue="Q7k+vIboWjMnJICqfoedz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104</v>
      </c>
      <c r="AV5" s="47" t="s">
        <v>90</v>
      </c>
      <c r="AW5" s="47" t="s">
        <v>105</v>
      </c>
      <c r="AX5" s="47" t="s">
        <v>106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107</v>
      </c>
      <c r="BG5" s="47" t="s">
        <v>108</v>
      </c>
      <c r="BH5" s="47" t="s">
        <v>109</v>
      </c>
      <c r="BI5" s="47" t="s">
        <v>110</v>
      </c>
      <c r="BJ5" s="47" t="s">
        <v>103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111</v>
      </c>
      <c r="BR5" s="47" t="s">
        <v>108</v>
      </c>
      <c r="BS5" s="47" t="s">
        <v>112</v>
      </c>
      <c r="BT5" s="47" t="s">
        <v>110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104</v>
      </c>
      <c r="CC5" s="47" t="s">
        <v>90</v>
      </c>
      <c r="CD5" s="47" t="s">
        <v>105</v>
      </c>
      <c r="CE5" s="47" t="s">
        <v>102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113</v>
      </c>
      <c r="CP5" s="47" t="s">
        <v>90</v>
      </c>
      <c r="CQ5" s="47" t="s">
        <v>114</v>
      </c>
      <c r="CR5" s="47" t="s">
        <v>106</v>
      </c>
      <c r="CS5" s="47" t="s">
        <v>115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107</v>
      </c>
      <c r="DA5" s="47" t="s">
        <v>90</v>
      </c>
      <c r="DB5" s="47" t="s">
        <v>91</v>
      </c>
      <c r="DC5" s="47" t="s">
        <v>116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104</v>
      </c>
      <c r="DL5" s="47" t="s">
        <v>108</v>
      </c>
      <c r="DM5" s="47" t="s">
        <v>105</v>
      </c>
      <c r="DN5" s="47" t="s">
        <v>106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117</v>
      </c>
      <c r="B6" s="48">
        <f>B8</f>
        <v>2022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山口県岩国市</v>
      </c>
      <c r="I6" s="48" t="str">
        <f t="shared" si="1"/>
        <v>麻里布駐車場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25</v>
      </c>
      <c r="S6" s="50" t="str">
        <f t="shared" si="1"/>
        <v>商業施設</v>
      </c>
      <c r="T6" s="50" t="str">
        <f t="shared" si="1"/>
        <v>有</v>
      </c>
      <c r="U6" s="51">
        <f t="shared" si="1"/>
        <v>4827</v>
      </c>
      <c r="V6" s="51">
        <f t="shared" si="1"/>
        <v>164</v>
      </c>
      <c r="W6" s="51">
        <f t="shared" si="1"/>
        <v>200</v>
      </c>
      <c r="X6" s="50" t="str">
        <f t="shared" si="1"/>
        <v>利用料金制</v>
      </c>
      <c r="Y6" s="52">
        <f>IF(Y8="-",NA(),Y8)</f>
        <v>616.1</v>
      </c>
      <c r="Z6" s="52">
        <f t="shared" ref="Z6:AH6" si="2">IF(Z8="-",NA(),Z8)</f>
        <v>6548.5</v>
      </c>
      <c r="AA6" s="52">
        <f t="shared" si="2"/>
        <v>252.3</v>
      </c>
      <c r="AB6" s="52">
        <f t="shared" si="2"/>
        <v>257.7</v>
      </c>
      <c r="AC6" s="52">
        <f t="shared" si="2"/>
        <v>42.4</v>
      </c>
      <c r="AD6" s="52">
        <f t="shared" si="2"/>
        <v>245.6</v>
      </c>
      <c r="AE6" s="52">
        <f t="shared" si="2"/>
        <v>222.3</v>
      </c>
      <c r="AF6" s="52">
        <f t="shared" si="2"/>
        <v>130.19999999999999</v>
      </c>
      <c r="AG6" s="52">
        <f t="shared" si="2"/>
        <v>136.5</v>
      </c>
      <c r="AH6" s="52">
        <f t="shared" si="2"/>
        <v>183.5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3.5</v>
      </c>
      <c r="AP6" s="52">
        <f t="shared" si="3"/>
        <v>3.1</v>
      </c>
      <c r="AQ6" s="52">
        <f t="shared" si="3"/>
        <v>8.6</v>
      </c>
      <c r="AR6" s="52">
        <f t="shared" si="3"/>
        <v>4.3</v>
      </c>
      <c r="AS6" s="52">
        <f t="shared" si="3"/>
        <v>4.2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36</v>
      </c>
      <c r="BA6" s="53">
        <f t="shared" si="4"/>
        <v>26</v>
      </c>
      <c r="BB6" s="53">
        <f t="shared" si="4"/>
        <v>87</v>
      </c>
      <c r="BC6" s="53">
        <f t="shared" si="4"/>
        <v>7646</v>
      </c>
      <c r="BD6" s="53">
        <f t="shared" si="4"/>
        <v>53</v>
      </c>
      <c r="BE6" s="51" t="str">
        <f>IF(BE8="-","",IF(BE8="-","【-】","【"&amp;SUBSTITUTE(TEXT(BE8,"#,##0"),"-","△")&amp;"】"))</f>
        <v>【33】</v>
      </c>
      <c r="BF6" s="52">
        <f>IF(BF8="-",NA(),BF8)</f>
        <v>83.4</v>
      </c>
      <c r="BG6" s="52">
        <f t="shared" ref="BG6:BO6" si="5">IF(BG8="-",NA(),BG8)</f>
        <v>98.5</v>
      </c>
      <c r="BH6" s="52">
        <f t="shared" si="5"/>
        <v>60.3</v>
      </c>
      <c r="BI6" s="52">
        <f t="shared" si="5"/>
        <v>83.7</v>
      </c>
      <c r="BJ6" s="52">
        <f t="shared" si="5"/>
        <v>93.3</v>
      </c>
      <c r="BK6" s="52">
        <f t="shared" si="5"/>
        <v>30.7</v>
      </c>
      <c r="BL6" s="52">
        <f t="shared" si="5"/>
        <v>13.5</v>
      </c>
      <c r="BM6" s="52">
        <f t="shared" si="5"/>
        <v>7.1</v>
      </c>
      <c r="BN6" s="52">
        <f t="shared" si="5"/>
        <v>5.6</v>
      </c>
      <c r="BO6" s="52">
        <f t="shared" si="5"/>
        <v>18.100000000000001</v>
      </c>
      <c r="BP6" s="49" t="str">
        <f>IF(BP8="-","",IF(BP8="-","【-】","【"&amp;SUBSTITUTE(TEXT(BP8,"#,##0.0"),"-","△")&amp;"】"))</f>
        <v>【12.8】</v>
      </c>
      <c r="BQ6" s="53">
        <f>IF(BQ8="-",NA(),BQ8)</f>
        <v>5187</v>
      </c>
      <c r="BR6" s="53">
        <f t="shared" ref="BR6:BZ6" si="6">IF(BR8="-",NA(),BR8)</f>
        <v>4256</v>
      </c>
      <c r="BS6" s="53">
        <f t="shared" si="6"/>
        <v>3314</v>
      </c>
      <c r="BT6" s="53">
        <f t="shared" si="6"/>
        <v>3493</v>
      </c>
      <c r="BU6" s="53">
        <f t="shared" si="6"/>
        <v>-5388</v>
      </c>
      <c r="BV6" s="53">
        <f t="shared" si="6"/>
        <v>24379</v>
      </c>
      <c r="BW6" s="53">
        <f t="shared" si="6"/>
        <v>22466</v>
      </c>
      <c r="BX6" s="53">
        <f t="shared" si="6"/>
        <v>4211</v>
      </c>
      <c r="BY6" s="53">
        <f t="shared" si="6"/>
        <v>10653</v>
      </c>
      <c r="BZ6" s="53">
        <f t="shared" si="6"/>
        <v>17717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118</v>
      </c>
      <c r="CM6" s="51">
        <f t="shared" ref="CM6:CN6" si="7">CM8</f>
        <v>87419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165.9</v>
      </c>
      <c r="DF6" s="52">
        <f t="shared" si="8"/>
        <v>1263.5</v>
      </c>
      <c r="DG6" s="52">
        <f t="shared" si="8"/>
        <v>108.5</v>
      </c>
      <c r="DH6" s="52">
        <f t="shared" si="8"/>
        <v>136.19999999999999</v>
      </c>
      <c r="DI6" s="52">
        <f t="shared" si="8"/>
        <v>104.8</v>
      </c>
      <c r="DJ6" s="49" t="str">
        <f>IF(DJ8="-","",IF(DJ8="-","【-】","【"&amp;SUBSTITUTE(TEXT(DJ8,"#,##0.0"),"-","△")&amp;"】"))</f>
        <v>【72.2】</v>
      </c>
      <c r="DK6" s="52">
        <f>IF(DK8="-",NA(),DK8)</f>
        <v>87.8</v>
      </c>
      <c r="DL6" s="52">
        <f t="shared" ref="DL6:DT6" si="9">IF(DL8="-",NA(),DL8)</f>
        <v>87.2</v>
      </c>
      <c r="DM6" s="52">
        <f t="shared" si="9"/>
        <v>85.4</v>
      </c>
      <c r="DN6" s="52">
        <f t="shared" si="9"/>
        <v>84.1</v>
      </c>
      <c r="DO6" s="52">
        <f t="shared" si="9"/>
        <v>82.9</v>
      </c>
      <c r="DP6" s="52">
        <f t="shared" si="9"/>
        <v>135.30000000000001</v>
      </c>
      <c r="DQ6" s="52">
        <f t="shared" si="9"/>
        <v>127.8</v>
      </c>
      <c r="DR6" s="52">
        <f t="shared" si="9"/>
        <v>105.7</v>
      </c>
      <c r="DS6" s="52">
        <f t="shared" si="9"/>
        <v>104.3</v>
      </c>
      <c r="DT6" s="52">
        <f t="shared" si="9"/>
        <v>114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119</v>
      </c>
      <c r="B7" s="48">
        <f t="shared" ref="B7:X7" si="10">B8</f>
        <v>2022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山口県　岩国市</v>
      </c>
      <c r="I7" s="48" t="str">
        <f t="shared" si="10"/>
        <v>麻里布駐車場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25</v>
      </c>
      <c r="S7" s="50" t="str">
        <f t="shared" si="10"/>
        <v>商業施設</v>
      </c>
      <c r="T7" s="50" t="str">
        <f t="shared" si="10"/>
        <v>有</v>
      </c>
      <c r="U7" s="51">
        <f t="shared" si="10"/>
        <v>4827</v>
      </c>
      <c r="V7" s="51">
        <f t="shared" si="10"/>
        <v>164</v>
      </c>
      <c r="W7" s="51">
        <f t="shared" si="10"/>
        <v>200</v>
      </c>
      <c r="X7" s="50" t="str">
        <f t="shared" si="10"/>
        <v>利用料金制</v>
      </c>
      <c r="Y7" s="52">
        <f>Y8</f>
        <v>616.1</v>
      </c>
      <c r="Z7" s="52">
        <f t="shared" ref="Z7:AH7" si="11">Z8</f>
        <v>6548.5</v>
      </c>
      <c r="AA7" s="52">
        <f t="shared" si="11"/>
        <v>252.3</v>
      </c>
      <c r="AB7" s="52">
        <f t="shared" si="11"/>
        <v>257.7</v>
      </c>
      <c r="AC7" s="52">
        <f t="shared" si="11"/>
        <v>42.4</v>
      </c>
      <c r="AD7" s="52">
        <f t="shared" si="11"/>
        <v>245.6</v>
      </c>
      <c r="AE7" s="52">
        <f t="shared" si="11"/>
        <v>222.3</v>
      </c>
      <c r="AF7" s="52">
        <f t="shared" si="11"/>
        <v>130.19999999999999</v>
      </c>
      <c r="AG7" s="52">
        <f t="shared" si="11"/>
        <v>136.5</v>
      </c>
      <c r="AH7" s="52">
        <f t="shared" si="11"/>
        <v>183.5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3.5</v>
      </c>
      <c r="AP7" s="52">
        <f t="shared" si="12"/>
        <v>3.1</v>
      </c>
      <c r="AQ7" s="52">
        <f t="shared" si="12"/>
        <v>8.6</v>
      </c>
      <c r="AR7" s="52">
        <f t="shared" si="12"/>
        <v>4.3</v>
      </c>
      <c r="AS7" s="52">
        <f t="shared" si="12"/>
        <v>4.2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36</v>
      </c>
      <c r="BA7" s="53">
        <f t="shared" si="13"/>
        <v>26</v>
      </c>
      <c r="BB7" s="53">
        <f t="shared" si="13"/>
        <v>87</v>
      </c>
      <c r="BC7" s="53">
        <f t="shared" si="13"/>
        <v>7646</v>
      </c>
      <c r="BD7" s="53">
        <f t="shared" si="13"/>
        <v>53</v>
      </c>
      <c r="BE7" s="51"/>
      <c r="BF7" s="52">
        <f>BF8</f>
        <v>83.4</v>
      </c>
      <c r="BG7" s="52">
        <f t="shared" ref="BG7:BO7" si="14">BG8</f>
        <v>98.5</v>
      </c>
      <c r="BH7" s="52">
        <f t="shared" si="14"/>
        <v>60.3</v>
      </c>
      <c r="BI7" s="52">
        <f t="shared" si="14"/>
        <v>83.7</v>
      </c>
      <c r="BJ7" s="52">
        <f t="shared" si="14"/>
        <v>93.3</v>
      </c>
      <c r="BK7" s="52">
        <f t="shared" si="14"/>
        <v>30.7</v>
      </c>
      <c r="BL7" s="52">
        <f t="shared" si="14"/>
        <v>13.5</v>
      </c>
      <c r="BM7" s="52">
        <f t="shared" si="14"/>
        <v>7.1</v>
      </c>
      <c r="BN7" s="52">
        <f t="shared" si="14"/>
        <v>5.6</v>
      </c>
      <c r="BO7" s="52">
        <f t="shared" si="14"/>
        <v>18.100000000000001</v>
      </c>
      <c r="BP7" s="49"/>
      <c r="BQ7" s="53">
        <f>BQ8</f>
        <v>5187</v>
      </c>
      <c r="BR7" s="53">
        <f t="shared" ref="BR7:BZ7" si="15">BR8</f>
        <v>4256</v>
      </c>
      <c r="BS7" s="53">
        <f t="shared" si="15"/>
        <v>3314</v>
      </c>
      <c r="BT7" s="53">
        <f t="shared" si="15"/>
        <v>3493</v>
      </c>
      <c r="BU7" s="53">
        <f t="shared" si="15"/>
        <v>-5388</v>
      </c>
      <c r="BV7" s="53">
        <f t="shared" si="15"/>
        <v>24379</v>
      </c>
      <c r="BW7" s="53">
        <f t="shared" si="15"/>
        <v>22466</v>
      </c>
      <c r="BX7" s="53">
        <f t="shared" si="15"/>
        <v>4211</v>
      </c>
      <c r="BY7" s="53">
        <f t="shared" si="15"/>
        <v>10653</v>
      </c>
      <c r="BZ7" s="53">
        <f t="shared" si="15"/>
        <v>17717</v>
      </c>
      <c r="CA7" s="51"/>
      <c r="CB7" s="52" t="s">
        <v>120</v>
      </c>
      <c r="CC7" s="52" t="s">
        <v>120</v>
      </c>
      <c r="CD7" s="52" t="s">
        <v>120</v>
      </c>
      <c r="CE7" s="52" t="s">
        <v>120</v>
      </c>
      <c r="CF7" s="52" t="s">
        <v>120</v>
      </c>
      <c r="CG7" s="52" t="s">
        <v>120</v>
      </c>
      <c r="CH7" s="52" t="s">
        <v>120</v>
      </c>
      <c r="CI7" s="52" t="s">
        <v>120</v>
      </c>
      <c r="CJ7" s="52" t="s">
        <v>120</v>
      </c>
      <c r="CK7" s="52" t="s">
        <v>118</v>
      </c>
      <c r="CL7" s="49"/>
      <c r="CM7" s="51">
        <f>CM8</f>
        <v>87419</v>
      </c>
      <c r="CN7" s="51">
        <f>CN8</f>
        <v>0</v>
      </c>
      <c r="CO7" s="52" t="s">
        <v>120</v>
      </c>
      <c r="CP7" s="52" t="s">
        <v>120</v>
      </c>
      <c r="CQ7" s="52" t="s">
        <v>120</v>
      </c>
      <c r="CR7" s="52" t="s">
        <v>120</v>
      </c>
      <c r="CS7" s="52" t="s">
        <v>120</v>
      </c>
      <c r="CT7" s="52" t="s">
        <v>120</v>
      </c>
      <c r="CU7" s="52" t="s">
        <v>120</v>
      </c>
      <c r="CV7" s="52" t="s">
        <v>120</v>
      </c>
      <c r="CW7" s="52" t="s">
        <v>120</v>
      </c>
      <c r="CX7" s="52" t="s">
        <v>118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165.9</v>
      </c>
      <c r="DF7" s="52">
        <f t="shared" si="16"/>
        <v>1263.5</v>
      </c>
      <c r="DG7" s="52">
        <f t="shared" si="16"/>
        <v>108.5</v>
      </c>
      <c r="DH7" s="52">
        <f t="shared" si="16"/>
        <v>136.19999999999999</v>
      </c>
      <c r="DI7" s="52">
        <f t="shared" si="16"/>
        <v>104.8</v>
      </c>
      <c r="DJ7" s="49"/>
      <c r="DK7" s="52">
        <f>DK8</f>
        <v>87.8</v>
      </c>
      <c r="DL7" s="52">
        <f t="shared" ref="DL7:DT7" si="17">DL8</f>
        <v>87.2</v>
      </c>
      <c r="DM7" s="52">
        <f t="shared" si="17"/>
        <v>85.4</v>
      </c>
      <c r="DN7" s="52">
        <f t="shared" si="17"/>
        <v>84.1</v>
      </c>
      <c r="DO7" s="52">
        <f t="shared" si="17"/>
        <v>82.9</v>
      </c>
      <c r="DP7" s="52">
        <f t="shared" si="17"/>
        <v>135.30000000000001</v>
      </c>
      <c r="DQ7" s="52">
        <f t="shared" si="17"/>
        <v>127.8</v>
      </c>
      <c r="DR7" s="52">
        <f t="shared" si="17"/>
        <v>105.7</v>
      </c>
      <c r="DS7" s="52">
        <f t="shared" si="17"/>
        <v>104.3</v>
      </c>
      <c r="DT7" s="52">
        <f t="shared" si="17"/>
        <v>114</v>
      </c>
      <c r="DU7" s="49"/>
    </row>
    <row r="8" spans="1:125" s="54" customFormat="1" x14ac:dyDescent="0.15">
      <c r="A8" s="37"/>
      <c r="B8" s="55">
        <v>2022</v>
      </c>
      <c r="C8" s="55">
        <v>352080</v>
      </c>
      <c r="D8" s="55">
        <v>47</v>
      </c>
      <c r="E8" s="55">
        <v>14</v>
      </c>
      <c r="F8" s="55">
        <v>0</v>
      </c>
      <c r="G8" s="55">
        <v>2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25</v>
      </c>
      <c r="S8" s="57" t="s">
        <v>131</v>
      </c>
      <c r="T8" s="57" t="s">
        <v>132</v>
      </c>
      <c r="U8" s="58">
        <v>4827</v>
      </c>
      <c r="V8" s="58">
        <v>164</v>
      </c>
      <c r="W8" s="58">
        <v>200</v>
      </c>
      <c r="X8" s="57" t="s">
        <v>133</v>
      </c>
      <c r="Y8" s="59">
        <v>616.1</v>
      </c>
      <c r="Z8" s="59">
        <v>6548.5</v>
      </c>
      <c r="AA8" s="59">
        <v>252.3</v>
      </c>
      <c r="AB8" s="59">
        <v>257.7</v>
      </c>
      <c r="AC8" s="59">
        <v>42.4</v>
      </c>
      <c r="AD8" s="59">
        <v>245.6</v>
      </c>
      <c r="AE8" s="59">
        <v>222.3</v>
      </c>
      <c r="AF8" s="59">
        <v>130.19999999999999</v>
      </c>
      <c r="AG8" s="59">
        <v>136.5</v>
      </c>
      <c r="AH8" s="59">
        <v>183.5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3.5</v>
      </c>
      <c r="AP8" s="59">
        <v>3.1</v>
      </c>
      <c r="AQ8" s="59">
        <v>8.6</v>
      </c>
      <c r="AR8" s="59">
        <v>4.3</v>
      </c>
      <c r="AS8" s="59">
        <v>4.2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36</v>
      </c>
      <c r="BA8" s="60">
        <v>26</v>
      </c>
      <c r="BB8" s="60">
        <v>87</v>
      </c>
      <c r="BC8" s="60">
        <v>7646</v>
      </c>
      <c r="BD8" s="60">
        <v>53</v>
      </c>
      <c r="BE8" s="60">
        <v>33</v>
      </c>
      <c r="BF8" s="59">
        <v>83.4</v>
      </c>
      <c r="BG8" s="59">
        <v>98.5</v>
      </c>
      <c r="BH8" s="59">
        <v>60.3</v>
      </c>
      <c r="BI8" s="59">
        <v>83.7</v>
      </c>
      <c r="BJ8" s="59">
        <v>93.3</v>
      </c>
      <c r="BK8" s="59">
        <v>30.7</v>
      </c>
      <c r="BL8" s="59">
        <v>13.5</v>
      </c>
      <c r="BM8" s="59">
        <v>7.1</v>
      </c>
      <c r="BN8" s="59">
        <v>5.6</v>
      </c>
      <c r="BO8" s="59">
        <v>18.100000000000001</v>
      </c>
      <c r="BP8" s="56">
        <v>12.8</v>
      </c>
      <c r="BQ8" s="60">
        <v>5187</v>
      </c>
      <c r="BR8" s="60">
        <v>4256</v>
      </c>
      <c r="BS8" s="60">
        <v>3314</v>
      </c>
      <c r="BT8" s="61">
        <v>3493</v>
      </c>
      <c r="BU8" s="61">
        <v>-5388</v>
      </c>
      <c r="BV8" s="60">
        <v>24379</v>
      </c>
      <c r="BW8" s="60">
        <v>22466</v>
      </c>
      <c r="BX8" s="60">
        <v>4211</v>
      </c>
      <c r="BY8" s="60">
        <v>10653</v>
      </c>
      <c r="BZ8" s="60">
        <v>17717</v>
      </c>
      <c r="CA8" s="58">
        <v>10556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87419</v>
      </c>
      <c r="CN8" s="58">
        <v>0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165.9</v>
      </c>
      <c r="DF8" s="59">
        <v>1263.5</v>
      </c>
      <c r="DG8" s="59">
        <v>108.5</v>
      </c>
      <c r="DH8" s="59">
        <v>136.19999999999999</v>
      </c>
      <c r="DI8" s="59">
        <v>104.8</v>
      </c>
      <c r="DJ8" s="56">
        <v>72.2</v>
      </c>
      <c r="DK8" s="59">
        <v>87.8</v>
      </c>
      <c r="DL8" s="59">
        <v>87.2</v>
      </c>
      <c r="DM8" s="59">
        <v>85.4</v>
      </c>
      <c r="DN8" s="59">
        <v>84.1</v>
      </c>
      <c r="DO8" s="59">
        <v>82.9</v>
      </c>
      <c r="DP8" s="59">
        <v>135.30000000000001</v>
      </c>
      <c r="DQ8" s="59">
        <v>127.8</v>
      </c>
      <c r="DR8" s="59">
        <v>105.7</v>
      </c>
      <c r="DS8" s="59">
        <v>104.3</v>
      </c>
      <c r="DT8" s="59">
        <v>114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好本　和弘</cp:lastModifiedBy>
  <cp:lastPrinted>2024-01-30T07:34:06Z</cp:lastPrinted>
  <dcterms:created xsi:type="dcterms:W3CDTF">2024-01-11T00:14:36Z</dcterms:created>
  <dcterms:modified xsi:type="dcterms:W3CDTF">2024-01-30T07:34:10Z</dcterms:modified>
  <cp:category/>
</cp:coreProperties>
</file>