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esktop\解決中\【解決中(2024.02.06〆切)】公営企業に係る経営比較分析表（令和４年度決算）の分析等について\02 提出\"/>
    </mc:Choice>
  </mc:AlternateContent>
  <xr:revisionPtr revIDLastSave="0" documentId="13_ncr:1_{FC3D573B-92A8-465E-8D68-E3363967FFE0}" xr6:coauthVersionLast="47" xr6:coauthVersionMax="47" xr10:uidLastSave="{00000000-0000-0000-0000-000000000000}"/>
  <workbookProtection workbookAlgorithmName="SHA-512" workbookHashValue="9xGvddOHBHCxOwbaprSzD3mqH9zqRPjmDPasCSKEIxBjgFYBipbTBVxaFPkY1oAjp/u/vt0N2+Tn9rKrIjthvg==" workbookSaltValue="JDbVnFEa8oSJjTEHB361E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R32" i="4" l="1"/>
  <c r="DG78" i="4"/>
  <c r="DD54" i="4"/>
  <c r="DD32" i="4"/>
  <c r="P78" i="4"/>
  <c r="P54" i="4"/>
  <c r="P32" i="4"/>
  <c r="KG78" i="4"/>
  <c r="KF54" i="4"/>
  <c r="KF32" i="4"/>
  <c r="GT78" i="4"/>
  <c r="GR54" i="4"/>
  <c r="IM78" i="4"/>
  <c r="IK54" i="4"/>
  <c r="IK32" i="4"/>
  <c r="EZ78" i="4"/>
  <c r="EW54" i="4"/>
  <c r="EW32" i="4"/>
  <c r="LY32" i="4"/>
  <c r="BI78" i="4"/>
  <c r="BI54" i="4"/>
  <c r="BI32" i="4"/>
  <c r="LZ78" i="4"/>
  <c r="LY54" i="4"/>
  <c r="AT54" i="4"/>
  <c r="LK78" i="4"/>
  <c r="LJ54" i="4"/>
  <c r="LJ32" i="4"/>
  <c r="HX78" i="4"/>
  <c r="HV54" i="4"/>
  <c r="HV32" i="4"/>
  <c r="AT32" i="4"/>
  <c r="EK78" i="4"/>
  <c r="EH54" i="4"/>
  <c r="EH32" i="4"/>
  <c r="AT78" i="4"/>
  <c r="DV78" i="4"/>
  <c r="AE78" i="4"/>
  <c r="AE54" i="4"/>
  <c r="AE32" i="4"/>
  <c r="KV78" i="4"/>
  <c r="KU54" i="4"/>
  <c r="KU32" i="4"/>
  <c r="DS54" i="4"/>
  <c r="HI78" i="4"/>
  <c r="HG54" i="4"/>
  <c r="HG32" i="4"/>
  <c r="DS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<sst xmlns="http://schemas.openxmlformats.org/spreadsheetml/2006/main" count="341" uniqueCount="192">
  <si>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</si>
  <si>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</si>
  <si>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</si>
  <si>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</si>
  <si>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</si>
  <si>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</si>
  <si>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</si>
  <si>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</si>
  <si>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</si>
  <si>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</si>
  <si>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</si>
  <si>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</si>
  <si>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</si>
  <si>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</si>
  <si>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</si>
  <si>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</si>
  <si>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</si>
  <si>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</si>
  <si>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</si>
  <si>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</si>
  <si>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</si>
  <si>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</si>
  <si>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</si>
  <si>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</si>
  <si>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</si>
  <si>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</si>
  <si>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</si>
  <si>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</si>
  <si>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</si>
  <si>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</si>
  <si>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</si>
  <si>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</si>
  <si>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</si>
  <si>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</si>
  <si>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</si>
  <si>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</si>
  <si>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</si>
  <si>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</si>
  <si>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</si>
  <si>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</si>
  <si>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</si>
  <si>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</si>
  <si>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</si>
  <si>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</si>
  <si>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</si>
  <si>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</si>
  <si>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</si>
  <si>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</si>
  <si>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</si>
  <si>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</si>
  <si>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</si>
  <si>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</si>
  <si>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</si>
  <si>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</si>
  <si>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</si>
  <si>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</si>
  <si>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</si>
  <si>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</si>
  <si>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</si>
  <si>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</si>
  <si>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</si>
  <si>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</si>
  <si>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</si>
  <si>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</si>
  <si>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</si>
  <si>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</si>
  <si>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</si>
  <si>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</si>
  <si>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</si>
  <si>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</si>
  <si>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</si>
  <si>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</si>
  <si>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</si>
  <si>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</si>
  <si>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</si>
  <si>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</si>
  <si>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</si>
  <si>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</si>
  <si>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</si>
  <si>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</si>
  <si>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</si>
  <si>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</si>
  <si>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</si>
  <si>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</si>
  <si>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</si>
  <si>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</si>
  <si>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</si>
  <si>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</si>
  <si>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</si>
  <si>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</si>
  <si>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</si>
  <si>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</si>
  <si>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</si>
  <si>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</si>
  <si>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</si>
  <si>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</si>
  <si>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</si>
  <si>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</si>
  <si>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</si>
  <si>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</si>
  <si>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</si>
  <si>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</si>
  <si>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</si>
  <si>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</si>
  <si>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</si>
  <si>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</si>
  <si>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</si>
  <si>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</si>
  <si>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</si>
  <si>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</si>
  <si>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</si>
  <si>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</si>
  <si>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</si>
  <si>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</si>
  <si>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</si>
  <si>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</si>
  <si>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</si>
  <si>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</si>
  <si>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</si>
  <si>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</si>
  <si>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</si>
  <si>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</si>
  <si>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</si>
  <si>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</si>
  <si>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</si>
  <si>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</si>
  <si>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</si>
  <si>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</si>
  <si>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</si>
  <si>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</si>
  <si>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</si>
  <si>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</si>
  <si>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</si>
  <si>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</si>
  <si>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</si>
  <si>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</si>
  <si>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</si>
  <si>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</si>
  <si>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</si>
  <si>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</si>
  <si>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</si>
  <si>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</si>
  <si>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</si>
  <si>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</si>
  <si>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</si>
  <si>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</si>
  <si>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</si>
  <si>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</si>
  <si>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</si>
  <si>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</si>
  <si>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</si>
  <si>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</si>
  <si>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</si>
  <si>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</si>
  <si>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</si>
  <si>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</si>
  <si>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</si>
  <si>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</si>
  <si>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</si>
  <si>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</si>
  <si>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</si>
  <si>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</si>
  <si>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当該値(N-3)</t>
    <phoneticPr fontId="5"/>
  </si>
  <si>
    <t>当該値(N)</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</si>
  <si>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</si>
  <si>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</si>
  <si>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</si>
  <si>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</si>
  <si>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</si>
  <si>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</si>
  <si>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</si>
  <si>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</si>
  <si>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</si>
  <si>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</si>
  <si>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</si>
  <si>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</si>
  <si>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50床以上～100床未満</t>
  </si>
  <si>
    <t>学術・研究機関出身</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</si>
  <si>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</si>
  <si>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</si>
  <si>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</si>
  <si>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</si>
  <si>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</si>
  <si>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</si>
  <si>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</si>
  <si>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</si>
  <si>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</si>
  <si>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</si>
  <si>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平成25年度東棟改築工事（耐震）、平成29年度西棟改修工事の完了により建物については当面老朽化の心配は無い。
　器械備品については改築・改修時に大規模な更新を行っており、特に平成25年度改築時に整備した機器については老朽化が進展してきている。しかし、現在の経営状況に鑑みて設備投資の抑制を行う方針であり、今後は老朽化が更に進展することが考えられる。
　1床当たり有形固定資産については、建物の改築・改修を行っていることに加え、地域住民へ一定水準の医療を提供するためにＭＲＩ等の高額な医療機器を整備していること、許可病床数を減じたことなどにより高い比率となっている。
　今後の設備投資については、過大なものとならないよう地域の医療需要等情報の分析をもとに的確に行う。</t>
    <rPh sb="1" eb="3">
      <t>ヘイセイ</t>
    </rPh>
    <rPh sb="5" eb="7">
      <t>ネンド</t>
    </rPh>
    <rPh sb="18" eb="20">
      <t>ヘイセイ</t>
    </rPh>
    <rPh sb="22" eb="24">
      <t>ネンド</t>
    </rPh>
    <rPh sb="31" eb="33">
      <t>カンリョウ</t>
    </rPh>
    <rPh sb="57" eb="59">
      <t>キカイ</t>
    </rPh>
    <rPh sb="66" eb="68">
      <t>カイチク</t>
    </rPh>
    <rPh sb="69" eb="71">
      <t>カイシュウ</t>
    </rPh>
    <rPh sb="71" eb="72">
      <t>ジ</t>
    </rPh>
    <rPh sb="73" eb="76">
      <t>ダイキボ</t>
    </rPh>
    <rPh sb="86" eb="87">
      <t>トク</t>
    </rPh>
    <rPh sb="88" eb="90">
      <t>ヘイセイ</t>
    </rPh>
    <rPh sb="92" eb="94">
      <t>ネンド</t>
    </rPh>
    <rPh sb="94" eb="96">
      <t>カイチク</t>
    </rPh>
    <rPh sb="96" eb="97">
      <t>ジ</t>
    </rPh>
    <rPh sb="98" eb="100">
      <t>セイビ</t>
    </rPh>
    <rPh sb="102" eb="104">
      <t>キキ</t>
    </rPh>
    <rPh sb="113" eb="115">
      <t>シンテン</t>
    </rPh>
    <rPh sb="160" eb="161">
      <t>サラ</t>
    </rPh>
    <rPh sb="194" eb="196">
      <t>タテモノ</t>
    </rPh>
    <rPh sb="197" eb="199">
      <t>カイチク</t>
    </rPh>
    <rPh sb="200" eb="202">
      <t>カイシュウ</t>
    </rPh>
    <rPh sb="203" eb="204">
      <t>オコナ</t>
    </rPh>
    <rPh sb="211" eb="212">
      <t>クワ</t>
    </rPh>
    <rPh sb="256" eb="261">
      <t>キョカビョウショウスウ</t>
    </rPh>
    <rPh sb="288" eb="290">
      <t>セツビ</t>
    </rPh>
    <rPh sb="290" eb="292">
      <t>トウシ</t>
    </rPh>
    <rPh sb="315" eb="317">
      <t>ジュヨウ</t>
    </rPh>
    <rPh sb="327" eb="329">
      <t>テキカク</t>
    </rPh>
    <rPh sb="330" eb="331">
      <t>オコナ</t>
    </rPh>
    <phoneticPr fontId="5"/>
  </si>
  <si>
    <t>　令和2年度に許可病床を15床減じ事業規模を縮小、病棟の一つを療養病棟に転換（一部地域包括ケア病床）するなど経営の効率化を図ったが、新型コロナウイルス感染症の影響で入院・外来患者数が激減した状況が継続し、修正前医業収支比率、医業収支比率は低い水準となり、病床利用率も低迷する状況が継続している。
　一方で、新型コロナウイルス感染症関連の補助金交付により、経常収支は黒字を維持しており、累積欠損金比率も若干改善した。
　入院患者1人1日当たり収益は新型コロナウイルス感染症患者の受け入れ増加による影響で上昇した。
　職員給与費対医業収益比率は、入院収益増による医業収益の増加により昨年度に比べ低下したものの十分な収益の確保には至らず、類似病院平均値を上回る水準となっている。</t>
    <rPh sb="1" eb="3">
      <t>レイワ</t>
    </rPh>
    <rPh sb="4" eb="5">
      <t>ネン</t>
    </rPh>
    <rPh sb="5" eb="6">
      <t>ド</t>
    </rPh>
    <rPh sb="7" eb="11">
      <t>キョカビョウショウ</t>
    </rPh>
    <rPh sb="14" eb="15">
      <t>ショウ</t>
    </rPh>
    <rPh sb="25" eb="27">
      <t>ビョウトウ</t>
    </rPh>
    <rPh sb="28" eb="29">
      <t>ヒト</t>
    </rPh>
    <rPh sb="31" eb="35">
      <t>リョウヨウビョウトウ</t>
    </rPh>
    <rPh sb="36" eb="38">
      <t>テンカン</t>
    </rPh>
    <rPh sb="39" eb="41">
      <t>イチブ</t>
    </rPh>
    <rPh sb="41" eb="43">
      <t>チイキ</t>
    </rPh>
    <rPh sb="43" eb="45">
      <t>ホウカツ</t>
    </rPh>
    <rPh sb="47" eb="49">
      <t>ビョウショウ</t>
    </rPh>
    <rPh sb="54" eb="56">
      <t>ケイエイ</t>
    </rPh>
    <rPh sb="66" eb="68">
      <t>シンガタ</t>
    </rPh>
    <rPh sb="75" eb="78">
      <t>カンセンショウ</t>
    </rPh>
    <rPh sb="79" eb="81">
      <t>エイキョウ</t>
    </rPh>
    <rPh sb="82" eb="84">
      <t>ニュウイン</t>
    </rPh>
    <rPh sb="85" eb="87">
      <t>ガイライ</t>
    </rPh>
    <rPh sb="87" eb="90">
      <t>カンジャスウ</t>
    </rPh>
    <rPh sb="91" eb="93">
      <t>ゲキゲン</t>
    </rPh>
    <rPh sb="95" eb="97">
      <t>ジョウキョウ</t>
    </rPh>
    <rPh sb="98" eb="100">
      <t>ケイゾク</t>
    </rPh>
    <rPh sb="102" eb="104">
      <t>シュウセイ</t>
    </rPh>
    <rPh sb="104" eb="105">
      <t>マエ</t>
    </rPh>
    <rPh sb="105" eb="107">
      <t>イギョウ</t>
    </rPh>
    <rPh sb="107" eb="109">
      <t>シュウシ</t>
    </rPh>
    <rPh sb="109" eb="111">
      <t>ヒリツ</t>
    </rPh>
    <rPh sb="112" eb="116">
      <t>イギョウシュウシ</t>
    </rPh>
    <rPh sb="116" eb="118">
      <t>ヒリツ</t>
    </rPh>
    <rPh sb="119" eb="120">
      <t>ヒク</t>
    </rPh>
    <rPh sb="121" eb="123">
      <t>スイジュン</t>
    </rPh>
    <rPh sb="127" eb="132">
      <t>ビョウショウリヨウリツ</t>
    </rPh>
    <rPh sb="133" eb="135">
      <t>テイメイ</t>
    </rPh>
    <rPh sb="137" eb="139">
      <t>ジョウキョウ</t>
    </rPh>
    <rPh sb="140" eb="142">
      <t>ケイゾク</t>
    </rPh>
    <rPh sb="149" eb="151">
      <t>イッポウ</t>
    </rPh>
    <rPh sb="153" eb="155">
      <t>シンガタ</t>
    </rPh>
    <rPh sb="162" eb="165">
      <t>カンセンショウ</t>
    </rPh>
    <rPh sb="165" eb="167">
      <t>カンレン</t>
    </rPh>
    <rPh sb="168" eb="173">
      <t>ホジョキンコウフ</t>
    </rPh>
    <rPh sb="177" eb="181">
      <t>ケイジョウシュウシ</t>
    </rPh>
    <rPh sb="182" eb="184">
      <t>クロジ</t>
    </rPh>
    <rPh sb="185" eb="187">
      <t>イジ</t>
    </rPh>
    <rPh sb="192" eb="199">
      <t>ルイセキケッソンキンヒリツ</t>
    </rPh>
    <rPh sb="200" eb="202">
      <t>ジャッカン</t>
    </rPh>
    <rPh sb="202" eb="204">
      <t>カイゼン</t>
    </rPh>
    <rPh sb="209" eb="211">
      <t>ニュウイン</t>
    </rPh>
    <rPh sb="211" eb="213">
      <t>カンジャ</t>
    </rPh>
    <rPh sb="214" eb="215">
      <t>リ</t>
    </rPh>
    <rPh sb="216" eb="217">
      <t>ニチ</t>
    </rPh>
    <rPh sb="217" eb="218">
      <t>ア</t>
    </rPh>
    <rPh sb="220" eb="222">
      <t>シュウエキ</t>
    </rPh>
    <rPh sb="223" eb="225">
      <t>シンガタ</t>
    </rPh>
    <rPh sb="232" eb="235">
      <t>カンセンショウ</t>
    </rPh>
    <rPh sb="238" eb="239">
      <t>ウ</t>
    </rPh>
    <rPh sb="240" eb="241">
      <t>イ</t>
    </rPh>
    <rPh sb="242" eb="244">
      <t>ゾウカ</t>
    </rPh>
    <rPh sb="247" eb="249">
      <t>エイキョウ</t>
    </rPh>
    <rPh sb="250" eb="252">
      <t>ジョウショウ</t>
    </rPh>
    <rPh sb="257" eb="259">
      <t>ショクイン</t>
    </rPh>
    <rPh sb="259" eb="261">
      <t>キュウヨ</t>
    </rPh>
    <rPh sb="261" eb="262">
      <t>ヒ</t>
    </rPh>
    <rPh sb="262" eb="263">
      <t>タイ</t>
    </rPh>
    <rPh sb="263" eb="265">
      <t>イギョウ</t>
    </rPh>
    <rPh sb="265" eb="267">
      <t>シュウエキ</t>
    </rPh>
    <rPh sb="267" eb="269">
      <t>ヒリツ</t>
    </rPh>
    <rPh sb="271" eb="273">
      <t>ニュウイン</t>
    </rPh>
    <rPh sb="273" eb="275">
      <t>シュウエキ</t>
    </rPh>
    <rPh sb="279" eb="281">
      <t>イギョウ</t>
    </rPh>
    <rPh sb="281" eb="283">
      <t>シュウエキ</t>
    </rPh>
    <rPh sb="284" eb="286">
      <t>ゾウカ</t>
    </rPh>
    <rPh sb="289" eb="292">
      <t>サクネンド</t>
    </rPh>
    <rPh sb="293" eb="294">
      <t>クラ</t>
    </rPh>
    <rPh sb="295" eb="297">
      <t>テイカ</t>
    </rPh>
    <rPh sb="302" eb="304">
      <t>ジュウブン</t>
    </rPh>
    <rPh sb="305" eb="307">
      <t>シュウエキ</t>
    </rPh>
    <rPh sb="308" eb="310">
      <t>カクホ</t>
    </rPh>
    <rPh sb="312" eb="313">
      <t>イタ</t>
    </rPh>
    <rPh sb="316" eb="318">
      <t>ルイジ</t>
    </rPh>
    <rPh sb="318" eb="320">
      <t>ビョウイン</t>
    </rPh>
    <rPh sb="320" eb="323">
      <t>ヘイキンチ</t>
    </rPh>
    <rPh sb="324" eb="326">
      <t>ウワマワ</t>
    </rPh>
    <rPh sb="327" eb="329">
      <t>スイジュン</t>
    </rPh>
    <phoneticPr fontId="5"/>
  </si>
  <si>
    <t>　周防大島町立東和病院は、東西に広い周防大島町の本土から離れた東部地区に位置し、当該地域における地域医療の確保に欠かすことのできない病院である。
　令和元年度以降、新型コロナウイルス感染症の影響により患者数、医業収益が大きく落ち込み、経営状況は厳しさを増してきている。
　令和4年度は、前年度に続き医業収支の大きな赤字が継続したものの、新型コロナウイルス感染症関連の補助金交付等により、経常収支は黒字を維持し、累積欠損金が更に減少した。
　今後は令和5年度中に策定予定の経営強化プランにより、地域の医療需要や周辺環境を踏まえた事業規模、病床機能の見直しなどを行い、限りある医業資源を最大限活用できる効率的な運営形態を見定め、持続可能な医療提供体制の構築を目指す。</t>
    <rPh sb="24" eb="26">
      <t>ホンド</t>
    </rPh>
    <rPh sb="28" eb="29">
      <t>ハナ</t>
    </rPh>
    <rPh sb="36" eb="38">
      <t>イチ</t>
    </rPh>
    <rPh sb="40" eb="42">
      <t>トウガイ</t>
    </rPh>
    <rPh sb="42" eb="44">
      <t>チイキ</t>
    </rPh>
    <rPh sb="82" eb="84">
      <t>シンガタ</t>
    </rPh>
    <rPh sb="91" eb="94">
      <t>カンセンショウ</t>
    </rPh>
    <rPh sb="95" eb="97">
      <t>エイキョウ</t>
    </rPh>
    <rPh sb="100" eb="103">
      <t>カンジャスウ</t>
    </rPh>
    <rPh sb="104" eb="108">
      <t>イギョウシュウエキ</t>
    </rPh>
    <rPh sb="109" eb="110">
      <t>オオ</t>
    </rPh>
    <rPh sb="112" eb="113">
      <t>オ</t>
    </rPh>
    <rPh sb="114" eb="115">
      <t>コ</t>
    </rPh>
    <rPh sb="136" eb="138">
      <t>レイワ</t>
    </rPh>
    <rPh sb="139" eb="141">
      <t>ネンド</t>
    </rPh>
    <rPh sb="143" eb="146">
      <t>ゼンネンド</t>
    </rPh>
    <rPh sb="147" eb="148">
      <t>ツヅ</t>
    </rPh>
    <rPh sb="149" eb="151">
      <t>イギョウ</t>
    </rPh>
    <rPh sb="151" eb="153">
      <t>シュウシ</t>
    </rPh>
    <rPh sb="154" eb="155">
      <t>オオ</t>
    </rPh>
    <rPh sb="157" eb="159">
      <t>アカジ</t>
    </rPh>
    <rPh sb="160" eb="162">
      <t>ケイゾク</t>
    </rPh>
    <rPh sb="168" eb="170">
      <t>シンガタ</t>
    </rPh>
    <rPh sb="177" eb="180">
      <t>カンセンショウ</t>
    </rPh>
    <rPh sb="180" eb="182">
      <t>カンレン</t>
    </rPh>
    <rPh sb="183" eb="186">
      <t>ホジョキン</t>
    </rPh>
    <rPh sb="186" eb="188">
      <t>コウフ</t>
    </rPh>
    <rPh sb="188" eb="189">
      <t>トウ</t>
    </rPh>
    <rPh sb="193" eb="195">
      <t>ケイジョウ</t>
    </rPh>
    <rPh sb="195" eb="197">
      <t>シュウシ</t>
    </rPh>
    <rPh sb="198" eb="200">
      <t>クロジ</t>
    </rPh>
    <rPh sb="201" eb="203">
      <t>イジ</t>
    </rPh>
    <rPh sb="205" eb="210">
      <t>ルイセキケッソンキン</t>
    </rPh>
    <rPh sb="211" eb="212">
      <t>サラ</t>
    </rPh>
    <rPh sb="213" eb="215">
      <t>ゲンショウ</t>
    </rPh>
    <rPh sb="220" eb="222">
      <t>コンゴ</t>
    </rPh>
    <rPh sb="223" eb="225">
      <t>レイワ</t>
    </rPh>
    <rPh sb="226" eb="229">
      <t>ネンドチュウ</t>
    </rPh>
    <rPh sb="230" eb="232">
      <t>サクテイ</t>
    </rPh>
    <rPh sb="232" eb="234">
      <t>ヨテイ</t>
    </rPh>
    <rPh sb="235" eb="237">
      <t>ケイエイ</t>
    </rPh>
    <rPh sb="237" eb="239">
      <t>キョウカ</t>
    </rPh>
    <rPh sb="246" eb="248">
      <t>チイキ</t>
    </rPh>
    <rPh sb="249" eb="251">
      <t>イリョウ</t>
    </rPh>
    <rPh sb="251" eb="253">
      <t>ジュヨウ</t>
    </rPh>
    <rPh sb="254" eb="256">
      <t>シュウヘン</t>
    </rPh>
    <rPh sb="256" eb="258">
      <t>カンキョウ</t>
    </rPh>
    <rPh sb="259" eb="260">
      <t>フ</t>
    </rPh>
    <rPh sb="263" eb="265">
      <t>ジギョウ</t>
    </rPh>
    <rPh sb="265" eb="267">
      <t>キボ</t>
    </rPh>
    <rPh sb="268" eb="270">
      <t>ビョウショウ</t>
    </rPh>
    <rPh sb="270" eb="272">
      <t>キノウ</t>
    </rPh>
    <rPh sb="273" eb="275">
      <t>ミナオ</t>
    </rPh>
    <rPh sb="279" eb="280">
      <t>オコナ</t>
    </rPh>
    <rPh sb="282" eb="283">
      <t>カギ</t>
    </rPh>
    <rPh sb="286" eb="288">
      <t>イギョウ</t>
    </rPh>
    <rPh sb="288" eb="290">
      <t>シゲン</t>
    </rPh>
    <rPh sb="291" eb="294">
      <t>サイダイゲン</t>
    </rPh>
    <rPh sb="294" eb="296">
      <t>カツヨウ</t>
    </rPh>
    <rPh sb="299" eb="302">
      <t>コウリツテキ</t>
    </rPh>
    <rPh sb="303" eb="305">
      <t>ウンエイ</t>
    </rPh>
    <rPh sb="305" eb="307">
      <t>ケイタイ</t>
    </rPh>
    <rPh sb="308" eb="310">
      <t>ミサダ</t>
    </rPh>
    <rPh sb="312" eb="314">
      <t>ジゾク</t>
    </rPh>
    <rPh sb="314" eb="316">
      <t>カノウ</t>
    </rPh>
    <rPh sb="317" eb="319">
      <t>イリョウ</t>
    </rPh>
    <rPh sb="319" eb="321">
      <t>テイキョウ</t>
    </rPh>
    <rPh sb="321" eb="323">
      <t>タイセイ</t>
    </rPh>
    <rPh sb="324" eb="326">
      <t>コウチク</t>
    </rPh>
    <rPh sb="327" eb="329">
      <t>メザ</t>
    </rPh>
    <phoneticPr fontId="5"/>
  </si>
  <si>
    <t>　周防大島町立東和病院は、少子高齢化の進展する周防大島町の東部において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
　令和元年度策定した周防大島町病院事業局再編計画に基づき、令和2年度許可病床を15床減じ、一般病棟2病棟のうち1病棟を療養病棟に転換、療養病床のうち一部を地域包括ケア病床とするなど、経営の合理化・病床機能の転換を図った。また、令和2年度より周防大島町唯一の新型コロナウイルス感染症入院協力医療機関として、新型コロナウイルス感染症入院患者を受け入れてきた。</t>
    <rPh sb="13" eb="15">
      <t>ショウシ</t>
    </rPh>
    <rPh sb="15" eb="18">
      <t>コウレイカ</t>
    </rPh>
    <rPh sb="19" eb="21">
      <t>シンテン</t>
    </rPh>
    <rPh sb="142" eb="147">
      <t>レイワガンネンド</t>
    </rPh>
    <rPh sb="147" eb="149">
      <t>サクテイ</t>
    </rPh>
    <rPh sb="151" eb="161">
      <t>スオウオオシマチョウビョウインジギョウキョク</t>
    </rPh>
    <rPh sb="161" eb="165">
      <t>サイヘンケイカク</t>
    </rPh>
    <rPh sb="166" eb="167">
      <t>モト</t>
    </rPh>
    <rPh sb="175" eb="179">
      <t>キョカビョウショウ</t>
    </rPh>
    <rPh sb="191" eb="193">
      <t>ビョウトウ</t>
    </rPh>
    <rPh sb="197" eb="199">
      <t>ビョウトウ</t>
    </rPh>
    <rPh sb="200" eb="204">
      <t>リョウヨウビョウトウ</t>
    </rPh>
    <rPh sb="205" eb="207">
      <t>テンカン</t>
    </rPh>
    <rPh sb="208" eb="210">
      <t>リョウヨウ</t>
    </rPh>
    <rPh sb="210" eb="212">
      <t>ビョウショウ</t>
    </rPh>
    <rPh sb="215" eb="217">
      <t>イチブ</t>
    </rPh>
    <rPh sb="218" eb="220">
      <t>チイキ</t>
    </rPh>
    <rPh sb="220" eb="222">
      <t>ホウカツ</t>
    </rPh>
    <rPh sb="224" eb="226">
      <t>ビョウショウ</t>
    </rPh>
    <rPh sb="232" eb="234">
      <t>ケイエイ</t>
    </rPh>
    <rPh sb="235" eb="238">
      <t>ゴウリカ</t>
    </rPh>
    <rPh sb="239" eb="241">
      <t>ビョウショウ</t>
    </rPh>
    <rPh sb="241" eb="243">
      <t>キノウ</t>
    </rPh>
    <rPh sb="244" eb="246">
      <t>テンカン</t>
    </rPh>
    <rPh sb="247" eb="248">
      <t>ハカ</t>
    </rPh>
    <rPh sb="254" eb="256">
      <t>レイワ</t>
    </rPh>
    <rPh sb="257" eb="259">
      <t>ネンド</t>
    </rPh>
    <rPh sb="261" eb="266">
      <t>スオウオオシマチョウ</t>
    </rPh>
    <rPh sb="266" eb="268">
      <t>ユイイチ</t>
    </rPh>
    <rPh sb="269" eb="271">
      <t>シンガタ</t>
    </rPh>
    <rPh sb="278" eb="281">
      <t>カンセンショウ</t>
    </rPh>
    <rPh sb="281" eb="283">
      <t>ニュウイン</t>
    </rPh>
    <rPh sb="283" eb="285">
      <t>キョウリョク</t>
    </rPh>
    <rPh sb="285" eb="287">
      <t>イリョウ</t>
    </rPh>
    <rPh sb="287" eb="289">
      <t>キカン</t>
    </rPh>
    <rPh sb="293" eb="295">
      <t>シンガタ</t>
    </rPh>
    <rPh sb="302" eb="305">
      <t>カンセンショウ</t>
    </rPh>
    <rPh sb="305" eb="307">
      <t>ニュウイン</t>
    </rPh>
    <rPh sb="307" eb="309">
      <t>カンジャ</t>
    </rPh>
    <rPh sb="310" eb="311">
      <t>ウ</t>
    </rPh>
    <rPh sb="312" eb="31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</si>
</sst>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80.400000000000006</c:v>
                </c:pt>
                <c:pt idx="1">
                  <c:v>71.099999999999994</c:v>
                </c:pt>
                <c:pt idx="2">
                  <c:v>58.2</c:v>
                </c:pt>
                <c:pt idx="3">
                  <c:v>53.3</c:v>
                </c:pt>
                <c:pt idx="4">
                  <c:v>52.2</c:v>
                </c:pt>
              </c:numCache>
            </c:numRef>
          </c:val>
          <c:extLst>
            <c:ext xmlns:c16="http://schemas.microsoft.com/office/drawing/2014/chart" uri="{C3380CC4-5D6E-409C-BE32-E72D297353CC}">
              <c16:uniqueId val="{00000000-92BC-42DB-BE1B-11785192B0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62.3</c:v>
                </c:pt>
                <c:pt idx="3">
                  <c:v>62.1</c:v>
                </c:pt>
                <c:pt idx="4">
                  <c:v>60.2</c:v>
                </c:pt>
              </c:numCache>
            </c:numRef>
          </c:val>
          <c:smooth val="0"/>
          <c:extLst>
            <c:ext xmlns:c16="http://schemas.microsoft.com/office/drawing/2014/chart" uri="{C3380CC4-5D6E-409C-BE32-E72D297353CC}">
              <c16:uniqueId val="{00000001-92BC-42DB-BE1B-11785192B0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67.900000000000006</c:v>
                </c:pt>
                <c:pt idx="1">
                  <c:v>64.599999999999994</c:v>
                </c:pt>
                <c:pt idx="2">
                  <c:v>54.8</c:v>
                </c:pt>
                <c:pt idx="3">
                  <c:v>56.9</c:v>
                </c:pt>
                <c:pt idx="4">
                  <c:v>58.9</c:v>
                </c:pt>
              </c:numCache>
            </c:numRef>
          </c:val>
          <c:extLst>
            <c:ext xmlns:c16="http://schemas.microsoft.com/office/drawing/2014/chart" uri="{C3380CC4-5D6E-409C-BE32-E72D297353CC}">
              <c16:uniqueId val="{00000000-BC45-4751-9B23-D09E56EB85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69.900000000000006</c:v>
                </c:pt>
                <c:pt idx="3">
                  <c:v>71.599999999999994</c:v>
                </c:pt>
                <c:pt idx="4">
                  <c:v>70.8</c:v>
                </c:pt>
              </c:numCache>
            </c:numRef>
          </c:val>
          <c:smooth val="0"/>
          <c:extLst>
            <c:ext xmlns:c16="http://schemas.microsoft.com/office/drawing/2014/chart" uri="{C3380CC4-5D6E-409C-BE32-E72D297353CC}">
              <c16:uniqueId val="{00000001-BC45-4751-9B23-D09E56EB85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72.8</c:v>
                </c:pt>
                <c:pt idx="1">
                  <c:v>69.099999999999994</c:v>
                </c:pt>
                <c:pt idx="2">
                  <c:v>60.3</c:v>
                </c:pt>
                <c:pt idx="3">
                  <c:v>63.7</c:v>
                </c:pt>
                <c:pt idx="4">
                  <c:v>67.099999999999994</c:v>
                </c:pt>
              </c:numCache>
            </c:numRef>
          </c:val>
          <c:extLst>
            <c:ext xmlns:c16="http://schemas.microsoft.com/office/drawing/2014/chart" uri="{C3380CC4-5D6E-409C-BE32-E72D297353CC}">
              <c16:uniqueId val="{00000000-BA1B-42C6-8F72-50EB005D50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73.8</c:v>
                </c:pt>
                <c:pt idx="3">
                  <c:v>75.5</c:v>
                </c:pt>
                <c:pt idx="4">
                  <c:v>74.599999999999994</c:v>
                </c:pt>
              </c:numCache>
            </c:numRef>
          </c:val>
          <c:smooth val="0"/>
          <c:extLst>
            <c:ext xmlns:c16="http://schemas.microsoft.com/office/drawing/2014/chart" uri="{C3380CC4-5D6E-409C-BE32-E72D297353CC}">
              <c16:uniqueId val="{00000001-BA1B-42C6-8F72-50EB005D50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88.2</c:v>
                </c:pt>
                <c:pt idx="1">
                  <c:v>88</c:v>
                </c:pt>
                <c:pt idx="2">
                  <c:v>94.7</c:v>
                </c:pt>
                <c:pt idx="3">
                  <c:v>100</c:v>
                </c:pt>
                <c:pt idx="4">
                  <c:v>101.6</c:v>
                </c:pt>
              </c:numCache>
            </c:numRef>
          </c:val>
          <c:extLst>
            <c:ext xmlns:c16="http://schemas.microsoft.com/office/drawing/2014/chart" uri="{C3380CC4-5D6E-409C-BE32-E72D297353CC}">
              <c16:uniqueId val="{00000000-25BF-4F6F-A828-3B2CA7D7AF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100.7</c:v>
                </c:pt>
                <c:pt idx="3">
                  <c:v>103.6</c:v>
                </c:pt>
                <c:pt idx="4">
                  <c:v>101.9</c:v>
                </c:pt>
              </c:numCache>
            </c:numRef>
          </c:val>
          <c:smooth val="0"/>
          <c:extLst>
            <c:ext xmlns:c16="http://schemas.microsoft.com/office/drawing/2014/chart" uri="{C3380CC4-5D6E-409C-BE32-E72D297353CC}">
              <c16:uniqueId val="{00000001-25BF-4F6F-A828-3B2CA7D7AF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39.6</c:v>
                </c:pt>
                <c:pt idx="1">
                  <c:v>40.799999999999997</c:v>
                </c:pt>
                <c:pt idx="2">
                  <c:v>46.3</c:v>
                </c:pt>
                <c:pt idx="3">
                  <c:v>48.4</c:v>
                </c:pt>
                <c:pt idx="4">
                  <c:v>50.6</c:v>
                </c:pt>
              </c:numCache>
            </c:numRef>
          </c:val>
          <c:extLst>
            <c:ext xmlns:c16="http://schemas.microsoft.com/office/drawing/2014/chart" uri="{C3380CC4-5D6E-409C-BE32-E72D297353CC}">
              <c16:uniqueId val="{00000000-54ED-4FF2-ABA0-96A17ADA79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54ED-4FF2-ABA0-96A17ADA79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77.400000000000006</c:v>
                </c:pt>
                <c:pt idx="1">
                  <c:v>74.5</c:v>
                </c:pt>
                <c:pt idx="2">
                  <c:v>77.8</c:v>
                </c:pt>
                <c:pt idx="3">
                  <c:v>81.400000000000006</c:v>
                </c:pt>
                <c:pt idx="4">
                  <c:v>83.6</c:v>
                </c:pt>
              </c:numCache>
            </c:numRef>
          </c:val>
          <c:extLst>
            <c:ext xmlns:c16="http://schemas.microsoft.com/office/drawing/2014/chart" uri="{C3380CC4-5D6E-409C-BE32-E72D297353CC}">
              <c16:uniqueId val="{00000000-BB81-4EBF-BDC1-2BFEFBB79D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72.5</c:v>
                </c:pt>
                <c:pt idx="3">
                  <c:v>72.3</c:v>
                </c:pt>
                <c:pt idx="4">
                  <c:v>72</c:v>
                </c:pt>
              </c:numCache>
            </c:numRef>
          </c:val>
          <c:smooth val="0"/>
          <c:extLst>
            <c:ext xmlns:c16="http://schemas.microsoft.com/office/drawing/2014/chart" uri="{C3380CC4-5D6E-409C-BE32-E72D297353CC}">
              <c16:uniqueId val="{00000001-BB81-4EBF-BDC1-2BFEFBB79D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69905544</c:v>
                </c:pt>
                <c:pt idx="1">
                  <c:v>69202860</c:v>
                </c:pt>
                <c:pt idx="2">
                  <c:v>104695556</c:v>
                </c:pt>
                <c:pt idx="3">
                  <c:v>103553535</c:v>
                </c:pt>
                <c:pt idx="4">
                  <c:v>103990303</c:v>
                </c:pt>
              </c:numCache>
            </c:numRef>
          </c:val>
          <c:extLst>
            <c:ext xmlns:c16="http://schemas.microsoft.com/office/drawing/2014/chart" uri="{C3380CC4-5D6E-409C-BE32-E72D297353CC}">
              <c16:uniqueId val="{00000000-D034-4556-BFC7-0BA31FA726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42330999</c:v>
                </c:pt>
                <c:pt idx="3">
                  <c:v>43068047</c:v>
                </c:pt>
                <c:pt idx="4">
                  <c:v>44341948</c:v>
                </c:pt>
              </c:numCache>
            </c:numRef>
          </c:val>
          <c:smooth val="0"/>
          <c:extLst>
            <c:ext xmlns:c16="http://schemas.microsoft.com/office/drawing/2014/chart" uri="{C3380CC4-5D6E-409C-BE32-E72D297353CC}">
              <c16:uniqueId val="{00000001-D034-4556-BFC7-0BA31FA726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27.4</c:v>
                </c:pt>
                <c:pt idx="1">
                  <c:v>27</c:v>
                </c:pt>
                <c:pt idx="2">
                  <c:v>25.1</c:v>
                </c:pt>
                <c:pt idx="3">
                  <c:v>22</c:v>
                </c:pt>
                <c:pt idx="4">
                  <c:v>23.3</c:v>
                </c:pt>
              </c:numCache>
            </c:numRef>
          </c:val>
          <c:extLst>
            <c:ext xmlns:c16="http://schemas.microsoft.com/office/drawing/2014/chart" uri="{C3380CC4-5D6E-409C-BE32-E72D297353CC}">
              <c16:uniqueId val="{00000000-58CA-4358-A769-C856C32788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15.7</c:v>
                </c:pt>
                <c:pt idx="3">
                  <c:v>14.6</c:v>
                </c:pt>
                <c:pt idx="4">
                  <c:v>15.1</c:v>
                </c:pt>
              </c:numCache>
            </c:numRef>
          </c:val>
          <c:smooth val="0"/>
          <c:extLst>
            <c:ext xmlns:c16="http://schemas.microsoft.com/office/drawing/2014/chart" uri="{C3380CC4-5D6E-409C-BE32-E72D297353CC}">
              <c16:uniqueId val="{00000001-58CA-4358-A769-C856C32788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71.3</c:v>
                </c:pt>
                <c:pt idx="1">
                  <c:v>77.7</c:v>
                </c:pt>
                <c:pt idx="2">
                  <c:v>94.2</c:v>
                </c:pt>
                <c:pt idx="3">
                  <c:v>90.3</c:v>
                </c:pt>
                <c:pt idx="4">
                  <c:v>83.9</c:v>
                </c:pt>
              </c:numCache>
            </c:numRef>
          </c:val>
          <c:extLst>
            <c:ext xmlns:c16="http://schemas.microsoft.com/office/drawing/2014/chart" uri="{C3380CC4-5D6E-409C-BE32-E72D297353CC}">
              <c16:uniqueId val="{00000000-6B26-40FA-B548-39467A9361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77.7</c:v>
                </c:pt>
                <c:pt idx="3">
                  <c:v>75.7</c:v>
                </c:pt>
                <c:pt idx="4">
                  <c:v>75.400000000000006</c:v>
                </c:pt>
              </c:numCache>
            </c:numRef>
          </c:val>
          <c:smooth val="0"/>
          <c:extLst>
            <c:ext xmlns:c16="http://schemas.microsoft.com/office/drawing/2014/chart" uri="{C3380CC4-5D6E-409C-BE32-E72D297353CC}">
              <c16:uniqueId val="{00000001-6B26-40FA-B548-39467A9361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10449</c:v>
                </c:pt>
                <c:pt idx="1">
                  <c:v>10637</c:v>
                </c:pt>
                <c:pt idx="2">
                  <c:v>10911</c:v>
                </c:pt>
                <c:pt idx="3">
                  <c:v>10503</c:v>
                </c:pt>
                <c:pt idx="4">
                  <c:v>11000</c:v>
                </c:pt>
              </c:numCache>
            </c:numRef>
          </c:val>
          <c:extLst>
            <c:ext xmlns:c16="http://schemas.microsoft.com/office/drawing/2014/chart" uri="{C3380CC4-5D6E-409C-BE32-E72D297353CC}">
              <c16:uniqueId val="{00000000-5EAA-4A8A-AC1B-5F335ECB76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9509</c:v>
                </c:pt>
                <c:pt idx="3">
                  <c:v>9548</c:v>
                </c:pt>
                <c:pt idx="4">
                  <c:v>9992</c:v>
                </c:pt>
              </c:numCache>
            </c:numRef>
          </c:val>
          <c:smooth val="0"/>
          <c:extLst>
            <c:ext xmlns:c16="http://schemas.microsoft.com/office/drawing/2014/chart" uri="{C3380CC4-5D6E-409C-BE32-E72D297353CC}">
              <c16:uniqueId val="{00000001-5EAA-4A8A-AC1B-5F335ECB76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22043</c:v>
                </c:pt>
                <c:pt idx="1">
                  <c:v>22206</c:v>
                </c:pt>
                <c:pt idx="2">
                  <c:v>23396</c:v>
                </c:pt>
                <c:pt idx="3">
                  <c:v>28384</c:v>
                </c:pt>
                <c:pt idx="4">
                  <c:v>32050</c:v>
                </c:pt>
              </c:numCache>
            </c:numRef>
          </c:val>
          <c:extLst>
            <c:ext xmlns:c16="http://schemas.microsoft.com/office/drawing/2014/chart" uri="{C3380CC4-5D6E-409C-BE32-E72D297353CC}">
              <c16:uniqueId val="{00000000-9AA1-43AC-93DD-8EF4F63B05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27227</c:v>
                </c:pt>
                <c:pt idx="3">
                  <c:v>28176</c:v>
                </c:pt>
                <c:pt idx="4">
                  <c:v>29348</c:v>
                </c:pt>
              </c:numCache>
            </c:numRef>
          </c:val>
          <c:smooth val="0"/>
          <c:extLst>
            <c:ext xmlns:c16="http://schemas.microsoft.com/office/drawing/2014/chart" uri="{C3380CC4-5D6E-409C-BE32-E72D297353CC}">
              <c16:uniqueId val="{00000001-9AA1-43AC-93DD-8EF4F63B05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124.1</c:v>
                </c:pt>
                <c:pt idx="1">
                  <c:v>161.5</c:v>
                </c:pt>
                <c:pt idx="2">
                  <c:v>282.39999999999998</c:v>
                </c:pt>
                <c:pt idx="3">
                  <c:v>223.7</c:v>
                </c:pt>
                <c:pt idx="4">
                  <c:v>197.3</c:v>
                </c:pt>
              </c:numCache>
            </c:numRef>
          </c:val>
          <c:extLst>
            <c:ext xmlns:c16="http://schemas.microsoft.com/office/drawing/2014/chart" uri="{C3380CC4-5D6E-409C-BE32-E72D297353CC}">
              <c16:uniqueId val="{00000000-8F8B-413A-885A-B67285132F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136</c:v>
                </c:pt>
                <c:pt idx="3">
                  <c:v>131.30000000000001</c:v>
                </c:pt>
                <c:pt idx="4">
                  <c:v>133.6</c:v>
                </c:pt>
              </c:numCache>
            </c:numRef>
          </c:val>
          <c:smooth val="0"/>
          <c:extLst>
            <c:ext xmlns:c16="http://schemas.microsoft.com/office/drawing/2014/chart" uri="{C3380CC4-5D6E-409C-BE32-E72D297353CC}">
              <c16:uniqueId val="{00000001-8F8B-413A-885A-B67285132F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1" zoomScale="70" zoomScaleNormal="7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山口県周防大島町　周防大島町立東和病院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54</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f>データ!U6</f>
        <v>14346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10186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50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80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88.2</v>
      </c>
      <c r="Q33" s="129"/>
      <c r="R33" s="129"/>
      <c r="S33" s="129"/>
      <c r="T33" s="129"/>
      <c r="U33" s="129"/>
      <c r="V33" s="129"/>
      <c r="W33" s="129"/>
      <c r="X33" s="129"/>
      <c r="Y33" s="129"/>
      <c r="Z33" s="129"/>
      <c r="AA33" s="129"/>
      <c r="AB33" s="129"/>
      <c r="AC33" s="129"/>
      <c r="AD33" s="130"/>
      <c r="AE33" s="128">
        <f>データ!AJ7</f>
        <v>88</v>
      </c>
      <c r="AF33" s="129"/>
      <c r="AG33" s="129"/>
      <c r="AH33" s="129"/>
      <c r="AI33" s="129"/>
      <c r="AJ33" s="129"/>
      <c r="AK33" s="129"/>
      <c r="AL33" s="129"/>
      <c r="AM33" s="129"/>
      <c r="AN33" s="129"/>
      <c r="AO33" s="129"/>
      <c r="AP33" s="129"/>
      <c r="AQ33" s="129"/>
      <c r="AR33" s="129"/>
      <c r="AS33" s="130"/>
      <c r="AT33" s="128">
        <f>データ!AK7</f>
        <v>94.7</v>
      </c>
      <c r="AU33" s="129"/>
      <c r="AV33" s="129"/>
      <c r="AW33" s="129"/>
      <c r="AX33" s="129"/>
      <c r="AY33" s="129"/>
      <c r="AZ33" s="129"/>
      <c r="BA33" s="129"/>
      <c r="BB33" s="129"/>
      <c r="BC33" s="129"/>
      <c r="BD33" s="129"/>
      <c r="BE33" s="129"/>
      <c r="BF33" s="129"/>
      <c r="BG33" s="129"/>
      <c r="BH33" s="130"/>
      <c r="BI33" s="128">
        <f>データ!AL7</f>
        <v>100</v>
      </c>
      <c r="BJ33" s="129"/>
      <c r="BK33" s="129"/>
      <c r="BL33" s="129"/>
      <c r="BM33" s="129"/>
      <c r="BN33" s="129"/>
      <c r="BO33" s="129"/>
      <c r="BP33" s="129"/>
      <c r="BQ33" s="129"/>
      <c r="BR33" s="129"/>
      <c r="BS33" s="129"/>
      <c r="BT33" s="129"/>
      <c r="BU33" s="129"/>
      <c r="BV33" s="129"/>
      <c r="BW33" s="130"/>
      <c r="BX33" s="128">
        <f>データ!AM7</f>
        <v>101.6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72.8</v>
      </c>
      <c r="DE33" s="129"/>
      <c r="DF33" s="129"/>
      <c r="DG33" s="129"/>
      <c r="DH33" s="129"/>
      <c r="DI33" s="129"/>
      <c r="DJ33" s="129"/>
      <c r="DK33" s="129"/>
      <c r="DL33" s="129"/>
      <c r="DM33" s="129"/>
      <c r="DN33" s="129"/>
      <c r="DO33" s="129"/>
      <c r="DP33" s="129"/>
      <c r="DQ33" s="129"/>
      <c r="DR33" s="130"/>
      <c r="DS33" s="128">
        <f>データ!AU7</f>
        <v>69.099999999999994</v>
      </c>
      <c r="DT33" s="129"/>
      <c r="DU33" s="129"/>
      <c r="DV33" s="129"/>
      <c r="DW33" s="129"/>
      <c r="DX33" s="129"/>
      <c r="DY33" s="129"/>
      <c r="DZ33" s="129"/>
      <c r="EA33" s="129"/>
      <c r="EB33" s="129"/>
      <c r="EC33" s="129"/>
      <c r="ED33" s="129"/>
      <c r="EE33" s="129"/>
      <c r="EF33" s="129"/>
      <c r="EG33" s="130"/>
      <c r="EH33" s="128">
        <f>データ!AV7</f>
        <v>60.3</v>
      </c>
      <c r="EI33" s="129"/>
      <c r="EJ33" s="129"/>
      <c r="EK33" s="129"/>
      <c r="EL33" s="129"/>
      <c r="EM33" s="129"/>
      <c r="EN33" s="129"/>
      <c r="EO33" s="129"/>
      <c r="EP33" s="129"/>
      <c r="EQ33" s="129"/>
      <c r="ER33" s="129"/>
      <c r="ES33" s="129"/>
      <c r="ET33" s="129"/>
      <c r="EU33" s="129"/>
      <c r="EV33" s="130"/>
      <c r="EW33" s="128">
        <f>データ!AW7</f>
        <v>63.7</v>
      </c>
      <c r="EX33" s="129"/>
      <c r="EY33" s="129"/>
      <c r="EZ33" s="129"/>
      <c r="FA33" s="129"/>
      <c r="FB33" s="129"/>
      <c r="FC33" s="129"/>
      <c r="FD33" s="129"/>
      <c r="FE33" s="129"/>
      <c r="FF33" s="129"/>
      <c r="FG33" s="129"/>
      <c r="FH33" s="129"/>
      <c r="FI33" s="129"/>
      <c r="FJ33" s="129"/>
      <c r="FK33" s="130"/>
      <c r="FL33" s="128">
        <f>データ!AX7</f>
        <v>67.099999999999994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67.900000000000006</v>
      </c>
      <c r="GS33" s="129"/>
      <c r="GT33" s="129"/>
      <c r="GU33" s="129"/>
      <c r="GV33" s="129"/>
      <c r="GW33" s="129"/>
      <c r="GX33" s="129"/>
      <c r="GY33" s="129"/>
      <c r="GZ33" s="129"/>
      <c r="HA33" s="129"/>
      <c r="HB33" s="129"/>
      <c r="HC33" s="129"/>
      <c r="HD33" s="129"/>
      <c r="HE33" s="129"/>
      <c r="HF33" s="130"/>
      <c r="HG33" s="128">
        <f>データ!BF7</f>
        <v>64.599999999999994</v>
      </c>
      <c r="HH33" s="129"/>
      <c r="HI33" s="129"/>
      <c r="HJ33" s="129"/>
      <c r="HK33" s="129"/>
      <c r="HL33" s="129"/>
      <c r="HM33" s="129"/>
      <c r="HN33" s="129"/>
      <c r="HO33" s="129"/>
      <c r="HP33" s="129"/>
      <c r="HQ33" s="129"/>
      <c r="HR33" s="129"/>
      <c r="HS33" s="129"/>
      <c r="HT33" s="129"/>
      <c r="HU33" s="130"/>
      <c r="HV33" s="128">
        <f>データ!BG7</f>
        <v>54.8</v>
      </c>
      <c r="HW33" s="129"/>
      <c r="HX33" s="129"/>
      <c r="HY33" s="129"/>
      <c r="HZ33" s="129"/>
      <c r="IA33" s="129"/>
      <c r="IB33" s="129"/>
      <c r="IC33" s="129"/>
      <c r="ID33" s="129"/>
      <c r="IE33" s="129"/>
      <c r="IF33" s="129"/>
      <c r="IG33" s="129"/>
      <c r="IH33" s="129"/>
      <c r="II33" s="129"/>
      <c r="IJ33" s="130"/>
      <c r="IK33" s="128">
        <f>データ!BH7</f>
        <v>56.9</v>
      </c>
      <c r="IL33" s="129"/>
      <c r="IM33" s="129"/>
      <c r="IN33" s="129"/>
      <c r="IO33" s="129"/>
      <c r="IP33" s="129"/>
      <c r="IQ33" s="129"/>
      <c r="IR33" s="129"/>
      <c r="IS33" s="129"/>
      <c r="IT33" s="129"/>
      <c r="IU33" s="129"/>
      <c r="IV33" s="129"/>
      <c r="IW33" s="129"/>
      <c r="IX33" s="129"/>
      <c r="IY33" s="130"/>
      <c r="IZ33" s="128">
        <f>データ!BI7</f>
        <v>58.9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80.400000000000006</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58.2</v>
      </c>
      <c r="LK33" s="129"/>
      <c r="LL33" s="129"/>
      <c r="LM33" s="129"/>
      <c r="LN33" s="129"/>
      <c r="LO33" s="129"/>
      <c r="LP33" s="129"/>
      <c r="LQ33" s="129"/>
      <c r="LR33" s="129"/>
      <c r="LS33" s="129"/>
      <c r="LT33" s="129"/>
      <c r="LU33" s="129"/>
      <c r="LV33" s="129"/>
      <c r="LW33" s="129"/>
      <c r="LX33" s="130"/>
      <c r="LY33" s="128">
        <f>データ!BS7</f>
        <v>53.3</v>
      </c>
      <c r="LZ33" s="129"/>
      <c r="MA33" s="129"/>
      <c r="MB33" s="129"/>
      <c r="MC33" s="129"/>
      <c r="MD33" s="129"/>
      <c r="ME33" s="129"/>
      <c r="MF33" s="129"/>
      <c r="MG33" s="129"/>
      <c r="MH33" s="129"/>
      <c r="MI33" s="129"/>
      <c r="MJ33" s="129"/>
      <c r="MK33" s="129"/>
      <c r="ML33" s="129"/>
      <c r="MM33" s="130"/>
      <c r="MN33" s="128">
        <f>データ!BT7</f>
        <v>52.2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22043</v>
      </c>
      <c r="Q55" s="138"/>
      <c r="R55" s="138"/>
      <c r="S55" s="138"/>
      <c r="T55" s="138"/>
      <c r="U55" s="138"/>
      <c r="V55" s="138"/>
      <c r="W55" s="138"/>
      <c r="X55" s="138"/>
      <c r="Y55" s="138"/>
      <c r="Z55" s="138"/>
      <c r="AA55" s="138"/>
      <c r="AB55" s="138"/>
      <c r="AC55" s="138"/>
      <c r="AD55" s="139"/>
      <c r="AE55" s="137">
        <f>データ!CB7</f>
        <v>22206</v>
      </c>
      <c r="AF55" s="138"/>
      <c r="AG55" s="138"/>
      <c r="AH55" s="138"/>
      <c r="AI55" s="138"/>
      <c r="AJ55" s="138"/>
      <c r="AK55" s="138"/>
      <c r="AL55" s="138"/>
      <c r="AM55" s="138"/>
      <c r="AN55" s="138"/>
      <c r="AO55" s="138"/>
      <c r="AP55" s="138"/>
      <c r="AQ55" s="138"/>
      <c r="AR55" s="138"/>
      <c r="AS55" s="139"/>
      <c r="AT55" s="137">
        <f>データ!CC7</f>
        <v>23396</v>
      </c>
      <c r="AU55" s="138"/>
      <c r="AV55" s="138"/>
      <c r="AW55" s="138"/>
      <c r="AX55" s="138"/>
      <c r="AY55" s="138"/>
      <c r="AZ55" s="138"/>
      <c r="BA55" s="138"/>
      <c r="BB55" s="138"/>
      <c r="BC55" s="138"/>
      <c r="BD55" s="138"/>
      <c r="BE55" s="138"/>
      <c r="BF55" s="138"/>
      <c r="BG55" s="138"/>
      <c r="BH55" s="139"/>
      <c r="BI55" s="137">
        <f>データ!CD7</f>
        <v>28384</v>
      </c>
      <c r="BJ55" s="138"/>
      <c r="BK55" s="138"/>
      <c r="BL55" s="138"/>
      <c r="BM55" s="138"/>
      <c r="BN55" s="138"/>
      <c r="BO55" s="138"/>
      <c r="BP55" s="138"/>
      <c r="BQ55" s="138"/>
      <c r="BR55" s="138"/>
      <c r="BS55" s="138"/>
      <c r="BT55" s="138"/>
      <c r="BU55" s="138"/>
      <c r="BV55" s="138"/>
      <c r="BW55" s="139"/>
      <c r="BX55" s="137">
        <f>データ!CE7</f>
        <v>32050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10449</v>
      </c>
      <c r="DE55" s="138"/>
      <c r="DF55" s="138"/>
      <c r="DG55" s="138"/>
      <c r="DH55" s="138"/>
      <c r="DI55" s="138"/>
      <c r="DJ55" s="138"/>
      <c r="DK55" s="138"/>
      <c r="DL55" s="138"/>
      <c r="DM55" s="138"/>
      <c r="DN55" s="138"/>
      <c r="DO55" s="138"/>
      <c r="DP55" s="138"/>
      <c r="DQ55" s="138"/>
      <c r="DR55" s="139"/>
      <c r="DS55" s="137">
        <f>データ!CM7</f>
        <v>10637</v>
      </c>
      <c r="DT55" s="138"/>
      <c r="DU55" s="138"/>
      <c r="DV55" s="138"/>
      <c r="DW55" s="138"/>
      <c r="DX55" s="138"/>
      <c r="DY55" s="138"/>
      <c r="DZ55" s="138"/>
      <c r="EA55" s="138"/>
      <c r="EB55" s="138"/>
      <c r="EC55" s="138"/>
      <c r="ED55" s="138"/>
      <c r="EE55" s="138"/>
      <c r="EF55" s="138"/>
      <c r="EG55" s="139"/>
      <c r="EH55" s="137">
        <f>データ!CN7</f>
        <v>10911</v>
      </c>
      <c r="EI55" s="138"/>
      <c r="EJ55" s="138"/>
      <c r="EK55" s="138"/>
      <c r="EL55" s="138"/>
      <c r="EM55" s="138"/>
      <c r="EN55" s="138"/>
      <c r="EO55" s="138"/>
      <c r="EP55" s="138"/>
      <c r="EQ55" s="138"/>
      <c r="ER55" s="138"/>
      <c r="ES55" s="138"/>
      <c r="ET55" s="138"/>
      <c r="EU55" s="138"/>
      <c r="EV55" s="139"/>
      <c r="EW55" s="137">
        <f>データ!CO7</f>
        <v>10503</v>
      </c>
      <c r="EX55" s="138"/>
      <c r="EY55" s="138"/>
      <c r="EZ55" s="138"/>
      <c r="FA55" s="138"/>
      <c r="FB55" s="138"/>
      <c r="FC55" s="138"/>
      <c r="FD55" s="138"/>
      <c r="FE55" s="138"/>
      <c r="FF55" s="138"/>
      <c r="FG55" s="138"/>
      <c r="FH55" s="138"/>
      <c r="FI55" s="138"/>
      <c r="FJ55" s="138"/>
      <c r="FK55" s="139"/>
      <c r="FL55" s="137">
        <f>データ!CP7</f>
        <v>11000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71.3</v>
      </c>
      <c r="GS55" s="129"/>
      <c r="GT55" s="129"/>
      <c r="GU55" s="129"/>
      <c r="GV55" s="129"/>
      <c r="GW55" s="129"/>
      <c r="GX55" s="129"/>
      <c r="GY55" s="129"/>
      <c r="GZ55" s="129"/>
      <c r="HA55" s="129"/>
      <c r="HB55" s="129"/>
      <c r="HC55" s="129"/>
      <c r="HD55" s="129"/>
      <c r="HE55" s="129"/>
      <c r="HF55" s="130"/>
      <c r="HG55" s="128">
        <f>データ!CX7</f>
        <v>77.7</v>
      </c>
      <c r="HH55" s="129"/>
      <c r="HI55" s="129"/>
      <c r="HJ55" s="129"/>
      <c r="HK55" s="129"/>
      <c r="HL55" s="129"/>
      <c r="HM55" s="129"/>
      <c r="HN55" s="129"/>
      <c r="HO55" s="129"/>
      <c r="HP55" s="129"/>
      <c r="HQ55" s="129"/>
      <c r="HR55" s="129"/>
      <c r="HS55" s="129"/>
      <c r="HT55" s="129"/>
      <c r="HU55" s="130"/>
      <c r="HV55" s="128">
        <f>データ!CY7</f>
        <v>94.2</v>
      </c>
      <c r="HW55" s="129"/>
      <c r="HX55" s="129"/>
      <c r="HY55" s="129"/>
      <c r="HZ55" s="129"/>
      <c r="IA55" s="129"/>
      <c r="IB55" s="129"/>
      <c r="IC55" s="129"/>
      <c r="ID55" s="129"/>
      <c r="IE55" s="129"/>
      <c r="IF55" s="129"/>
      <c r="IG55" s="129"/>
      <c r="IH55" s="129"/>
      <c r="II55" s="129"/>
      <c r="IJ55" s="130"/>
      <c r="IK55" s="128">
        <f>データ!CZ7</f>
        <v>90.3</v>
      </c>
      <c r="IL55" s="129"/>
      <c r="IM55" s="129"/>
      <c r="IN55" s="129"/>
      <c r="IO55" s="129"/>
      <c r="IP55" s="129"/>
      <c r="IQ55" s="129"/>
      <c r="IR55" s="129"/>
      <c r="IS55" s="129"/>
      <c r="IT55" s="129"/>
      <c r="IU55" s="129"/>
      <c r="IV55" s="129"/>
      <c r="IW55" s="129"/>
      <c r="IX55" s="129"/>
      <c r="IY55" s="130"/>
      <c r="IZ55" s="128">
        <f>データ!DA7</f>
        <v>83.9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27.4</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22</v>
      </c>
      <c r="LZ55" s="129"/>
      <c r="MA55" s="129"/>
      <c r="MB55" s="129"/>
      <c r="MC55" s="129"/>
      <c r="MD55" s="129"/>
      <c r="ME55" s="129"/>
      <c r="MF55" s="129"/>
      <c r="MG55" s="129"/>
      <c r="MH55" s="129"/>
      <c r="MI55" s="129"/>
      <c r="MJ55" s="129"/>
      <c r="MK55" s="129"/>
      <c r="ML55" s="129"/>
      <c r="MM55" s="130"/>
      <c r="MN55" s="128">
        <f>データ!DL7</f>
        <v>23.3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124.1</v>
      </c>
      <c r="Q79" s="129"/>
      <c r="R79" s="129"/>
      <c r="S79" s="129"/>
      <c r="T79" s="129"/>
      <c r="U79" s="129"/>
      <c r="V79" s="129"/>
      <c r="W79" s="129"/>
      <c r="X79" s="129"/>
      <c r="Y79" s="129"/>
      <c r="Z79" s="129"/>
      <c r="AA79" s="129"/>
      <c r="AB79" s="129"/>
      <c r="AC79" s="129"/>
      <c r="AD79" s="130"/>
      <c r="AE79" s="128">
        <f>データ!DT7</f>
        <v>161.5</v>
      </c>
      <c r="AF79" s="129"/>
      <c r="AG79" s="129"/>
      <c r="AH79" s="129"/>
      <c r="AI79" s="129"/>
      <c r="AJ79" s="129"/>
      <c r="AK79" s="129"/>
      <c r="AL79" s="129"/>
      <c r="AM79" s="129"/>
      <c r="AN79" s="129"/>
      <c r="AO79" s="129"/>
      <c r="AP79" s="129"/>
      <c r="AQ79" s="129"/>
      <c r="AR79" s="129"/>
      <c r="AS79" s="130"/>
      <c r="AT79" s="128">
        <f>データ!DU7</f>
        <v>282.39999999999998</v>
      </c>
      <c r="AU79" s="129"/>
      <c r="AV79" s="129"/>
      <c r="AW79" s="129"/>
      <c r="AX79" s="129"/>
      <c r="AY79" s="129"/>
      <c r="AZ79" s="129"/>
      <c r="BA79" s="129"/>
      <c r="BB79" s="129"/>
      <c r="BC79" s="129"/>
      <c r="BD79" s="129"/>
      <c r="BE79" s="129"/>
      <c r="BF79" s="129"/>
      <c r="BG79" s="129"/>
      <c r="BH79" s="130"/>
      <c r="BI79" s="128">
        <f>データ!DV7</f>
        <v>223.7</v>
      </c>
      <c r="BJ79" s="129"/>
      <c r="BK79" s="129"/>
      <c r="BL79" s="129"/>
      <c r="BM79" s="129"/>
      <c r="BN79" s="129"/>
      <c r="BO79" s="129"/>
      <c r="BP79" s="129"/>
      <c r="BQ79" s="129"/>
      <c r="BR79" s="129"/>
      <c r="BS79" s="129"/>
      <c r="BT79" s="129"/>
      <c r="BU79" s="129"/>
      <c r="BV79" s="129"/>
      <c r="BW79" s="130"/>
      <c r="BX79" s="128">
        <f>データ!DW7</f>
        <v>197.3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39.6</v>
      </c>
      <c r="DH79" s="129"/>
      <c r="DI79" s="129"/>
      <c r="DJ79" s="129"/>
      <c r="DK79" s="129"/>
      <c r="DL79" s="129"/>
      <c r="DM79" s="129"/>
      <c r="DN79" s="129"/>
      <c r="DO79" s="129"/>
      <c r="DP79" s="129"/>
      <c r="DQ79" s="129"/>
      <c r="DR79" s="129"/>
      <c r="DS79" s="129"/>
      <c r="DT79" s="129"/>
      <c r="DU79" s="130"/>
      <c r="DV79" s="128">
        <f>データ!EE7</f>
        <v>40.799999999999997</v>
      </c>
      <c r="DW79" s="129"/>
      <c r="DX79" s="129"/>
      <c r="DY79" s="129"/>
      <c r="DZ79" s="129"/>
      <c r="EA79" s="129"/>
      <c r="EB79" s="129"/>
      <c r="EC79" s="129"/>
      <c r="ED79" s="129"/>
      <c r="EE79" s="129"/>
      <c r="EF79" s="129"/>
      <c r="EG79" s="129"/>
      <c r="EH79" s="129"/>
      <c r="EI79" s="129"/>
      <c r="EJ79" s="130"/>
      <c r="EK79" s="128">
        <f>データ!EF7</f>
        <v>46.3</v>
      </c>
      <c r="EL79" s="129"/>
      <c r="EM79" s="129"/>
      <c r="EN79" s="129"/>
      <c r="EO79" s="129"/>
      <c r="EP79" s="129"/>
      <c r="EQ79" s="129"/>
      <c r="ER79" s="129"/>
      <c r="ES79" s="129"/>
      <c r="ET79" s="129"/>
      <c r="EU79" s="129"/>
      <c r="EV79" s="129"/>
      <c r="EW79" s="129"/>
      <c r="EX79" s="129"/>
      <c r="EY79" s="130"/>
      <c r="EZ79" s="128">
        <f>データ!EG7</f>
        <v>48.4</v>
      </c>
      <c r="FA79" s="129"/>
      <c r="FB79" s="129"/>
      <c r="FC79" s="129"/>
      <c r="FD79" s="129"/>
      <c r="FE79" s="129"/>
      <c r="FF79" s="129"/>
      <c r="FG79" s="129"/>
      <c r="FH79" s="129"/>
      <c r="FI79" s="129"/>
      <c r="FJ79" s="129"/>
      <c r="FK79" s="129"/>
      <c r="FL79" s="129"/>
      <c r="FM79" s="129"/>
      <c r="FN79" s="130"/>
      <c r="FO79" s="128">
        <f>データ!EH7</f>
        <v>50.6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74.5</v>
      </c>
      <c r="HJ79" s="129"/>
      <c r="HK79" s="129"/>
      <c r="HL79" s="129"/>
      <c r="HM79" s="129"/>
      <c r="HN79" s="129"/>
      <c r="HO79" s="129"/>
      <c r="HP79" s="129"/>
      <c r="HQ79" s="129"/>
      <c r="HR79" s="129"/>
      <c r="HS79" s="129"/>
      <c r="HT79" s="129"/>
      <c r="HU79" s="129"/>
      <c r="HV79" s="129"/>
      <c r="HW79" s="130"/>
      <c r="HX79" s="128">
        <f>データ!EQ7</f>
        <v>77.8</v>
      </c>
      <c r="HY79" s="129"/>
      <c r="HZ79" s="129"/>
      <c r="IA79" s="129"/>
      <c r="IB79" s="129"/>
      <c r="IC79" s="129"/>
      <c r="ID79" s="129"/>
      <c r="IE79" s="129"/>
      <c r="IF79" s="129"/>
      <c r="IG79" s="129"/>
      <c r="IH79" s="129"/>
      <c r="II79" s="129"/>
      <c r="IJ79" s="129"/>
      <c r="IK79" s="129"/>
      <c r="IL79" s="130"/>
      <c r="IM79" s="128">
        <f>データ!ER7</f>
        <v>81.400000000000006</v>
      </c>
      <c r="IN79" s="129"/>
      <c r="IO79" s="129"/>
      <c r="IP79" s="129"/>
      <c r="IQ79" s="129"/>
      <c r="IR79" s="129"/>
      <c r="IS79" s="129"/>
      <c r="IT79" s="129"/>
      <c r="IU79" s="129"/>
      <c r="IV79" s="129"/>
      <c r="IW79" s="129"/>
      <c r="IX79" s="129"/>
      <c r="IY79" s="129"/>
      <c r="IZ79" s="129"/>
      <c r="JA79" s="130"/>
      <c r="JB79" s="128">
        <f>データ!ES7</f>
        <v>83.6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69905544</v>
      </c>
      <c r="KH79" s="138"/>
      <c r="KI79" s="138"/>
      <c r="KJ79" s="138"/>
      <c r="KK79" s="138"/>
      <c r="KL79" s="138"/>
      <c r="KM79" s="138"/>
      <c r="KN79" s="138"/>
      <c r="KO79" s="138"/>
      <c r="KP79" s="138"/>
      <c r="KQ79" s="138"/>
      <c r="KR79" s="138"/>
      <c r="KS79" s="138"/>
      <c r="KT79" s="138"/>
      <c r="KU79" s="139"/>
      <c r="KV79" s="137">
        <f>データ!FA7</f>
        <v>69202860</v>
      </c>
      <c r="KW79" s="138"/>
      <c r="KX79" s="138"/>
      <c r="KY79" s="138"/>
      <c r="KZ79" s="138"/>
      <c r="LA79" s="138"/>
      <c r="LB79" s="138"/>
      <c r="LC79" s="138"/>
      <c r="LD79" s="138"/>
      <c r="LE79" s="138"/>
      <c r="LF79" s="138"/>
      <c r="LG79" s="138"/>
      <c r="LH79" s="138"/>
      <c r="LI79" s="138"/>
      <c r="LJ79" s="139"/>
      <c r="LK79" s="137">
        <f>データ!FB7</f>
        <v>104695556</v>
      </c>
      <c r="LL79" s="138"/>
      <c r="LM79" s="138"/>
      <c r="LN79" s="138"/>
      <c r="LO79" s="138"/>
      <c r="LP79" s="138"/>
      <c r="LQ79" s="138"/>
      <c r="LR79" s="138"/>
      <c r="LS79" s="138"/>
      <c r="LT79" s="138"/>
      <c r="LU79" s="138"/>
      <c r="LV79" s="138"/>
      <c r="LW79" s="138"/>
      <c r="LX79" s="138"/>
      <c r="LY79" s="139"/>
      <c r="LZ79" s="137">
        <f>データ!FC7</f>
        <v>103553535</v>
      </c>
      <c r="MA79" s="138"/>
      <c r="MB79" s="138"/>
      <c r="MC79" s="138"/>
      <c r="MD79" s="138"/>
      <c r="ME79" s="138"/>
      <c r="MF79" s="138"/>
      <c r="MG79" s="138"/>
      <c r="MH79" s="138"/>
      <c r="MI79" s="138"/>
      <c r="MJ79" s="138"/>
      <c r="MK79" s="138"/>
      <c r="ML79" s="138"/>
      <c r="MM79" s="138"/>
      <c r="MN79" s="139"/>
      <c r="MO79" s="137">
        <f>データ!FD7</f>
        <v>103990303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11wkZrGZplOc5YBAbf6p6VpGqffUa7SJLzO9DK9NEWvHcSt+aJwsEF7ou1J+CQvGWI/GE8TQE/n1elV9sI0g==" saltValue="o2NgvTB/PRIPYqvTXoIL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160</v>
      </c>
      <c r="BG5" s="49" t="s">
        <v>149</v>
      </c>
      <c r="BH5" s="49" t="s">
        <v>159</v>
      </c>
      <c r="BI5" s="49" t="s">
        <v>151</v>
      </c>
      <c r="BJ5" s="49" t="s">
        <v>152</v>
      </c>
      <c r="BK5" s="49" t="s">
        <v>153</v>
      </c>
      <c r="BL5" s="49" t="s">
        <v>154</v>
      </c>
      <c r="BM5" s="49" t="s">
        <v>155</v>
      </c>
      <c r="BN5" s="49" t="s">
        <v>156</v>
      </c>
      <c r="BO5" s="49" t="s">
        <v>157</v>
      </c>
      <c r="BP5" s="49" t="s">
        <v>158</v>
      </c>
      <c r="BQ5" s="49" t="s">
        <v>160</v>
      </c>
      <c r="BR5" s="49" t="s">
        <v>149</v>
      </c>
      <c r="BS5" s="49" t="s">
        <v>150</v>
      </c>
      <c r="BT5" s="49" t="s">
        <v>151</v>
      </c>
      <c r="BU5" s="49" t="s">
        <v>152</v>
      </c>
      <c r="BV5" s="49" t="s">
        <v>153</v>
      </c>
      <c r="BW5" s="49" t="s">
        <v>154</v>
      </c>
      <c r="BX5" s="49" t="s">
        <v>155</v>
      </c>
      <c r="BY5" s="49" t="s">
        <v>156</v>
      </c>
      <c r="BZ5" s="49" t="s">
        <v>157</v>
      </c>
      <c r="CA5" s="49" t="s">
        <v>158</v>
      </c>
      <c r="CB5" s="49" t="s">
        <v>148</v>
      </c>
      <c r="CC5" s="49" t="s">
        <v>161</v>
      </c>
      <c r="CD5" s="49" t="s">
        <v>150</v>
      </c>
      <c r="CE5" s="49" t="s">
        <v>151</v>
      </c>
      <c r="CF5" s="49" t="s">
        <v>152</v>
      </c>
      <c r="CG5" s="49" t="s">
        <v>153</v>
      </c>
      <c r="CH5" s="49" t="s">
        <v>154</v>
      </c>
      <c r="CI5" s="49" t="s">
        <v>155</v>
      </c>
      <c r="CJ5" s="49" t="s">
        <v>156</v>
      </c>
      <c r="CK5" s="49" t="s">
        <v>157</v>
      </c>
      <c r="CL5" s="49" t="s">
        <v>158</v>
      </c>
      <c r="CM5" s="49" t="s">
        <v>162</v>
      </c>
      <c r="CN5" s="49" t="s">
        <v>149</v>
      </c>
      <c r="CO5" s="49" t="s">
        <v>159</v>
      </c>
      <c r="CP5" s="49" t="s">
        <v>151</v>
      </c>
      <c r="CQ5" s="49" t="s">
        <v>152</v>
      </c>
      <c r="CR5" s="49" t="s">
        <v>153</v>
      </c>
      <c r="CS5" s="49" t="s">
        <v>154</v>
      </c>
      <c r="CT5" s="49" t="s">
        <v>155</v>
      </c>
      <c r="CU5" s="49" t="s">
        <v>156</v>
      </c>
      <c r="CV5" s="49" t="s">
        <v>157</v>
      </c>
      <c r="CW5" s="49" t="s">
        <v>147</v>
      </c>
      <c r="CX5" s="49" t="s">
        <v>148</v>
      </c>
      <c r="CY5" s="49" t="s">
        <v>149</v>
      </c>
      <c r="CZ5" s="49" t="s">
        <v>150</v>
      </c>
      <c r="DA5" s="49" t="s">
        <v>163</v>
      </c>
      <c r="DB5" s="49" t="s">
        <v>152</v>
      </c>
      <c r="DC5" s="49" t="s">
        <v>153</v>
      </c>
      <c r="DD5" s="49" t="s">
        <v>154</v>
      </c>
      <c r="DE5" s="49" t="s">
        <v>155</v>
      </c>
      <c r="DF5" s="49" t="s">
        <v>156</v>
      </c>
      <c r="DG5" s="49" t="s">
        <v>157</v>
      </c>
      <c r="DH5" s="49" t="s">
        <v>158</v>
      </c>
      <c r="DI5" s="49" t="s">
        <v>148</v>
      </c>
      <c r="DJ5" s="49" t="s">
        <v>149</v>
      </c>
      <c r="DK5" s="49" t="s">
        <v>159</v>
      </c>
      <c r="DL5" s="49" t="s">
        <v>164</v>
      </c>
      <c r="DM5" s="49" t="s">
        <v>152</v>
      </c>
      <c r="DN5" s="49" t="s">
        <v>153</v>
      </c>
      <c r="DO5" s="49" t="s">
        <v>154</v>
      </c>
      <c r="DP5" s="49" t="s">
        <v>155</v>
      </c>
      <c r="DQ5" s="49" t="s">
        <v>156</v>
      </c>
      <c r="DR5" s="49" t="s">
        <v>157</v>
      </c>
      <c r="DS5" s="49" t="s">
        <v>147</v>
      </c>
      <c r="DT5" s="49" t="s">
        <v>148</v>
      </c>
      <c r="DU5" s="49" t="s">
        <v>149</v>
      </c>
      <c r="DV5" s="49" t="s">
        <v>159</v>
      </c>
      <c r="DW5" s="49" t="s">
        <v>151</v>
      </c>
      <c r="DX5" s="49" t="s">
        <v>152</v>
      </c>
      <c r="DY5" s="49" t="s">
        <v>153</v>
      </c>
      <c r="DZ5" s="49" t="s">
        <v>154</v>
      </c>
      <c r="EA5" s="49" t="s">
        <v>155</v>
      </c>
      <c r="EB5" s="49" t="s">
        <v>156</v>
      </c>
      <c r="EC5" s="49" t="s">
        <v>157</v>
      </c>
      <c r="ED5" s="49" t="s">
        <v>158</v>
      </c>
      <c r="EE5" s="49" t="s">
        <v>160</v>
      </c>
      <c r="EF5" s="49" t="s">
        <v>165</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166</v>
      </c>
      <c r="EZ5" s="49" t="s">
        <v>167</v>
      </c>
      <c r="FA5" s="49" t="s">
        <v>148</v>
      </c>
      <c r="FB5" s="49" t="s">
        <v>149</v>
      </c>
      <c r="FC5" s="49" t="s">
        <v>159</v>
      </c>
      <c r="FD5" s="49" t="s">
        <v>151</v>
      </c>
      <c r="FE5" s="49" t="s">
        <v>152</v>
      </c>
      <c r="FF5" s="49" t="s">
        <v>153</v>
      </c>
      <c r="FG5" s="49" t="s">
        <v>154</v>
      </c>
      <c r="FH5" s="49" t="s">
        <v>155</v>
      </c>
      <c r="FI5" s="49" t="s">
        <v>156</v>
      </c>
      <c r="FJ5" s="49" t="s">
        <v>157</v>
      </c>
    </row>
    <row r="6" spans="1:166" s="54" customFormat="1">
      <c r="A6" s="35" t="s">
        <v>168</v>
      </c>
      <c r="B6" s="50">
        <f>B8</f>
        <v>2022</v>
      </c>
      <c r="C6" s="50">
        <f t="shared" ref="C6:M6" si="2">C8</f>
        <v>353051</v>
      </c>
      <c r="D6" s="50">
        <f t="shared" si="2"/>
        <v>46</v>
      </c>
      <c r="E6" s="50">
        <f t="shared" si="2"/>
        <v>6</v>
      </c>
      <c r="F6" s="50">
        <f t="shared" si="2"/>
        <v>0</v>
      </c>
      <c r="G6" s="50">
        <f t="shared" si="2"/>
        <v>1</v>
      </c>
      <c r="H6" s="152" t="str">
        <f>IF(H8&lt;&gt;I8,H8,"")&amp;IF(I8&lt;&gt;J8,I8,"")&amp;"　"&amp;J8</f>
        <v>山口県周防大島町　周防大島町立東和病院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13</v>
      </c>
      <c r="R6" s="50" t="str">
        <f t="shared" si="3"/>
        <v>-</v>
      </c>
      <c r="S6" s="50" t="str">
        <f t="shared" si="3"/>
        <v>ド 訓</v>
      </c>
      <c r="T6" s="50" t="str">
        <f t="shared" si="3"/>
        <v>救</v>
      </c>
      <c r="U6" s="51">
        <f>U8</f>
        <v>14346</v>
      </c>
      <c r="V6" s="51">
        <f>V8</f>
        <v>10186</v>
      </c>
      <c r="W6" s="50" t="str">
        <f>W8</f>
        <v>第１種該当</v>
      </c>
      <c r="X6" s="50" t="str">
        <f t="shared" ref="X6" si="4">X8</f>
        <v>-</v>
      </c>
      <c r="Y6" s="50" t="str">
        <f t="shared" si="3"/>
        <v>１３：１</v>
      </c>
      <c r="Z6" s="51">
        <f t="shared" si="3"/>
        <v>45</v>
      </c>
      <c r="AA6" s="51">
        <f t="shared" si="3"/>
        <v>54</v>
      </c>
      <c r="AB6" s="51" t="str">
        <f t="shared" si="3"/>
        <v>-</v>
      </c>
      <c r="AC6" s="51" t="str">
        <f t="shared" si="3"/>
        <v>-</v>
      </c>
      <c r="AD6" s="51" t="str">
        <f t="shared" si="3"/>
        <v>-</v>
      </c>
      <c r="AE6" s="51">
        <f t="shared" si="3"/>
        <v>99</v>
      </c>
      <c r="AF6" s="51">
        <f t="shared" si="3"/>
        <v>38</v>
      </c>
      <c r="AG6" s="51">
        <f t="shared" si="3"/>
        <v>50</v>
      </c>
      <c r="AH6" s="51">
        <f t="shared" si="3"/>
        <v>88</v>
      </c>
      <c r="AI6" s="52">
        <f>IF(AI8="-",NA(),AI8)</f>
        <v>88.2</v>
      </c>
      <c r="AJ6" s="52">
        <f t="shared" ref="AJ6:AR6" si="5">IF(AJ8="-",NA(),AJ8)</f>
        <v>88</v>
      </c>
      <c r="AK6" s="52">
        <f t="shared" si="5"/>
        <v>94.7</v>
      </c>
      <c r="AL6" s="52">
        <f t="shared" si="5"/>
        <v>100</v>
      </c>
      <c r="AM6" s="52">
        <f t="shared" si="5"/>
        <v>101.6</v>
      </c>
      <c r="AN6" s="52">
        <f t="shared" si="5"/>
        <v>97.2</v>
      </c>
      <c r="AO6" s="52">
        <f t="shared" si="5"/>
        <v>96.9</v>
      </c>
      <c r="AP6" s="52">
        <f t="shared" si="5"/>
        <v>100.7</v>
      </c>
      <c r="AQ6" s="52">
        <f t="shared" si="5"/>
        <v>103.6</v>
      </c>
      <c r="AR6" s="52">
        <f t="shared" si="5"/>
        <v>101.9</v>
      </c>
      <c r="AS6" s="52" t="str">
        <f>IF(AS8="-","【-】","【"&amp;SUBSTITUTE(TEXT(AS8,"#,##0.0"),"-","△")&amp;"】")</f>
        <v>【103.5】</v>
      </c>
      <c r="AT6" s="52">
        <f>IF(AT8="-",NA(),AT8)</f>
        <v>72.8</v>
      </c>
      <c r="AU6" s="52">
        <f t="shared" ref="AU6:BC6" si="6">IF(AU8="-",NA(),AU8)</f>
        <v>69.099999999999994</v>
      </c>
      <c r="AV6" s="52">
        <f t="shared" si="6"/>
        <v>60.3</v>
      </c>
      <c r="AW6" s="52">
        <f t="shared" si="6"/>
        <v>63.7</v>
      </c>
      <c r="AX6" s="52">
        <f t="shared" si="6"/>
        <v>67.099999999999994</v>
      </c>
      <c r="AY6" s="52">
        <f t="shared" si="6"/>
        <v>84</v>
      </c>
      <c r="AZ6" s="52">
        <f t="shared" si="6"/>
        <v>84.3</v>
      </c>
      <c r="BA6" s="52">
        <f t="shared" si="6"/>
        <v>73.8</v>
      </c>
      <c r="BB6" s="52">
        <f t="shared" si="6"/>
        <v>75.5</v>
      </c>
      <c r="BC6" s="52">
        <f t="shared" si="6"/>
        <v>74.599999999999994</v>
      </c>
      <c r="BD6" s="52" t="str">
        <f>IF(BD8="-","【-】","【"&amp;SUBSTITUTE(TEXT(BD8,"#,##0.0"),"-","△")&amp;"】")</f>
        <v>【86.4】</v>
      </c>
      <c r="BE6" s="52">
        <f>IF(BE8="-",NA(),BE8)</f>
        <v>67.900000000000006</v>
      </c>
      <c r="BF6" s="52">
        <f t="shared" ref="BF6:BN6" si="7">IF(BF8="-",NA(),BF8)</f>
        <v>64.599999999999994</v>
      </c>
      <c r="BG6" s="52">
        <f t="shared" si="7"/>
        <v>54.8</v>
      </c>
      <c r="BH6" s="52">
        <f t="shared" si="7"/>
        <v>56.9</v>
      </c>
      <c r="BI6" s="52">
        <f t="shared" si="7"/>
        <v>58.9</v>
      </c>
      <c r="BJ6" s="52">
        <f t="shared" si="7"/>
        <v>80.400000000000006</v>
      </c>
      <c r="BK6" s="52">
        <f t="shared" si="7"/>
        <v>80.599999999999994</v>
      </c>
      <c r="BL6" s="52">
        <f t="shared" si="7"/>
        <v>69.900000000000006</v>
      </c>
      <c r="BM6" s="52">
        <f t="shared" si="7"/>
        <v>71.599999999999994</v>
      </c>
      <c r="BN6" s="52">
        <f t="shared" si="7"/>
        <v>70.8</v>
      </c>
      <c r="BO6" s="52" t="str">
        <f>IF(BO8="-","【-】","【"&amp;SUBSTITUTE(TEXT(BO8,"#,##0.0"),"-","△")&amp;"】")</f>
        <v>【83.7】</v>
      </c>
      <c r="BP6" s="52">
        <f>IF(BP8="-",NA(),BP8)</f>
        <v>80.400000000000006</v>
      </c>
      <c r="BQ6" s="52">
        <f t="shared" ref="BQ6:BY6" si="8">IF(BQ8="-",NA(),BQ8)</f>
        <v>71.099999999999994</v>
      </c>
      <c r="BR6" s="52">
        <f t="shared" si="8"/>
        <v>58.2</v>
      </c>
      <c r="BS6" s="52">
        <f t="shared" si="8"/>
        <v>53.3</v>
      </c>
      <c r="BT6" s="52">
        <f t="shared" si="8"/>
        <v>52.2</v>
      </c>
      <c r="BU6" s="52">
        <f t="shared" si="8"/>
        <v>70.099999999999994</v>
      </c>
      <c r="BV6" s="52">
        <f t="shared" si="8"/>
        <v>70.400000000000006</v>
      </c>
      <c r="BW6" s="52">
        <f t="shared" si="8"/>
        <v>62.3</v>
      </c>
      <c r="BX6" s="52">
        <f t="shared" si="8"/>
        <v>62.1</v>
      </c>
      <c r="BY6" s="52">
        <f t="shared" si="8"/>
        <v>60.2</v>
      </c>
      <c r="BZ6" s="52" t="str">
        <f>IF(BZ8="-","【-】","【"&amp;SUBSTITUTE(TEXT(BZ8,"#,##0.0"),"-","△")&amp;"】")</f>
        <v>【66.8】</v>
      </c>
      <c r="CA6" s="53">
        <f>IF(CA8="-",NA(),CA8)</f>
        <v>22043</v>
      </c>
      <c r="CB6" s="53">
        <f t="shared" ref="CB6:CJ6" si="9">IF(CB8="-",NA(),CB8)</f>
        <v>22206</v>
      </c>
      <c r="CC6" s="53">
        <f t="shared" si="9"/>
        <v>23396</v>
      </c>
      <c r="CD6" s="53">
        <f t="shared" si="9"/>
        <v>28384</v>
      </c>
      <c r="CE6" s="53">
        <f t="shared" si="9"/>
        <v>32050</v>
      </c>
      <c r="CF6" s="53">
        <f t="shared" si="9"/>
        <v>34924</v>
      </c>
      <c r="CG6" s="53">
        <f t="shared" si="9"/>
        <v>35788</v>
      </c>
      <c r="CH6" s="53">
        <f t="shared" si="9"/>
        <v>27227</v>
      </c>
      <c r="CI6" s="53">
        <f t="shared" si="9"/>
        <v>28176</v>
      </c>
      <c r="CJ6" s="53">
        <f t="shared" si="9"/>
        <v>29348</v>
      </c>
      <c r="CK6" s="52" t="str">
        <f>IF(CK8="-","【-】","【"&amp;SUBSTITUTE(TEXT(CK8,"#,##0"),"-","△")&amp;"】")</f>
        <v>【61,837】</v>
      </c>
      <c r="CL6" s="53">
        <f>IF(CL8="-",NA(),CL8)</f>
        <v>10449</v>
      </c>
      <c r="CM6" s="53">
        <f t="shared" ref="CM6:CU6" si="10">IF(CM8="-",NA(),CM8)</f>
        <v>10637</v>
      </c>
      <c r="CN6" s="53">
        <f t="shared" si="10"/>
        <v>10911</v>
      </c>
      <c r="CO6" s="53">
        <f t="shared" si="10"/>
        <v>10503</v>
      </c>
      <c r="CP6" s="53">
        <f t="shared" si="10"/>
        <v>11000</v>
      </c>
      <c r="CQ6" s="53">
        <f t="shared" si="10"/>
        <v>10244</v>
      </c>
      <c r="CR6" s="53">
        <f t="shared" si="10"/>
        <v>10602</v>
      </c>
      <c r="CS6" s="53">
        <f t="shared" si="10"/>
        <v>9509</v>
      </c>
      <c r="CT6" s="53">
        <f t="shared" si="10"/>
        <v>9548</v>
      </c>
      <c r="CU6" s="53">
        <f t="shared" si="10"/>
        <v>9992</v>
      </c>
      <c r="CV6" s="52" t="str">
        <f>IF(CV8="-","【-】","【"&amp;SUBSTITUTE(TEXT(CV8,"#,##0"),"-","△")&amp;"】")</f>
        <v>【17,600】</v>
      </c>
      <c r="CW6" s="52">
        <f>IF(CW8="-",NA(),CW8)</f>
        <v>71.3</v>
      </c>
      <c r="CX6" s="52">
        <f t="shared" ref="CX6:DF6" si="11">IF(CX8="-",NA(),CX8)</f>
        <v>77.7</v>
      </c>
      <c r="CY6" s="52">
        <f t="shared" si="11"/>
        <v>94.2</v>
      </c>
      <c r="CZ6" s="52">
        <f t="shared" si="11"/>
        <v>90.3</v>
      </c>
      <c r="DA6" s="52">
        <f t="shared" si="11"/>
        <v>83.9</v>
      </c>
      <c r="DB6" s="52">
        <f t="shared" si="11"/>
        <v>63.7</v>
      </c>
      <c r="DC6" s="52">
        <f t="shared" si="11"/>
        <v>63.3</v>
      </c>
      <c r="DD6" s="52">
        <f t="shared" si="11"/>
        <v>77.7</v>
      </c>
      <c r="DE6" s="52">
        <f t="shared" si="11"/>
        <v>75.7</v>
      </c>
      <c r="DF6" s="52">
        <f t="shared" si="11"/>
        <v>75.400000000000006</v>
      </c>
      <c r="DG6" s="52" t="str">
        <f>IF(DG8="-","【-】","【"&amp;SUBSTITUTE(TEXT(DG8,"#,##0.0"),"-","△")&amp;"】")</f>
        <v>【55.6】</v>
      </c>
      <c r="DH6" s="52">
        <f>IF(DH8="-",NA(),DH8)</f>
        <v>27.4</v>
      </c>
      <c r="DI6" s="52">
        <f t="shared" ref="DI6:DQ6" si="12">IF(DI8="-",NA(),DI8)</f>
        <v>27</v>
      </c>
      <c r="DJ6" s="52">
        <f t="shared" si="12"/>
        <v>25.1</v>
      </c>
      <c r="DK6" s="52">
        <f t="shared" si="12"/>
        <v>22</v>
      </c>
      <c r="DL6" s="52">
        <f t="shared" si="12"/>
        <v>23.3</v>
      </c>
      <c r="DM6" s="52">
        <f t="shared" si="12"/>
        <v>17.7</v>
      </c>
      <c r="DN6" s="52">
        <f t="shared" si="12"/>
        <v>17.5</v>
      </c>
      <c r="DO6" s="52">
        <f t="shared" si="12"/>
        <v>15.7</v>
      </c>
      <c r="DP6" s="52">
        <f t="shared" si="12"/>
        <v>14.6</v>
      </c>
      <c r="DQ6" s="52">
        <f t="shared" si="12"/>
        <v>15.1</v>
      </c>
      <c r="DR6" s="52" t="str">
        <f>IF(DR8="-","【-】","【"&amp;SUBSTITUTE(TEXT(DR8,"#,##0.0"),"-","△")&amp;"】")</f>
        <v>【25.1】</v>
      </c>
      <c r="DS6" s="52">
        <f>IF(DS8="-",NA(),DS8)</f>
        <v>124.1</v>
      </c>
      <c r="DT6" s="52">
        <f t="shared" ref="DT6:EB6" si="13">IF(DT8="-",NA(),DT8)</f>
        <v>161.5</v>
      </c>
      <c r="DU6" s="52">
        <f t="shared" si="13"/>
        <v>282.39999999999998</v>
      </c>
      <c r="DV6" s="52">
        <f t="shared" si="13"/>
        <v>223.7</v>
      </c>
      <c r="DW6" s="52">
        <f t="shared" si="13"/>
        <v>197.3</v>
      </c>
      <c r="DX6" s="52">
        <f t="shared" si="13"/>
        <v>117.1</v>
      </c>
      <c r="DY6" s="52">
        <f t="shared" si="13"/>
        <v>120.5</v>
      </c>
      <c r="DZ6" s="52">
        <f t="shared" si="13"/>
        <v>136</v>
      </c>
      <c r="EA6" s="52">
        <f t="shared" si="13"/>
        <v>131.30000000000001</v>
      </c>
      <c r="EB6" s="52">
        <f t="shared" si="13"/>
        <v>133.6</v>
      </c>
      <c r="EC6" s="52" t="str">
        <f>IF(EC8="-","【-】","【"&amp;SUBSTITUTE(TEXT(EC8,"#,##0.0"),"-","△")&amp;"】")</f>
        <v>【63.0】</v>
      </c>
      <c r="ED6" s="52">
        <f>IF(ED8="-",NA(),ED8)</f>
        <v>39.6</v>
      </c>
      <c r="EE6" s="52">
        <f t="shared" ref="EE6:EM6" si="14">IF(EE8="-",NA(),EE8)</f>
        <v>40.799999999999997</v>
      </c>
      <c r="EF6" s="52">
        <f t="shared" si="14"/>
        <v>46.3</v>
      </c>
      <c r="EG6" s="52">
        <f t="shared" si="14"/>
        <v>48.4</v>
      </c>
      <c r="EH6" s="52">
        <f t="shared" si="14"/>
        <v>50.6</v>
      </c>
      <c r="EI6" s="52">
        <f t="shared" si="14"/>
        <v>54.1</v>
      </c>
      <c r="EJ6" s="52">
        <f t="shared" si="14"/>
        <v>54.6</v>
      </c>
      <c r="EK6" s="52">
        <f t="shared" si="14"/>
        <v>56.9</v>
      </c>
      <c r="EL6" s="52">
        <f t="shared" si="14"/>
        <v>58.3</v>
      </c>
      <c r="EM6" s="52">
        <f t="shared" si="14"/>
        <v>59.2</v>
      </c>
      <c r="EN6" s="52" t="str">
        <f>IF(EN8="-","【-】","【"&amp;SUBSTITUTE(TEXT(EN8,"#,##0.0"),"-","△")&amp;"】")</f>
        <v>【56.4】</v>
      </c>
      <c r="EO6" s="52">
        <f>IF(EO8="-",NA(),EO8)</f>
        <v>77.400000000000006</v>
      </c>
      <c r="EP6" s="52">
        <f t="shared" ref="EP6:EX6" si="15">IF(EP8="-",NA(),EP8)</f>
        <v>74.5</v>
      </c>
      <c r="EQ6" s="52">
        <f t="shared" si="15"/>
        <v>77.8</v>
      </c>
      <c r="ER6" s="52">
        <f t="shared" si="15"/>
        <v>81.400000000000006</v>
      </c>
      <c r="ES6" s="52">
        <f t="shared" si="15"/>
        <v>83.6</v>
      </c>
      <c r="ET6" s="52">
        <f t="shared" si="15"/>
        <v>71.400000000000006</v>
      </c>
      <c r="EU6" s="52">
        <f t="shared" si="15"/>
        <v>71.7</v>
      </c>
      <c r="EV6" s="52">
        <f t="shared" si="15"/>
        <v>72.5</v>
      </c>
      <c r="EW6" s="52">
        <f t="shared" si="15"/>
        <v>72.3</v>
      </c>
      <c r="EX6" s="52">
        <f t="shared" si="15"/>
        <v>72</v>
      </c>
      <c r="EY6" s="52" t="str">
        <f>IF(EY8="-","【-】","【"&amp;SUBSTITUTE(TEXT(EY8,"#,##0.0"),"-","△")&amp;"】")</f>
        <v>【70.7】</v>
      </c>
      <c r="EZ6" s="53">
        <f>IF(EZ8="-",NA(),EZ8)</f>
        <v>69905544</v>
      </c>
      <c r="FA6" s="53">
        <f t="shared" ref="FA6:FI6" si="16">IF(FA8="-",NA(),FA8)</f>
        <v>69202860</v>
      </c>
      <c r="FB6" s="53">
        <f t="shared" si="16"/>
        <v>104695556</v>
      </c>
      <c r="FC6" s="53">
        <f t="shared" si="16"/>
        <v>103553535</v>
      </c>
      <c r="FD6" s="53">
        <f t="shared" si="16"/>
        <v>103990303</v>
      </c>
      <c r="FE6" s="53">
        <f t="shared" si="16"/>
        <v>40683727</v>
      </c>
      <c r="FF6" s="53">
        <f t="shared" si="16"/>
        <v>41891213</v>
      </c>
      <c r="FG6" s="53">
        <f t="shared" si="16"/>
        <v>42330999</v>
      </c>
      <c r="FH6" s="53">
        <f t="shared" si="16"/>
        <v>43068047</v>
      </c>
      <c r="FI6" s="53">
        <f t="shared" si="16"/>
        <v>44341948</v>
      </c>
      <c r="FJ6" s="53" t="str">
        <f>IF(FJ8="-","【-】","【"&amp;SUBSTITUTE(TEXT(FJ8,"#,##0"),"-","△")&amp;"】")</f>
        <v>【49,963,977】</v>
      </c>
    </row>
    <row r="7" spans="1:166" s="54" customFormat="1">
      <c r="A7" s="35" t="s">
        <v>169</v>
      </c>
      <c r="B7" s="50">
        <f t="shared" ref="B7:AH7" si="17">B8</f>
        <v>2022</v>
      </c>
      <c r="C7" s="50">
        <f t="shared" si="17"/>
        <v>353051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13</v>
      </c>
      <c r="R7" s="50" t="str">
        <f t="shared" si="17"/>
        <v>-</v>
      </c>
      <c r="S7" s="50" t="str">
        <f t="shared" si="17"/>
        <v>ド 訓</v>
      </c>
      <c r="T7" s="50" t="str">
        <f t="shared" si="17"/>
        <v>救</v>
      </c>
      <c r="U7" s="51">
        <f>U8</f>
        <v>14346</v>
      </c>
      <c r="V7" s="51">
        <f>V8</f>
        <v>10186</v>
      </c>
      <c r="W7" s="50" t="str">
        <f>W8</f>
        <v>第１種該当</v>
      </c>
      <c r="X7" s="50" t="str">
        <f t="shared" si="17"/>
        <v>-</v>
      </c>
      <c r="Y7" s="50" t="str">
        <f t="shared" si="17"/>
        <v>１３：１</v>
      </c>
      <c r="Z7" s="51">
        <f t="shared" si="17"/>
        <v>45</v>
      </c>
      <c r="AA7" s="51">
        <f t="shared" si="17"/>
        <v>54</v>
      </c>
      <c r="AB7" s="51" t="str">
        <f t="shared" si="17"/>
        <v>-</v>
      </c>
      <c r="AC7" s="51" t="str">
        <f t="shared" si="17"/>
        <v>-</v>
      </c>
      <c r="AD7" s="51" t="str">
        <f t="shared" si="17"/>
        <v>-</v>
      </c>
      <c r="AE7" s="51">
        <f t="shared" si="17"/>
        <v>99</v>
      </c>
      <c r="AF7" s="51">
        <f t="shared" si="17"/>
        <v>38</v>
      </c>
      <c r="AG7" s="51">
        <f t="shared" si="17"/>
        <v>50</v>
      </c>
      <c r="AH7" s="51">
        <f t="shared" si="17"/>
        <v>88</v>
      </c>
      <c r="AI7" s="52">
        <f>AI8</f>
        <v>88.2</v>
      </c>
      <c r="AJ7" s="52">
        <f t="shared" ref="AJ7:AR7" si="18">AJ8</f>
        <v>88</v>
      </c>
      <c r="AK7" s="52">
        <f t="shared" si="18"/>
        <v>94.7</v>
      </c>
      <c r="AL7" s="52">
        <f t="shared" si="18"/>
        <v>100</v>
      </c>
      <c r="AM7" s="52">
        <f t="shared" si="18"/>
        <v>101.6</v>
      </c>
      <c r="AN7" s="52">
        <f t="shared" si="18"/>
        <v>97.2</v>
      </c>
      <c r="AO7" s="52">
        <f t="shared" si="18"/>
        <v>96.9</v>
      </c>
      <c r="AP7" s="52">
        <f t="shared" si="18"/>
        <v>100.7</v>
      </c>
      <c r="AQ7" s="52">
        <f t="shared" si="18"/>
        <v>103.6</v>
      </c>
      <c r="AR7" s="52">
        <f t="shared" si="18"/>
        <v>101.9</v>
      </c>
      <c r="AS7" s="52"/>
      <c r="AT7" s="52">
        <f>AT8</f>
        <v>72.8</v>
      </c>
      <c r="AU7" s="52">
        <f t="shared" ref="AU7:BC7" si="19">AU8</f>
        <v>69.099999999999994</v>
      </c>
      <c r="AV7" s="52">
        <f t="shared" si="19"/>
        <v>60.3</v>
      </c>
      <c r="AW7" s="52">
        <f t="shared" si="19"/>
        <v>63.7</v>
      </c>
      <c r="AX7" s="52">
        <f t="shared" si="19"/>
        <v>67.099999999999994</v>
      </c>
      <c r="AY7" s="52">
        <f t="shared" si="19"/>
        <v>84</v>
      </c>
      <c r="AZ7" s="52">
        <f t="shared" si="19"/>
        <v>84.3</v>
      </c>
      <c r="BA7" s="52">
        <f t="shared" si="19"/>
        <v>73.8</v>
      </c>
      <c r="BB7" s="52">
        <f t="shared" si="19"/>
        <v>75.5</v>
      </c>
      <c r="BC7" s="52">
        <f t="shared" si="19"/>
        <v>74.599999999999994</v>
      </c>
      <c r="BD7" s="52"/>
      <c r="BE7" s="52">
        <f>BE8</f>
        <v>67.900000000000006</v>
      </c>
      <c r="BF7" s="52">
        <f t="shared" ref="BF7:BN7" si="20">BF8</f>
        <v>64.599999999999994</v>
      </c>
      <c r="BG7" s="52">
        <f t="shared" si="20"/>
        <v>54.8</v>
      </c>
      <c r="BH7" s="52">
        <f t="shared" si="20"/>
        <v>56.9</v>
      </c>
      <c r="BI7" s="52">
        <f t="shared" si="20"/>
        <v>58.9</v>
      </c>
      <c r="BJ7" s="52">
        <f t="shared" si="20"/>
        <v>80.400000000000006</v>
      </c>
      <c r="BK7" s="52">
        <f t="shared" si="20"/>
        <v>80.599999999999994</v>
      </c>
      <c r="BL7" s="52">
        <f t="shared" si="20"/>
        <v>69.900000000000006</v>
      </c>
      <c r="BM7" s="52">
        <f t="shared" si="20"/>
        <v>71.599999999999994</v>
      </c>
      <c r="BN7" s="52">
        <f t="shared" si="20"/>
        <v>70.8</v>
      </c>
      <c r="BO7" s="52"/>
      <c r="BP7" s="52">
        <f>BP8</f>
        <v>80.400000000000006</v>
      </c>
      <c r="BQ7" s="52">
        <f t="shared" ref="BQ7:BY7" si="21">BQ8</f>
        <v>71.099999999999994</v>
      </c>
      <c r="BR7" s="52">
        <f t="shared" si="21"/>
        <v>58.2</v>
      </c>
      <c r="BS7" s="52">
        <f t="shared" si="21"/>
        <v>53.3</v>
      </c>
      <c r="BT7" s="52">
        <f t="shared" si="21"/>
        <v>52.2</v>
      </c>
      <c r="BU7" s="52">
        <f t="shared" si="21"/>
        <v>70.099999999999994</v>
      </c>
      <c r="BV7" s="52">
        <f t="shared" si="21"/>
        <v>70.400000000000006</v>
      </c>
      <c r="BW7" s="52">
        <f t="shared" si="21"/>
        <v>62.3</v>
      </c>
      <c r="BX7" s="52">
        <f t="shared" si="21"/>
        <v>62.1</v>
      </c>
      <c r="BY7" s="52">
        <f t="shared" si="21"/>
        <v>60.2</v>
      </c>
      <c r="BZ7" s="52"/>
      <c r="CA7" s="53">
        <f>CA8</f>
        <v>22043</v>
      </c>
      <c r="CB7" s="53">
        <f t="shared" ref="CB7:CJ7" si="22">CB8</f>
        <v>22206</v>
      </c>
      <c r="CC7" s="53">
        <f t="shared" si="22"/>
        <v>23396</v>
      </c>
      <c r="CD7" s="53">
        <f t="shared" si="22"/>
        <v>28384</v>
      </c>
      <c r="CE7" s="53">
        <f t="shared" si="22"/>
        <v>32050</v>
      </c>
      <c r="CF7" s="53">
        <f t="shared" si="22"/>
        <v>34924</v>
      </c>
      <c r="CG7" s="53">
        <f t="shared" si="22"/>
        <v>35788</v>
      </c>
      <c r="CH7" s="53">
        <f t="shared" si="22"/>
        <v>27227</v>
      </c>
      <c r="CI7" s="53">
        <f t="shared" si="22"/>
        <v>28176</v>
      </c>
      <c r="CJ7" s="53">
        <f t="shared" si="22"/>
        <v>29348</v>
      </c>
      <c r="CK7" s="52"/>
      <c r="CL7" s="53">
        <f>CL8</f>
        <v>10449</v>
      </c>
      <c r="CM7" s="53">
        <f t="shared" ref="CM7:CU7" si="23">CM8</f>
        <v>10637</v>
      </c>
      <c r="CN7" s="53">
        <f t="shared" si="23"/>
        <v>10911</v>
      </c>
      <c r="CO7" s="53">
        <f t="shared" si="23"/>
        <v>10503</v>
      </c>
      <c r="CP7" s="53">
        <f t="shared" si="23"/>
        <v>11000</v>
      </c>
      <c r="CQ7" s="53">
        <f t="shared" si="23"/>
        <v>10244</v>
      </c>
      <c r="CR7" s="53">
        <f t="shared" si="23"/>
        <v>10602</v>
      </c>
      <c r="CS7" s="53">
        <f t="shared" si="23"/>
        <v>9509</v>
      </c>
      <c r="CT7" s="53">
        <f t="shared" si="23"/>
        <v>9548</v>
      </c>
      <c r="CU7" s="53">
        <f t="shared" si="23"/>
        <v>9992</v>
      </c>
      <c r="CV7" s="52"/>
      <c r="CW7" s="52">
        <f>CW8</f>
        <v>71.3</v>
      </c>
      <c r="CX7" s="52">
        <f t="shared" ref="CX7:DF7" si="24">CX8</f>
        <v>77.7</v>
      </c>
      <c r="CY7" s="52">
        <f t="shared" si="24"/>
        <v>94.2</v>
      </c>
      <c r="CZ7" s="52">
        <f t="shared" si="24"/>
        <v>90.3</v>
      </c>
      <c r="DA7" s="52">
        <f t="shared" si="24"/>
        <v>83.9</v>
      </c>
      <c r="DB7" s="52">
        <f t="shared" si="24"/>
        <v>63.7</v>
      </c>
      <c r="DC7" s="52">
        <f t="shared" si="24"/>
        <v>63.3</v>
      </c>
      <c r="DD7" s="52">
        <f t="shared" si="24"/>
        <v>77.7</v>
      </c>
      <c r="DE7" s="52">
        <f t="shared" si="24"/>
        <v>75.7</v>
      </c>
      <c r="DF7" s="52">
        <f t="shared" si="24"/>
        <v>75.400000000000006</v>
      </c>
      <c r="DG7" s="52"/>
      <c r="DH7" s="52">
        <f>DH8</f>
        <v>27.4</v>
      </c>
      <c r="DI7" s="52">
        <f t="shared" ref="DI7:DQ7" si="25">DI8</f>
        <v>27</v>
      </c>
      <c r="DJ7" s="52">
        <f t="shared" si="25"/>
        <v>25.1</v>
      </c>
      <c r="DK7" s="52">
        <f t="shared" si="25"/>
        <v>22</v>
      </c>
      <c r="DL7" s="52">
        <f t="shared" si="25"/>
        <v>23.3</v>
      </c>
      <c r="DM7" s="52">
        <f t="shared" si="25"/>
        <v>17.7</v>
      </c>
      <c r="DN7" s="52">
        <f t="shared" si="25"/>
        <v>17.5</v>
      </c>
      <c r="DO7" s="52">
        <f t="shared" si="25"/>
        <v>15.7</v>
      </c>
      <c r="DP7" s="52">
        <f t="shared" si="25"/>
        <v>14.6</v>
      </c>
      <c r="DQ7" s="52">
        <f t="shared" si="25"/>
        <v>15.1</v>
      </c>
      <c r="DR7" s="52"/>
      <c r="DS7" s="52">
        <f>DS8</f>
        <v>124.1</v>
      </c>
      <c r="DT7" s="52">
        <f t="shared" ref="DT7:EB7" si="26">DT8</f>
        <v>161.5</v>
      </c>
      <c r="DU7" s="52">
        <f t="shared" si="26"/>
        <v>282.39999999999998</v>
      </c>
      <c r="DV7" s="52">
        <f t="shared" si="26"/>
        <v>223.7</v>
      </c>
      <c r="DW7" s="52">
        <f t="shared" si="26"/>
        <v>197.3</v>
      </c>
      <c r="DX7" s="52">
        <f t="shared" si="26"/>
        <v>117.1</v>
      </c>
      <c r="DY7" s="52">
        <f t="shared" si="26"/>
        <v>120.5</v>
      </c>
      <c r="DZ7" s="52">
        <f t="shared" si="26"/>
        <v>136</v>
      </c>
      <c r="EA7" s="52">
        <f t="shared" si="26"/>
        <v>131.30000000000001</v>
      </c>
      <c r="EB7" s="52">
        <f t="shared" si="26"/>
        <v>133.6</v>
      </c>
      <c r="EC7" s="52"/>
      <c r="ED7" s="52">
        <f>ED8</f>
        <v>39.6</v>
      </c>
      <c r="EE7" s="52">
        <f t="shared" ref="EE7:EM7" si="27">EE8</f>
        <v>40.799999999999997</v>
      </c>
      <c r="EF7" s="52">
        <f t="shared" si="27"/>
        <v>46.3</v>
      </c>
      <c r="EG7" s="52">
        <f t="shared" si="27"/>
        <v>48.4</v>
      </c>
      <c r="EH7" s="52">
        <f t="shared" si="27"/>
        <v>50.6</v>
      </c>
      <c r="EI7" s="52">
        <f t="shared" si="27"/>
        <v>54.1</v>
      </c>
      <c r="EJ7" s="52">
        <f t="shared" si="27"/>
        <v>54.6</v>
      </c>
      <c r="EK7" s="52">
        <f t="shared" si="27"/>
        <v>56.9</v>
      </c>
      <c r="EL7" s="52">
        <f t="shared" si="27"/>
        <v>58.3</v>
      </c>
      <c r="EM7" s="52">
        <f t="shared" si="27"/>
        <v>59.2</v>
      </c>
      <c r="EN7" s="52"/>
      <c r="EO7" s="52">
        <f>EO8</f>
        <v>77.400000000000006</v>
      </c>
      <c r="EP7" s="52">
        <f t="shared" ref="EP7:EX7" si="28">EP8</f>
        <v>74.5</v>
      </c>
      <c r="EQ7" s="52">
        <f t="shared" si="28"/>
        <v>77.8</v>
      </c>
      <c r="ER7" s="52">
        <f t="shared" si="28"/>
        <v>81.400000000000006</v>
      </c>
      <c r="ES7" s="52">
        <f t="shared" si="28"/>
        <v>83.6</v>
      </c>
      <c r="ET7" s="52">
        <f t="shared" si="28"/>
        <v>71.400000000000006</v>
      </c>
      <c r="EU7" s="52">
        <f t="shared" si="28"/>
        <v>71.7</v>
      </c>
      <c r="EV7" s="52">
        <f t="shared" si="28"/>
        <v>72.5</v>
      </c>
      <c r="EW7" s="52">
        <f t="shared" si="28"/>
        <v>72.3</v>
      </c>
      <c r="EX7" s="52">
        <f t="shared" si="28"/>
        <v>72</v>
      </c>
      <c r="EY7" s="52"/>
      <c r="EZ7" s="53">
        <f>EZ8</f>
        <v>69905544</v>
      </c>
      <c r="FA7" s="53">
        <f t="shared" ref="FA7:FI7" si="29">FA8</f>
        <v>69202860</v>
      </c>
      <c r="FB7" s="53">
        <f t="shared" si="29"/>
        <v>104695556</v>
      </c>
      <c r="FC7" s="53">
        <f t="shared" si="29"/>
        <v>103553535</v>
      </c>
      <c r="FD7" s="53">
        <f t="shared" si="29"/>
        <v>103990303</v>
      </c>
      <c r="FE7" s="53">
        <f t="shared" si="29"/>
        <v>40683727</v>
      </c>
      <c r="FF7" s="53">
        <f t="shared" si="29"/>
        <v>41891213</v>
      </c>
      <c r="FG7" s="53">
        <f t="shared" si="29"/>
        <v>42330999</v>
      </c>
      <c r="FH7" s="53">
        <f t="shared" si="29"/>
        <v>43068047</v>
      </c>
      <c r="FI7" s="53">
        <f t="shared" si="29"/>
        <v>44341948</v>
      </c>
      <c r="FJ7" s="53"/>
    </row>
    <row r="8" spans="1:166" s="54" customFormat="1">
      <c r="A8" s="35"/>
      <c r="B8" s="55">
        <v>2022</v>
      </c>
      <c r="C8" s="55">
        <v>353051</v>
      </c>
      <c r="D8" s="55">
        <v>46</v>
      </c>
      <c r="E8" s="55">
        <v>6</v>
      </c>
      <c r="F8" s="55">
        <v>0</v>
      </c>
      <c r="G8" s="55">
        <v>1</v>
      </c>
      <c r="H8" s="55" t="s">
        <v>170</v>
      </c>
      <c r="I8" s="55" t="s">
        <v>171</v>
      </c>
      <c r="J8" s="55" t="s">
        <v>172</v>
      </c>
      <c r="K8" s="55" t="s">
        <v>173</v>
      </c>
      <c r="L8" s="55" t="s">
        <v>174</v>
      </c>
      <c r="M8" s="55" t="s">
        <v>175</v>
      </c>
      <c r="N8" s="55" t="s">
        <v>176</v>
      </c>
      <c r="O8" s="55" t="s">
        <v>177</v>
      </c>
      <c r="P8" s="55" t="s">
        <v>178</v>
      </c>
      <c r="Q8" s="56">
        <v>13</v>
      </c>
      <c r="R8" s="55" t="s">
        <v>40</v>
      </c>
      <c r="S8" s="55" t="s">
        <v>179</v>
      </c>
      <c r="T8" s="55" t="s">
        <v>180</v>
      </c>
      <c r="U8" s="56">
        <v>14346</v>
      </c>
      <c r="V8" s="56">
        <v>10186</v>
      </c>
      <c r="W8" s="55" t="s">
        <v>181</v>
      </c>
      <c r="X8" s="55" t="s">
        <v>40</v>
      </c>
      <c r="Y8" s="57" t="s">
        <v>182</v>
      </c>
      <c r="Z8" s="56">
        <v>45</v>
      </c>
      <c r="AA8" s="56">
        <v>54</v>
      </c>
      <c r="AB8" s="56" t="s">
        <v>40</v>
      </c>
      <c r="AC8" s="56" t="s">
        <v>40</v>
      </c>
      <c r="AD8" s="56" t="s">
        <v>40</v>
      </c>
      <c r="AE8" s="56">
        <v>99</v>
      </c>
      <c r="AF8" s="56">
        <v>38</v>
      </c>
      <c r="AG8" s="56">
        <v>50</v>
      </c>
      <c r="AH8" s="56">
        <v>88</v>
      </c>
      <c r="AI8" s="58">
        <v>88.2</v>
      </c>
      <c r="AJ8" s="58">
        <v>88</v>
      </c>
      <c r="AK8" s="58">
        <v>94.7</v>
      </c>
      <c r="AL8" s="58">
        <v>100</v>
      </c>
      <c r="AM8" s="58">
        <v>101.6</v>
      </c>
      <c r="AN8" s="58">
        <v>97.2</v>
      </c>
      <c r="AO8" s="58">
        <v>96.9</v>
      </c>
      <c r="AP8" s="58">
        <v>100.7</v>
      </c>
      <c r="AQ8" s="58">
        <v>103.6</v>
      </c>
      <c r="AR8" s="58">
        <v>101.9</v>
      </c>
      <c r="AS8" s="58">
        <v>103.5</v>
      </c>
      <c r="AT8" s="58">
        <v>72.8</v>
      </c>
      <c r="AU8" s="58">
        <v>69.099999999999994</v>
      </c>
      <c r="AV8" s="58">
        <v>60.3</v>
      </c>
      <c r="AW8" s="58">
        <v>63.7</v>
      </c>
      <c r="AX8" s="58">
        <v>67.099999999999994</v>
      </c>
      <c r="AY8" s="58">
        <v>84</v>
      </c>
      <c r="AZ8" s="58">
        <v>84.3</v>
      </c>
      <c r="BA8" s="58">
        <v>73.8</v>
      </c>
      <c r="BB8" s="58">
        <v>75.5</v>
      </c>
      <c r="BC8" s="58">
        <v>74.599999999999994</v>
      </c>
      <c r="BD8" s="58">
        <v>86.4</v>
      </c>
      <c r="BE8" s="59">
        <v>67.900000000000006</v>
      </c>
      <c r="BF8" s="59">
        <v>64.599999999999994</v>
      </c>
      <c r="BG8" s="59">
        <v>54.8</v>
      </c>
      <c r="BH8" s="59">
        <v>56.9</v>
      </c>
      <c r="BI8" s="59">
        <v>58.9</v>
      </c>
      <c r="BJ8" s="59">
        <v>80.400000000000006</v>
      </c>
      <c r="BK8" s="59">
        <v>80.599999999999994</v>
      </c>
      <c r="BL8" s="59">
        <v>69.900000000000006</v>
      </c>
      <c r="BM8" s="59">
        <v>71.599999999999994</v>
      </c>
      <c r="BN8" s="59">
        <v>70.8</v>
      </c>
      <c r="BO8" s="59">
        <v>83.7</v>
      </c>
      <c r="BP8" s="58">
        <v>80.400000000000006</v>
      </c>
      <c r="BQ8" s="58">
        <v>71.099999999999994</v>
      </c>
      <c r="BR8" s="58">
        <v>58.2</v>
      </c>
      <c r="BS8" s="58">
        <v>53.3</v>
      </c>
      <c r="BT8" s="58">
        <v>52.2</v>
      </c>
      <c r="BU8" s="58">
        <v>70.099999999999994</v>
      </c>
      <c r="BV8" s="58">
        <v>70.400000000000006</v>
      </c>
      <c r="BW8" s="58">
        <v>62.3</v>
      </c>
      <c r="BX8" s="58">
        <v>62.1</v>
      </c>
      <c r="BY8" s="58">
        <v>60.2</v>
      </c>
      <c r="BZ8" s="58">
        <v>66.8</v>
      </c>
      <c r="CA8" s="59">
        <v>22043</v>
      </c>
      <c r="CB8" s="59">
        <v>22206</v>
      </c>
      <c r="CC8" s="59">
        <v>23396</v>
      </c>
      <c r="CD8" s="59">
        <v>28384</v>
      </c>
      <c r="CE8" s="59">
        <v>32050</v>
      </c>
      <c r="CF8" s="59">
        <v>34924</v>
      </c>
      <c r="CG8" s="59">
        <v>35788</v>
      </c>
      <c r="CH8" s="59">
        <v>27227</v>
      </c>
      <c r="CI8" s="59">
        <v>28176</v>
      </c>
      <c r="CJ8" s="59">
        <v>29348</v>
      </c>
      <c r="CK8" s="58">
        <v>61837</v>
      </c>
      <c r="CL8" s="59">
        <v>10449</v>
      </c>
      <c r="CM8" s="59">
        <v>10637</v>
      </c>
      <c r="CN8" s="59">
        <v>10911</v>
      </c>
      <c r="CO8" s="59">
        <v>10503</v>
      </c>
      <c r="CP8" s="59">
        <v>11000</v>
      </c>
      <c r="CQ8" s="59">
        <v>10244</v>
      </c>
      <c r="CR8" s="59">
        <v>10602</v>
      </c>
      <c r="CS8" s="59">
        <v>9509</v>
      </c>
      <c r="CT8" s="59">
        <v>9548</v>
      </c>
      <c r="CU8" s="59">
        <v>9992</v>
      </c>
      <c r="CV8" s="58">
        <v>17600</v>
      </c>
      <c r="CW8" s="59">
        <v>71.3</v>
      </c>
      <c r="CX8" s="59">
        <v>77.7</v>
      </c>
      <c r="CY8" s="59">
        <v>94.2</v>
      </c>
      <c r="CZ8" s="59">
        <v>90.3</v>
      </c>
      <c r="DA8" s="59">
        <v>83.9</v>
      </c>
      <c r="DB8" s="59">
        <v>63.7</v>
      </c>
      <c r="DC8" s="59">
        <v>63.3</v>
      </c>
      <c r="DD8" s="59">
        <v>77.7</v>
      </c>
      <c r="DE8" s="59">
        <v>75.7</v>
      </c>
      <c r="DF8" s="59">
        <v>75.400000000000006</v>
      </c>
      <c r="DG8" s="59">
        <v>55.6</v>
      </c>
      <c r="DH8" s="59">
        <v>27.4</v>
      </c>
      <c r="DI8" s="59">
        <v>27</v>
      </c>
      <c r="DJ8" s="59">
        <v>25.1</v>
      </c>
      <c r="DK8" s="59">
        <v>22</v>
      </c>
      <c r="DL8" s="59">
        <v>23.3</v>
      </c>
      <c r="DM8" s="59">
        <v>17.7</v>
      </c>
      <c r="DN8" s="59">
        <v>17.5</v>
      </c>
      <c r="DO8" s="59">
        <v>15.7</v>
      </c>
      <c r="DP8" s="59">
        <v>14.6</v>
      </c>
      <c r="DQ8" s="59">
        <v>15.1</v>
      </c>
      <c r="DR8" s="59">
        <v>25.1</v>
      </c>
      <c r="DS8" s="59">
        <v>124.1</v>
      </c>
      <c r="DT8" s="59">
        <v>161.5</v>
      </c>
      <c r="DU8" s="59">
        <v>282.39999999999998</v>
      </c>
      <c r="DV8" s="59">
        <v>223.7</v>
      </c>
      <c r="DW8" s="59">
        <v>197.3</v>
      </c>
      <c r="DX8" s="59">
        <v>117.1</v>
      </c>
      <c r="DY8" s="59">
        <v>120.5</v>
      </c>
      <c r="DZ8" s="59">
        <v>136</v>
      </c>
      <c r="EA8" s="59">
        <v>131.30000000000001</v>
      </c>
      <c r="EB8" s="59">
        <v>133.6</v>
      </c>
      <c r="EC8" s="59">
        <v>63</v>
      </c>
      <c r="ED8" s="58">
        <v>39.6</v>
      </c>
      <c r="EE8" s="58">
        <v>40.799999999999997</v>
      </c>
      <c r="EF8" s="58">
        <v>46.3</v>
      </c>
      <c r="EG8" s="58">
        <v>48.4</v>
      </c>
      <c r="EH8" s="58">
        <v>50.6</v>
      </c>
      <c r="EI8" s="58">
        <v>54.1</v>
      </c>
      <c r="EJ8" s="58">
        <v>54.6</v>
      </c>
      <c r="EK8" s="58">
        <v>56.9</v>
      </c>
      <c r="EL8" s="58">
        <v>58.3</v>
      </c>
      <c r="EM8" s="58">
        <v>59.2</v>
      </c>
      <c r="EN8" s="58">
        <v>56.4</v>
      </c>
      <c r="EO8" s="58">
        <v>77.400000000000006</v>
      </c>
      <c r="EP8" s="58">
        <v>74.5</v>
      </c>
      <c r="EQ8" s="58">
        <v>77.8</v>
      </c>
      <c r="ER8" s="58">
        <v>81.400000000000006</v>
      </c>
      <c r="ES8" s="58">
        <v>83.6</v>
      </c>
      <c r="ET8" s="58">
        <v>71.400000000000006</v>
      </c>
      <c r="EU8" s="58">
        <v>71.7</v>
      </c>
      <c r="EV8" s="58">
        <v>72.5</v>
      </c>
      <c r="EW8" s="58">
        <v>72.3</v>
      </c>
      <c r="EX8" s="58">
        <v>72</v>
      </c>
      <c r="EY8" s="58">
        <v>70.7</v>
      </c>
      <c r="EZ8" s="59">
        <v>69905544</v>
      </c>
      <c r="FA8" s="59">
        <v>69202860</v>
      </c>
      <c r="FB8" s="59">
        <v>104695556</v>
      </c>
      <c r="FC8" s="59">
        <v>103553535</v>
      </c>
      <c r="FD8" s="59">
        <v>103990303</v>
      </c>
      <c r="FE8" s="59">
        <v>40683727</v>
      </c>
      <c r="FF8" s="59">
        <v>41891213</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2024-01-31T02:19:25Z</cp:lastPrinted>
  <dcterms:created xsi:type="dcterms:W3CDTF">2023-12-20T05:11:00Z</dcterms:created>
  <dcterms:modified xsi:type="dcterms:W3CDTF">2024-01-31T02:19:29Z</dcterms:modified>
  <cp:category/>
</cp:coreProperties>
</file>