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03307848-17F1-45C0-B1E1-D4C547F8501F}"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<sst xmlns="http://schemas.openxmlformats.org/spreadsheetml/2006/main" count="1077" uniqueCount="593">
  <si>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</si>
  <si>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</si>
  <si>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</si>
  <si>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</si>
  <si>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</si>
  <si>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</si>
  <si>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</si>
  <si>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</si>
  <si>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</si>
  <si>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</si>
  <si>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</si>
  <si>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</si>
  <si>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</si>
  <si>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</si>
  <si>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</si>
  <si>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</si>
  <si>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</si>
  <si>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</si>
  <si>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</si>
  <si>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</si>
  <si>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</si>
  <si>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</si>
  <si>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</si>
  <si>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</si>
  <si>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</si>
  <si>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</si>
  <si>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</si>
  <si>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</si>
  <si>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</si>
  <si>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</si>
  <si>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</si>
  <si>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</si>
  <si>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</si>
  <si>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</si>
  <si>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</si>
  <si>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</si>
  <si>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</si>
  <si>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</si>
  <si>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</si>
  <si>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</si>
  <si>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</si>
  <si>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</si>
  <si>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</si>
  <si>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</si>
  <si>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</si>
  <si>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</si>
  <si>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</si>
  <si>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</si>
  <si>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</si>
  <si>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</si>
  <si>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</si>
  <si>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</si>
  <si>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</si>
  <si>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</si>
  <si>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</si>
  <si>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</si>
  <si>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</si>
  <si>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</si>
  <si>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</si>
  <si>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</si>
  <si>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</si>
  <si>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</si>
  <si>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</si>
  <si>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</si>
  <si>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</si>
  <si>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</si>
  <si>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</si>
  <si>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</si>
  <si>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</si>
  <si>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</si>
  <si>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</si>
  <si>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</si>
  <si>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</si>
  <si>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</si>
  <si>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</si>
  <si>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</si>
  <si>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</si>
  <si>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</si>
  <si>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</si>
  <si>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</si>
  <si>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</si>
  <si>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</si>
  <si>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</si>
  <si>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</si>
  <si>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</si>
  <si>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</si>
  <si>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</si>
  <si>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</si>
  <si>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</si>
  <si>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</si>
  <si>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</si>
  <si>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</si>
  <si>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</si>
  <si>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</si>
  <si>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</si>
  <si>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</si>
  <si>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</si>
  <si>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</si>
  <si>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</si>
  <si>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</si>
  <si>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</si>
  <si>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</si>
  <si>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</si>
  <si>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</si>
  <si>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</si>
  <si>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</si>
  <si>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</si>
  <si>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</si>
  <si>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</si>
  <si>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</si>
  <si>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</si>
  <si>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</si>
  <si>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</si>
  <si>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</si>
  <si>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</si>
  <si>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</si>
  <si>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</si>
  <si>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</si>
  <si>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</si>
  <si>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</si>
  <si>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</si>
  <si>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</si>
  <si>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</si>
  <si>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</si>
  <si>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</si>
  <si>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</si>
  <si>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</si>
  <si>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</si>
  <si>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</si>
  <si>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</si>
  <si>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</si>
  <si>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</si>
  <si>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</si>
  <si>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</si>
  <si>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</si>
  <si>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</si>
  <si>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</si>
  <si>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</si>
  <si>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</si>
  <si>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</si>
  <si>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</si>
  <si>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</si>
  <si>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</si>
  <si>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</si>
  <si>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</si>
  <si>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</si>
  <si>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</si>
  <si>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</si>
  <si>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</si>
  <si>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</si>
  <si>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</si>
  <si>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</si>
  <si>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</si>
  <si>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</si>
  <si>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</si>
  <si>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</si>
  <si>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</si>
  <si>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</si>
  <si>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</si>
  <si>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</si>
  <si>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</si>
  <si>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</si>
  <si>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</si>
  <si>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</si>
  <si>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</si>
  <si>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</si>
  <si>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</si>
  <si>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</si>
  <si>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</si>
  <si>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</si>
  <si>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</si>
  <si>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</si>
  <si>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</si>
  <si>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</si>
  <si>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</si>
  <si>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</si>
  <si>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</si>
  <si>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</si>
  <si>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</si>
  <si>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</si>
  <si>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</si>
  <si>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</si>
  <si>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</si>
  <si>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</si>
  <si>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</si>
  <si>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</si>
  <si>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</si>
  <si>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</si>
  <si>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</si>
  <si>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</si>
  <si>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</si>
  <si>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</si>
  <si>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</si>
  <si>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</si>
  <si>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</si>
  <si>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</si>
  <si>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</si>
  <si>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</si>
  <si>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</si>
  <si>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</si>
  <si>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</si>
  <si>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</si>
  <si>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</si>
  <si>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</si>
  <si>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</si>
  <si>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</si>
  <si>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</si>
  <si>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</si>
  <si>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</si>
  <si>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</si>
  <si>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</si>
  <si>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</si>
  <si>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</si>
  <si>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</si>
  <si>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</si>
  <si>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山口県柳井市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</si>
  <si>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</si>
  <si>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</si>
  <si>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</si>
  <si>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</si>
  <si>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</si>
  <si>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</si>
  <si>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</si>
  <si>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</si>
  <si>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</si>
  <si>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</si>
  <si>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</si>
  <si>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</si>
  <si>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</si>
  <si>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</si>
  <si>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</si>
  <si>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</si>
  <si>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</si>
  <si>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</si>
  <si>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</si>
  <si>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</si>
  <si>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</si>
  <si>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</si>
  <si>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</si>
  <si>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</si>
  <si>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</si>
  <si>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</si>
  <si>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</si>
  <si>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</si>
  <si>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</si>
  <si>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</si>
  <si>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</si>
  <si>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</si>
  <si>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</si>
  <si>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</si>
  <si>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</si>
  <si>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</si>
  <si>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</si>
  <si>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</si>
  <si>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</si>
  <si>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</si>
  <si>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</si>
  <si>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</si>
  <si>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</si>
  <si>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</si>
  <si>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</si>
  <si>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</si>
  <si>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</si>
  <si>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</si>
  <si>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</si>
  <si>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</si>
  <si>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</si>
  <si>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</si>
  <si>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</si>
  <si>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</si>
  <si>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</si>
  <si>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</si>
  <si>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</si>
  <si>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</si>
  <si>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</si>
  <si>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</si>
  <si>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</si>
  <si>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</si>
  <si>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</si>
  <si>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</si>
  <si>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</si>
  <si>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</si>
  <si>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</si>
  <si>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</si>
  <si>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</si>
  <si>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</si>
  <si>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</si>
  <si>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</si>
  <si>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</si>
  <si>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</si>
  <si>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</si>
  <si>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</si>
  <si>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</si>
  <si>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</si>
  <si>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</si>
  <si>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</si>
  <si>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</si>
  <si>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</si>
  <si>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</si>
  <si>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</si>
  <si>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</si>
  <si>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</si>
  <si>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</si>
  <si>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</si>
  <si>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</si>
  <si>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</si>
  <si>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</si>
  <si>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</si>
  <si>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</si>
  <si>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</si>
  <si>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</si>
  <si>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</si>
  <si>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</si>
  <si>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</si>
  <si>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</si>
  <si>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</si>
  <si>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</si>
  <si>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</si>
  <si>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</si>
  <si>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</si>
  <si>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</si>
  <si>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</si>
  <si>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</si>
  <si>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</si>
  <si>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</si>
  <si>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</si>
  <si>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</si>
  <si>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</si>
  <si>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</si>
  <si>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</si>
  <si>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</si>
  <si>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</si>
  <si>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</si>
  <si>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</si>
  <si>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</si>
  <si>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</si>
  <si>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</si>
  <si>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</si>
  <si>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</si>
  <si>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</si>
  <si>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</si>
  <si>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</si>
  <si>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</si>
  <si>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</si>
  <si>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</si>
  <si>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</si>
  <si>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</si>
  <si>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</si>
  <si>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</si>
  <si>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</si>
  <si>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</si>
  <si>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</si>
  <si>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</si>
  <si>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</si>
  <si>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</si>
  <si>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</si>
  <si>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</si>
  <si>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</si>
  <si>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</si>
  <si>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</si>
  <si>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</si>
  <si>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</si>
  <si>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</si>
  <si>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</si>
  <si>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</si>
  <si>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</si>
  <si>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</si>
  <si>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山口県柳井市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</si>
  <si>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</si>
  <si>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</si>
  <si>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</si>
  <si>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</si>
  <si>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</si>
  <si>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</si>
  <si>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</si>
  <si>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</si>
  <si>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</si>
  <si>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</si>
  <si>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</si>
  <si>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</si>
  <si>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</si>
  <si>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</si>
  <si>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</si>
  <si>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</si>
  <si>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</si>
  <si>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</si>
  <si>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</si>
  <si>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</si>
  <si>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市有林野区事業特別会計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</si>
  <si>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</si>
  <si>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</si>
  <si>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</si>
  <si>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</si>
  <si>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</si>
  <si>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</si>
  <si>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</si>
  <si>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</si>
  <si>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</si>
  <si>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</si>
  <si>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</si>
  <si>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</si>
  <si>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</si>
  <si>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</si>
  <si>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</si>
  <si>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</si>
  <si>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</si>
  <si>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</si>
  <si>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</si>
  <si>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</si>
  <si>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</si>
  <si>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</si>
  <si>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</si>
  <si>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</si>
  <si>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</si>
  <si>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</si>
  <si>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</si>
  <si>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</si>
  <si>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</si>
  <si>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</si>
  <si>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</si>
  <si>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</si>
  <si>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</si>
  <si>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</si>
  <si>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</si>
  <si>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</si>
  <si>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</si>
  <si>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</si>
  <si>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</si>
  <si>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</si>
  <si>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</si>
  <si>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</si>
  <si>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</si>
  <si>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</si>
  <si>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</si>
  <si>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</si>
  <si>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</si>
  <si>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</si>
  <si>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</si>
  <si>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</si>
  <si>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</si>
  <si>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</si>
  <si>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</si>
  <si>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</si>
  <si>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</si>
  <si>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</si>
  <si>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</si>
  <si>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</si>
  <si>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</si>
  <si>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</si>
  <si>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</si>
  <si>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</si>
  <si>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</si>
  <si>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</si>
  <si>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</si>
  <si>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</si>
  <si>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</si>
  <si>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</si>
  <si>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</si>
  <si>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</si>
  <si>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</si>
  <si>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</si>
  <si>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</si>
  <si>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</si>
  <si>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</si>
  <si>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</si>
  <si>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</si>
  <si>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</si>
  <si>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</si>
  <si>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</si>
  <si>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</si>
  <si>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</si>
  <si>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</si>
  <si>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</si>
  <si>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</si>
  <si>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</si>
  <si>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</si>
  <si>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</si>
  <si>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</si>
  <si>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</si>
  <si>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</si>
  <si>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</si>
  <si>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</si>
  <si>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</si>
  <si>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</si>
  <si>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</si>
  <si>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</si>
  <si>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</si>
  <si>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</si>
  <si>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</si>
  <si>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</si>
  <si>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</si>
  <si>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</si>
  <si>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</si>
  <si>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</si>
  <si>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</si>
  <si>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</si>
  <si>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</si>
  <si>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</si>
  <si>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</si>
  <si>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</si>
  <si>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</si>
  <si>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</si>
  <si>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</si>
  <si>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</si>
  <si>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</si>
  <si>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</si>
  <si>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</si>
  <si>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</si>
  <si>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</si>
  <si>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</si>
  <si>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</si>
  <si>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</si>
  <si>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</si>
  <si>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</si>
  <si>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</si>
  <si>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</si>
  <si>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</si>
  <si>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</si>
  <si>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</si>
  <si>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</si>
  <si>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</si>
  <si>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</si>
  <si>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</si>
  <si>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</si>
  <si>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</si>
  <si>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</si>
  <si>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</si>
  <si>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</si>
  <si>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</si>
  <si>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</si>
  <si>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</si>
  <si>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</si>
  <si>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</si>
  <si>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</si>
  <si>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</si>
  <si>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</si>
  <si>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</si>
  <si>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</si>
  <si>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</si>
  <si>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</si>
  <si>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</si>
  <si>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</si>
  <si>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</si>
  <si>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</si>
  <si>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</si>
  <si>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</si>
  <si>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</si>
  <si>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</si>
  <si>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</si>
  <si>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</si>
  <si>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</si>
  <si>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</si>
  <si>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</si>
  <si>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</si>
  <si>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</si>
  <si>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0.10</t>
  </si>
  <si>
    <t>水道事業会計</t>
  </si>
  <si>
    <t>一般会計</t>
  </si>
  <si>
    <t>下水道事業会計</t>
  </si>
  <si>
    <t>国民健康保険事業特別会計</t>
  </si>
  <si>
    <t>介護保険事業特別会計</t>
  </si>
  <si>
    <t>市有林野区事業特別会計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</si>
  <si>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</si>
  <si>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</si>
  <si>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</si>
  <si>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</si>
  <si>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</si>
  <si>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</si>
  <si>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</si>
  <si>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</si>
  <si>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</si>
  <si>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</si>
  <si>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柳井地区広域消防組合</t>
    <phoneticPr fontId="2"/>
  </si>
  <si>
    <t>周東環境衛生組合</t>
    <phoneticPr fontId="2"/>
  </si>
  <si>
    <t>柳井地域広域水道企業団</t>
    <phoneticPr fontId="2"/>
  </si>
  <si>
    <t>山口県市町総合事務組合
（一般会計）</t>
    <phoneticPr fontId="2"/>
  </si>
  <si>
    <t>山口県市町総合事務組合
（消防団員補償等特別会計）</t>
    <phoneticPr fontId="2"/>
  </si>
  <si>
    <t>山口県市町総合事務組合
（非常勤職員公務災害補償特別会計）</t>
    <phoneticPr fontId="2"/>
  </si>
  <si>
    <t>山口県市町総合事務組合
（山口県市町公平委員会特別会計）</t>
    <phoneticPr fontId="2"/>
  </si>
  <si>
    <t>山口県市町総合事務組合
（交通災害共済特別会計）</t>
    <phoneticPr fontId="2"/>
  </si>
  <si>
    <t>山口県市町総合事務組合
（山口県自治会館管理特別会計）</t>
    <phoneticPr fontId="2"/>
  </si>
  <si>
    <t>山口県後期高齢者医療広域連合
（一般会計）</t>
    <phoneticPr fontId="2"/>
  </si>
  <si>
    <t>山口県後期高齢者医療広域連合
（後期高齢者医療事業特別会計）</t>
    <phoneticPr fontId="2"/>
  </si>
  <si>
    <t>平郡航路</t>
  </si>
  <si>
    <t>柳井市土地開発公社</t>
  </si>
  <si>
    <t>やない花のまちづくり振興財団</t>
  </si>
  <si>
    <t>〇</t>
    <phoneticPr fontId="2"/>
  </si>
  <si>
    <t>-</t>
    <phoneticPr fontId="2"/>
  </si>
  <si>
    <t>合併地域振興基金</t>
    <rPh sb="0" eb="8">
      <t>ガッペイチイキシンコウキキン</t>
    </rPh>
    <phoneticPr fontId="5"/>
  </si>
  <si>
    <t>公共施設整備基金</t>
    <rPh sb="0" eb="8">
      <t>コウキョウシセツセイビキキン</t>
    </rPh>
    <phoneticPr fontId="2"/>
  </si>
  <si>
    <t>ふるさと振興基金</t>
    <rPh sb="4" eb="8">
      <t>シンコウキキン</t>
    </rPh>
    <phoneticPr fontId="2"/>
  </si>
  <si>
    <t>地域福祉基金</t>
    <rPh sb="0" eb="2">
      <t>チイキ</t>
    </rPh>
    <rPh sb="2" eb="4">
      <t>フクシ</t>
    </rPh>
    <rPh sb="4" eb="6">
      <t>キキン</t>
    </rPh>
    <phoneticPr fontId="2"/>
  </si>
  <si>
    <t>教育基金</t>
    <rPh sb="0" eb="2">
      <t>キョウイク</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</si>
</sst>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0" fontId="13" fillId="0" borderId="52" xfId="1" applyFont="1" applyBorder="1" applyAlignment="1">
      <alignment horizontal="center" vertical="center"/>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346F-42DC-BE68-3CA96200DD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40330</c:v>
                </c:pt>
                <c:pt idx="1">
                  <c:v>55790</c:v>
                </c:pt>
                <c:pt idx="2">
                  <c:v>63890</c:v>
                </c:pt>
                <c:pt idx="3">
                  <c:v>45979</c:v>
                </c:pt>
                <c:pt idx="4">
                  <c:v>73068</c:v>
                </c:pt>
              </c:numCache>
            </c:numRef>
          </c:val>
          <c:smooth val="0"/>
          <c:extLst>
            <c:ext xmlns:c16="http://schemas.microsoft.com/office/drawing/2014/chart" uri="{C3380CC4-5D6E-409C-BE32-E72D297353CC}">
              <c16:uniqueId val="{00000001-346F-42DC-BE68-3CA96200DD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2.13</c:v>
                </c:pt>
                <c:pt idx="1">
                  <c:v>2.17</c:v>
                </c:pt>
                <c:pt idx="2">
                  <c:v>2.33</c:v>
                </c:pt>
                <c:pt idx="3">
                  <c:v>6.14</c:v>
                </c:pt>
                <c:pt idx="4">
                  <c:v>3.72</c:v>
                </c:pt>
              </c:numCache>
            </c:numRef>
          </c:val>
          <c:extLst>
            <c:ext xmlns:c16="http://schemas.microsoft.com/office/drawing/2014/chart" uri="{C3380CC4-5D6E-409C-BE32-E72D297353CC}">
              <c16:uniqueId val="{00000000-7B53-40C9-B9D1-93F08DE318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23.65</c:v>
                </c:pt>
                <c:pt idx="1">
                  <c:v>23.59</c:v>
                </c:pt>
                <c:pt idx="2">
                  <c:v>22.9</c:v>
                </c:pt>
                <c:pt idx="3">
                  <c:v>24.11</c:v>
                </c:pt>
                <c:pt idx="4">
                  <c:v>27.82</c:v>
                </c:pt>
              </c:numCache>
            </c:numRef>
          </c:val>
          <c:extLst>
            <c:ext xmlns:c16="http://schemas.microsoft.com/office/drawing/2014/chart" uri="{C3380CC4-5D6E-409C-BE32-E72D297353CC}">
              <c16:uniqueId val="{00000001-7B53-40C9-B9D1-93F08DE318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0.85</c:v>
                </c:pt>
                <c:pt idx="1">
                  <c:v>-0.1</c:v>
                </c:pt>
                <c:pt idx="2">
                  <c:v>0.06</c:v>
                </c:pt>
                <c:pt idx="3">
                  <c:v>6.02</c:v>
                </c:pt>
                <c:pt idx="4">
                  <c:v>0.59</c:v>
                </c:pt>
              </c:numCache>
            </c:numRef>
          </c:val>
          <c:smooth val="0"/>
          <c:extLst>
            <c:ext xmlns:c16="http://schemas.microsoft.com/office/drawing/2014/chart" uri="{C3380CC4-5D6E-409C-BE32-E72D297353CC}">
              <c16:uniqueId val="{00000002-7B53-40C9-B9D1-93F08DE318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8B9F-410C-8610-5071081F6B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9F-410C-8610-5071081F6B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B9F-410C-8610-5071081F6B0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B9F-410C-8610-5071081F6B09}"/>
            </c:ext>
          </c:extLst>
        </c:ser>
        <c:ser>
          <c:idx val="4"/>
          <c:order val="4"/>
          <c:tx>
            <c:strRef>
              <c:f>データシート!$A$31</c:f>
              <c:strCache>
                <c:ptCount val="1"/>
                <c:pt idx="0">
                  <c:v>市有林野区事業特別会計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B9F-410C-8610-5071081F6B0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1.32</c:v>
                </c:pt>
                <c:pt idx="2">
                  <c:v>#N/A</c:v>
                </c:pt>
                <c:pt idx="3">
                  <c:v>1.04</c:v>
                </c:pt>
                <c:pt idx="4">
                  <c:v>#N/A</c:v>
                </c:pt>
                <c:pt idx="5">
                  <c:v>0.85</c:v>
                </c:pt>
                <c:pt idx="6">
                  <c:v>#N/A</c:v>
                </c:pt>
                <c:pt idx="7">
                  <c:v>0.74</c:v>
                </c:pt>
                <c:pt idx="8">
                  <c:v>#N/A</c:v>
                </c:pt>
                <c:pt idx="9">
                  <c:v>0.66</c:v>
                </c:pt>
              </c:numCache>
            </c:numRef>
          </c:val>
          <c:extLst>
            <c:ext xmlns:c16="http://schemas.microsoft.com/office/drawing/2014/chart" uri="{C3380CC4-5D6E-409C-BE32-E72D297353CC}">
              <c16:uniqueId val="{00000005-8B9F-410C-8610-5071081F6B0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0.65</c:v>
                </c:pt>
                <c:pt idx="2">
                  <c:v>#N/A</c:v>
                </c:pt>
                <c:pt idx="3">
                  <c:v>0.37</c:v>
                </c:pt>
                <c:pt idx="4">
                  <c:v>#N/A</c:v>
                </c:pt>
                <c:pt idx="5">
                  <c:v>1.1599999999999999</c:v>
                </c:pt>
                <c:pt idx="6">
                  <c:v>#N/A</c:v>
                </c:pt>
                <c:pt idx="7">
                  <c:v>0.89</c:v>
                </c:pt>
                <c:pt idx="8">
                  <c:v>#N/A</c:v>
                </c:pt>
                <c:pt idx="9">
                  <c:v>1.1000000000000001</c:v>
                </c:pt>
              </c:numCache>
            </c:numRef>
          </c:val>
          <c:extLst>
            <c:ext xmlns:c16="http://schemas.microsoft.com/office/drawing/2014/chart" uri="{C3380CC4-5D6E-409C-BE32-E72D297353CC}">
              <c16:uniqueId val="{00000006-8B9F-410C-8610-5071081F6B0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1.01</c:v>
                </c:pt>
                <c:pt idx="6">
                  <c:v>#N/A</c:v>
                </c:pt>
                <c:pt idx="7">
                  <c:v>1.35</c:v>
                </c:pt>
                <c:pt idx="8">
                  <c:v>#N/A</c:v>
                </c:pt>
                <c:pt idx="9">
                  <c:v>1.69</c:v>
                </c:pt>
              </c:numCache>
            </c:numRef>
          </c:val>
          <c:extLst>
            <c:ext xmlns:c16="http://schemas.microsoft.com/office/drawing/2014/chart" uri="{C3380CC4-5D6E-409C-BE32-E72D297353CC}">
              <c16:uniqueId val="{00000007-8B9F-410C-8610-5071081F6B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2.12</c:v>
                </c:pt>
                <c:pt idx="2">
                  <c:v>#N/A</c:v>
                </c:pt>
                <c:pt idx="3">
                  <c:v>2.16</c:v>
                </c:pt>
                <c:pt idx="4">
                  <c:v>#N/A</c:v>
                </c:pt>
                <c:pt idx="5">
                  <c:v>2.33</c:v>
                </c:pt>
                <c:pt idx="6">
                  <c:v>#N/A</c:v>
                </c:pt>
                <c:pt idx="7">
                  <c:v>6.14</c:v>
                </c:pt>
                <c:pt idx="8">
                  <c:v>#N/A</c:v>
                </c:pt>
                <c:pt idx="9">
                  <c:v>3.71</c:v>
                </c:pt>
              </c:numCache>
            </c:numRef>
          </c:val>
          <c:extLst>
            <c:ext xmlns:c16="http://schemas.microsoft.com/office/drawing/2014/chart" uri="{C3380CC4-5D6E-409C-BE32-E72D297353CC}">
              <c16:uniqueId val="{00000008-8B9F-410C-8610-5071081F6B0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12.31</c:v>
                </c:pt>
                <c:pt idx="2">
                  <c:v>#N/A</c:v>
                </c:pt>
                <c:pt idx="3">
                  <c:v>13.26</c:v>
                </c:pt>
                <c:pt idx="4">
                  <c:v>#N/A</c:v>
                </c:pt>
                <c:pt idx="5">
                  <c:v>13.95</c:v>
                </c:pt>
                <c:pt idx="6">
                  <c:v>#N/A</c:v>
                </c:pt>
                <c:pt idx="7">
                  <c:v>14.1</c:v>
                </c:pt>
                <c:pt idx="8">
                  <c:v>#N/A</c:v>
                </c:pt>
                <c:pt idx="9">
                  <c:v>14.97</c:v>
                </c:pt>
              </c:numCache>
            </c:numRef>
          </c:val>
          <c:extLst>
            <c:ext xmlns:c16="http://schemas.microsoft.com/office/drawing/2014/chart" uri="{C3380CC4-5D6E-409C-BE32-E72D297353CC}">
              <c16:uniqueId val="{00000009-8B9F-410C-8610-5071081F6B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2070</c:v>
                </c:pt>
                <c:pt idx="5">
                  <c:v>2077</c:v>
                </c:pt>
                <c:pt idx="8">
                  <c:v>1997</c:v>
                </c:pt>
                <c:pt idx="11">
                  <c:v>1974</c:v>
                </c:pt>
                <c:pt idx="14">
                  <c:v>1944</c:v>
                </c:pt>
              </c:numCache>
            </c:numRef>
          </c:val>
          <c:extLst>
            <c:ext xmlns:c16="http://schemas.microsoft.com/office/drawing/2014/chart" uri="{C3380CC4-5D6E-409C-BE32-E72D297353CC}">
              <c16:uniqueId val="{00000000-A694-4402-9298-C1839574B5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94-4402-9298-C1839574B5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3</c:v>
                </c:pt>
                <c:pt idx="6">
                  <c:v>3</c:v>
                </c:pt>
                <c:pt idx="9">
                  <c:v>2</c:v>
                </c:pt>
                <c:pt idx="12">
                  <c:v>2</c:v>
                </c:pt>
              </c:numCache>
            </c:numRef>
          </c:val>
          <c:extLst>
            <c:ext xmlns:c16="http://schemas.microsoft.com/office/drawing/2014/chart" uri="{C3380CC4-5D6E-409C-BE32-E72D297353CC}">
              <c16:uniqueId val="{00000002-A694-4402-9298-C1839574B5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98</c:v>
                </c:pt>
                <c:pt idx="3">
                  <c:v>95</c:v>
                </c:pt>
                <c:pt idx="6">
                  <c:v>84</c:v>
                </c:pt>
                <c:pt idx="9">
                  <c:v>85</c:v>
                </c:pt>
                <c:pt idx="12">
                  <c:v>84</c:v>
                </c:pt>
              </c:numCache>
            </c:numRef>
          </c:val>
          <c:extLst>
            <c:ext xmlns:c16="http://schemas.microsoft.com/office/drawing/2014/chart" uri="{C3380CC4-5D6E-409C-BE32-E72D297353CC}">
              <c16:uniqueId val="{00000003-A694-4402-9298-C1839574B5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876</c:v>
                </c:pt>
                <c:pt idx="3">
                  <c:v>903</c:v>
                </c:pt>
                <c:pt idx="6">
                  <c:v>806</c:v>
                </c:pt>
                <c:pt idx="9">
                  <c:v>739</c:v>
                </c:pt>
                <c:pt idx="12">
                  <c:v>776</c:v>
                </c:pt>
              </c:numCache>
            </c:numRef>
          </c:val>
          <c:extLst>
            <c:ext xmlns:c16="http://schemas.microsoft.com/office/drawing/2014/chart" uri="{C3380CC4-5D6E-409C-BE32-E72D297353CC}">
              <c16:uniqueId val="{00000004-A694-4402-9298-C1839574B5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94-4402-9298-C1839574B5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94-4402-9298-C1839574B5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1896</c:v>
                </c:pt>
                <c:pt idx="3">
                  <c:v>1894</c:v>
                </c:pt>
                <c:pt idx="6">
                  <c:v>1867</c:v>
                </c:pt>
                <c:pt idx="9">
                  <c:v>1826</c:v>
                </c:pt>
                <c:pt idx="12">
                  <c:v>1813</c:v>
                </c:pt>
              </c:numCache>
            </c:numRef>
          </c:val>
          <c:extLst>
            <c:ext xmlns:c16="http://schemas.microsoft.com/office/drawing/2014/chart" uri="{C3380CC4-5D6E-409C-BE32-E72D297353CC}">
              <c16:uniqueId val="{00000007-A694-4402-9298-C1839574B5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804</c:v>
                </c:pt>
                <c:pt idx="2">
                  <c:v>#N/A</c:v>
                </c:pt>
                <c:pt idx="3">
                  <c:v>#N/A</c:v>
                </c:pt>
                <c:pt idx="4">
                  <c:v>818</c:v>
                </c:pt>
                <c:pt idx="5">
                  <c:v>#N/A</c:v>
                </c:pt>
                <c:pt idx="6">
                  <c:v>#N/A</c:v>
                </c:pt>
                <c:pt idx="7">
                  <c:v>763</c:v>
                </c:pt>
                <c:pt idx="8">
                  <c:v>#N/A</c:v>
                </c:pt>
                <c:pt idx="9">
                  <c:v>#N/A</c:v>
                </c:pt>
                <c:pt idx="10">
                  <c:v>678</c:v>
                </c:pt>
                <c:pt idx="11">
                  <c:v>#N/A</c:v>
                </c:pt>
                <c:pt idx="12">
                  <c:v>#N/A</c:v>
                </c:pt>
                <c:pt idx="13">
                  <c:v>731</c:v>
                </c:pt>
                <c:pt idx="14">
                  <c:v>#N/A</c:v>
                </c:pt>
              </c:numCache>
            </c:numRef>
          </c:val>
          <c:smooth val="0"/>
          <c:extLst>
            <c:ext xmlns:c16="http://schemas.microsoft.com/office/drawing/2014/chart" uri="{C3380CC4-5D6E-409C-BE32-E72D297353CC}">
              <c16:uniqueId val="{00000008-A694-4402-9298-C1839574B5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18019</c:v>
                </c:pt>
                <c:pt idx="5">
                  <c:v>17692</c:v>
                </c:pt>
                <c:pt idx="8">
                  <c:v>17260</c:v>
                </c:pt>
                <c:pt idx="11">
                  <c:v>16571</c:v>
                </c:pt>
                <c:pt idx="14">
                  <c:v>15875</c:v>
                </c:pt>
              </c:numCache>
            </c:numRef>
          </c:val>
          <c:extLst>
            <c:ext xmlns:c16="http://schemas.microsoft.com/office/drawing/2014/chart" uri="{C3380CC4-5D6E-409C-BE32-E72D297353CC}">
              <c16:uniqueId val="{00000000-3CD8-4EC7-803F-AB15227936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2972</c:v>
                </c:pt>
                <c:pt idx="5">
                  <c:v>2772</c:v>
                </c:pt>
                <c:pt idx="8">
                  <c:v>2487</c:v>
                </c:pt>
                <c:pt idx="11">
                  <c:v>2360</c:v>
                </c:pt>
                <c:pt idx="14">
                  <c:v>2183</c:v>
                </c:pt>
              </c:numCache>
            </c:numRef>
          </c:val>
          <c:extLst>
            <c:ext xmlns:c16="http://schemas.microsoft.com/office/drawing/2014/chart" uri="{C3380CC4-5D6E-409C-BE32-E72D297353CC}">
              <c16:uniqueId val="{00000001-3CD8-4EC7-803F-AB15227936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4895</c:v>
                </c:pt>
                <c:pt idx="5">
                  <c:v>4852</c:v>
                </c:pt>
                <c:pt idx="8">
                  <c:v>4946</c:v>
                </c:pt>
                <c:pt idx="11">
                  <c:v>5470</c:v>
                </c:pt>
                <c:pt idx="14">
                  <c:v>5862</c:v>
                </c:pt>
              </c:numCache>
            </c:numRef>
          </c:val>
          <c:extLst>
            <c:ext xmlns:c16="http://schemas.microsoft.com/office/drawing/2014/chart" uri="{C3380CC4-5D6E-409C-BE32-E72D297353CC}">
              <c16:uniqueId val="{00000002-3CD8-4EC7-803F-AB15227936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D8-4EC7-803F-AB15227936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D8-4EC7-803F-AB15227936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27</c:v>
                </c:pt>
                <c:pt idx="3">
                  <c:v>32</c:v>
                </c:pt>
                <c:pt idx="6">
                  <c:v>29</c:v>
                </c:pt>
                <c:pt idx="9">
                  <c:v>39</c:v>
                </c:pt>
                <c:pt idx="12">
                  <c:v>39</c:v>
                </c:pt>
              </c:numCache>
            </c:numRef>
          </c:val>
          <c:extLst>
            <c:ext xmlns:c16="http://schemas.microsoft.com/office/drawing/2014/chart" uri="{C3380CC4-5D6E-409C-BE32-E72D297353CC}">
              <c16:uniqueId val="{00000005-3CD8-4EC7-803F-AB15227936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2693</c:v>
                </c:pt>
                <c:pt idx="3">
                  <c:v>2673</c:v>
                </c:pt>
                <c:pt idx="6">
                  <c:v>2643</c:v>
                </c:pt>
                <c:pt idx="9">
                  <c:v>2500</c:v>
                </c:pt>
                <c:pt idx="12">
                  <c:v>2393</c:v>
                </c:pt>
              </c:numCache>
            </c:numRef>
          </c:val>
          <c:extLst>
            <c:ext xmlns:c16="http://schemas.microsoft.com/office/drawing/2014/chart" uri="{C3380CC4-5D6E-409C-BE32-E72D297353CC}">
              <c16:uniqueId val="{00000006-3CD8-4EC7-803F-AB15227936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763</c:v>
                </c:pt>
                <c:pt idx="3">
                  <c:v>715</c:v>
                </c:pt>
                <c:pt idx="6">
                  <c:v>598</c:v>
                </c:pt>
                <c:pt idx="9">
                  <c:v>537</c:v>
                </c:pt>
                <c:pt idx="12">
                  <c:v>457</c:v>
                </c:pt>
              </c:numCache>
            </c:numRef>
          </c:val>
          <c:extLst>
            <c:ext xmlns:c16="http://schemas.microsoft.com/office/drawing/2014/chart" uri="{C3380CC4-5D6E-409C-BE32-E72D297353CC}">
              <c16:uniqueId val="{00000007-3CD8-4EC7-803F-AB15227936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9423</c:v>
                </c:pt>
                <c:pt idx="3">
                  <c:v>9201</c:v>
                </c:pt>
                <c:pt idx="6">
                  <c:v>8897</c:v>
                </c:pt>
                <c:pt idx="9">
                  <c:v>9038</c:v>
                </c:pt>
                <c:pt idx="12">
                  <c:v>9049</c:v>
                </c:pt>
              </c:numCache>
            </c:numRef>
          </c:val>
          <c:extLst>
            <c:ext xmlns:c16="http://schemas.microsoft.com/office/drawing/2014/chart" uri="{C3380CC4-5D6E-409C-BE32-E72D297353CC}">
              <c16:uniqueId val="{00000008-3CD8-4EC7-803F-AB15227936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c:v>
                </c:pt>
                <c:pt idx="3">
                  <c:v>15</c:v>
                </c:pt>
                <c:pt idx="6">
                  <c:v>13</c:v>
                </c:pt>
                <c:pt idx="9">
                  <c:v>12</c:v>
                </c:pt>
                <c:pt idx="12">
                  <c:v>10</c:v>
                </c:pt>
              </c:numCache>
            </c:numRef>
          </c:val>
          <c:extLst>
            <c:ext xmlns:c16="http://schemas.microsoft.com/office/drawing/2014/chart" uri="{C3380CC4-5D6E-409C-BE32-E72D297353CC}">
              <c16:uniqueId val="{00000009-3CD8-4EC7-803F-AB15227936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17651</c:v>
                </c:pt>
                <c:pt idx="3">
                  <c:v>17330</c:v>
                </c:pt>
                <c:pt idx="6">
                  <c:v>17123</c:v>
                </c:pt>
                <c:pt idx="9">
                  <c:v>16375</c:v>
                </c:pt>
                <c:pt idx="12">
                  <c:v>15672</c:v>
                </c:pt>
              </c:numCache>
            </c:numRef>
          </c:val>
          <c:extLst>
            <c:ext xmlns:c16="http://schemas.microsoft.com/office/drawing/2014/chart" uri="{C3380CC4-5D6E-409C-BE32-E72D297353CC}">
              <c16:uniqueId val="{0000000A-3CD8-4EC7-803F-AB15227936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4688</c:v>
                </c:pt>
                <c:pt idx="2">
                  <c:v>#N/A</c:v>
                </c:pt>
                <c:pt idx="3">
                  <c:v>#N/A</c:v>
                </c:pt>
                <c:pt idx="4">
                  <c:v>4649</c:v>
                </c:pt>
                <c:pt idx="5">
                  <c:v>#N/A</c:v>
                </c:pt>
                <c:pt idx="6">
                  <c:v>#N/A</c:v>
                </c:pt>
                <c:pt idx="7">
                  <c:v>4611</c:v>
                </c:pt>
                <c:pt idx="8">
                  <c:v>#N/A</c:v>
                </c:pt>
                <c:pt idx="9">
                  <c:v>#N/A</c:v>
                </c:pt>
                <c:pt idx="10">
                  <c:v>4099</c:v>
                </c:pt>
                <c:pt idx="11">
                  <c:v>#N/A</c:v>
                </c:pt>
                <c:pt idx="12">
                  <c:v>#N/A</c:v>
                </c:pt>
                <c:pt idx="13">
                  <c:v>3700</c:v>
                </c:pt>
                <c:pt idx="14">
                  <c:v>#N/A</c:v>
                </c:pt>
              </c:numCache>
            </c:numRef>
          </c:val>
          <c:smooth val="0"/>
          <c:extLst>
            <c:ext xmlns:c16="http://schemas.microsoft.com/office/drawing/2014/chart" uri="{C3380CC4-5D6E-409C-BE32-E72D297353CC}">
              <c16:uniqueId val="{0000000B-3CD8-4EC7-803F-AB15227936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2253</c:v>
                </c:pt>
                <c:pt idx="1">
                  <c:v>2469</c:v>
                </c:pt>
                <c:pt idx="2">
                  <c:v>2785</c:v>
                </c:pt>
              </c:numCache>
            </c:numRef>
          </c:val>
          <c:extLst>
            <c:ext xmlns:c16="http://schemas.microsoft.com/office/drawing/2014/chart" uri="{C3380CC4-5D6E-409C-BE32-E72D297353CC}">
              <c16:uniqueId val="{00000000-A461-48CE-92C6-E2E5AB26E7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277</c:v>
                </c:pt>
                <c:pt idx="1">
                  <c:v>277</c:v>
                </c:pt>
                <c:pt idx="2">
                  <c:v>287</c:v>
                </c:pt>
              </c:numCache>
            </c:numRef>
          </c:val>
          <c:extLst>
            <c:ext xmlns:c16="http://schemas.microsoft.com/office/drawing/2014/chart" uri="{C3380CC4-5D6E-409C-BE32-E72D297353CC}">
              <c16:uniqueId val="{00000001-A461-48CE-92C6-E2E5AB26E7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2890</c:v>
                </c:pt>
                <c:pt idx="1">
                  <c:v>3154</c:v>
                </c:pt>
                <c:pt idx="2">
                  <c:v>3191</c:v>
                </c:pt>
              </c:numCache>
            </c:numRef>
          </c:val>
          <c:extLst>
            <c:ext xmlns:c16="http://schemas.microsoft.com/office/drawing/2014/chart" uri="{C3380CC4-5D6E-409C-BE32-E72D297353CC}">
              <c16:uniqueId val="{00000002-A461-48CE-92C6-E2E5AB26E7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○元利償還金</a:t>
          </a:r>
        </a:p>
        <a:p>
          <a:r>
            <a:rPr kumimoji="1" lang="ja-JP" altLang="en-US" sz="1050">
              <a:solidFill>
                <a:sysClr val="windowText" lastClr="000000"/>
              </a:solidFill>
              <a:latin typeface="ＭＳ ゴシック" pitchFamily="49" charset="-128"/>
              <a:ea typeface="ＭＳ ゴシック" pitchFamily="49" charset="-128"/>
            </a:rPr>
            <a:t>　地方債残高の減少に伴い、公債費も減少している。</a:t>
          </a:r>
        </a:p>
        <a:p>
          <a:r>
            <a:rPr kumimoji="1" lang="ja-JP" altLang="en-US" sz="1050">
              <a:solidFill>
                <a:sysClr val="windowText" lastClr="000000"/>
              </a:solidFill>
              <a:latin typeface="ＭＳ ゴシック" pitchFamily="49" charset="-128"/>
              <a:ea typeface="ＭＳ ゴシック" pitchFamily="49" charset="-128"/>
            </a:rPr>
            <a:t>○公営企業債の元利償還金に対する繰入金</a:t>
          </a:r>
        </a:p>
        <a:p>
          <a:r>
            <a:rPr kumimoji="1" lang="ja-JP" altLang="en-US" sz="1050">
              <a:solidFill>
                <a:sysClr val="windowText" lastClr="000000"/>
              </a:solidFill>
              <a:latin typeface="ＭＳ ゴシック" pitchFamily="49" charset="-128"/>
              <a:ea typeface="ＭＳ ゴシック" pitchFamily="49" charset="-128"/>
            </a:rPr>
            <a:t>　水道事業については、令和</a:t>
          </a:r>
          <a:r>
            <a:rPr kumimoji="1" lang="en-US" altLang="ja-JP" sz="1050">
              <a:solidFill>
                <a:sysClr val="windowText" lastClr="000000"/>
              </a:solidFill>
              <a:latin typeface="ＭＳ ゴシック" pitchFamily="49" charset="-128"/>
              <a:ea typeface="ＭＳ ゴシック" pitchFamily="49" charset="-128"/>
            </a:rPr>
            <a:t>3</a:t>
          </a:r>
          <a:r>
            <a:rPr kumimoji="1" lang="ja-JP" altLang="en-US" sz="1050">
              <a:solidFill>
                <a:sysClr val="windowText" lastClr="000000"/>
              </a:solidFill>
              <a:latin typeface="ＭＳ ゴシック" pitchFamily="49" charset="-128"/>
              <a:ea typeface="ＭＳ ゴシック" pitchFamily="49" charset="-128"/>
            </a:rPr>
            <a:t>年度に減損会計を適用し、繰入額が減少したが、令和</a:t>
          </a:r>
          <a:r>
            <a:rPr kumimoji="1" lang="en-US" altLang="ja-JP" sz="1050">
              <a:solidFill>
                <a:sysClr val="windowText" lastClr="000000"/>
              </a:solidFill>
              <a:latin typeface="ＭＳ ゴシック" pitchFamily="49" charset="-128"/>
              <a:ea typeface="ＭＳ ゴシック" pitchFamily="49" charset="-128"/>
            </a:rPr>
            <a:t>4</a:t>
          </a:r>
          <a:r>
            <a:rPr kumimoji="1" lang="ja-JP" altLang="en-US" sz="1050">
              <a:solidFill>
                <a:sysClr val="windowText" lastClr="000000"/>
              </a:solidFill>
              <a:latin typeface="ＭＳ ゴシック" pitchFamily="49" charset="-128"/>
              <a:ea typeface="ＭＳ ゴシック" pitchFamily="49" charset="-128"/>
            </a:rPr>
            <a:t>年度には復元した。また、下水道事業については雨水処理に係る光熱費増大に伴い繰入額が増加した。</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○組合等が起こした地方債の元利償還金に対する負担金等</a:t>
          </a:r>
        </a:p>
        <a:p>
          <a:r>
            <a:rPr kumimoji="1" lang="ja-JP" altLang="en-US" sz="1050">
              <a:solidFill>
                <a:sysClr val="windowText" lastClr="000000"/>
              </a:solidFill>
              <a:latin typeface="ＭＳ ゴシック" pitchFamily="49" charset="-128"/>
              <a:ea typeface="ＭＳ ゴシック" pitchFamily="49" charset="-128"/>
            </a:rPr>
            <a:t>　同水準で推移している。</a:t>
          </a:r>
        </a:p>
        <a:p>
          <a:r>
            <a:rPr kumimoji="1" lang="ja-JP" altLang="en-US" sz="1050">
              <a:solidFill>
                <a:sysClr val="windowText" lastClr="000000"/>
              </a:solidFill>
              <a:latin typeface="ＭＳ ゴシック" pitchFamily="49" charset="-128"/>
              <a:ea typeface="ＭＳ ゴシック" pitchFamily="49" charset="-128"/>
            </a:rPr>
            <a:t>○債務負担行為に基づく支出額</a:t>
          </a:r>
        </a:p>
        <a:p>
          <a:r>
            <a:rPr kumimoji="1" lang="ja-JP" altLang="en-US" sz="1050">
              <a:solidFill>
                <a:sysClr val="windowText" lastClr="000000"/>
              </a:solidFill>
              <a:latin typeface="ＭＳ ゴシック" pitchFamily="49" charset="-128"/>
              <a:ea typeface="ＭＳ ゴシック" pitchFamily="49" charset="-128"/>
            </a:rPr>
            <a:t>　社会福祉法人の施設建設費に係るものを計上している。</a:t>
          </a:r>
        </a:p>
        <a:p>
          <a:r>
            <a:rPr kumimoji="1" lang="ja-JP" altLang="en-US" sz="1050">
              <a:solidFill>
                <a:sysClr val="windowText" lastClr="000000"/>
              </a:solidFill>
              <a:latin typeface="ＭＳ ゴシック" pitchFamily="49" charset="-128"/>
              <a:ea typeface="ＭＳ ゴシック" pitchFamily="49" charset="-128"/>
            </a:rPr>
            <a:t>○算入公債費等</a:t>
          </a:r>
        </a:p>
        <a:p>
          <a:r>
            <a:rPr kumimoji="1" lang="ja-JP" altLang="en-US" sz="1050">
              <a:solidFill>
                <a:sysClr val="windowText" lastClr="000000"/>
              </a:solidFill>
              <a:latin typeface="ＭＳ ゴシック" pitchFamily="49" charset="-128"/>
              <a:ea typeface="ＭＳ ゴシック" pitchFamily="49" charset="-128"/>
            </a:rPr>
            <a:t>　地方債の元利償還金に対する基準財政需要額への算入額と公債費充当特定財源の合計額であり、地方債償還額に充当した都市計画税の減等により減少している。</a:t>
          </a:r>
        </a:p>
        <a:p>
          <a:r>
            <a:rPr kumimoji="1" lang="ja-JP" altLang="en-US" sz="1050">
              <a:latin typeface="ＭＳ ゴシック" pitchFamily="49" charset="-128"/>
              <a:ea typeface="ＭＳ ゴシック" pitchFamily="49" charset="-128"/>
            </a:rPr>
            <a:t>○実質公債費比率の分子</a:t>
          </a:r>
        </a:p>
        <a:p>
          <a:r>
            <a:rPr kumimoji="1" lang="ja-JP" altLang="en-US" sz="1050">
              <a:latin typeface="ＭＳ ゴシック" pitchFamily="49" charset="-128"/>
              <a:ea typeface="ＭＳ ゴシック" pitchFamily="49" charset="-128"/>
            </a:rPr>
            <a:t>　算入公債費等が減少したものの、公営企業債の元利償還金に対する繰入金の増により、増加している。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〇将来負担額</a:t>
          </a:r>
        </a:p>
        <a:p>
          <a:r>
            <a:rPr kumimoji="1" lang="ja-JP" altLang="en-US" sz="1050">
              <a:latin typeface="ＭＳ ゴシック" pitchFamily="49" charset="-128"/>
              <a:ea typeface="ＭＳ ゴシック" pitchFamily="49" charset="-128"/>
            </a:rPr>
            <a:t>　公営企業債等繰入見込額の増（</a:t>
          </a:r>
          <a:r>
            <a:rPr kumimoji="1" lang="en-US" altLang="ja-JP" sz="1050">
              <a:latin typeface="ＭＳ ゴシック" pitchFamily="49" charset="-128"/>
              <a:ea typeface="ＭＳ ゴシック" pitchFamily="49" charset="-128"/>
            </a:rPr>
            <a:t>11</a:t>
          </a:r>
          <a:r>
            <a:rPr kumimoji="1" lang="ja-JP" altLang="en-US" sz="1050">
              <a:latin typeface="ＭＳ ゴシック" pitchFamily="49" charset="-128"/>
              <a:ea typeface="ＭＳ ゴシック" pitchFamily="49" charset="-128"/>
            </a:rPr>
            <a:t>百万円）、一般会計等に係る地方債の現在高の減（</a:t>
          </a:r>
          <a:r>
            <a:rPr kumimoji="1" lang="en-US" altLang="ja-JP" sz="1050">
              <a:latin typeface="ＭＳ ゴシック" pitchFamily="49" charset="-128"/>
              <a:ea typeface="ＭＳ ゴシック" pitchFamily="49" charset="-128"/>
            </a:rPr>
            <a:t>703</a:t>
          </a:r>
          <a:r>
            <a:rPr kumimoji="1" lang="ja-JP" altLang="en-US" sz="1050">
              <a:latin typeface="ＭＳ ゴシック" pitchFamily="49" charset="-128"/>
              <a:ea typeface="ＭＳ ゴシック" pitchFamily="49" charset="-128"/>
            </a:rPr>
            <a:t>百円）、退職手当負担見込額の減（</a:t>
          </a:r>
          <a:r>
            <a:rPr kumimoji="1" lang="en-US" altLang="ja-JP" sz="1050">
              <a:latin typeface="ＭＳ ゴシック" pitchFamily="49" charset="-128"/>
              <a:ea typeface="ＭＳ ゴシック" pitchFamily="49" charset="-128"/>
            </a:rPr>
            <a:t>107</a:t>
          </a:r>
          <a:r>
            <a:rPr kumimoji="1" lang="ja-JP" altLang="en-US" sz="1050">
              <a:latin typeface="ＭＳ ゴシック" pitchFamily="49" charset="-128"/>
              <a:ea typeface="ＭＳ ゴシック" pitchFamily="49" charset="-128"/>
            </a:rPr>
            <a:t>百万円）等により、</a:t>
          </a:r>
          <a:r>
            <a:rPr kumimoji="1" lang="en-US" altLang="ja-JP" sz="1050">
              <a:latin typeface="ＭＳ ゴシック" pitchFamily="49" charset="-128"/>
              <a:ea typeface="ＭＳ ゴシック" pitchFamily="49" charset="-128"/>
            </a:rPr>
            <a:t>881</a:t>
          </a:r>
          <a:r>
            <a:rPr kumimoji="1" lang="ja-JP" altLang="en-US" sz="1050">
              <a:latin typeface="ＭＳ ゴシック" pitchFamily="49" charset="-128"/>
              <a:ea typeface="ＭＳ ゴシック" pitchFamily="49" charset="-128"/>
            </a:rPr>
            <a:t>百万円減少している。</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〇充当可能財源等</a:t>
          </a:r>
        </a:p>
        <a:p>
          <a:r>
            <a:rPr kumimoji="1" lang="ja-JP" altLang="en-US" sz="1050">
              <a:latin typeface="ＭＳ ゴシック" pitchFamily="49" charset="-128"/>
              <a:ea typeface="ＭＳ ゴシック" pitchFamily="49" charset="-128"/>
            </a:rPr>
            <a:t>　充当可能基金の増（</a:t>
          </a:r>
          <a:r>
            <a:rPr kumimoji="1" lang="en-US" altLang="ja-JP" sz="1050">
              <a:latin typeface="ＭＳ ゴシック" pitchFamily="49" charset="-128"/>
              <a:ea typeface="ＭＳ ゴシック" pitchFamily="49" charset="-128"/>
            </a:rPr>
            <a:t>392</a:t>
          </a:r>
          <a:r>
            <a:rPr kumimoji="1" lang="ja-JP" altLang="en-US" sz="1050">
              <a:latin typeface="ＭＳ ゴシック" pitchFamily="49" charset="-128"/>
              <a:ea typeface="ＭＳ ゴシック" pitchFamily="49" charset="-128"/>
            </a:rPr>
            <a:t>百円）、基準財政需要額算入見込額の減（</a:t>
          </a:r>
          <a:r>
            <a:rPr kumimoji="1" lang="en-US" altLang="ja-JP" sz="1050">
              <a:latin typeface="ＭＳ ゴシック" pitchFamily="49" charset="-128"/>
              <a:ea typeface="ＭＳ ゴシック" pitchFamily="49" charset="-128"/>
            </a:rPr>
            <a:t>696</a:t>
          </a:r>
          <a:r>
            <a:rPr kumimoji="1" lang="ja-JP" altLang="en-US" sz="1050">
              <a:latin typeface="ＭＳ ゴシック" pitchFamily="49" charset="-128"/>
              <a:ea typeface="ＭＳ ゴシック" pitchFamily="49" charset="-128"/>
            </a:rPr>
            <a:t>百万円）、充当可能特定歳入の減（</a:t>
          </a:r>
          <a:r>
            <a:rPr kumimoji="1" lang="en-US" altLang="ja-JP" sz="1050">
              <a:latin typeface="ＭＳ ゴシック" pitchFamily="49" charset="-128"/>
              <a:ea typeface="ＭＳ ゴシック" pitchFamily="49" charset="-128"/>
            </a:rPr>
            <a:t>177</a:t>
          </a:r>
          <a:r>
            <a:rPr kumimoji="1" lang="ja-JP" altLang="en-US" sz="1050">
              <a:latin typeface="ＭＳ ゴシック" pitchFamily="49" charset="-128"/>
              <a:ea typeface="ＭＳ ゴシック" pitchFamily="49" charset="-128"/>
            </a:rPr>
            <a:t>百万円）により、</a:t>
          </a:r>
          <a:r>
            <a:rPr kumimoji="1" lang="en-US" altLang="ja-JP" sz="1050">
              <a:latin typeface="ＭＳ ゴシック" pitchFamily="49" charset="-128"/>
              <a:ea typeface="ＭＳ ゴシック" pitchFamily="49" charset="-128"/>
            </a:rPr>
            <a:t>481</a:t>
          </a:r>
          <a:r>
            <a:rPr kumimoji="1" lang="ja-JP" altLang="en-US" sz="1050">
              <a:latin typeface="ＭＳ ゴシック" pitchFamily="49" charset="-128"/>
              <a:ea typeface="ＭＳ ゴシック" pitchFamily="49" charset="-128"/>
            </a:rPr>
            <a:t>百万円減少している。</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〇将来負担比率の分子</a:t>
          </a:r>
        </a:p>
        <a:p>
          <a:r>
            <a:rPr kumimoji="1" lang="ja-JP" altLang="en-US" sz="1050">
              <a:latin typeface="ＭＳ ゴシック" pitchFamily="49" charset="-128"/>
              <a:ea typeface="ＭＳ ゴシック" pitchFamily="49" charset="-128"/>
            </a:rPr>
            <a:t>　将来負担額が</a:t>
          </a:r>
          <a:r>
            <a:rPr kumimoji="1" lang="en-US" altLang="ja-JP" sz="1050">
              <a:latin typeface="ＭＳ ゴシック" pitchFamily="49" charset="-128"/>
              <a:ea typeface="ＭＳ ゴシック" pitchFamily="49" charset="-128"/>
            </a:rPr>
            <a:t>881</a:t>
          </a:r>
          <a:r>
            <a:rPr kumimoji="1" lang="ja-JP" altLang="en-US" sz="1050">
              <a:latin typeface="ＭＳ ゴシック" pitchFamily="49" charset="-128"/>
              <a:ea typeface="ＭＳ ゴシック" pitchFamily="49" charset="-128"/>
            </a:rPr>
            <a:t>百万円減少し、充当可能財源等が</a:t>
          </a:r>
          <a:r>
            <a:rPr kumimoji="1" lang="en-US" altLang="ja-JP" sz="1050">
              <a:latin typeface="ＭＳ ゴシック" pitchFamily="49" charset="-128"/>
              <a:ea typeface="ＭＳ ゴシック" pitchFamily="49" charset="-128"/>
            </a:rPr>
            <a:t>481</a:t>
          </a:r>
          <a:r>
            <a:rPr kumimoji="1" lang="ja-JP" altLang="en-US" sz="1050">
              <a:latin typeface="ＭＳ ゴシック" pitchFamily="49" charset="-128"/>
              <a:ea typeface="ＭＳ ゴシック" pitchFamily="49" charset="-128"/>
            </a:rPr>
            <a:t>百万円減少したため、将来負担比率の分子の減少額は</a:t>
          </a:r>
          <a:r>
            <a:rPr kumimoji="1" lang="en-US" altLang="ja-JP" sz="1050">
              <a:latin typeface="ＭＳ ゴシック" pitchFamily="49" charset="-128"/>
              <a:ea typeface="ＭＳ ゴシック" pitchFamily="49" charset="-128"/>
            </a:rPr>
            <a:t>399</a:t>
          </a:r>
          <a:r>
            <a:rPr kumimoji="1" lang="ja-JP" altLang="en-US" sz="1050">
              <a:latin typeface="ＭＳ ゴシック" pitchFamily="49" charset="-128"/>
              <a:ea typeface="ＭＳ ゴシック" pitchFamily="49" charset="-128"/>
            </a:rPr>
            <a:t>百万円となっている。</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見込まれる大規模事業の実施に伴い、地方債残高や組合負担等見込額が、高い水準で推移することが見込まれるものの、引き続き、市債の新規発行額を元金償還額以内に抑えるなど地方債残高の削減に努めるとともに、交付税算入率の有利な起債を活用するなど、将来負担比率の改善に努める</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山口県柳井市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その他特定目的基金の取崩しを実施したが、財政調整基金へ決算剰余金等の積立を実施したため、全体の基金残高は増加した。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による税収減と扶助費、公共施設・インフラの長寿命化対策や維持管理に係る経費の増加が見込まれることから、その備えとして各基金を一定規模確保していく必要があるため、中長期的な視点で計画的かつ効果的な基金の活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・合併地域振興基金：市民の連帯の強化及び地域の振興に資する事業に必要な経費の財源に充当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・公共施設整備基金：市の公共施設整備事業に必要な経費の財源に充当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・ふるさと振興基金：ふるさと振興事業に必要な経費の財源に充当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・地域福祉基金：福祉活動の推進に必要な経費の財源に充当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・教育基金：教育振興に必要な経費の財源に充当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・ふるさと振興基金：目的とする事業の財源に充当した一方で、ふるさと納税等の寄付金を積立てたことにより増加した。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・地域福祉基金：目的とする事業の財源に充当した一方で、ふるさと納税等の寄付金を積立てたことにより増加した。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・教育基金：目的とする事業の財源に充当した一方で、ふるさと納税等の寄付金を積立てたことにより増加した。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・合併地域振興基金：市民の連帯の強化及び地域の振興に資する事業の財源として、必要に応じて活用していく予定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・公共施設整備基金：今後の公共施設等の整備の財源として、必要に応じて活用していく予定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・その他の基金：各々の基金が目的とする事業の財源として、今後も必要に応じて活用していく予定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取崩しを実施せず、決算剰余金等を積み立てたことにより、残高が増加した。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予算編成における財源不足や大規模災害が発生した際の財源として、最低でも２０億円程度（標準財政規模の２０％）は維持できるよう計画的な財政運営に努める。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過疎債（ソフト分）の発行に伴い、その償還財源を積み立てたことにより、残高が増加した。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将来の繰上償還等に備え、現在高程度の維持に努める。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B4934EB-E3BD-4FBC-9E96-F393115F268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5F59059-8120-44A1-9A1A-E4FA2EBD7C7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3276AF2-526D-4F29-B585-AEDEFB1F06E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D15C8A5-ED3D-4B72-887B-73BD9C381AE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6867B47-B93A-4E30-A1EB-DBE0798399A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2AFC3B4-A8AB-487C-84AB-DFE22F86293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54F403A-5D12-403C-B7C9-A00307A1D40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8C1E581-1A14-48B0-BD0A-29CB9027DE5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6858BF1-E3B5-418D-B625-17CA21E7DE9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1A43C8B-5242-4721-8F9E-E77473820BB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30,201
29,982
140.05
19,515,991
19,112,661
372,328
10,011,698
15,672,329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D0F2896-B7E1-4B22-B5C2-C598B2B965A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90770BE-0418-4082-B330-23F23AA32B0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200C848-318A-4B0E-AF5B-D5E8836EBAB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1BDCA0F-74BF-44B3-B653-976E6D20794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9D6538B-15F7-4A6C-8258-9C7E1A0EDF1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49D5B99-8AD9-4A16-9849-6254E0CB017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D0199AE-E863-4B1A-9913-AB08E5A320F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4F17A76-871B-4EB6-AE0A-AB6FABB2B7A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E2BE36C-102B-447B-BA8C-EBB3AC80002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F307DEE-EF94-4DF1-A562-A58043B67AD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1A58CF6-C4AC-4AA9-BEB3-8397E7D06C9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93F181B-DFED-47A0-B50D-E59DE5B63EE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DD9CED4-573B-49AB-B41E-52512DBDCCA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2C13A7B-220D-4050-BAB0-DEBF9E2A66B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BB76E27-4AE1-490B-B897-9CF92FC94FF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AAD42B5-E2B5-4758-80E4-F388D1BE780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C58EE41-91A1-4F0D-8140-FB19296C9A7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C9932BB-A903-4242-835E-B3597148C83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139963A-0DD0-43D5-9FB8-CA1E2E18EDD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FF93822-94B0-4701-A882-C19872524BA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2C9826A-57AA-451F-82EC-BA3AE6FD931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A542C6E-E0CB-4BD3-86B0-A098AB826D8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651AE7F-E374-494F-9603-9FABED9A665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051C8AC-D465-47C6-8246-2D217B7ECAB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DC4007C-7635-4E48-BB34-7BD0A3780F2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48D4C2C-81AF-454B-A91D-DA17C185947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5CF4CC0-B10E-4057-8AD5-6E0DB424CEA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241B83D-ECBA-4E2A-9372-BE48353F4F8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1F924A9-B82E-4644-978D-B795EAC32CD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9350E31-0BA2-4ED0-B91E-FB8BF265F5C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151007A-B635-4829-B582-D0DACD5C1A8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550916E-7E3A-4F59-9B04-8176BAE0132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618C751-06CB-4822-ACAE-2BF56257E68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A3ADDC8-ECBF-490C-9434-EA57B4AFAA4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215504A-59FB-4800-9591-2D353625A15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6C1BEA1-EF87-444C-ABC9-A3D150DB89E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B83BBC3-8E59-42BA-958A-FBED85087D8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基準財政収入額の増加を上回る基準財政需要額の増加があったものの、前年度から横ばいで推移し、類似団体平均を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類似団体平均より上回って推移しているが、財政基盤の更なる安定化を図るため、引き続き市税等の自主財源の確保に努める。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0ABF534-D288-4038-B357-734367C5D09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EB30B569-B012-4065-A9AC-ECFF0B6EB8BB}"/>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90183EDC-D5A3-4613-A239-29EA0B72BDD2}"/>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E687DD5A-C2B7-4B7D-AC36-12706E4907F1}"/>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D930E8EA-FDE4-40E6-8D10-B738A7BCBA78}"/>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C1A43D80-73EB-40CD-A4F1-71549E14ADF9}"/>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8F0CB26-03BC-4E60-8280-D420A4152E54}"/>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10D70889-6689-4D42-AA77-DE27C821630A}"/>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171EC156-30B1-4D21-B858-1B5F075687C2}"/>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B664FD35-D90C-48F4-9DA5-109E07A5C8A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5BDF2A50-F104-49FE-A272-E6330BC2E057}"/>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71722872-07A7-4684-85B1-8C6E7F4F241F}"/>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D10629C5-3F62-4D35-AD5F-D9AC5B6FA98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B6A0569B-0053-4D46-AD43-78012D6C563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D42294A4-D235-4A8C-83F6-FA66B47CC19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A7EE5EBB-6AFE-42F8-9627-973B1D07452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51647EE7-B02A-46DB-971D-DE795190BE58}"/>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ADFA67AF-F360-454B-BA54-12AA5FE79E57}"/>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6D5E267-0D93-442D-8AC1-2EAA2A74910B}"/>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F3777B03-A9F7-4888-A836-41773BEA4347}"/>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EAE415E-D7E0-4382-83FA-1515B9386B4C}"/>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109765</xdr:rowOff>
    </xdr:to>
    <xdr:cxnSp macro="">
      <xdr:nvCxnSpPr>
        <xdr:cNvPr id="70" name="直線コネクタ 69">
          <a:extLst>
            <a:ext uri="{FF2B5EF4-FFF2-40B4-BE49-F238E27FC236}">
              <a16:creationId xmlns:a16="http://schemas.microsoft.com/office/drawing/2014/main" id="{095A117F-73F1-478E-AAA5-E6D988B0AB7E}"/>
            </a:ext>
          </a:extLst>
        </xdr:cNvPr>
        <xdr:cNvCxnSpPr/>
      </xdr:nvCxnSpPr>
      <xdr:spPr>
        <a:xfrm>
          <a:off x="4114800" y="6967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273E6359-091E-4747-BE00-C7F6223F7F08}"/>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32FC01B0-AC79-4D1E-BC4F-F008296B2EE4}"/>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109765</xdr:rowOff>
    </xdr:to>
    <xdr:cxnSp macro="">
      <xdr:nvCxnSpPr>
        <xdr:cNvPr id="73" name="直線コネクタ 72">
          <a:extLst>
            <a:ext uri="{FF2B5EF4-FFF2-40B4-BE49-F238E27FC236}">
              <a16:creationId xmlns:a16="http://schemas.microsoft.com/office/drawing/2014/main" id="{4CC7D304-DC39-4442-A13B-AA829DCFF2E5}"/>
            </a:ext>
          </a:extLst>
        </xdr:cNvPr>
        <xdr:cNvCxnSpPr/>
      </xdr:nvCxnSpPr>
      <xdr:spPr>
        <a:xfrm>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516A5F87-36F2-4252-A86B-FAC9A252040E}"/>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9D69D42-68D5-43A6-B519-22590F2194A6}"/>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92528</xdr:rowOff>
    </xdr:to>
    <xdr:cxnSp macro="">
      <xdr:nvCxnSpPr>
        <xdr:cNvPr id="76" name="直線コネクタ 75">
          <a:extLst>
            <a:ext uri="{FF2B5EF4-FFF2-40B4-BE49-F238E27FC236}">
              <a16:creationId xmlns:a16="http://schemas.microsoft.com/office/drawing/2014/main" id="{829A9A7E-B2FC-48C7-86E1-1504A5ECA0ED}"/>
            </a:ext>
          </a:extLst>
        </xdr:cNvPr>
        <xdr:cNvCxnSpPr/>
      </xdr:nvCxnSpPr>
      <xdr:spPr>
        <a:xfrm>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D68811B5-DE4E-4388-AC15-832B4C136FF5}"/>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CCA85A78-2C8E-431D-BE8B-D4AF1D5386F9}"/>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75293</xdr:rowOff>
    </xdr:to>
    <xdr:cxnSp macro="">
      <xdr:nvCxnSpPr>
        <xdr:cNvPr id="79" name="直線コネクタ 78">
          <a:extLst>
            <a:ext uri="{FF2B5EF4-FFF2-40B4-BE49-F238E27FC236}">
              <a16:creationId xmlns:a16="http://schemas.microsoft.com/office/drawing/2014/main" id="{E1FF4D67-EE85-4866-92AD-454CDD5B0860}"/>
            </a:ext>
          </a:extLst>
        </xdr:cNvPr>
        <xdr:cNvCxnSpPr/>
      </xdr:nvCxnSpPr>
      <xdr:spPr>
        <a:xfrm>
          <a:off x="1447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ED4D34A4-9315-45BF-9781-76F854E86228}"/>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320EAFF3-758E-45B7-8F8F-1BE33860D53E}"/>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643BCB29-50F9-4A83-8FFA-62B1C458F973}"/>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6D47C5D-7FED-49D4-BED7-CAE83CBFE458}"/>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D96E00D-C62E-4765-8DB6-616E9B72F45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AC92E7A-62FA-47A4-9943-6D5F7D77268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89E9909-1FFE-45B6-8148-092EAEC02CB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6C64DFF-9BA7-4D91-BF75-92FFDE03246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D186D04-CD1F-479E-81AA-CBC84CA6E5F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89" name="楕円 88">
          <a:extLst>
            <a:ext uri="{FF2B5EF4-FFF2-40B4-BE49-F238E27FC236}">
              <a16:creationId xmlns:a16="http://schemas.microsoft.com/office/drawing/2014/main" id="{D35B523E-7798-4DFF-AB6C-DF3D163B6CA7}"/>
            </a:ext>
          </a:extLst>
        </xdr:cNvPr>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0" name="財政力該当値テキスト">
          <a:extLst>
            <a:ext uri="{FF2B5EF4-FFF2-40B4-BE49-F238E27FC236}">
              <a16:creationId xmlns:a16="http://schemas.microsoft.com/office/drawing/2014/main" id="{17EA74C8-0B71-4C12-BF8E-CB9D9E644286}"/>
            </a:ext>
          </a:extLst>
        </xdr:cNvPr>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1" name="楕円 90">
          <a:extLst>
            <a:ext uri="{FF2B5EF4-FFF2-40B4-BE49-F238E27FC236}">
              <a16:creationId xmlns:a16="http://schemas.microsoft.com/office/drawing/2014/main" id="{3AFAD913-0D8A-48D6-976F-9B25E6506BAC}"/>
            </a:ext>
          </a:extLst>
        </xdr:cNvPr>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2" name="テキスト ボックス 91">
          <a:extLst>
            <a:ext uri="{FF2B5EF4-FFF2-40B4-BE49-F238E27FC236}">
              <a16:creationId xmlns:a16="http://schemas.microsoft.com/office/drawing/2014/main" id="{63DAAA58-145E-4BC1-BD93-D6B9752F064B}"/>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a:extLst>
            <a:ext uri="{FF2B5EF4-FFF2-40B4-BE49-F238E27FC236}">
              <a16:creationId xmlns:a16="http://schemas.microsoft.com/office/drawing/2014/main" id="{DCA2FF75-DF3C-41BE-A1C8-ADE803B2BBAA}"/>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a:extLst>
            <a:ext uri="{FF2B5EF4-FFF2-40B4-BE49-F238E27FC236}">
              <a16:creationId xmlns:a16="http://schemas.microsoft.com/office/drawing/2014/main" id="{6ED2BCD6-832A-47E3-9005-96A296A6732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5" name="楕円 94">
          <a:extLst>
            <a:ext uri="{FF2B5EF4-FFF2-40B4-BE49-F238E27FC236}">
              <a16:creationId xmlns:a16="http://schemas.microsoft.com/office/drawing/2014/main" id="{7634653B-D7EE-4881-A1FC-F4B329B15A49}"/>
            </a:ext>
          </a:extLst>
        </xdr:cNvPr>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6" name="テキスト ボックス 95">
          <a:extLst>
            <a:ext uri="{FF2B5EF4-FFF2-40B4-BE49-F238E27FC236}">
              <a16:creationId xmlns:a16="http://schemas.microsoft.com/office/drawing/2014/main" id="{CC4A7589-46BF-40CF-9B5F-E9C931B2F2DA}"/>
            </a:ext>
          </a:extLst>
        </xdr:cNvPr>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7" name="楕円 96">
          <a:extLst>
            <a:ext uri="{FF2B5EF4-FFF2-40B4-BE49-F238E27FC236}">
              <a16:creationId xmlns:a16="http://schemas.microsoft.com/office/drawing/2014/main" id="{A78D92D4-8C4A-4680-8B0E-D161C8102CBA}"/>
            </a:ext>
          </a:extLst>
        </xdr:cNvPr>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8" name="テキスト ボックス 97">
          <a:extLst>
            <a:ext uri="{FF2B5EF4-FFF2-40B4-BE49-F238E27FC236}">
              <a16:creationId xmlns:a16="http://schemas.microsoft.com/office/drawing/2014/main" id="{A271FBCD-0399-4A33-B26D-A8397646A9CB}"/>
            </a:ext>
          </a:extLst>
        </xdr:cNvPr>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D04EAB95-9C2E-45CF-945C-EC063821B12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E89EDC02-BEDC-44D9-989C-75EEA758EE6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3C01097-6701-406E-BA62-02F078B67FD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FEF62F5C-2804-4FA2-A27A-974E399806E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6A03EEAA-1683-409A-A5D7-0DBC1E96F86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6F5ED801-E2AB-4438-89AB-668C637C113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625C4491-ABE3-471D-9B86-7B7A074A7C6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3F5ABD54-BECD-4889-802D-CBEB45C566F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61E238C8-F52E-4E19-BAA9-CB045C30A39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D3F2CF14-48FA-4E8F-A481-96AE5EB49EA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668CB2EF-A81E-460B-9BFF-BCBB10B0A77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C0D3D79E-D149-4281-AB8A-EBA4A9BAE8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8E2AA94-344B-4BFC-965C-5DE3CBDEB89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ポイント増となった。これは、主に人件費、物件費、補助費等の増による経常経費充当一般財源の増加に対し、地方税や臨時財政対策債の減による経常一般財源歳入額が減少したことが要因である。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補助費等のうち、一部事務組合への負担金や公営企業会計への繰出金の割合が、類似団体と比較して高いため、全体として類似団体平均よりも上回って推移している。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今後、扶助費や公債費の増加も見込んでおり、引き続き事務事業の見直し等による経費削減と市税等の自主財源の確保に取り組み、行政改革大綱行動計画に基づく行政改革の実現に努める。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1FD84D5-E590-46BB-AB2C-9A1C9B6206B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E0FA4A21-674F-45D3-9A18-C05C50F83B4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72E89C28-09C6-4275-8EDA-4C6EB489162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8E3133FD-6A42-46BF-B77A-582AF7A34D4C}"/>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388C52FD-3BFC-4820-9B64-7EAD46EF02B7}"/>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9BC3F7D1-79B7-4142-9486-CB372DD09F5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3CD20ED-8923-48CB-B2A7-D30634DCF7D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C57EB27F-D57A-4B03-BA2E-D0F190F45C5D}"/>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97FDFFD-729F-42CB-A9BF-874E6F0F1C8F}"/>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E4C9F37A-E986-445A-8287-1D7242A911A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8BF1C0DC-4ED6-424E-80CD-299FBE2FA9B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BECA8541-A613-49DC-9271-C9E63595CF0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11560B8C-B0CF-47B1-A353-994191490577}"/>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E5BDCF62-BC42-4855-9B49-D7A48B2D075B}"/>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73CCC4C3-24D8-4328-B4F3-DD3481BDA088}"/>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500FDE48-9455-4EFB-9F27-E75EAE76C3BE}"/>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BFA5646-2C0F-41C1-BF70-AE1E80E6BD58}"/>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105728</xdr:rowOff>
    </xdr:to>
    <xdr:cxnSp macro="">
      <xdr:nvCxnSpPr>
        <xdr:cNvPr id="129" name="直線コネクタ 128">
          <a:extLst>
            <a:ext uri="{FF2B5EF4-FFF2-40B4-BE49-F238E27FC236}">
              <a16:creationId xmlns:a16="http://schemas.microsoft.com/office/drawing/2014/main" id="{2D7682CD-CBD3-4EED-8F5A-880ED7BB78BE}"/>
            </a:ext>
          </a:extLst>
        </xdr:cNvPr>
        <xdr:cNvCxnSpPr/>
      </xdr:nvCxnSpPr>
      <xdr:spPr>
        <a:xfrm>
          <a:off x="4114800" y="10843260"/>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9012E798-EB4A-4F87-9F02-96AF350D0DEE}"/>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7FA7E5E4-F0FD-4C5C-9550-D902277CE929}"/>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99695</xdr:rowOff>
    </xdr:to>
    <xdr:cxnSp macro="">
      <xdr:nvCxnSpPr>
        <xdr:cNvPr id="132" name="直線コネクタ 131">
          <a:extLst>
            <a:ext uri="{FF2B5EF4-FFF2-40B4-BE49-F238E27FC236}">
              <a16:creationId xmlns:a16="http://schemas.microsoft.com/office/drawing/2014/main" id="{15B8DC34-A11C-4313-B878-FE03BD7CA883}"/>
            </a:ext>
          </a:extLst>
        </xdr:cNvPr>
        <xdr:cNvCxnSpPr/>
      </xdr:nvCxnSpPr>
      <xdr:spPr>
        <a:xfrm flipV="1">
          <a:off x="3225800" y="1084326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71DA9C63-CD85-46A0-94A9-7621FFC46D92}"/>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615F746C-D6E7-407B-B849-C03548A872ED}"/>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65</xdr:row>
      <xdr:rowOff>133350</xdr:rowOff>
    </xdr:to>
    <xdr:cxnSp macro="">
      <xdr:nvCxnSpPr>
        <xdr:cNvPr id="135" name="直線コネクタ 134">
          <a:extLst>
            <a:ext uri="{FF2B5EF4-FFF2-40B4-BE49-F238E27FC236}">
              <a16:creationId xmlns:a16="http://schemas.microsoft.com/office/drawing/2014/main" id="{E309A168-3DD1-46AF-8613-A4EE4C957746}"/>
            </a:ext>
          </a:extLst>
        </xdr:cNvPr>
        <xdr:cNvCxnSpPr/>
      </xdr:nvCxnSpPr>
      <xdr:spPr>
        <a:xfrm flipV="1">
          <a:off x="2336800" y="1107249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715F1F99-18BE-4136-82F4-4FEC89CFEEE4}"/>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a:extLst>
            <a:ext uri="{FF2B5EF4-FFF2-40B4-BE49-F238E27FC236}">
              <a16:creationId xmlns:a16="http://schemas.microsoft.com/office/drawing/2014/main" id="{91EEB9D9-7CAA-439E-999C-C6A3E325F009}"/>
            </a:ext>
          </a:extLst>
        </xdr:cNvPr>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4128</xdr:rowOff>
    </xdr:to>
    <xdr:cxnSp macro="">
      <xdr:nvCxnSpPr>
        <xdr:cNvPr id="138" name="直線コネクタ 137">
          <a:extLst>
            <a:ext uri="{FF2B5EF4-FFF2-40B4-BE49-F238E27FC236}">
              <a16:creationId xmlns:a16="http://schemas.microsoft.com/office/drawing/2014/main" id="{A5BF585A-3581-4D9A-B9F5-E762BBE9E803}"/>
            </a:ext>
          </a:extLst>
        </xdr:cNvPr>
        <xdr:cNvCxnSpPr/>
      </xdr:nvCxnSpPr>
      <xdr:spPr>
        <a:xfrm flipV="1">
          <a:off x="1447800" y="112776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F1569D9C-50C5-4D22-AF24-F9A7501F021F}"/>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166705</xdr:rowOff>
    </xdr:from>
    <xdr:ext cx="762000" cy="259045"/>
    <xdr:sp macro="" textlink="">
      <xdr:nvSpPr>
        <xdr:cNvPr id="140" name="テキスト ボックス 139">
          <a:extLst>
            <a:ext uri="{FF2B5EF4-FFF2-40B4-BE49-F238E27FC236}">
              <a16:creationId xmlns:a16="http://schemas.microsoft.com/office/drawing/2014/main" id="{245ACD1C-2BE3-4D0E-B790-D100D4D77EE7}"/>
            </a:ext>
          </a:extLst>
        </xdr:cNvPr>
        <xdr:cNvSpPr txBox="1"/>
      </xdr:nvSpPr>
      <xdr:spPr>
        <a:xfrm>
          <a:off x="1955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0273ED40-F904-47B5-ADBA-9DFDD2F410A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a:extLst>
            <a:ext uri="{FF2B5EF4-FFF2-40B4-BE49-F238E27FC236}">
              <a16:creationId xmlns:a16="http://schemas.microsoft.com/office/drawing/2014/main" id="{54906D9D-FF53-4C99-B026-2215EF89159D}"/>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B73EF47-5AC8-4FEB-97EA-2450DB06D35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23B72ADE-FEB2-472D-B7B2-389827C2492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16C8903-D585-42BE-BAC3-CA0C44168CF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D2A950A-4238-4D82-ADB6-A4C9B3158C3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E67FE07-96C1-46DD-8998-1CFD25D100A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54928</xdr:rowOff>
    </xdr:from>
    <xdr:to>
      <xdr:col>23</xdr:col>
      <xdr:colOff>184150</xdr:colOff>
      <xdr:row>64</xdr:row>
      <xdr:rowOff>156528</xdr:rowOff>
    </xdr:to>
    <xdr:sp macro="" textlink="">
      <xdr:nvSpPr>
        <xdr:cNvPr id="148" name="楕円 147">
          <a:extLst>
            <a:ext uri="{FF2B5EF4-FFF2-40B4-BE49-F238E27FC236}">
              <a16:creationId xmlns:a16="http://schemas.microsoft.com/office/drawing/2014/main" id="{42CABBD4-AE41-4D5C-9943-870FBFF37628}"/>
            </a:ext>
          </a:extLst>
        </xdr:cNvPr>
        <xdr:cNvSpPr/>
      </xdr:nvSpPr>
      <xdr:spPr>
        <a:xfrm>
          <a:off x="4902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27005</xdr:rowOff>
    </xdr:from>
    <xdr:ext cx="762000" cy="259045"/>
    <xdr:sp macro="" textlink="">
      <xdr:nvSpPr>
        <xdr:cNvPr id="149" name="財政構造の弾力性該当値テキスト">
          <a:extLst>
            <a:ext uri="{FF2B5EF4-FFF2-40B4-BE49-F238E27FC236}">
              <a16:creationId xmlns:a16="http://schemas.microsoft.com/office/drawing/2014/main" id="{75787B4A-91A6-4BA2-A976-7ABE80ED7AC9}"/>
            </a:ext>
          </a:extLst>
        </xdr:cNvPr>
        <xdr:cNvSpPr txBox="1"/>
      </xdr:nvSpPr>
      <xdr:spPr>
        <a:xfrm>
          <a:off x="5041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0" name="楕円 149">
          <a:extLst>
            <a:ext uri="{FF2B5EF4-FFF2-40B4-BE49-F238E27FC236}">
              <a16:creationId xmlns:a16="http://schemas.microsoft.com/office/drawing/2014/main" id="{BB2C8AC8-9CB7-461A-8314-103F8FD06C3E}"/>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1" name="テキスト ボックス 150">
          <a:extLst>
            <a:ext uri="{FF2B5EF4-FFF2-40B4-BE49-F238E27FC236}">
              <a16:creationId xmlns:a16="http://schemas.microsoft.com/office/drawing/2014/main" id="{7736DBB0-417F-4352-9FA5-6DB7EA2907AD}"/>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2" name="楕円 151">
          <a:extLst>
            <a:ext uri="{FF2B5EF4-FFF2-40B4-BE49-F238E27FC236}">
              <a16:creationId xmlns:a16="http://schemas.microsoft.com/office/drawing/2014/main" id="{0A2436CE-2E93-4D72-8520-C3D2F6B73053}"/>
            </a:ext>
          </a:extLst>
        </xdr:cNvPr>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3" name="テキスト ボックス 152">
          <a:extLst>
            <a:ext uri="{FF2B5EF4-FFF2-40B4-BE49-F238E27FC236}">
              <a16:creationId xmlns:a16="http://schemas.microsoft.com/office/drawing/2014/main" id="{3E188721-FDA2-447A-9401-0A0B39AAE24E}"/>
            </a:ext>
          </a:extLst>
        </xdr:cNvPr>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4" name="楕円 153">
          <a:extLst>
            <a:ext uri="{FF2B5EF4-FFF2-40B4-BE49-F238E27FC236}">
              <a16:creationId xmlns:a16="http://schemas.microsoft.com/office/drawing/2014/main" id="{8CF5E8A9-8164-4437-A66F-314C4FE6EAA4}"/>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5" name="テキスト ボックス 154">
          <a:extLst>
            <a:ext uri="{FF2B5EF4-FFF2-40B4-BE49-F238E27FC236}">
              <a16:creationId xmlns:a16="http://schemas.microsoft.com/office/drawing/2014/main" id="{A99BD0A5-752C-4B8C-9DFB-41521ADAF15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124778</xdr:rowOff>
    </xdr:from>
    <xdr:to>
      <xdr:col>7</xdr:col>
      <xdr:colOff>31750</xdr:colOff>
      <xdr:row>66</xdr:row>
      <xdr:rowOff>54928</xdr:rowOff>
    </xdr:to>
    <xdr:sp macro="" textlink="">
      <xdr:nvSpPr>
        <xdr:cNvPr id="156" name="楕円 155">
          <a:extLst>
            <a:ext uri="{FF2B5EF4-FFF2-40B4-BE49-F238E27FC236}">
              <a16:creationId xmlns:a16="http://schemas.microsoft.com/office/drawing/2014/main" id="{E28C03ED-5E33-4DC8-942E-B3908E5B0161}"/>
            </a:ext>
          </a:extLst>
        </xdr:cNvPr>
        <xdr:cNvSpPr/>
      </xdr:nvSpPr>
      <xdr:spPr>
        <a:xfrm>
          <a:off x="1397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39705</xdr:rowOff>
    </xdr:from>
    <xdr:ext cx="762000" cy="259045"/>
    <xdr:sp macro="" textlink="">
      <xdr:nvSpPr>
        <xdr:cNvPr id="157" name="テキスト ボックス 156">
          <a:extLst>
            <a:ext uri="{FF2B5EF4-FFF2-40B4-BE49-F238E27FC236}">
              <a16:creationId xmlns:a16="http://schemas.microsoft.com/office/drawing/2014/main" id="{A5161F21-D67F-4D7A-BDDD-FA1C390B38A7}"/>
            </a:ext>
          </a:extLst>
        </xdr:cNvPr>
        <xdr:cNvSpPr txBox="1"/>
      </xdr:nvSpPr>
      <xdr:spPr>
        <a:xfrm>
          <a:off x="1066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3DC2BBBF-A947-47D9-8E7D-1E7E0880F34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E6EBD29C-C992-49C5-AD30-959EF152700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80E818A2-9144-45BE-8B2A-EC9EFD453B8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64D745F5-D11F-4FF8-8290-7C529C0DA28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C9C69BE9-0A3C-4305-A331-31A64FAD350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26AD5F80-88F8-48A7-BEF9-229AF6A1BBD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84F4384B-D50F-4066-92BB-EA25A974974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B31A2667-8BF5-4CA6-8A52-E8E1D607495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4A693F59-BE99-4750-93B0-119883BB829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88E469B-14BA-4512-B672-B49C80CFBD0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3FC6B843-975D-4BAD-944D-4EFF9128E4F3}"/>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95700998-EECF-4209-AA23-10C52A4107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ACA2853E-A1C7-4186-94BF-ADA812AD154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人件費は減少したが、物件費における電算システム改修費の増等により、前年度と比較して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10,077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類似団体平均を下回って推移しており、今後も引き続き、定員管理計画や行政改革大綱行動計画に基づき、効率的な行政運営に努める。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4C9728B-21AA-4B92-B18F-E2329585451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C061D227-A04E-4B37-86F0-E541C72F0A6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434A7FB9-2D7D-4B0F-894A-796AE827725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94105535-258F-4C53-BE3E-61DEFD9D79E8}"/>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64EA8A75-4F74-417B-BAD9-56E58A9338E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B711339C-4D89-400D-A711-8D85EA8F2912}"/>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8AA29B89-6429-4991-B3A5-03EEF8AF83CD}"/>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ABE42CC4-6036-46BA-BB1B-7D9B6DF4B0B5}"/>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E090905E-4B02-4277-AE8F-DCBC13E0C24A}"/>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67330D5B-E10A-4216-8679-CE2F2403C91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C4A839B6-24CE-4A99-A3C4-DC2D01EB7AD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6AEE79C9-96C3-4CD7-AE45-B41C2F6DAC8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533A134C-F864-489F-9D5B-80F37CC6DBD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C4341394-761B-4C46-B7B1-FFC3E577DE34}"/>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514A24DD-FFFE-4EA0-892A-81E3A33C0DB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1F811FD-AC4F-4939-8A61-EDEE77B8F4D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571D7A3E-42AF-4D63-AE97-96D9C72D03B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964B18B6-B63E-409A-A49C-1C1F62ADEED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C2964C60-71CF-4876-94B3-693C0C899E57}"/>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52178C8C-B07E-4C08-B6DB-66631DE86073}"/>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41EBC376-7F6D-41B4-95A3-6853270FEC43}"/>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14D45894-83CE-48DD-9209-3FA659FCF19A}"/>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40809B97-39D8-49F1-A803-797C46E67F3C}"/>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871</xdr:rowOff>
    </xdr:from>
    <xdr:to>
      <xdr:col>23</xdr:col>
      <xdr:colOff>133350</xdr:colOff>
      <xdr:row>81</xdr:row>
      <xdr:rowOff>35609</xdr:rowOff>
    </xdr:to>
    <xdr:cxnSp macro="">
      <xdr:nvCxnSpPr>
        <xdr:cNvPr id="194" name="直線コネクタ 193">
          <a:extLst>
            <a:ext uri="{FF2B5EF4-FFF2-40B4-BE49-F238E27FC236}">
              <a16:creationId xmlns:a16="http://schemas.microsoft.com/office/drawing/2014/main" id="{B98AFDD9-8CE7-40CB-B290-0E81A59D0CD0}"/>
            </a:ext>
          </a:extLst>
        </xdr:cNvPr>
        <xdr:cNvCxnSpPr/>
      </xdr:nvCxnSpPr>
      <xdr:spPr>
        <a:xfrm>
          <a:off x="4114800" y="13888321"/>
          <a:ext cx="838200" cy="3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F556C484-F68F-46EF-9C99-B337D42C4396}"/>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CA75B486-9921-41B3-98D9-6362004228F5}"/>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868</xdr:rowOff>
    </xdr:from>
    <xdr:to>
      <xdr:col>19</xdr:col>
      <xdr:colOff>133350</xdr:colOff>
      <xdr:row>81</xdr:row>
      <xdr:rowOff>871</xdr:rowOff>
    </xdr:to>
    <xdr:cxnSp macro="">
      <xdr:nvCxnSpPr>
        <xdr:cNvPr id="197" name="直線コネクタ 196">
          <a:extLst>
            <a:ext uri="{FF2B5EF4-FFF2-40B4-BE49-F238E27FC236}">
              <a16:creationId xmlns:a16="http://schemas.microsoft.com/office/drawing/2014/main" id="{21B71F2D-50E4-4294-9517-A214A1B5AFDC}"/>
            </a:ext>
          </a:extLst>
        </xdr:cNvPr>
        <xdr:cNvCxnSpPr/>
      </xdr:nvCxnSpPr>
      <xdr:spPr>
        <a:xfrm>
          <a:off x="3225800" y="13888318"/>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69753EBE-3002-4076-8C2D-7806A4561C67}"/>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C7241B46-2246-4128-B4DE-A8796EFC952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127943</xdr:rowOff>
    </xdr:from>
    <xdr:to>
      <xdr:col>15</xdr:col>
      <xdr:colOff>82550</xdr:colOff>
      <xdr:row>81</xdr:row>
      <xdr:rowOff>868</xdr:rowOff>
    </xdr:to>
    <xdr:cxnSp macro="">
      <xdr:nvCxnSpPr>
        <xdr:cNvPr id="200" name="直線コネクタ 199">
          <a:extLst>
            <a:ext uri="{FF2B5EF4-FFF2-40B4-BE49-F238E27FC236}">
              <a16:creationId xmlns:a16="http://schemas.microsoft.com/office/drawing/2014/main" id="{89CDC37A-B4DC-4E3B-B8E3-6BA2F1CB5B41}"/>
            </a:ext>
          </a:extLst>
        </xdr:cNvPr>
        <xdr:cNvCxnSpPr/>
      </xdr:nvCxnSpPr>
      <xdr:spPr>
        <a:xfrm>
          <a:off x="2336800" y="13843943"/>
          <a:ext cx="889000" cy="4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F674C864-9F37-4EE6-976A-523E0F9D82BE}"/>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a:extLst>
            <a:ext uri="{FF2B5EF4-FFF2-40B4-BE49-F238E27FC236}">
              <a16:creationId xmlns:a16="http://schemas.microsoft.com/office/drawing/2014/main" id="{6996DD2E-A66F-4CF3-A229-6EE5C53A8780}"/>
            </a:ext>
          </a:extLst>
        </xdr:cNvPr>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127943</xdr:rowOff>
    </xdr:from>
    <xdr:to>
      <xdr:col>11</xdr:col>
      <xdr:colOff>31750</xdr:colOff>
      <xdr:row>80</xdr:row>
      <xdr:rowOff>138530</xdr:rowOff>
    </xdr:to>
    <xdr:cxnSp macro="">
      <xdr:nvCxnSpPr>
        <xdr:cNvPr id="203" name="直線コネクタ 202">
          <a:extLst>
            <a:ext uri="{FF2B5EF4-FFF2-40B4-BE49-F238E27FC236}">
              <a16:creationId xmlns:a16="http://schemas.microsoft.com/office/drawing/2014/main" id="{95BDCC46-D099-4CE8-B904-91F38EA8BFA1}"/>
            </a:ext>
          </a:extLst>
        </xdr:cNvPr>
        <xdr:cNvCxnSpPr/>
      </xdr:nvCxnSpPr>
      <xdr:spPr>
        <a:xfrm flipV="1">
          <a:off x="1447800" y="13843943"/>
          <a:ext cx="889000" cy="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947D175D-AE9C-4A03-B538-C7343BE36309}"/>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a:extLst>
            <a:ext uri="{FF2B5EF4-FFF2-40B4-BE49-F238E27FC236}">
              <a16:creationId xmlns:a16="http://schemas.microsoft.com/office/drawing/2014/main" id="{DC251446-1B9A-4C2B-BD97-C684C53B1D3E}"/>
            </a:ext>
          </a:extLst>
        </xdr:cNvPr>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0A71620C-E5B5-40DA-8E6C-B454D23E4679}"/>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a:extLst>
            <a:ext uri="{FF2B5EF4-FFF2-40B4-BE49-F238E27FC236}">
              <a16:creationId xmlns:a16="http://schemas.microsoft.com/office/drawing/2014/main" id="{9D01B262-CAA4-4ADA-B734-742FFC4862D4}"/>
            </a:ext>
          </a:extLst>
        </xdr:cNvPr>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439DC8D-025C-440A-9602-8FC1DCC637F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6E24F4-53E8-4D81-9189-FD57DCD4317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A1736FF-66C3-400C-AB01-2D8EA5CF10A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8585883-4662-47CC-B9A2-E666B948082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AA7D6DC-A998-45B1-97A1-D7FC7C01B8F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156259</xdr:rowOff>
    </xdr:from>
    <xdr:to>
      <xdr:col>23</xdr:col>
      <xdr:colOff>184150</xdr:colOff>
      <xdr:row>81</xdr:row>
      <xdr:rowOff>86409</xdr:rowOff>
    </xdr:to>
    <xdr:sp macro="" textlink="">
      <xdr:nvSpPr>
        <xdr:cNvPr id="213" name="楕円 212">
          <a:extLst>
            <a:ext uri="{FF2B5EF4-FFF2-40B4-BE49-F238E27FC236}">
              <a16:creationId xmlns:a16="http://schemas.microsoft.com/office/drawing/2014/main" id="{59A6C6C6-A175-493D-85FD-1E215E50B7B7}"/>
            </a:ext>
          </a:extLst>
        </xdr:cNvPr>
        <xdr:cNvSpPr/>
      </xdr:nvSpPr>
      <xdr:spPr>
        <a:xfrm>
          <a:off x="4902200" y="138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1336</xdr:rowOff>
    </xdr:from>
    <xdr:ext cx="762000" cy="259045"/>
    <xdr:sp macro="" textlink="">
      <xdr:nvSpPr>
        <xdr:cNvPr id="214" name="人件費・物件費等の状況該当値テキスト">
          <a:extLst>
            <a:ext uri="{FF2B5EF4-FFF2-40B4-BE49-F238E27FC236}">
              <a16:creationId xmlns:a16="http://schemas.microsoft.com/office/drawing/2014/main" id="{6D996078-0915-4556-9E4B-63B12102F0E4}"/>
            </a:ext>
          </a:extLst>
        </xdr:cNvPr>
        <xdr:cNvSpPr txBox="1"/>
      </xdr:nvSpPr>
      <xdr:spPr>
        <a:xfrm>
          <a:off x="5041900" y="1371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121521</xdr:rowOff>
    </xdr:from>
    <xdr:to>
      <xdr:col>19</xdr:col>
      <xdr:colOff>184150</xdr:colOff>
      <xdr:row>81</xdr:row>
      <xdr:rowOff>51671</xdr:rowOff>
    </xdr:to>
    <xdr:sp macro="" textlink="">
      <xdr:nvSpPr>
        <xdr:cNvPr id="215" name="楕円 214">
          <a:extLst>
            <a:ext uri="{FF2B5EF4-FFF2-40B4-BE49-F238E27FC236}">
              <a16:creationId xmlns:a16="http://schemas.microsoft.com/office/drawing/2014/main" id="{B38A9BCA-FD51-4333-A802-CE78ADA92072}"/>
            </a:ext>
          </a:extLst>
        </xdr:cNvPr>
        <xdr:cNvSpPr/>
      </xdr:nvSpPr>
      <xdr:spPr>
        <a:xfrm>
          <a:off x="4064000" y="138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61848</xdr:rowOff>
    </xdr:from>
    <xdr:ext cx="736600" cy="259045"/>
    <xdr:sp macro="" textlink="">
      <xdr:nvSpPr>
        <xdr:cNvPr id="216" name="テキスト ボックス 215">
          <a:extLst>
            <a:ext uri="{FF2B5EF4-FFF2-40B4-BE49-F238E27FC236}">
              <a16:creationId xmlns:a16="http://schemas.microsoft.com/office/drawing/2014/main" id="{29A54208-A4DD-4541-8D40-1783AAA635C2}"/>
            </a:ext>
          </a:extLst>
        </xdr:cNvPr>
        <xdr:cNvSpPr txBox="1"/>
      </xdr:nvSpPr>
      <xdr:spPr>
        <a:xfrm>
          <a:off x="3733800" y="13606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121518</xdr:rowOff>
    </xdr:from>
    <xdr:to>
      <xdr:col>15</xdr:col>
      <xdr:colOff>133350</xdr:colOff>
      <xdr:row>81</xdr:row>
      <xdr:rowOff>51668</xdr:rowOff>
    </xdr:to>
    <xdr:sp macro="" textlink="">
      <xdr:nvSpPr>
        <xdr:cNvPr id="217" name="楕円 216">
          <a:extLst>
            <a:ext uri="{FF2B5EF4-FFF2-40B4-BE49-F238E27FC236}">
              <a16:creationId xmlns:a16="http://schemas.microsoft.com/office/drawing/2014/main" id="{8939169E-E214-47E7-828C-3E2EF841C7C7}"/>
            </a:ext>
          </a:extLst>
        </xdr:cNvPr>
        <xdr:cNvSpPr/>
      </xdr:nvSpPr>
      <xdr:spPr>
        <a:xfrm>
          <a:off x="3175000" y="138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61845</xdr:rowOff>
    </xdr:from>
    <xdr:ext cx="762000" cy="259045"/>
    <xdr:sp macro="" textlink="">
      <xdr:nvSpPr>
        <xdr:cNvPr id="218" name="テキスト ボックス 217">
          <a:extLst>
            <a:ext uri="{FF2B5EF4-FFF2-40B4-BE49-F238E27FC236}">
              <a16:creationId xmlns:a16="http://schemas.microsoft.com/office/drawing/2014/main" id="{B9E3F525-04B3-49C7-AF8C-894E5BEDCF3E}"/>
            </a:ext>
          </a:extLst>
        </xdr:cNvPr>
        <xdr:cNvSpPr txBox="1"/>
      </xdr:nvSpPr>
      <xdr:spPr>
        <a:xfrm>
          <a:off x="2844800" y="1360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77143</xdr:rowOff>
    </xdr:from>
    <xdr:to>
      <xdr:col>11</xdr:col>
      <xdr:colOff>82550</xdr:colOff>
      <xdr:row>81</xdr:row>
      <xdr:rowOff>7293</xdr:rowOff>
    </xdr:to>
    <xdr:sp macro="" textlink="">
      <xdr:nvSpPr>
        <xdr:cNvPr id="219" name="楕円 218">
          <a:extLst>
            <a:ext uri="{FF2B5EF4-FFF2-40B4-BE49-F238E27FC236}">
              <a16:creationId xmlns:a16="http://schemas.microsoft.com/office/drawing/2014/main" id="{D9AF8FEF-0B85-49F5-8F4B-F2000865F68D}"/>
            </a:ext>
          </a:extLst>
        </xdr:cNvPr>
        <xdr:cNvSpPr/>
      </xdr:nvSpPr>
      <xdr:spPr>
        <a:xfrm>
          <a:off x="2286000" y="137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17470</xdr:rowOff>
    </xdr:from>
    <xdr:ext cx="762000" cy="259045"/>
    <xdr:sp macro="" textlink="">
      <xdr:nvSpPr>
        <xdr:cNvPr id="220" name="テキスト ボックス 219">
          <a:extLst>
            <a:ext uri="{FF2B5EF4-FFF2-40B4-BE49-F238E27FC236}">
              <a16:creationId xmlns:a16="http://schemas.microsoft.com/office/drawing/2014/main" id="{233E1B62-458C-4AE5-9AD9-2B9B450D9B7B}"/>
            </a:ext>
          </a:extLst>
        </xdr:cNvPr>
        <xdr:cNvSpPr txBox="1"/>
      </xdr:nvSpPr>
      <xdr:spPr>
        <a:xfrm>
          <a:off x="1955800" y="1356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87730</xdr:rowOff>
    </xdr:from>
    <xdr:to>
      <xdr:col>7</xdr:col>
      <xdr:colOff>31750</xdr:colOff>
      <xdr:row>81</xdr:row>
      <xdr:rowOff>17880</xdr:rowOff>
    </xdr:to>
    <xdr:sp macro="" textlink="">
      <xdr:nvSpPr>
        <xdr:cNvPr id="221" name="楕円 220">
          <a:extLst>
            <a:ext uri="{FF2B5EF4-FFF2-40B4-BE49-F238E27FC236}">
              <a16:creationId xmlns:a16="http://schemas.microsoft.com/office/drawing/2014/main" id="{6AECD49C-49BD-450B-8BF4-7AF68EA8375B}"/>
            </a:ext>
          </a:extLst>
        </xdr:cNvPr>
        <xdr:cNvSpPr/>
      </xdr:nvSpPr>
      <xdr:spPr>
        <a:xfrm>
          <a:off x="1397000" y="138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28057</xdr:rowOff>
    </xdr:from>
    <xdr:ext cx="762000" cy="259045"/>
    <xdr:sp macro="" textlink="">
      <xdr:nvSpPr>
        <xdr:cNvPr id="222" name="テキスト ボックス 221">
          <a:extLst>
            <a:ext uri="{FF2B5EF4-FFF2-40B4-BE49-F238E27FC236}">
              <a16:creationId xmlns:a16="http://schemas.microsoft.com/office/drawing/2014/main" id="{313FD00E-E4D2-4240-A7D2-F0504229D53F}"/>
            </a:ext>
          </a:extLst>
        </xdr:cNvPr>
        <xdr:cNvSpPr txBox="1"/>
      </xdr:nvSpPr>
      <xdr:spPr>
        <a:xfrm>
          <a:off x="1066800" y="135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7FC605F8-E914-489F-BD63-2E0FCDFF13C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4B4063CF-7C20-4BBE-BE80-4E3555CBC67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4929652D-DF88-462B-BBC8-B3EE81BBD41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31CEC28E-4810-440F-96EE-67DCAA6D97C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5E46116D-690C-4981-9066-FAC71F27185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63AB9274-B962-4AD9-B272-E2B3AC8255E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F430B7E0-8E3B-41D1-946C-BC0E2AEAB07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3FFEAD77-B18D-4BF2-BED5-51E37742458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D341EEF-664C-4126-BEAA-8552EA1389D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3EC4899E-6B68-41C9-BB2E-5C411715803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CA7F124B-2A48-4203-A797-38400C0B649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9DD018E7-19C1-4AFD-A501-C075728B539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C0B6A456-3D0C-4B66-972A-5F8F791D6DF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近年は類似団体平均とほぼ同水準で推移している。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今後も、国や県、県内市町村等の動向を注視しながら、給与水準の適正化に努める。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7E5BFDB7-84CC-489B-86D2-F9EAF4DE1DF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C1535E3D-E310-4C64-B60E-851AECA4304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260F27AE-54F3-4BB2-A6EC-345A2A43011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88C70658-6BF7-45FA-8B28-ED960108189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D1D06907-CF65-4F75-ADE0-557092769B95}"/>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518F6628-AFA5-4DEB-A69B-4A116D5BB59E}"/>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82790880-C8B6-492B-B5DE-43E5C7E9D51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2ECF020F-4131-4569-8D6B-153EE3234DCA}"/>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C10E62B5-6FA2-4D00-93B6-14315D732A5D}"/>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4CC70280-6C0B-4C96-A690-083D452F2D2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ABE16F49-D922-47F8-8945-6CABEFFC098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C1E37AC1-33EC-4448-A56B-C86B41C61B1F}"/>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E1E6E894-24F3-4EF3-B1AF-110C267F5C3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941D368D-FF90-4161-ACB7-D9CF910D7F41}"/>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4769374-06D2-4013-88DD-DF775B9982A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E13E4149-DEA2-4224-9417-B04B7CD68C1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41C2ADD4-8EE1-4977-983C-EB9AEB97E95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FA6C907E-51FD-4DF8-83A6-ACD1ACED862E}"/>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9D14D5F5-D382-46CB-9A62-45D384A89E2F}"/>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217E149E-0263-4BBC-A0DD-60FCBE985D6E}"/>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F347E22B-EEC2-4C88-AC31-69DE57609A71}"/>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186D5BB8-FFA8-4DB5-BA5E-39CE79452CFC}"/>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8" name="直線コネクタ 257">
          <a:extLst>
            <a:ext uri="{FF2B5EF4-FFF2-40B4-BE49-F238E27FC236}">
              <a16:creationId xmlns:a16="http://schemas.microsoft.com/office/drawing/2014/main" id="{79E59D72-C493-432C-AEAB-F9208FE83F32}"/>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25A8E3EE-5F9A-4CD8-9E8F-68AB4AAF2B8B}"/>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8F646993-A117-419F-B9B6-EFCC33B6A46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133350</xdr:rowOff>
    </xdr:to>
    <xdr:cxnSp macro="">
      <xdr:nvCxnSpPr>
        <xdr:cNvPr id="261" name="直線コネクタ 260">
          <a:extLst>
            <a:ext uri="{FF2B5EF4-FFF2-40B4-BE49-F238E27FC236}">
              <a16:creationId xmlns:a16="http://schemas.microsoft.com/office/drawing/2014/main" id="{BA6A2893-E39F-45E0-931F-834AE858F637}"/>
            </a:ext>
          </a:extLst>
        </xdr:cNvPr>
        <xdr:cNvCxnSpPr/>
      </xdr:nvCxnSpPr>
      <xdr:spPr>
        <a:xfrm>
          <a:off x="15290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19CB4E9E-788E-46CB-9EDA-CF6B78B5A867}"/>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4D5AB92D-A82E-45E8-B5A1-3D6DA7E5A4F4}"/>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116114</xdr:rowOff>
    </xdr:to>
    <xdr:cxnSp macro="">
      <xdr:nvCxnSpPr>
        <xdr:cNvPr id="264" name="直線コネクタ 263">
          <a:extLst>
            <a:ext uri="{FF2B5EF4-FFF2-40B4-BE49-F238E27FC236}">
              <a16:creationId xmlns:a16="http://schemas.microsoft.com/office/drawing/2014/main" id="{CAAD31FA-E97D-4D91-B772-5F77AFF1BF43}"/>
            </a:ext>
          </a:extLst>
        </xdr:cNvPr>
        <xdr:cNvCxnSpPr/>
      </xdr:nvCxnSpPr>
      <xdr:spPr>
        <a:xfrm>
          <a:off x="14401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68E9C274-FC10-4A06-840C-B26248E5AAC5}"/>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a:extLst>
            <a:ext uri="{FF2B5EF4-FFF2-40B4-BE49-F238E27FC236}">
              <a16:creationId xmlns:a16="http://schemas.microsoft.com/office/drawing/2014/main" id="{FA1EE55C-DEE9-4DF1-A8DC-9588B7776B75}"/>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150586</xdr:rowOff>
    </xdr:to>
    <xdr:cxnSp macro="">
      <xdr:nvCxnSpPr>
        <xdr:cNvPr id="267" name="直線コネクタ 266">
          <a:extLst>
            <a:ext uri="{FF2B5EF4-FFF2-40B4-BE49-F238E27FC236}">
              <a16:creationId xmlns:a16="http://schemas.microsoft.com/office/drawing/2014/main" id="{BA73EDAB-65EB-4579-B441-47A35E0E5CCC}"/>
            </a:ext>
          </a:extLst>
        </xdr:cNvPr>
        <xdr:cNvCxnSpPr/>
      </xdr:nvCxnSpPr>
      <xdr:spPr>
        <a:xfrm flipV="1">
          <a:off x="13512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A3C2348A-5AA6-4632-9C42-347921686FE4}"/>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a:extLst>
            <a:ext uri="{FF2B5EF4-FFF2-40B4-BE49-F238E27FC236}">
              <a16:creationId xmlns:a16="http://schemas.microsoft.com/office/drawing/2014/main" id="{3699D365-F38D-4B1C-A038-FA79D851B1D6}"/>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C4A6D2CD-5D46-4FED-A6DE-43A55C88618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F17CE2A1-34D1-4160-8B29-1D750CF30137}"/>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9D025BA-3D18-4239-866B-B8B456EC900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BE05D68-43B5-46FA-AA87-8C8EED82558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15E17DE-47D3-4D71-9B0E-F0765536FD8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F54AD99-F8F6-4C57-8383-96203168733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8B95EAD-68D0-40F0-A76C-85970439E0C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7" name="楕円 276">
          <a:extLst>
            <a:ext uri="{FF2B5EF4-FFF2-40B4-BE49-F238E27FC236}">
              <a16:creationId xmlns:a16="http://schemas.microsoft.com/office/drawing/2014/main" id="{2191537C-ECC4-4139-806B-4B202790C40A}"/>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54627</xdr:rowOff>
    </xdr:from>
    <xdr:ext cx="762000" cy="259045"/>
    <xdr:sp macro="" textlink="">
      <xdr:nvSpPr>
        <xdr:cNvPr id="278" name="給与水準   （国との比較）該当値テキスト">
          <a:extLst>
            <a:ext uri="{FF2B5EF4-FFF2-40B4-BE49-F238E27FC236}">
              <a16:creationId xmlns:a16="http://schemas.microsoft.com/office/drawing/2014/main" id="{F208B7C8-C602-436F-A32F-E869FF24E1D1}"/>
            </a:ext>
          </a:extLst>
        </xdr:cNvPr>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a:extLst>
            <a:ext uri="{FF2B5EF4-FFF2-40B4-BE49-F238E27FC236}">
              <a16:creationId xmlns:a16="http://schemas.microsoft.com/office/drawing/2014/main" id="{312D8DE8-8DB7-47BD-BC7E-042025E0CE6F}"/>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0" name="テキスト ボックス 279">
          <a:extLst>
            <a:ext uri="{FF2B5EF4-FFF2-40B4-BE49-F238E27FC236}">
              <a16:creationId xmlns:a16="http://schemas.microsoft.com/office/drawing/2014/main" id="{490E8E26-27AB-4C6E-BBA3-2E9B401E037B}"/>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1" name="楕円 280">
          <a:extLst>
            <a:ext uri="{FF2B5EF4-FFF2-40B4-BE49-F238E27FC236}">
              <a16:creationId xmlns:a16="http://schemas.microsoft.com/office/drawing/2014/main" id="{4CA250E6-57CB-4094-A2D3-3798FBE8D91A}"/>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82" name="テキスト ボックス 281">
          <a:extLst>
            <a:ext uri="{FF2B5EF4-FFF2-40B4-BE49-F238E27FC236}">
              <a16:creationId xmlns:a16="http://schemas.microsoft.com/office/drawing/2014/main" id="{DD66C183-B0E0-4749-B7D6-92252090F0A4}"/>
            </a:ext>
          </a:extLst>
        </xdr:cNvPr>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3" name="楕円 282">
          <a:extLst>
            <a:ext uri="{FF2B5EF4-FFF2-40B4-BE49-F238E27FC236}">
              <a16:creationId xmlns:a16="http://schemas.microsoft.com/office/drawing/2014/main" id="{F729115E-E652-4FDF-9C30-E95A66D8BEA3}"/>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4" name="テキスト ボックス 283">
          <a:extLst>
            <a:ext uri="{FF2B5EF4-FFF2-40B4-BE49-F238E27FC236}">
              <a16:creationId xmlns:a16="http://schemas.microsoft.com/office/drawing/2014/main" id="{E0838F80-74F2-4AC0-AC15-512BAC3BC4EF}"/>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5" name="楕円 284">
          <a:extLst>
            <a:ext uri="{FF2B5EF4-FFF2-40B4-BE49-F238E27FC236}">
              <a16:creationId xmlns:a16="http://schemas.microsoft.com/office/drawing/2014/main" id="{CEEE5215-F0E5-45A5-9E9A-762A177B0FCC}"/>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86" name="テキスト ボックス 285">
          <a:extLst>
            <a:ext uri="{FF2B5EF4-FFF2-40B4-BE49-F238E27FC236}">
              <a16:creationId xmlns:a16="http://schemas.microsoft.com/office/drawing/2014/main" id="{FA46C9F2-35FD-433F-A428-F81FB589F298}"/>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A8C88312-94A4-4297-86D8-91C81AFB69C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C644010A-ECE2-46E3-8AE4-3883D415C88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4CFDF39F-80F7-4FE2-9F8A-3AC33BB4435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FF731053-896A-4A4A-8A54-B7EDBAC562B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1D01C339-D28F-4FA1-B80C-7A8A897D24E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41490895-D25E-4983-B56B-06A39C873D6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A32A57F8-0A02-4EAD-AD77-53AA84263FE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711BFB63-7078-41D8-9AF0-5E51427D54E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1ADA837C-317A-4BF8-927B-A9D233FE57A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1AD007C5-39A6-4A8F-9CE2-0CD5BD21919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31294F55-57D0-46D4-9D2F-6C4081DCF63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642EC3BB-7BDE-485E-9D24-4834E629031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D39D2CCE-EB15-4BB2-BDE1-12B9DCB4A3A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定員適正化計画による適正な職員数を管理し、類似団体平均とほぼ同水準で推移している。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今後も、事務事業の効率化、効率的な職員配置により、職員数の適正管理に努める。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794E5804-5B76-419A-8CCE-0A39A65CA42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6413E18A-D562-4C18-B5D2-1CAA3EF6885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906F42AE-67F6-4D4F-B2FC-F332DAC3B49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C8723C74-0DC4-4827-879A-FE275D7376B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78EF8A16-E5A1-402B-AEE1-4DD47288F48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3E32398A-5661-443B-BB5A-23D9E583029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570179F2-47CC-4A2D-AA76-B06FC619684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D0FD9905-E309-4B4E-BB62-1AA952338C2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46AD7841-7DC1-46D1-9221-9FAD85FB507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73C26B31-3B48-4C95-AFA6-AC8529298B7E}"/>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EFF22149-5562-4D01-8E6F-65FA57A825E2}"/>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536A3BA8-9265-4CCA-95F5-065F764A1CA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79F7A3C2-B325-4F50-8369-17460C46EEF1}"/>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DE75D41-D149-4644-A7C6-094E72915DB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264E7DB1-A2D7-4746-A1F7-8F2E5EE834F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1B6DA3FC-9B96-47B3-BFE1-563A7CBE3362}"/>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3CC2CFF9-9F04-4EAC-A567-C598A241EB55}"/>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B2AFF48-B463-4964-8A70-B9FB6C38045B}"/>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336FFAB0-F49B-49CC-9340-9A47A26A0AD8}"/>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9252A4C9-BCBA-4B41-8825-3B8AC1D01BF9}"/>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73660</xdr:rowOff>
    </xdr:to>
    <xdr:cxnSp macro="">
      <xdr:nvCxnSpPr>
        <xdr:cNvPr id="320" name="直線コネクタ 319">
          <a:extLst>
            <a:ext uri="{FF2B5EF4-FFF2-40B4-BE49-F238E27FC236}">
              <a16:creationId xmlns:a16="http://schemas.microsoft.com/office/drawing/2014/main" id="{9B996B70-F51F-411A-B00E-AF5D1464DED0}"/>
            </a:ext>
          </a:extLst>
        </xdr:cNvPr>
        <xdr:cNvCxnSpPr/>
      </xdr:nvCxnSpPr>
      <xdr:spPr>
        <a:xfrm>
          <a:off x="16179800" y="10360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B8509F39-AD7F-4161-B63B-5993DB9796E1}"/>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EA01B3C1-A280-4AD5-9706-11C46C0FA229}"/>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67225</xdr:rowOff>
    </xdr:from>
    <xdr:to>
      <xdr:col>77</xdr:col>
      <xdr:colOff>44450</xdr:colOff>
      <xdr:row>60</xdr:row>
      <xdr:rowOff>73660</xdr:rowOff>
    </xdr:to>
    <xdr:cxnSp macro="">
      <xdr:nvCxnSpPr>
        <xdr:cNvPr id="323" name="直線コネクタ 322">
          <a:extLst>
            <a:ext uri="{FF2B5EF4-FFF2-40B4-BE49-F238E27FC236}">
              <a16:creationId xmlns:a16="http://schemas.microsoft.com/office/drawing/2014/main" id="{A75A3624-9234-4FFB-A544-48EE3CDF9780}"/>
            </a:ext>
          </a:extLst>
        </xdr:cNvPr>
        <xdr:cNvCxnSpPr/>
      </xdr:nvCxnSpPr>
      <xdr:spPr>
        <a:xfrm>
          <a:off x="15290800" y="1035422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282148DF-6B29-4A64-94D1-864260CDCDBE}"/>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F0CE7B7F-24B4-4FBB-BB88-DDF50C671B08}"/>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63606</xdr:rowOff>
    </xdr:from>
    <xdr:to>
      <xdr:col>72</xdr:col>
      <xdr:colOff>203200</xdr:colOff>
      <xdr:row>60</xdr:row>
      <xdr:rowOff>67225</xdr:rowOff>
    </xdr:to>
    <xdr:cxnSp macro="">
      <xdr:nvCxnSpPr>
        <xdr:cNvPr id="326" name="直線コネクタ 325">
          <a:extLst>
            <a:ext uri="{FF2B5EF4-FFF2-40B4-BE49-F238E27FC236}">
              <a16:creationId xmlns:a16="http://schemas.microsoft.com/office/drawing/2014/main" id="{499AAEDF-5219-4262-B339-C4BA7B6244A1}"/>
            </a:ext>
          </a:extLst>
        </xdr:cNvPr>
        <xdr:cNvCxnSpPr/>
      </xdr:nvCxnSpPr>
      <xdr:spPr>
        <a:xfrm>
          <a:off x="14401800" y="1035060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D74B6B20-C56B-42E6-905A-59F231CD576F}"/>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a:extLst>
            <a:ext uri="{FF2B5EF4-FFF2-40B4-BE49-F238E27FC236}">
              <a16:creationId xmlns:a16="http://schemas.microsoft.com/office/drawing/2014/main" id="{51560F77-02F3-46FA-BDEB-2BEBFE1C36AE}"/>
            </a:ext>
          </a:extLst>
        </xdr:cNvPr>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56367</xdr:rowOff>
    </xdr:from>
    <xdr:to>
      <xdr:col>68</xdr:col>
      <xdr:colOff>152400</xdr:colOff>
      <xdr:row>60</xdr:row>
      <xdr:rowOff>63606</xdr:rowOff>
    </xdr:to>
    <xdr:cxnSp macro="">
      <xdr:nvCxnSpPr>
        <xdr:cNvPr id="329" name="直線コネクタ 328">
          <a:extLst>
            <a:ext uri="{FF2B5EF4-FFF2-40B4-BE49-F238E27FC236}">
              <a16:creationId xmlns:a16="http://schemas.microsoft.com/office/drawing/2014/main" id="{AAC0DC1B-6156-467A-A0E6-69BAA35B4A41}"/>
            </a:ext>
          </a:extLst>
        </xdr:cNvPr>
        <xdr:cNvCxnSpPr/>
      </xdr:nvCxnSpPr>
      <xdr:spPr>
        <a:xfrm>
          <a:off x="13512800" y="1034336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243FC69E-79BB-4973-85F2-FA3BD2201C7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a:extLst>
            <a:ext uri="{FF2B5EF4-FFF2-40B4-BE49-F238E27FC236}">
              <a16:creationId xmlns:a16="http://schemas.microsoft.com/office/drawing/2014/main" id="{08DB280A-A128-40A3-A512-8A67D3617386}"/>
            </a:ext>
          </a:extLst>
        </xdr:cNvPr>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54600DF3-97C3-4F14-B00C-527E29A8E9EB}"/>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a:extLst>
            <a:ext uri="{FF2B5EF4-FFF2-40B4-BE49-F238E27FC236}">
              <a16:creationId xmlns:a16="http://schemas.microsoft.com/office/drawing/2014/main" id="{A3BE024C-334E-4E48-9336-073139831EEB}"/>
            </a:ext>
          </a:extLst>
        </xdr:cNvPr>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DDB208C-ACC4-4F82-A712-6F624B0E12E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5E86612-64FB-4A16-AD95-D6418CAB9B9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02285A1-895B-44C8-930E-015BC4B0516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748796E-C77E-4EF5-B05C-5AD2568814F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60BC917-41CD-4401-9971-853AFB8BD74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39" name="楕円 338">
          <a:extLst>
            <a:ext uri="{FF2B5EF4-FFF2-40B4-BE49-F238E27FC236}">
              <a16:creationId xmlns:a16="http://schemas.microsoft.com/office/drawing/2014/main" id="{22DEE071-E80C-49AB-909E-2D3AC0317F10}"/>
            </a:ext>
          </a:extLst>
        </xdr:cNvPr>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166387</xdr:rowOff>
    </xdr:from>
    <xdr:ext cx="762000" cy="259045"/>
    <xdr:sp macro="" textlink="">
      <xdr:nvSpPr>
        <xdr:cNvPr id="340" name="定員管理の状況該当値テキスト">
          <a:extLst>
            <a:ext uri="{FF2B5EF4-FFF2-40B4-BE49-F238E27FC236}">
              <a16:creationId xmlns:a16="http://schemas.microsoft.com/office/drawing/2014/main" id="{382E2638-B6C3-461F-9DBA-481D2B16B4C5}"/>
            </a:ext>
          </a:extLst>
        </xdr:cNvPr>
        <xdr:cNvSpPr txBox="1"/>
      </xdr:nvSpPr>
      <xdr:spPr>
        <a:xfrm>
          <a:off x="17106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1" name="楕円 340">
          <a:extLst>
            <a:ext uri="{FF2B5EF4-FFF2-40B4-BE49-F238E27FC236}">
              <a16:creationId xmlns:a16="http://schemas.microsoft.com/office/drawing/2014/main" id="{61EA2D81-6DBE-4F6C-BD70-3B9457760A1F}"/>
            </a:ext>
          </a:extLst>
        </xdr:cNvPr>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109237</xdr:rowOff>
    </xdr:from>
    <xdr:ext cx="736600" cy="259045"/>
    <xdr:sp macro="" textlink="">
      <xdr:nvSpPr>
        <xdr:cNvPr id="342" name="テキスト ボックス 341">
          <a:extLst>
            <a:ext uri="{FF2B5EF4-FFF2-40B4-BE49-F238E27FC236}">
              <a16:creationId xmlns:a16="http://schemas.microsoft.com/office/drawing/2014/main" id="{87E66815-FC89-48C6-AB68-E0B9523037F4}"/>
            </a:ext>
          </a:extLst>
        </xdr:cNvPr>
        <xdr:cNvSpPr txBox="1"/>
      </xdr:nvSpPr>
      <xdr:spPr>
        <a:xfrm>
          <a:off x="15798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16425</xdr:rowOff>
    </xdr:from>
    <xdr:to>
      <xdr:col>73</xdr:col>
      <xdr:colOff>44450</xdr:colOff>
      <xdr:row>60</xdr:row>
      <xdr:rowOff>118025</xdr:rowOff>
    </xdr:to>
    <xdr:sp macro="" textlink="">
      <xdr:nvSpPr>
        <xdr:cNvPr id="343" name="楕円 342">
          <a:extLst>
            <a:ext uri="{FF2B5EF4-FFF2-40B4-BE49-F238E27FC236}">
              <a16:creationId xmlns:a16="http://schemas.microsoft.com/office/drawing/2014/main" id="{845AB777-A7B1-45B0-BA16-87872727C68A}"/>
            </a:ext>
          </a:extLst>
        </xdr:cNvPr>
        <xdr:cNvSpPr/>
      </xdr:nvSpPr>
      <xdr:spPr>
        <a:xfrm>
          <a:off x="15240000" y="103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128202</xdr:rowOff>
    </xdr:from>
    <xdr:ext cx="762000" cy="259045"/>
    <xdr:sp macro="" textlink="">
      <xdr:nvSpPr>
        <xdr:cNvPr id="344" name="テキスト ボックス 343">
          <a:extLst>
            <a:ext uri="{FF2B5EF4-FFF2-40B4-BE49-F238E27FC236}">
              <a16:creationId xmlns:a16="http://schemas.microsoft.com/office/drawing/2014/main" id="{EF97F964-4072-4D41-9A49-D9D46177A8A2}"/>
            </a:ext>
          </a:extLst>
        </xdr:cNvPr>
        <xdr:cNvSpPr txBox="1"/>
      </xdr:nvSpPr>
      <xdr:spPr>
        <a:xfrm>
          <a:off x="14909800" y="1007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12806</xdr:rowOff>
    </xdr:from>
    <xdr:to>
      <xdr:col>68</xdr:col>
      <xdr:colOff>203200</xdr:colOff>
      <xdr:row>60</xdr:row>
      <xdr:rowOff>114406</xdr:rowOff>
    </xdr:to>
    <xdr:sp macro="" textlink="">
      <xdr:nvSpPr>
        <xdr:cNvPr id="345" name="楕円 344">
          <a:extLst>
            <a:ext uri="{FF2B5EF4-FFF2-40B4-BE49-F238E27FC236}">
              <a16:creationId xmlns:a16="http://schemas.microsoft.com/office/drawing/2014/main" id="{A86CE043-289F-4A5F-9DE1-C33E9A5C8120}"/>
            </a:ext>
          </a:extLst>
        </xdr:cNvPr>
        <xdr:cNvSpPr/>
      </xdr:nvSpPr>
      <xdr:spPr>
        <a:xfrm>
          <a:off x="14351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124583</xdr:rowOff>
    </xdr:from>
    <xdr:ext cx="762000" cy="259045"/>
    <xdr:sp macro="" textlink="">
      <xdr:nvSpPr>
        <xdr:cNvPr id="346" name="テキスト ボックス 345">
          <a:extLst>
            <a:ext uri="{FF2B5EF4-FFF2-40B4-BE49-F238E27FC236}">
              <a16:creationId xmlns:a16="http://schemas.microsoft.com/office/drawing/2014/main" id="{281BEB66-EAAE-428B-87D6-8299B50697F2}"/>
            </a:ext>
          </a:extLst>
        </xdr:cNvPr>
        <xdr:cNvSpPr txBox="1"/>
      </xdr:nvSpPr>
      <xdr:spPr>
        <a:xfrm>
          <a:off x="14020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5567</xdr:rowOff>
    </xdr:from>
    <xdr:to>
      <xdr:col>64</xdr:col>
      <xdr:colOff>152400</xdr:colOff>
      <xdr:row>60</xdr:row>
      <xdr:rowOff>107167</xdr:rowOff>
    </xdr:to>
    <xdr:sp macro="" textlink="">
      <xdr:nvSpPr>
        <xdr:cNvPr id="347" name="楕円 346">
          <a:extLst>
            <a:ext uri="{FF2B5EF4-FFF2-40B4-BE49-F238E27FC236}">
              <a16:creationId xmlns:a16="http://schemas.microsoft.com/office/drawing/2014/main" id="{D8855BBA-4D5F-46BD-9914-3278F693FECB}"/>
            </a:ext>
          </a:extLst>
        </xdr:cNvPr>
        <xdr:cNvSpPr/>
      </xdr:nvSpPr>
      <xdr:spPr>
        <a:xfrm>
          <a:off x="13462000" y="102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117344</xdr:rowOff>
    </xdr:from>
    <xdr:ext cx="762000" cy="259045"/>
    <xdr:sp macro="" textlink="">
      <xdr:nvSpPr>
        <xdr:cNvPr id="348" name="テキスト ボックス 347">
          <a:extLst>
            <a:ext uri="{FF2B5EF4-FFF2-40B4-BE49-F238E27FC236}">
              <a16:creationId xmlns:a16="http://schemas.microsoft.com/office/drawing/2014/main" id="{D546E3E5-BD2B-4C60-BF06-4D1FA474AA8D}"/>
            </a:ext>
          </a:extLst>
        </xdr:cNvPr>
        <xdr:cNvSpPr txBox="1"/>
      </xdr:nvSpPr>
      <xdr:spPr>
        <a:xfrm>
          <a:off x="13131800" y="1006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B79CBE59-37D7-4606-BA5E-8F1FD6DE404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C0F43D70-A14B-459D-9F36-AC72B590A87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32665A04-DC06-468A-A5FF-F82B04AD1B9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B5C4484E-3038-4DD1-A295-00A8E3D88C0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848D338-3DD7-4251-8F5F-1C04C4A592D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6BC2D30A-857E-448C-80B6-67D8FB3F08D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133AC9A9-19F4-4780-8E31-09590E34067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EBA66434-F09F-4416-B84A-A316A48EFF7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79C44FED-49EB-4017-B7F0-AC4BD8288F3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2CB84198-BD12-41F1-8694-5C11F917135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7CFA4674-A033-48F8-A1EC-2A9B0AC704C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505DBE35-B9FD-4EC7-BB80-5EA473964AB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06D3F88-F8C8-45A3-9D5B-22B23160D9E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単年度では、分子の公営企業に係る準元利償還金の増などの影響以上に、臨時財政対策債発行可能額の減による分母の標準財政規模が減少したため、前年度と比較して増となった。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か年平均では、前年度と比較して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類似団体平均を上回って推移しているが、これは、公営企業会計に係る準元利償還金の負担が大きいことが主な要因ある。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令和６年度をピークに大規模な普通建設事業実施による公債費の増加が見込まれるため、今後も交付税措置率の高い有利な地方債の活用と市債の新規発行の抑制を図り、公債費負担の軽減に努める。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65C1316E-1EF6-44CB-907D-DA3D06BA708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E5FAF3C2-9147-4287-9F3E-8F8D46E1D67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4AD8CD1-59F4-4249-AA19-853DF45B082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2B5CDC25-D4CA-484B-BF63-62D70EB6EB46}"/>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CB36097B-DAF3-45E2-AEA1-28EF806DEA4F}"/>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D45A02E0-16A3-4517-B476-A413CE93AE0C}"/>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D78BDBD5-C1F9-4510-8BC5-AA8DC7A4C8D9}"/>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3A69F1DC-C45B-4893-96D8-8BD7155B1689}"/>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12F761CC-D7B9-4D85-BD05-4DF2E4DD81EA}"/>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2D8695F6-2EF0-4066-9BD7-471B48F17721}"/>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E1EAADE1-694C-4E04-85C6-90EAA6E5B2C1}"/>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9E54E171-D1B7-47A6-9AA9-07492E0EE0D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6224C96D-5EF8-4584-AD8B-BA8F26BE160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89147824-BE4D-4792-89F2-BC33EE4C9D3B}"/>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8376006F-9A15-4DBD-ADEF-6BDA37EC6188}"/>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99F1B18F-A919-47C7-8A57-C05D2E2EEF0C}"/>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9FAA3AB1-D683-4F7A-8D14-D74594B494AB}"/>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7FE915F3-A716-4EBA-981A-43327DBE49E2}"/>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119634</xdr:rowOff>
    </xdr:to>
    <xdr:cxnSp macro="">
      <xdr:nvCxnSpPr>
        <xdr:cNvPr id="380" name="直線コネクタ 379">
          <a:extLst>
            <a:ext uri="{FF2B5EF4-FFF2-40B4-BE49-F238E27FC236}">
              <a16:creationId xmlns:a16="http://schemas.microsoft.com/office/drawing/2014/main" id="{689447EF-74F4-4143-8487-C746D7F592F0}"/>
            </a:ext>
          </a:extLst>
        </xdr:cNvPr>
        <xdr:cNvCxnSpPr/>
      </xdr:nvCxnSpPr>
      <xdr:spPr>
        <a:xfrm flipV="1">
          <a:off x="16179800" y="71008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42CBC7BA-8323-4A66-BDA7-F2D246DF3005}"/>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DE3A2A7C-54FF-4F64-AEB1-DB71D3A0AEE6}"/>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42</xdr:row>
      <xdr:rowOff>15748</xdr:rowOff>
    </xdr:to>
    <xdr:cxnSp macro="">
      <xdr:nvCxnSpPr>
        <xdr:cNvPr id="383" name="直線コネクタ 382">
          <a:extLst>
            <a:ext uri="{FF2B5EF4-FFF2-40B4-BE49-F238E27FC236}">
              <a16:creationId xmlns:a16="http://schemas.microsoft.com/office/drawing/2014/main" id="{6D5E80DE-11AE-4DDB-9FC1-4DACD3A44F62}"/>
            </a:ext>
          </a:extLst>
        </xdr:cNvPr>
        <xdr:cNvCxnSpPr/>
      </xdr:nvCxnSpPr>
      <xdr:spPr>
        <a:xfrm flipV="1">
          <a:off x="15290800" y="714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15FE94DD-78A7-423B-8FF8-12583EB0811A}"/>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a:extLst>
            <a:ext uri="{FF2B5EF4-FFF2-40B4-BE49-F238E27FC236}">
              <a16:creationId xmlns:a16="http://schemas.microsoft.com/office/drawing/2014/main" id="{97AEE4E0-9C66-41AC-AF58-F1BDB5E14B4A}"/>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64008</xdr:rowOff>
    </xdr:to>
    <xdr:cxnSp macro="">
      <xdr:nvCxnSpPr>
        <xdr:cNvPr id="386" name="直線コネクタ 385">
          <a:extLst>
            <a:ext uri="{FF2B5EF4-FFF2-40B4-BE49-F238E27FC236}">
              <a16:creationId xmlns:a16="http://schemas.microsoft.com/office/drawing/2014/main" id="{7ABA16E5-CE31-4B53-8D7F-5526676960F0}"/>
            </a:ext>
          </a:extLst>
        </xdr:cNvPr>
        <xdr:cNvCxnSpPr/>
      </xdr:nvCxnSpPr>
      <xdr:spPr>
        <a:xfrm flipV="1">
          <a:off x="14401800" y="721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B028A56D-116D-4790-BF50-144CDE175F9E}"/>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8" name="テキスト ボックス 387">
          <a:extLst>
            <a:ext uri="{FF2B5EF4-FFF2-40B4-BE49-F238E27FC236}">
              <a16:creationId xmlns:a16="http://schemas.microsoft.com/office/drawing/2014/main" id="{594033EB-E880-4757-9E8C-0AAF50BB2566}"/>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92964</xdr:rowOff>
    </xdr:to>
    <xdr:cxnSp macro="">
      <xdr:nvCxnSpPr>
        <xdr:cNvPr id="389" name="直線コネクタ 388">
          <a:extLst>
            <a:ext uri="{FF2B5EF4-FFF2-40B4-BE49-F238E27FC236}">
              <a16:creationId xmlns:a16="http://schemas.microsoft.com/office/drawing/2014/main" id="{D5405328-A17E-41AA-9277-A2E2FE3607D8}"/>
            </a:ext>
          </a:extLst>
        </xdr:cNvPr>
        <xdr:cNvCxnSpPr/>
      </xdr:nvCxnSpPr>
      <xdr:spPr>
        <a:xfrm flipV="1">
          <a:off x="13512800" y="72649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6D10CDE7-77D5-4666-9333-759D7C678E8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2048BAD5-7BEE-457B-819B-109F8DC8AFDD}"/>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4BCB104F-B7BA-4BCF-AAB4-DC41A5D98BE5}"/>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3" name="テキスト ボックス 392">
          <a:extLst>
            <a:ext uri="{FF2B5EF4-FFF2-40B4-BE49-F238E27FC236}">
              <a16:creationId xmlns:a16="http://schemas.microsoft.com/office/drawing/2014/main" id="{D0ADD168-9D77-4F51-BCCE-8F096E316D7E}"/>
            </a:ext>
          </a:extLst>
        </xdr:cNvPr>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3558ACE-666E-429C-AA9D-08555AFC3F3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3FD1585-20FF-4B3B-B24E-21A34CD5DE6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E0010C4-D25D-4173-888E-E547910C843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8F54200-5EFD-480F-BFA4-375BD05E179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39419B7-AB50-4872-A486-510CFED1F94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99" name="楕円 398">
          <a:extLst>
            <a:ext uri="{FF2B5EF4-FFF2-40B4-BE49-F238E27FC236}">
              <a16:creationId xmlns:a16="http://schemas.microsoft.com/office/drawing/2014/main" id="{3A78D392-D007-4087-9114-FC57F272B4EB}"/>
            </a:ext>
          </a:extLst>
        </xdr:cNvPr>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400" name="公債費負担の状況該当値テキスト">
          <a:extLst>
            <a:ext uri="{FF2B5EF4-FFF2-40B4-BE49-F238E27FC236}">
              <a16:creationId xmlns:a16="http://schemas.microsoft.com/office/drawing/2014/main" id="{2B250982-E9FE-49DC-A59A-C532E5D53611}"/>
            </a:ext>
          </a:extLst>
        </xdr:cNvPr>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1" name="楕円 400">
          <a:extLst>
            <a:ext uri="{FF2B5EF4-FFF2-40B4-BE49-F238E27FC236}">
              <a16:creationId xmlns:a16="http://schemas.microsoft.com/office/drawing/2014/main" id="{82DF0E05-6947-406F-99E7-77ADC11546DF}"/>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2" name="テキスト ボックス 401">
          <a:extLst>
            <a:ext uri="{FF2B5EF4-FFF2-40B4-BE49-F238E27FC236}">
              <a16:creationId xmlns:a16="http://schemas.microsoft.com/office/drawing/2014/main" id="{BC75D7F8-7686-433A-89DD-834450AE4E51}"/>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3" name="楕円 402">
          <a:extLst>
            <a:ext uri="{FF2B5EF4-FFF2-40B4-BE49-F238E27FC236}">
              <a16:creationId xmlns:a16="http://schemas.microsoft.com/office/drawing/2014/main" id="{C4DD5182-8EFF-46F2-9BE8-8A6507A7911B}"/>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4" name="テキスト ボックス 403">
          <a:extLst>
            <a:ext uri="{FF2B5EF4-FFF2-40B4-BE49-F238E27FC236}">
              <a16:creationId xmlns:a16="http://schemas.microsoft.com/office/drawing/2014/main" id="{02891B2A-7C5F-4DF6-978D-26A68B6306D6}"/>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05" name="楕円 404">
          <a:extLst>
            <a:ext uri="{FF2B5EF4-FFF2-40B4-BE49-F238E27FC236}">
              <a16:creationId xmlns:a16="http://schemas.microsoft.com/office/drawing/2014/main" id="{84832582-C81E-4DEE-8DD2-7A3076CD71BC}"/>
            </a:ext>
          </a:extLst>
        </xdr:cNvPr>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06" name="テキスト ボックス 405">
          <a:extLst>
            <a:ext uri="{FF2B5EF4-FFF2-40B4-BE49-F238E27FC236}">
              <a16:creationId xmlns:a16="http://schemas.microsoft.com/office/drawing/2014/main" id="{0D6FA536-DF98-4E5D-A29B-A354F5159FAB}"/>
            </a:ext>
          </a:extLst>
        </xdr:cNvPr>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7" name="楕円 406">
          <a:extLst>
            <a:ext uri="{FF2B5EF4-FFF2-40B4-BE49-F238E27FC236}">
              <a16:creationId xmlns:a16="http://schemas.microsoft.com/office/drawing/2014/main" id="{A3C9E779-937B-4776-95D8-894D669C2043}"/>
            </a:ext>
          </a:extLst>
        </xdr:cNvPr>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8" name="テキスト ボックス 407">
          <a:extLst>
            <a:ext uri="{FF2B5EF4-FFF2-40B4-BE49-F238E27FC236}">
              <a16:creationId xmlns:a16="http://schemas.microsoft.com/office/drawing/2014/main" id="{66FEF7CF-6A2B-4473-B227-E79B7B8FDBE2}"/>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3622F232-95AE-417B-A7A7-55FD8EEC80E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8468DBCF-EA5B-4B84-A818-BC41E9E69FD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63544C69-AEC3-4224-A6E1-4A161A472CF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F837AD8F-33B4-4A3A-B296-358DA701951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34925474-8BEB-4F14-937E-78DC21F304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8B3737D3-0556-4375-95B6-B9B8E8F5B7A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AD9EDEC1-B89F-4445-9914-B949D8CB5C6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A1E22B93-03D2-4CDF-AC55-BE0308CDF49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C13D3D94-D50C-4D68-AAF5-7EF604A41B4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F9E558DF-B243-4428-B473-65986B4A626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E1CF492E-9ED5-4C9E-A730-BF5AF6EF67D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5F6BEAF2-19C9-4725-9593-67CDD0123D5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95F926CA-19DC-4236-AEB6-84B015257B5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分母の標準財政規模が減少した影響以上に、地方債現在高の減などによる分子の将来負担額が減少したため、前年度と比較して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類似団体平均を上回って推移しているが、これは、公営企業債等繰入見込額の負担が大きいことが主な要因ある。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６年度をピークに大規模な普通建設事業実施により地方債現在高が増加する見込みであるが、今後も交付税措置率の高い有利な地方債を活用するとともに、事業の必要性等の精査による市債の新規発行の抑制と基金残高の確保に努め、将来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22B56573-FA43-4436-9ECB-229EACB2210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21E4017-2394-43E0-95F1-3DC259B8801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2E860001-B423-4860-A036-B76D98438EA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FA228AB8-B45F-46EC-973E-0BF7F98ED62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B51FD8D9-CD00-4F86-9014-B311C66FDFE9}"/>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43DC4ABA-3B44-4B3C-8185-5C0CBC6FE944}"/>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B43FB150-7E1C-4AED-B210-E7B1C523E4D3}"/>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E9A43F99-E213-4C06-8FAA-6B27787B9F87}"/>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EA51C0F0-7C02-4027-9475-CA1DF8D8E337}"/>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51F402AF-2228-4C57-B80D-71DAF6553856}"/>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47C14B15-68E9-4DDF-AD5D-51340A347134}"/>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794F5F6E-8F36-49EF-B74C-E355853C687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98288AA1-C254-43C9-9D72-5E421F8A4AB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B88FF4AA-73C8-492A-8CC5-8B8662B8D7AA}"/>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7449BB9D-8435-4A50-8B2B-F4FE1E726D4A}"/>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5684B75C-077C-4188-8379-E93F385662F7}"/>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F5B5EE10-F59B-4E5B-9762-BF9FF94FAF9A}"/>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6F2DB8E4-1775-417E-8B74-A706E579A723}"/>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136449</xdr:rowOff>
    </xdr:from>
    <xdr:to>
      <xdr:col>81</xdr:col>
      <xdr:colOff>44450</xdr:colOff>
      <xdr:row>16</xdr:row>
      <xdr:rowOff>169266</xdr:rowOff>
    </xdr:to>
    <xdr:cxnSp macro="">
      <xdr:nvCxnSpPr>
        <xdr:cNvPr id="440" name="直線コネクタ 439">
          <a:extLst>
            <a:ext uri="{FF2B5EF4-FFF2-40B4-BE49-F238E27FC236}">
              <a16:creationId xmlns:a16="http://schemas.microsoft.com/office/drawing/2014/main" id="{84A4A100-37CC-4126-9917-C7311E06DA51}"/>
            </a:ext>
          </a:extLst>
        </xdr:cNvPr>
        <xdr:cNvCxnSpPr/>
      </xdr:nvCxnSpPr>
      <xdr:spPr>
        <a:xfrm flipV="1">
          <a:off x="16179800" y="2879649"/>
          <a:ext cx="838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6BBECFB8-BAF2-4B4B-BA1B-A6A510C5BDD2}"/>
            </a:ext>
          </a:extLst>
        </xdr:cNvPr>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CD565933-C4F1-4A35-9A9D-237E2F32D373}"/>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169266</xdr:rowOff>
    </xdr:from>
    <xdr:to>
      <xdr:col>77</xdr:col>
      <xdr:colOff>44450</xdr:colOff>
      <xdr:row>17</xdr:row>
      <xdr:rowOff>84684</xdr:rowOff>
    </xdr:to>
    <xdr:cxnSp macro="">
      <xdr:nvCxnSpPr>
        <xdr:cNvPr id="443" name="直線コネクタ 442">
          <a:extLst>
            <a:ext uri="{FF2B5EF4-FFF2-40B4-BE49-F238E27FC236}">
              <a16:creationId xmlns:a16="http://schemas.microsoft.com/office/drawing/2014/main" id="{4C044F2D-18F1-4583-9B77-14BFB1A10E2B}"/>
            </a:ext>
          </a:extLst>
        </xdr:cNvPr>
        <xdr:cNvCxnSpPr/>
      </xdr:nvCxnSpPr>
      <xdr:spPr>
        <a:xfrm flipV="1">
          <a:off x="15290800" y="29124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9ED4EB50-EC08-489D-9A69-18626DBB76B7}"/>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F96AC7FE-9A27-4BF1-9052-BB94ECA55738}"/>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84684</xdr:rowOff>
    </xdr:from>
    <xdr:to>
      <xdr:col>72</xdr:col>
      <xdr:colOff>203200</xdr:colOff>
      <xdr:row>17</xdr:row>
      <xdr:rowOff>105918</xdr:rowOff>
    </xdr:to>
    <xdr:cxnSp macro="">
      <xdr:nvCxnSpPr>
        <xdr:cNvPr id="446" name="直線コネクタ 445">
          <a:extLst>
            <a:ext uri="{FF2B5EF4-FFF2-40B4-BE49-F238E27FC236}">
              <a16:creationId xmlns:a16="http://schemas.microsoft.com/office/drawing/2014/main" id="{02977781-8EBE-4532-A59E-18168D433FD0}"/>
            </a:ext>
          </a:extLst>
        </xdr:cNvPr>
        <xdr:cNvCxnSpPr/>
      </xdr:nvCxnSpPr>
      <xdr:spPr>
        <a:xfrm flipV="1">
          <a:off x="14401800" y="2999334"/>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a:extLst>
            <a:ext uri="{FF2B5EF4-FFF2-40B4-BE49-F238E27FC236}">
              <a16:creationId xmlns:a16="http://schemas.microsoft.com/office/drawing/2014/main" id="{2E345492-29FA-4C9C-BED3-219F605FCF02}"/>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a:extLst>
            <a:ext uri="{FF2B5EF4-FFF2-40B4-BE49-F238E27FC236}">
              <a16:creationId xmlns:a16="http://schemas.microsoft.com/office/drawing/2014/main" id="{6C5429D0-7CC1-43DE-8E16-F50C7AE68CDB}"/>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105918</xdr:rowOff>
    </xdr:from>
    <xdr:to>
      <xdr:col>68</xdr:col>
      <xdr:colOff>152400</xdr:colOff>
      <xdr:row>17</xdr:row>
      <xdr:rowOff>108814</xdr:rowOff>
    </xdr:to>
    <xdr:cxnSp macro="">
      <xdr:nvCxnSpPr>
        <xdr:cNvPr id="449" name="直線コネクタ 448">
          <a:extLst>
            <a:ext uri="{FF2B5EF4-FFF2-40B4-BE49-F238E27FC236}">
              <a16:creationId xmlns:a16="http://schemas.microsoft.com/office/drawing/2014/main" id="{74F4FB62-0B51-42AF-9B7C-511A9BED7164}"/>
            </a:ext>
          </a:extLst>
        </xdr:cNvPr>
        <xdr:cNvCxnSpPr/>
      </xdr:nvCxnSpPr>
      <xdr:spPr>
        <a:xfrm flipV="1">
          <a:off x="13512800" y="302056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a:extLst>
            <a:ext uri="{FF2B5EF4-FFF2-40B4-BE49-F238E27FC236}">
              <a16:creationId xmlns:a16="http://schemas.microsoft.com/office/drawing/2014/main" id="{81D3E670-5509-4017-ACEE-A0301ACC6885}"/>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1" name="テキスト ボックス 450">
          <a:extLst>
            <a:ext uri="{FF2B5EF4-FFF2-40B4-BE49-F238E27FC236}">
              <a16:creationId xmlns:a16="http://schemas.microsoft.com/office/drawing/2014/main" id="{BFF45982-BFE9-4CED-B5F8-EFD4800200CC}"/>
            </a:ext>
          </a:extLst>
        </xdr:cNvPr>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a:extLst>
            <a:ext uri="{FF2B5EF4-FFF2-40B4-BE49-F238E27FC236}">
              <a16:creationId xmlns:a16="http://schemas.microsoft.com/office/drawing/2014/main" id="{18CFAB13-6D2C-4465-85B1-0661A6F41FF2}"/>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3" name="テキスト ボックス 452">
          <a:extLst>
            <a:ext uri="{FF2B5EF4-FFF2-40B4-BE49-F238E27FC236}">
              <a16:creationId xmlns:a16="http://schemas.microsoft.com/office/drawing/2014/main" id="{65C2A491-59FB-4A06-9178-6BB29EEC261C}"/>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90E2C8B-7238-4ACA-8C6C-40F81E0C35A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9E64298-48B0-46BC-AE1D-0AC639260D5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6045877-6559-4BD0-8072-5862D257E4D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D886490-DA1E-4E46-8D9C-2CB0C7C16C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C76DA02-9AD3-4AA7-8779-C898DDAA541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85649</xdr:rowOff>
    </xdr:from>
    <xdr:to>
      <xdr:col>81</xdr:col>
      <xdr:colOff>95250</xdr:colOff>
      <xdr:row>17</xdr:row>
      <xdr:rowOff>15799</xdr:rowOff>
    </xdr:to>
    <xdr:sp macro="" textlink="">
      <xdr:nvSpPr>
        <xdr:cNvPr id="459" name="楕円 458">
          <a:extLst>
            <a:ext uri="{FF2B5EF4-FFF2-40B4-BE49-F238E27FC236}">
              <a16:creationId xmlns:a16="http://schemas.microsoft.com/office/drawing/2014/main" id="{83EF084D-0BB0-43CE-B4D0-B8A2512D5B83}"/>
            </a:ext>
          </a:extLst>
        </xdr:cNvPr>
        <xdr:cNvSpPr/>
      </xdr:nvSpPr>
      <xdr:spPr>
        <a:xfrm>
          <a:off x="16967200" y="28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57726</xdr:rowOff>
    </xdr:from>
    <xdr:ext cx="762000" cy="259045"/>
    <xdr:sp macro="" textlink="">
      <xdr:nvSpPr>
        <xdr:cNvPr id="460" name="将来負担の状況該当値テキスト">
          <a:extLst>
            <a:ext uri="{FF2B5EF4-FFF2-40B4-BE49-F238E27FC236}">
              <a16:creationId xmlns:a16="http://schemas.microsoft.com/office/drawing/2014/main" id="{0CCDF339-FAB9-46C3-9A2D-A0449855C164}"/>
            </a:ext>
          </a:extLst>
        </xdr:cNvPr>
        <xdr:cNvSpPr txBox="1"/>
      </xdr:nvSpPr>
      <xdr:spPr>
        <a:xfrm>
          <a:off x="17106900" y="280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118466</xdr:rowOff>
    </xdr:from>
    <xdr:to>
      <xdr:col>77</xdr:col>
      <xdr:colOff>95250</xdr:colOff>
      <xdr:row>17</xdr:row>
      <xdr:rowOff>48616</xdr:rowOff>
    </xdr:to>
    <xdr:sp macro="" textlink="">
      <xdr:nvSpPr>
        <xdr:cNvPr id="461" name="楕円 460">
          <a:extLst>
            <a:ext uri="{FF2B5EF4-FFF2-40B4-BE49-F238E27FC236}">
              <a16:creationId xmlns:a16="http://schemas.microsoft.com/office/drawing/2014/main" id="{0A23A091-BED5-4497-892A-BDBBBC814389}"/>
            </a:ext>
          </a:extLst>
        </xdr:cNvPr>
        <xdr:cNvSpPr/>
      </xdr:nvSpPr>
      <xdr:spPr>
        <a:xfrm>
          <a:off x="16129000" y="28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33393</xdr:rowOff>
    </xdr:from>
    <xdr:ext cx="736600" cy="259045"/>
    <xdr:sp macro="" textlink="">
      <xdr:nvSpPr>
        <xdr:cNvPr id="462" name="テキスト ボックス 461">
          <a:extLst>
            <a:ext uri="{FF2B5EF4-FFF2-40B4-BE49-F238E27FC236}">
              <a16:creationId xmlns:a16="http://schemas.microsoft.com/office/drawing/2014/main" id="{8604D21C-B020-49A1-8469-FD7E70E09D10}"/>
            </a:ext>
          </a:extLst>
        </xdr:cNvPr>
        <xdr:cNvSpPr txBox="1"/>
      </xdr:nvSpPr>
      <xdr:spPr>
        <a:xfrm>
          <a:off x="15798800" y="294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33884</xdr:rowOff>
    </xdr:from>
    <xdr:to>
      <xdr:col>73</xdr:col>
      <xdr:colOff>44450</xdr:colOff>
      <xdr:row>17</xdr:row>
      <xdr:rowOff>135484</xdr:rowOff>
    </xdr:to>
    <xdr:sp macro="" textlink="">
      <xdr:nvSpPr>
        <xdr:cNvPr id="463" name="楕円 462">
          <a:extLst>
            <a:ext uri="{FF2B5EF4-FFF2-40B4-BE49-F238E27FC236}">
              <a16:creationId xmlns:a16="http://schemas.microsoft.com/office/drawing/2014/main" id="{0512BC5D-29CB-49E3-B024-78952A7CCA75}"/>
            </a:ext>
          </a:extLst>
        </xdr:cNvPr>
        <xdr:cNvSpPr/>
      </xdr:nvSpPr>
      <xdr:spPr>
        <a:xfrm>
          <a:off x="15240000" y="29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120261</xdr:rowOff>
    </xdr:from>
    <xdr:ext cx="762000" cy="259045"/>
    <xdr:sp macro="" textlink="">
      <xdr:nvSpPr>
        <xdr:cNvPr id="464" name="テキスト ボックス 463">
          <a:extLst>
            <a:ext uri="{FF2B5EF4-FFF2-40B4-BE49-F238E27FC236}">
              <a16:creationId xmlns:a16="http://schemas.microsoft.com/office/drawing/2014/main" id="{EE13064D-2C80-4EA1-8F63-9F6C815861D1}"/>
            </a:ext>
          </a:extLst>
        </xdr:cNvPr>
        <xdr:cNvSpPr txBox="1"/>
      </xdr:nvSpPr>
      <xdr:spPr>
        <a:xfrm>
          <a:off x="14909800" y="303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55118</xdr:rowOff>
    </xdr:from>
    <xdr:to>
      <xdr:col>68</xdr:col>
      <xdr:colOff>203200</xdr:colOff>
      <xdr:row>17</xdr:row>
      <xdr:rowOff>156718</xdr:rowOff>
    </xdr:to>
    <xdr:sp macro="" textlink="">
      <xdr:nvSpPr>
        <xdr:cNvPr id="465" name="楕円 464">
          <a:extLst>
            <a:ext uri="{FF2B5EF4-FFF2-40B4-BE49-F238E27FC236}">
              <a16:creationId xmlns:a16="http://schemas.microsoft.com/office/drawing/2014/main" id="{E6CF6EF7-F23B-4649-9D35-B1C2209E581D}"/>
            </a:ext>
          </a:extLst>
        </xdr:cNvPr>
        <xdr:cNvSpPr/>
      </xdr:nvSpPr>
      <xdr:spPr>
        <a:xfrm>
          <a:off x="14351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141495</xdr:rowOff>
    </xdr:from>
    <xdr:ext cx="762000" cy="259045"/>
    <xdr:sp macro="" textlink="">
      <xdr:nvSpPr>
        <xdr:cNvPr id="466" name="テキスト ボックス 465">
          <a:extLst>
            <a:ext uri="{FF2B5EF4-FFF2-40B4-BE49-F238E27FC236}">
              <a16:creationId xmlns:a16="http://schemas.microsoft.com/office/drawing/2014/main" id="{DBC122C6-CA77-40C9-999C-304EE4A3765A}"/>
            </a:ext>
          </a:extLst>
        </xdr:cNvPr>
        <xdr:cNvSpPr txBox="1"/>
      </xdr:nvSpPr>
      <xdr:spPr>
        <a:xfrm>
          <a:off x="14020800" y="30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58014</xdr:rowOff>
    </xdr:from>
    <xdr:to>
      <xdr:col>64</xdr:col>
      <xdr:colOff>152400</xdr:colOff>
      <xdr:row>17</xdr:row>
      <xdr:rowOff>159614</xdr:rowOff>
    </xdr:to>
    <xdr:sp macro="" textlink="">
      <xdr:nvSpPr>
        <xdr:cNvPr id="467" name="楕円 466">
          <a:extLst>
            <a:ext uri="{FF2B5EF4-FFF2-40B4-BE49-F238E27FC236}">
              <a16:creationId xmlns:a16="http://schemas.microsoft.com/office/drawing/2014/main" id="{D4B15DCF-D5AE-4453-A05E-874830C81FF5}"/>
            </a:ext>
          </a:extLst>
        </xdr:cNvPr>
        <xdr:cNvSpPr/>
      </xdr:nvSpPr>
      <xdr:spPr>
        <a:xfrm>
          <a:off x="13462000" y="29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144391</xdr:rowOff>
    </xdr:from>
    <xdr:ext cx="762000" cy="259045"/>
    <xdr:sp macro="" textlink="">
      <xdr:nvSpPr>
        <xdr:cNvPr id="468" name="テキスト ボックス 467">
          <a:extLst>
            <a:ext uri="{FF2B5EF4-FFF2-40B4-BE49-F238E27FC236}">
              <a16:creationId xmlns:a16="http://schemas.microsoft.com/office/drawing/2014/main" id="{D966EA02-C789-45E2-BB71-0C9CE081B4E0}"/>
            </a:ext>
          </a:extLst>
        </xdr:cNvPr>
        <xdr:cNvSpPr txBox="1"/>
      </xdr:nvSpPr>
      <xdr:spPr>
        <a:xfrm>
          <a:off x="13131800" y="305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30,201
29,982
140.05
19,515,991
19,112,661
372,328
10,011,698
15,672,329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ポイント増となった。これは、退職者数の増による経常経費充当一般財源の増加に対し、地方税や臨時財政対策債の減による経常一般財源歳入額が減少したことが要因である。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類似団体平均よりも下回って推移しているが、今後も引き続き定員管理計画に基づき職員の適正な配置に努める。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29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ポイント増となった。これは、給食センター運営費の増などによる経常経費充当一般財源の増加に対し、地方税や臨時財政対策債の減による経常一般財源歳入額が減少したことが要因である。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も下回って推移しているが、今後も物件費のみならず経費全般について事務事業の統廃合を含め徹底的な見直しを行い、行政改革大綱行動計画に基づく行政改革の更なる実施・実現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79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7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130810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0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ポイント増となった。これは、地方税や臨時財政対策債の減による経常一般財源歳入額が減少したことが要因である。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類似団体平均と同水準で推移しているが、今後も扶助費は増加傾向で推移するが見込まれることから、引き続き適正な執行に努める。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xdr:rowOff>
    </xdr:from>
    <xdr:to>
      <xdr:col>24</xdr:col>
      <xdr:colOff>25400</xdr:colOff>
      <xdr:row>57</xdr:row>
      <xdr:rowOff>39370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8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xdr:rowOff>
    </xdr:from>
    <xdr:to>
      <xdr:col>19</xdr:col>
      <xdr:colOff>187325</xdr:colOff>
      <xdr:row>57</xdr:row>
      <xdr:rowOff>24130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62230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62230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1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160020</xdr:rowOff>
    </xdr:from>
    <xdr:to>
      <xdr:col>24</xdr:col>
      <xdr:colOff>76200</xdr:colOff>
      <xdr:row>57</xdr:row>
      <xdr:rowOff>90170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5097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137160</xdr:rowOff>
    </xdr:from>
    <xdr:to>
      <xdr:col>20</xdr:col>
      <xdr:colOff>38100</xdr:colOff>
      <xdr:row>57</xdr:row>
      <xdr:rowOff>67310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77487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85107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xdr:rowOff>
    </xdr:from>
    <xdr:to>
      <xdr:col>11</xdr:col>
      <xdr:colOff>60325</xdr:colOff>
      <xdr:row>57</xdr:row>
      <xdr:rowOff>113030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123207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107967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令和２年度より簡易水道事業、公共下水道事業及び農業集落排水事業の公営企業化に伴い、繰出金の性質を補助費等へ一部振替えたため、数値が低下した。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類似団体平均を下回って推移しているが、今後も特別会計・企業会計において、独立採算の原則による経営の健全化を図り、普通会計負担額の縮減に努める。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646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121557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646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61</xdr:row>
      <xdr:rowOff>124278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722757"/>
          <a:ext cx="889000" cy="85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124278</xdr:rowOff>
    </xdr:from>
    <xdr:to>
      <xdr:col>69</xdr:col>
      <xdr:colOff>92075</xdr:colOff>
      <xdr:row>62</xdr:row>
      <xdr:rowOff>7257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10582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73478</xdr:rowOff>
    </xdr:from>
    <xdr:to>
      <xdr:col>69</xdr:col>
      <xdr:colOff>142875</xdr:colOff>
      <xdr:row>62</xdr:row>
      <xdr:rowOff>3628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159855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127907</xdr:rowOff>
    </xdr:from>
    <xdr:to>
      <xdr:col>65</xdr:col>
      <xdr:colOff>53975</xdr:colOff>
      <xdr:row>62</xdr:row>
      <xdr:rowOff>58057</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5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42834</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67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これは、一部事務組合への負担金や公営企業会計への繰出金の増による経常経費充当一般財源の増加に対し、地方税や臨時財政対策債の減による経常一般財源歳入額が減少し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依然として一部事務組合への負担金や公営企業会計への繰出金の割合が高く、類似団体平均よりも上回って推移している。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今後も各種団体への補助費等について、必要性や効果の検証や見直しを進め、適正な執行に努める。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5963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5963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38</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39978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56134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実質的な長期債残高は減少し、公債費は逓減しているが、地方税や臨時財政対策債の減による経常一般財源歳入額が減少したことにより、前年度と比較して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令和６年度をピークに大規模な普通建設事業が実施され、公債費が増加し中期的には指数の悪化が見込まれるため、引き続き事業の必要性等を精査し、市債の新規発行の抑制に努める。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124279</xdr:rowOff>
    </xdr:from>
    <xdr:to>
      <xdr:col>24</xdr:col>
      <xdr:colOff>25400</xdr:colOff>
      <xdr:row>77</xdr:row>
      <xdr:rowOff>167821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3259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124279</xdr:rowOff>
    </xdr:from>
    <xdr:to>
      <xdr:col>19</xdr:col>
      <xdr:colOff>187325</xdr:colOff>
      <xdr:row>78</xdr:row>
      <xdr:rowOff>83457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259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83457</xdr:rowOff>
    </xdr:from>
    <xdr:to>
      <xdr:col>15</xdr:col>
      <xdr:colOff>98425</xdr:colOff>
      <xdr:row>78</xdr:row>
      <xdr:rowOff>116114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456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116114</xdr:rowOff>
    </xdr:from>
    <xdr:to>
      <xdr:col>11</xdr:col>
      <xdr:colOff>9525</xdr:colOff>
      <xdr:row>78</xdr:row>
      <xdr:rowOff>116114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48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89098</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73479</xdr:rowOff>
    </xdr:from>
    <xdr:to>
      <xdr:col>20</xdr:col>
      <xdr:colOff>38100</xdr:colOff>
      <xdr:row>78</xdr:row>
      <xdr:rowOff>3629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32657</xdr:rowOff>
    </xdr:from>
    <xdr:to>
      <xdr:col>15</xdr:col>
      <xdr:colOff>149225</xdr:colOff>
      <xdr:row>78</xdr:row>
      <xdr:rowOff>134257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65314</xdr:rowOff>
    </xdr:from>
    <xdr:to>
      <xdr:col>11</xdr:col>
      <xdr:colOff>60325</xdr:colOff>
      <xdr:row>78</xdr:row>
      <xdr:rowOff>166914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151691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151691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補助費等の数値が高いことから、類似団体平均と比較して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ポイント増となっているが、補助費等をのぞく費目については、類似団体平均を下回っている。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今後も事務事業の見直し等による経費削減に努めるとともに、行政改革大綱行動計画に基づく行政改革の更なる実施・実現に努める。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78</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16637"/>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166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78</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355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136144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29342</xdr:rowOff>
    </xdr:from>
    <xdr:to>
      <xdr:col>29</xdr:col>
      <xdr:colOff>127000</xdr:colOff>
      <xdr:row>18</xdr:row>
      <xdr:rowOff>33960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3067"/>
          <a:ext cx="647700" cy="4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14119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47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33064</xdr:rowOff>
    </xdr:from>
    <xdr:to>
      <xdr:col>26</xdr:col>
      <xdr:colOff>50800</xdr:colOff>
      <xdr:row>18</xdr:row>
      <xdr:rowOff>33960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66789"/>
          <a:ext cx="698500" cy="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33064</xdr:rowOff>
    </xdr:from>
    <xdr:to>
      <xdr:col>22</xdr:col>
      <xdr:colOff>114300</xdr:colOff>
      <xdr:row>18</xdr:row>
      <xdr:rowOff>40243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6789"/>
          <a:ext cx="698500" cy="7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40243</xdr:rowOff>
    </xdr:from>
    <xdr:to>
      <xdr:col>18</xdr:col>
      <xdr:colOff>177800</xdr:colOff>
      <xdr:row>18</xdr:row>
      <xdr:rowOff>47177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73968"/>
          <a:ext cx="698500" cy="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149992</xdr:rowOff>
    </xdr:from>
    <xdr:to>
      <xdr:col>29</xdr:col>
      <xdr:colOff>177800</xdr:colOff>
      <xdr:row>18</xdr:row>
      <xdr:rowOff>80142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166519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5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154610</xdr:rowOff>
    </xdr:from>
    <xdr:to>
      <xdr:col>26</xdr:col>
      <xdr:colOff>101600</xdr:colOff>
      <xdr:row>18</xdr:row>
      <xdr:rowOff>84760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94937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153714</xdr:rowOff>
    </xdr:from>
    <xdr:to>
      <xdr:col>22</xdr:col>
      <xdr:colOff>165100</xdr:colOff>
      <xdr:row>18</xdr:row>
      <xdr:rowOff>83864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68641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160893</xdr:rowOff>
    </xdr:from>
    <xdr:to>
      <xdr:col>19</xdr:col>
      <xdr:colOff>38100</xdr:colOff>
      <xdr:row>18</xdr:row>
      <xdr:rowOff>91043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3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167827</xdr:rowOff>
    </xdr:from>
    <xdr:to>
      <xdr:col>15</xdr:col>
      <xdr:colOff>101600</xdr:colOff>
      <xdr:row>18</xdr:row>
      <xdr:rowOff>97977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30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82754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1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141230</xdr:rowOff>
    </xdr:from>
    <xdr:to>
      <xdr:col>29</xdr:col>
      <xdr:colOff>127000</xdr:colOff>
      <xdr:row>37</xdr:row>
      <xdr:rowOff>8013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94480"/>
          <a:ext cx="647700" cy="3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126007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79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136220</xdr:rowOff>
    </xdr:from>
    <xdr:to>
      <xdr:col>26</xdr:col>
      <xdr:colOff>50800</xdr:colOff>
      <xdr:row>37</xdr:row>
      <xdr:rowOff>8013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89470"/>
          <a:ext cx="698500" cy="4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110503</xdr:rowOff>
    </xdr:from>
    <xdr:to>
      <xdr:col>22</xdr:col>
      <xdr:colOff>114300</xdr:colOff>
      <xdr:row>36</xdr:row>
      <xdr:rowOff>136220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63753"/>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44867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110503</xdr:rowOff>
    </xdr:from>
    <xdr:to>
      <xdr:col>18</xdr:col>
      <xdr:colOff>177800</xdr:colOff>
      <xdr:row>36</xdr:row>
      <xdr:rowOff>125114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63753"/>
          <a:ext cx="698500" cy="14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90430</xdr:rowOff>
    </xdr:from>
    <xdr:to>
      <xdr:col>29</xdr:col>
      <xdr:colOff>177800</xdr:colOff>
      <xdr:row>37</xdr:row>
      <xdr:rowOff>20580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4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278407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8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128663</xdr:rowOff>
    </xdr:from>
    <xdr:to>
      <xdr:col>26</xdr:col>
      <xdr:colOff>101600</xdr:colOff>
      <xdr:row>37</xdr:row>
      <xdr:rowOff>58813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8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240440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50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85420</xdr:rowOff>
    </xdr:from>
    <xdr:to>
      <xdr:col>22</xdr:col>
      <xdr:colOff>165100</xdr:colOff>
      <xdr:row>37</xdr:row>
      <xdr:rowOff>15570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38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197197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0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59703</xdr:rowOff>
    </xdr:from>
    <xdr:to>
      <xdr:col>19</xdr:col>
      <xdr:colOff>38100</xdr:colOff>
      <xdr:row>36</xdr:row>
      <xdr:rowOff>161303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12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171480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7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74314</xdr:rowOff>
    </xdr:from>
    <xdr:to>
      <xdr:col>15</xdr:col>
      <xdr:colOff>101600</xdr:colOff>
      <xdr:row>37</xdr:row>
      <xdr:rowOff>4464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2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186091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9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30,201
29,982
140.05
19,515,991
19,112,661
372,328
10,011,698
15,672,329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43669</xdr:rowOff>
    </xdr:from>
    <xdr:to>
      <xdr:col>24</xdr:col>
      <xdr:colOff>63500</xdr:colOff>
      <xdr:row>37</xdr:row>
      <xdr:rowOff>49612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87319"/>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43669</xdr:rowOff>
    </xdr:from>
    <xdr:to>
      <xdr:col>19</xdr:col>
      <xdr:colOff>177800</xdr:colOff>
      <xdr:row>37</xdr:row>
      <xdr:rowOff>59126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7319"/>
          <a:ext cx="889000" cy="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59126</xdr:rowOff>
    </xdr:from>
    <xdr:to>
      <xdr:col>15</xdr:col>
      <xdr:colOff>50800</xdr:colOff>
      <xdr:row>37</xdr:row>
      <xdr:rowOff>81533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02776"/>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81533</xdr:rowOff>
    </xdr:from>
    <xdr:to>
      <xdr:col>10</xdr:col>
      <xdr:colOff>114300</xdr:colOff>
      <xdr:row>37</xdr:row>
      <xdr:rowOff>88033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5183"/>
          <a:ext cx="889000" cy="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170262</xdr:rowOff>
    </xdr:from>
    <xdr:to>
      <xdr:col>24</xdr:col>
      <xdr:colOff>114300</xdr:colOff>
      <xdr:row>37</xdr:row>
      <xdr:rowOff>100412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148689</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164319</xdr:rowOff>
    </xdr:from>
    <xdr:to>
      <xdr:col>20</xdr:col>
      <xdr:colOff>38100</xdr:colOff>
      <xdr:row>37</xdr:row>
      <xdr:rowOff>94469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110996</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11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8326</xdr:rowOff>
    </xdr:from>
    <xdr:to>
      <xdr:col>15</xdr:col>
      <xdr:colOff>101600</xdr:colOff>
      <xdr:row>37</xdr:row>
      <xdr:rowOff>109926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101053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4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30733</xdr:rowOff>
    </xdr:from>
    <xdr:to>
      <xdr:col>10</xdr:col>
      <xdr:colOff>165100</xdr:colOff>
      <xdr:row>37</xdr:row>
      <xdr:rowOff>132333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123460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37233</xdr:rowOff>
    </xdr:from>
    <xdr:to>
      <xdr:col>6</xdr:col>
      <xdr:colOff>38100</xdr:colOff>
      <xdr:row>37</xdr:row>
      <xdr:rowOff>138833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129960</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47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8429</xdr:rowOff>
    </xdr:from>
    <xdr:to>
      <xdr:col>24</xdr:col>
      <xdr:colOff>63500</xdr:colOff>
      <xdr:row>57</xdr:row>
      <xdr:rowOff>49659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81079"/>
          <a:ext cx="8382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49151</xdr:rowOff>
    </xdr:from>
    <xdr:to>
      <xdr:col>19</xdr:col>
      <xdr:colOff>177800</xdr:colOff>
      <xdr:row>57</xdr:row>
      <xdr:rowOff>49659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821801"/>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49151</xdr:rowOff>
    </xdr:from>
    <xdr:to>
      <xdr:col>15</xdr:col>
      <xdr:colOff>50800</xdr:colOff>
      <xdr:row>57</xdr:row>
      <xdr:rowOff>77246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21801"/>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61459</xdr:rowOff>
    </xdr:from>
    <xdr:to>
      <xdr:col>10</xdr:col>
      <xdr:colOff>114300</xdr:colOff>
      <xdr:row>57</xdr:row>
      <xdr:rowOff>77246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34109"/>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129079</xdr:rowOff>
    </xdr:from>
    <xdr:to>
      <xdr:col>24</xdr:col>
      <xdr:colOff>114300</xdr:colOff>
      <xdr:row>57</xdr:row>
      <xdr:rowOff>59229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44006</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170309</xdr:rowOff>
    </xdr:from>
    <xdr:to>
      <xdr:col>20</xdr:col>
      <xdr:colOff>38100</xdr:colOff>
      <xdr:row>57</xdr:row>
      <xdr:rowOff>100459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7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6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169801</xdr:rowOff>
    </xdr:from>
    <xdr:to>
      <xdr:col>15</xdr:col>
      <xdr:colOff>101600</xdr:colOff>
      <xdr:row>57</xdr:row>
      <xdr:rowOff>99951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7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91078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6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26446</xdr:rowOff>
    </xdr:from>
    <xdr:to>
      <xdr:col>10</xdr:col>
      <xdr:colOff>165100</xdr:colOff>
      <xdr:row>57</xdr:row>
      <xdr:rowOff>128046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119173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9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10659</xdr:rowOff>
    </xdr:from>
    <xdr:to>
      <xdr:col>6</xdr:col>
      <xdr:colOff>38100</xdr:colOff>
      <xdr:row>57</xdr:row>
      <xdr:rowOff>112259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103386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45310</xdr:rowOff>
    </xdr:from>
    <xdr:to>
      <xdr:col>24</xdr:col>
      <xdr:colOff>63500</xdr:colOff>
      <xdr:row>78</xdr:row>
      <xdr:rowOff>56100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18410"/>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56100</xdr:rowOff>
    </xdr:from>
    <xdr:to>
      <xdr:col>19</xdr:col>
      <xdr:colOff>177800</xdr:colOff>
      <xdr:row>78</xdr:row>
      <xdr:rowOff>69703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29200"/>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69703</xdr:rowOff>
    </xdr:from>
    <xdr:to>
      <xdr:col>15</xdr:col>
      <xdr:colOff>50800</xdr:colOff>
      <xdr:row>78</xdr:row>
      <xdr:rowOff>93980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42803"/>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73658</xdr:rowOff>
    </xdr:from>
    <xdr:to>
      <xdr:col>10</xdr:col>
      <xdr:colOff>114300</xdr:colOff>
      <xdr:row>78</xdr:row>
      <xdr:rowOff>93980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46758"/>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165960</xdr:rowOff>
    </xdr:from>
    <xdr:to>
      <xdr:col>24</xdr:col>
      <xdr:colOff>114300</xdr:colOff>
      <xdr:row>78</xdr:row>
      <xdr:rowOff>96110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80887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5300</xdr:rowOff>
    </xdr:from>
    <xdr:to>
      <xdr:col>20</xdr:col>
      <xdr:colOff>38100</xdr:colOff>
      <xdr:row>78</xdr:row>
      <xdr:rowOff>106900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98027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18903</xdr:rowOff>
    </xdr:from>
    <xdr:to>
      <xdr:col>15</xdr:col>
      <xdr:colOff>101600</xdr:colOff>
      <xdr:row>78</xdr:row>
      <xdr:rowOff>120503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111630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8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43180</xdr:rowOff>
    </xdr:from>
    <xdr:to>
      <xdr:col>10</xdr:col>
      <xdr:colOff>165100</xdr:colOff>
      <xdr:row>78</xdr:row>
      <xdr:rowOff>144780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135907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22858</xdr:rowOff>
    </xdr:from>
    <xdr:to>
      <xdr:col>6</xdr:col>
      <xdr:colOff>38100</xdr:colOff>
      <xdr:row>78</xdr:row>
      <xdr:rowOff>124458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115585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110675</xdr:rowOff>
    </xdr:from>
    <xdr:to>
      <xdr:col>24</xdr:col>
      <xdr:colOff>63500</xdr:colOff>
      <xdr:row>96</xdr:row>
      <xdr:rowOff>13117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398425"/>
          <a:ext cx="838200" cy="7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110675</xdr:rowOff>
    </xdr:from>
    <xdr:to>
      <xdr:col>19</xdr:col>
      <xdr:colOff>177800</xdr:colOff>
      <xdr:row>96</xdr:row>
      <xdr:rowOff>138900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98425"/>
          <a:ext cx="889000" cy="19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138900</xdr:rowOff>
    </xdr:from>
    <xdr:to>
      <xdr:col>15</xdr:col>
      <xdr:colOff>50800</xdr:colOff>
      <xdr:row>97</xdr:row>
      <xdr:rowOff>18024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98100"/>
          <a:ext cx="889000" cy="5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18024</xdr:rowOff>
    </xdr:from>
    <xdr:to>
      <xdr:col>10</xdr:col>
      <xdr:colOff>114300</xdr:colOff>
      <xdr:row>97</xdr:row>
      <xdr:rowOff>45310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48674"/>
          <a:ext cx="889000" cy="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133767</xdr:rowOff>
    </xdr:from>
    <xdr:to>
      <xdr:col>24</xdr:col>
      <xdr:colOff>114300</xdr:colOff>
      <xdr:row>96</xdr:row>
      <xdr:rowOff>63917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112194</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9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59875</xdr:rowOff>
    </xdr:from>
    <xdr:to>
      <xdr:col>20</xdr:col>
      <xdr:colOff>38100</xdr:colOff>
      <xdr:row>95</xdr:row>
      <xdr:rowOff>161475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3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152602</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44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88100</xdr:rowOff>
    </xdr:from>
    <xdr:to>
      <xdr:col>15</xdr:col>
      <xdr:colOff>101600</xdr:colOff>
      <xdr:row>97</xdr:row>
      <xdr:rowOff>18250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9377</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6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138674</xdr:rowOff>
    </xdr:from>
    <xdr:to>
      <xdr:col>10</xdr:col>
      <xdr:colOff>165100</xdr:colOff>
      <xdr:row>97</xdr:row>
      <xdr:rowOff>68824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9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59951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6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165960</xdr:rowOff>
    </xdr:from>
    <xdr:to>
      <xdr:col>6</xdr:col>
      <xdr:colOff>38100</xdr:colOff>
      <xdr:row>97</xdr:row>
      <xdr:rowOff>96110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87237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87067</xdr:rowOff>
    </xdr:from>
    <xdr:to>
      <xdr:col>55</xdr:col>
      <xdr:colOff>0</xdr:colOff>
      <xdr:row>36</xdr:row>
      <xdr:rowOff>3390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087817"/>
          <a:ext cx="838200" cy="8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36629</xdr:rowOff>
    </xdr:from>
    <xdr:to>
      <xdr:col>50</xdr:col>
      <xdr:colOff>114300</xdr:colOff>
      <xdr:row>36</xdr:row>
      <xdr:rowOff>3390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694479"/>
          <a:ext cx="889000" cy="48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36629</xdr:rowOff>
    </xdr:from>
    <xdr:to>
      <xdr:col>45</xdr:col>
      <xdr:colOff>177800</xdr:colOff>
      <xdr:row>37</xdr:row>
      <xdr:rowOff>7043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694479"/>
          <a:ext cx="889000" cy="65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159878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8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7043</xdr:rowOff>
    </xdr:from>
    <xdr:to>
      <xdr:col>41</xdr:col>
      <xdr:colOff>50800</xdr:colOff>
      <xdr:row>37</xdr:row>
      <xdr:rowOff>37145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50693"/>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36267</xdr:rowOff>
    </xdr:from>
    <xdr:to>
      <xdr:col>55</xdr:col>
      <xdr:colOff>50800</xdr:colOff>
      <xdr:row>35</xdr:row>
      <xdr:rowOff>137867</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59144</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8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124040</xdr:rowOff>
    </xdr:from>
    <xdr:to>
      <xdr:col>50</xdr:col>
      <xdr:colOff>165100</xdr:colOff>
      <xdr:row>36</xdr:row>
      <xdr:rowOff>54190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70717</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90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157279</xdr:rowOff>
    </xdr:from>
    <xdr:to>
      <xdr:col>46</xdr:col>
      <xdr:colOff>38100</xdr:colOff>
      <xdr:row>33</xdr:row>
      <xdr:rowOff>87429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6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103956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41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127693</xdr:rowOff>
    </xdr:from>
    <xdr:to>
      <xdr:col>41</xdr:col>
      <xdr:colOff>101600</xdr:colOff>
      <xdr:row>37</xdr:row>
      <xdr:rowOff>57843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48970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157795</xdr:rowOff>
    </xdr:from>
    <xdr:to>
      <xdr:col>36</xdr:col>
      <xdr:colOff>165100</xdr:colOff>
      <xdr:row>37</xdr:row>
      <xdr:rowOff>87945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79072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2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148533</xdr:rowOff>
    </xdr:from>
    <xdr:to>
      <xdr:col>55</xdr:col>
      <xdr:colOff>0</xdr:colOff>
      <xdr:row>57</xdr:row>
      <xdr:rowOff>100934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749733"/>
          <a:ext cx="838200" cy="1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19045</xdr:rowOff>
    </xdr:from>
    <xdr:to>
      <xdr:col>50</xdr:col>
      <xdr:colOff>114300</xdr:colOff>
      <xdr:row>57</xdr:row>
      <xdr:rowOff>100934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791695"/>
          <a:ext cx="889000" cy="8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19045</xdr:rowOff>
    </xdr:from>
    <xdr:to>
      <xdr:col>45</xdr:col>
      <xdr:colOff>177800</xdr:colOff>
      <xdr:row>57</xdr:row>
      <xdr:rowOff>56078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791695"/>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56078</xdr:rowOff>
    </xdr:from>
    <xdr:to>
      <xdr:col>41</xdr:col>
      <xdr:colOff>50800</xdr:colOff>
      <xdr:row>57</xdr:row>
      <xdr:rowOff>126761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828728"/>
          <a:ext cx="889000" cy="7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97733</xdr:rowOff>
    </xdr:from>
    <xdr:to>
      <xdr:col>55</xdr:col>
      <xdr:colOff>50800</xdr:colOff>
      <xdr:row>57</xdr:row>
      <xdr:rowOff>27883</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69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76160</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67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50134</xdr:rowOff>
    </xdr:from>
    <xdr:to>
      <xdr:col>50</xdr:col>
      <xdr:colOff>165100</xdr:colOff>
      <xdr:row>57</xdr:row>
      <xdr:rowOff>151734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142861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1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139695</xdr:rowOff>
    </xdr:from>
    <xdr:to>
      <xdr:col>46</xdr:col>
      <xdr:colOff>38100</xdr:colOff>
      <xdr:row>57</xdr:row>
      <xdr:rowOff>69845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74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60972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5278</xdr:rowOff>
    </xdr:from>
    <xdr:to>
      <xdr:col>41</xdr:col>
      <xdr:colOff>101600</xdr:colOff>
      <xdr:row>57</xdr:row>
      <xdr:rowOff>106878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7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98005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75961</xdr:rowOff>
    </xdr:from>
    <xdr:to>
      <xdr:col>36</xdr:col>
      <xdr:colOff>165100</xdr:colOff>
      <xdr:row>58</xdr:row>
      <xdr:rowOff>6111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168688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75509</xdr:rowOff>
    </xdr:from>
    <xdr:to>
      <xdr:col>55</xdr:col>
      <xdr:colOff>0</xdr:colOff>
      <xdr:row>78</xdr:row>
      <xdr:rowOff>153577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448609"/>
          <a:ext cx="838200" cy="7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153577</xdr:rowOff>
    </xdr:from>
    <xdr:to>
      <xdr:col>50</xdr:col>
      <xdr:colOff>114300</xdr:colOff>
      <xdr:row>78</xdr:row>
      <xdr:rowOff>160426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526677"/>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91960</xdr:rowOff>
    </xdr:from>
    <xdr:to>
      <xdr:col>45</xdr:col>
      <xdr:colOff>177800</xdr:colOff>
      <xdr:row>78</xdr:row>
      <xdr:rowOff>160426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465060"/>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91960</xdr:rowOff>
    </xdr:from>
    <xdr:to>
      <xdr:col>41</xdr:col>
      <xdr:colOff>50800</xdr:colOff>
      <xdr:row>79</xdr:row>
      <xdr:rowOff>17360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465060"/>
          <a:ext cx="889000" cy="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24709</xdr:rowOff>
    </xdr:from>
    <xdr:to>
      <xdr:col>55</xdr:col>
      <xdr:colOff>50800</xdr:colOff>
      <xdr:row>78</xdr:row>
      <xdr:rowOff>126309</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47586</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4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102777</xdr:rowOff>
    </xdr:from>
    <xdr:to>
      <xdr:col>50</xdr:col>
      <xdr:colOff>165100</xdr:colOff>
      <xdr:row>79</xdr:row>
      <xdr:rowOff>32927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4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24054</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56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109626</xdr:rowOff>
    </xdr:from>
    <xdr:to>
      <xdr:col>46</xdr:col>
      <xdr:colOff>38100</xdr:colOff>
      <xdr:row>79</xdr:row>
      <xdr:rowOff>39776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30903</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7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41160</xdr:rowOff>
    </xdr:from>
    <xdr:to>
      <xdr:col>41</xdr:col>
      <xdr:colOff>101600</xdr:colOff>
      <xdr:row>78</xdr:row>
      <xdr:rowOff>142760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133887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50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138010</xdr:rowOff>
    </xdr:from>
    <xdr:to>
      <xdr:col>36</xdr:col>
      <xdr:colOff>165100</xdr:colOff>
      <xdr:row>79</xdr:row>
      <xdr:rowOff>68160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5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59287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60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150183</xdr:rowOff>
    </xdr:from>
    <xdr:to>
      <xdr:col>55</xdr:col>
      <xdr:colOff>0</xdr:colOff>
      <xdr:row>98</xdr:row>
      <xdr:rowOff>2023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780833"/>
          <a:ext cx="8382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84914</xdr:rowOff>
    </xdr:from>
    <xdr:to>
      <xdr:col>50</xdr:col>
      <xdr:colOff>114300</xdr:colOff>
      <xdr:row>98</xdr:row>
      <xdr:rowOff>2023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715564"/>
          <a:ext cx="889000" cy="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84914</xdr:rowOff>
    </xdr:from>
    <xdr:to>
      <xdr:col>45</xdr:col>
      <xdr:colOff>177800</xdr:colOff>
      <xdr:row>97</xdr:row>
      <xdr:rowOff>167904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15564"/>
          <a:ext cx="889000" cy="8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167904</xdr:rowOff>
    </xdr:from>
    <xdr:to>
      <xdr:col>41</xdr:col>
      <xdr:colOff>50800</xdr:colOff>
      <xdr:row>98</xdr:row>
      <xdr:rowOff>9782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798554"/>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99383</xdr:rowOff>
    </xdr:from>
    <xdr:to>
      <xdr:col>55</xdr:col>
      <xdr:colOff>50800</xdr:colOff>
      <xdr:row>98</xdr:row>
      <xdr:rowOff>29533</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3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77810</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0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122673</xdr:rowOff>
    </xdr:from>
    <xdr:to>
      <xdr:col>50</xdr:col>
      <xdr:colOff>165100</xdr:colOff>
      <xdr:row>98</xdr:row>
      <xdr:rowOff>52823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5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43950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4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34114</xdr:rowOff>
    </xdr:from>
    <xdr:to>
      <xdr:col>46</xdr:col>
      <xdr:colOff>38100</xdr:colOff>
      <xdr:row>97</xdr:row>
      <xdr:rowOff>135714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6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126841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117104</xdr:rowOff>
    </xdr:from>
    <xdr:to>
      <xdr:col>41</xdr:col>
      <xdr:colOff>101600</xdr:colOff>
      <xdr:row>98</xdr:row>
      <xdr:rowOff>47254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7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38381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130432</xdr:rowOff>
    </xdr:from>
    <xdr:to>
      <xdr:col>36</xdr:col>
      <xdr:colOff>165100</xdr:colOff>
      <xdr:row>98</xdr:row>
      <xdr:rowOff>60582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7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51709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159550</xdr:rowOff>
    </xdr:from>
    <xdr:to>
      <xdr:col>85</xdr:col>
      <xdr:colOff>127000</xdr:colOff>
      <xdr:row>38</xdr:row>
      <xdr:rowOff>41193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03200"/>
          <a:ext cx="8382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31837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54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159550</xdr:rowOff>
    </xdr:from>
    <xdr:to>
      <xdr:col>81</xdr:col>
      <xdr:colOff>50800</xdr:colOff>
      <xdr:row>37</xdr:row>
      <xdr:rowOff>171228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503200"/>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109618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42354</xdr:rowOff>
    </xdr:from>
    <xdr:to>
      <xdr:col>76</xdr:col>
      <xdr:colOff>114300</xdr:colOff>
      <xdr:row>37</xdr:row>
      <xdr:rowOff>171228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386004"/>
          <a:ext cx="889000" cy="12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42354</xdr:rowOff>
    </xdr:from>
    <xdr:to>
      <xdr:col>71</xdr:col>
      <xdr:colOff>177800</xdr:colOff>
      <xdr:row>38</xdr:row>
      <xdr:rowOff>9074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386004"/>
          <a:ext cx="889000" cy="13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106075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140898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161843</xdr:rowOff>
    </xdr:from>
    <xdr:to>
      <xdr:col>85</xdr:col>
      <xdr:colOff>177800</xdr:colOff>
      <xdr:row>38</xdr:row>
      <xdr:rowOff>91993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13269</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35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108750</xdr:rowOff>
    </xdr:from>
    <xdr:to>
      <xdr:col>81</xdr:col>
      <xdr:colOff>101600</xdr:colOff>
      <xdr:row>38</xdr:row>
      <xdr:rowOff>38900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4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55427</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2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120428</xdr:rowOff>
    </xdr:from>
    <xdr:to>
      <xdr:col>76</xdr:col>
      <xdr:colOff>165100</xdr:colOff>
      <xdr:row>38</xdr:row>
      <xdr:rowOff>50578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6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41705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55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163004</xdr:rowOff>
    </xdr:from>
    <xdr:to>
      <xdr:col>72</xdr:col>
      <xdr:colOff>38100</xdr:colOff>
      <xdr:row>37</xdr:row>
      <xdr:rowOff>93154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109681</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1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129724</xdr:rowOff>
    </xdr:from>
    <xdr:to>
      <xdr:col>67</xdr:col>
      <xdr:colOff>101600</xdr:colOff>
      <xdr:row>38</xdr:row>
      <xdr:rowOff>59874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4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76401</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24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115022</xdr:rowOff>
    </xdr:from>
    <xdr:to>
      <xdr:col>85</xdr:col>
      <xdr:colOff>127000</xdr:colOff>
      <xdr:row>77</xdr:row>
      <xdr:rowOff>117570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16672"/>
          <a:ext cx="8382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114565</xdr:rowOff>
    </xdr:from>
    <xdr:to>
      <xdr:col>81</xdr:col>
      <xdr:colOff>50800</xdr:colOff>
      <xdr:row>77</xdr:row>
      <xdr:rowOff>117570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16215"/>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114565</xdr:rowOff>
    </xdr:from>
    <xdr:to>
      <xdr:col>76</xdr:col>
      <xdr:colOff>114300</xdr:colOff>
      <xdr:row>77</xdr:row>
      <xdr:rowOff>116774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1621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116774</xdr:rowOff>
    </xdr:from>
    <xdr:to>
      <xdr:col>71</xdr:col>
      <xdr:colOff>177800</xdr:colOff>
      <xdr:row>77</xdr:row>
      <xdr:rowOff>124123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18424"/>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64222</xdr:rowOff>
    </xdr:from>
    <xdr:to>
      <xdr:col>85</xdr:col>
      <xdr:colOff>177800</xdr:colOff>
      <xdr:row>77</xdr:row>
      <xdr:rowOff>165822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87099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1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66770</xdr:rowOff>
    </xdr:from>
    <xdr:to>
      <xdr:col>81</xdr:col>
      <xdr:colOff>101600</xdr:colOff>
      <xdr:row>77</xdr:row>
      <xdr:rowOff>168370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13447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0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63765</xdr:rowOff>
    </xdr:from>
    <xdr:to>
      <xdr:col>76</xdr:col>
      <xdr:colOff>165100</xdr:colOff>
      <xdr:row>77</xdr:row>
      <xdr:rowOff>165365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156492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65974</xdr:rowOff>
    </xdr:from>
    <xdr:to>
      <xdr:col>72</xdr:col>
      <xdr:colOff>38100</xdr:colOff>
      <xdr:row>77</xdr:row>
      <xdr:rowOff>167574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158701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73323</xdr:rowOff>
    </xdr:from>
    <xdr:to>
      <xdr:col>67</xdr:col>
      <xdr:colOff>101600</xdr:colOff>
      <xdr:row>78</xdr:row>
      <xdr:rowOff>3473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166050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152101</xdr:rowOff>
    </xdr:from>
    <xdr:to>
      <xdr:col>85</xdr:col>
      <xdr:colOff>127000</xdr:colOff>
      <xdr:row>98</xdr:row>
      <xdr:rowOff>161542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54201"/>
          <a:ext cx="8382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152101</xdr:rowOff>
    </xdr:from>
    <xdr:to>
      <xdr:col>81</xdr:col>
      <xdr:colOff>50800</xdr:colOff>
      <xdr:row>99</xdr:row>
      <xdr:rowOff>17901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54201"/>
          <a:ext cx="889000" cy="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17901</xdr:rowOff>
    </xdr:from>
    <xdr:to>
      <xdr:col>76</xdr:col>
      <xdr:colOff>114300</xdr:colOff>
      <xdr:row>99</xdr:row>
      <xdr:rowOff>26406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91451"/>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8911</xdr:rowOff>
    </xdr:from>
    <xdr:to>
      <xdr:col>71</xdr:col>
      <xdr:colOff>177800</xdr:colOff>
      <xdr:row>99</xdr:row>
      <xdr:rowOff>26406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82461"/>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110742</xdr:rowOff>
    </xdr:from>
    <xdr:to>
      <xdr:col>85</xdr:col>
      <xdr:colOff>177800</xdr:colOff>
      <xdr:row>99</xdr:row>
      <xdr:rowOff>40892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25669</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101301</xdr:rowOff>
    </xdr:from>
    <xdr:to>
      <xdr:col>81</xdr:col>
      <xdr:colOff>101600</xdr:colOff>
      <xdr:row>99</xdr:row>
      <xdr:rowOff>31451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0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22578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9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138551</xdr:rowOff>
    </xdr:from>
    <xdr:to>
      <xdr:col>76</xdr:col>
      <xdr:colOff>165100</xdr:colOff>
      <xdr:row>99</xdr:row>
      <xdr:rowOff>68701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59828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3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147056</xdr:rowOff>
    </xdr:from>
    <xdr:to>
      <xdr:col>72</xdr:col>
      <xdr:colOff>38100</xdr:colOff>
      <xdr:row>99</xdr:row>
      <xdr:rowOff>77206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68333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4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129561</xdr:rowOff>
    </xdr:from>
    <xdr:to>
      <xdr:col>67</xdr:col>
      <xdr:colOff>101600</xdr:colOff>
      <xdr:row>99</xdr:row>
      <xdr:rowOff>59711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50838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93828</xdr:rowOff>
    </xdr:from>
    <xdr:to>
      <xdr:col>116</xdr:col>
      <xdr:colOff>63500</xdr:colOff>
      <xdr:row>37</xdr:row>
      <xdr:rowOff>133452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43747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79540</xdr:rowOff>
    </xdr:from>
    <xdr:to>
      <xdr:col>111</xdr:col>
      <xdr:colOff>177800</xdr:colOff>
      <xdr:row>37</xdr:row>
      <xdr:rowOff>133452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423190"/>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79540</xdr:rowOff>
    </xdr:from>
    <xdr:to>
      <xdr:col>107</xdr:col>
      <xdr:colOff>50800</xdr:colOff>
      <xdr:row>38</xdr:row>
      <xdr:rowOff>162789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423190"/>
          <a:ext cx="889000" cy="2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96016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158559</xdr:rowOff>
    </xdr:from>
    <xdr:to>
      <xdr:col>102</xdr:col>
      <xdr:colOff>114300</xdr:colOff>
      <xdr:row>38</xdr:row>
      <xdr:rowOff>162789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7365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43028</xdr:rowOff>
    </xdr:from>
    <xdr:to>
      <xdr:col>116</xdr:col>
      <xdr:colOff>114300</xdr:colOff>
      <xdr:row>37</xdr:row>
      <xdr:rowOff>144628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3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65905</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2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82652</xdr:rowOff>
    </xdr:from>
    <xdr:to>
      <xdr:col>112</xdr:col>
      <xdr:colOff>38100</xdr:colOff>
      <xdr:row>38</xdr:row>
      <xdr:rowOff>12802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4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29329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0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28740</xdr:rowOff>
    </xdr:from>
    <xdr:to>
      <xdr:col>107</xdr:col>
      <xdr:colOff>101600</xdr:colOff>
      <xdr:row>37</xdr:row>
      <xdr:rowOff>130340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3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146867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14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111989</xdr:rowOff>
    </xdr:from>
    <xdr:to>
      <xdr:col>102</xdr:col>
      <xdr:colOff>165100</xdr:colOff>
      <xdr:row>39</xdr:row>
      <xdr:rowOff>42139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33266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7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107759</xdr:rowOff>
    </xdr:from>
    <xdr:to>
      <xdr:col>98</xdr:col>
      <xdr:colOff>38100</xdr:colOff>
      <xdr:row>39</xdr:row>
      <xdr:rowOff>37909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29036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71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137623</xdr:rowOff>
    </xdr:from>
    <xdr:to>
      <xdr:col>116</xdr:col>
      <xdr:colOff>63500</xdr:colOff>
      <xdr:row>57</xdr:row>
      <xdr:rowOff>140481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9910273"/>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46105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9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140481</xdr:rowOff>
    </xdr:from>
    <xdr:to>
      <xdr:col>111</xdr:col>
      <xdr:colOff>177800</xdr:colOff>
      <xdr:row>57</xdr:row>
      <xdr:rowOff>144443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991313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144443</xdr:rowOff>
    </xdr:from>
    <xdr:to>
      <xdr:col>107</xdr:col>
      <xdr:colOff>50800</xdr:colOff>
      <xdr:row>57</xdr:row>
      <xdr:rowOff>148939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991709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124268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148939</xdr:rowOff>
    </xdr:from>
    <xdr:to>
      <xdr:col>102</xdr:col>
      <xdr:colOff>114300</xdr:colOff>
      <xdr:row>57</xdr:row>
      <xdr:rowOff>151892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9921589"/>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165625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165663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86823</xdr:rowOff>
    </xdr:from>
    <xdr:to>
      <xdr:col>116</xdr:col>
      <xdr:colOff>114300</xdr:colOff>
      <xdr:row>58</xdr:row>
      <xdr:rowOff>16973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98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109700</xdr:rowOff>
    </xdr:from>
    <xdr:ext cx="534377"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7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89681</xdr:rowOff>
    </xdr:from>
    <xdr:to>
      <xdr:col>112</xdr:col>
      <xdr:colOff>38100</xdr:colOff>
      <xdr:row>58</xdr:row>
      <xdr:rowOff>19831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8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36358</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56111" y="963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93643</xdr:rowOff>
    </xdr:from>
    <xdr:to>
      <xdr:col>107</xdr:col>
      <xdr:colOff>101600</xdr:colOff>
      <xdr:row>58</xdr:row>
      <xdr:rowOff>23793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8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40320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6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98139</xdr:rowOff>
    </xdr:from>
    <xdr:to>
      <xdr:col>102</xdr:col>
      <xdr:colOff>165100</xdr:colOff>
      <xdr:row>58</xdr:row>
      <xdr:rowOff>28289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8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44816</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96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101092</xdr:rowOff>
    </xdr:from>
    <xdr:to>
      <xdr:col>98</xdr:col>
      <xdr:colOff>38100</xdr:colOff>
      <xdr:row>58</xdr:row>
      <xdr:rowOff>31242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98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47769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96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121907</xdr:rowOff>
    </xdr:from>
    <xdr:to>
      <xdr:col>116</xdr:col>
      <xdr:colOff>63500</xdr:colOff>
      <xdr:row>77</xdr:row>
      <xdr:rowOff>123013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23557"/>
          <a:ext cx="8382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123013</xdr:rowOff>
    </xdr:from>
    <xdr:to>
      <xdr:col>111</xdr:col>
      <xdr:colOff>177800</xdr:colOff>
      <xdr:row>77</xdr:row>
      <xdr:rowOff>129870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246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116802</xdr:rowOff>
    </xdr:from>
    <xdr:to>
      <xdr:col>107</xdr:col>
      <xdr:colOff>50800</xdr:colOff>
      <xdr:row>77</xdr:row>
      <xdr:rowOff>129870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975552"/>
          <a:ext cx="889000" cy="35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116802</xdr:rowOff>
    </xdr:from>
    <xdr:to>
      <xdr:col>102</xdr:col>
      <xdr:colOff>114300</xdr:colOff>
      <xdr:row>75</xdr:row>
      <xdr:rowOff>130454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75552"/>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71107</xdr:rowOff>
    </xdr:from>
    <xdr:to>
      <xdr:col>116</xdr:col>
      <xdr:colOff>114300</xdr:colOff>
      <xdr:row>78</xdr:row>
      <xdr:rowOff>1257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93984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2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72213</xdr:rowOff>
    </xdr:from>
    <xdr:to>
      <xdr:col>112</xdr:col>
      <xdr:colOff>38100</xdr:colOff>
      <xdr:row>78</xdr:row>
      <xdr:rowOff>2363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18890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0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79070</xdr:rowOff>
    </xdr:from>
    <xdr:to>
      <xdr:col>107</xdr:col>
      <xdr:colOff>101600</xdr:colOff>
      <xdr:row>78</xdr:row>
      <xdr:rowOff>9220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347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66002</xdr:rowOff>
    </xdr:from>
    <xdr:to>
      <xdr:col>102</xdr:col>
      <xdr:colOff>165100</xdr:colOff>
      <xdr:row>75</xdr:row>
      <xdr:rowOff>167602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12679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79654</xdr:rowOff>
    </xdr:from>
    <xdr:to>
      <xdr:col>98</xdr:col>
      <xdr:colOff>38100</xdr:colOff>
      <xdr:row>76</xdr:row>
      <xdr:rowOff>9804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26331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1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歳出決算総額は、普通建設事業費や補助費等の増加により、住民一人当たり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632,848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88,645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円で、退職手当の減少により、前年度と比較して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66,212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円で、電算システム改修費の増加などにより、前年度と比較して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121,612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円で、子育て世帯や住民税非課税世帯への臨時特別給付金事業費の減少により、前年度と比較して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124,012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円で、マイナンバーカード普及促進事業などの実施などにより、前年度と比較して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73,068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円で、柳井商業高等学校跡地整備事業（新規整備）の進捗などにより前年度と比較して、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27,089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30,201
29,982
140.05
19,515,991
19,112,661
372,328
10,011,698
15,672,329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134594</xdr:rowOff>
    </xdr:from>
    <xdr:to>
      <xdr:col>24</xdr:col>
      <xdr:colOff>63500</xdr:colOff>
      <xdr:row>36</xdr:row>
      <xdr:rowOff>167284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06794"/>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134594</xdr:rowOff>
    </xdr:from>
    <xdr:to>
      <xdr:col>19</xdr:col>
      <xdr:colOff>177800</xdr:colOff>
      <xdr:row>36</xdr:row>
      <xdr:rowOff>148158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06794"/>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144272</xdr:rowOff>
    </xdr:from>
    <xdr:to>
      <xdr:col>15</xdr:col>
      <xdr:colOff>50800</xdr:colOff>
      <xdr:row>36</xdr:row>
      <xdr:rowOff>148158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1647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46829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136042</xdr:rowOff>
    </xdr:from>
    <xdr:to>
      <xdr:col>10</xdr:col>
      <xdr:colOff>114300</xdr:colOff>
      <xdr:row>36</xdr:row>
      <xdr:rowOff>144272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0824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116484</xdr:rowOff>
    </xdr:from>
    <xdr:to>
      <xdr:col>24</xdr:col>
      <xdr:colOff>114300</xdr:colOff>
      <xdr:row>37</xdr:row>
      <xdr:rowOff>46634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139361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83794</xdr:rowOff>
    </xdr:from>
    <xdr:to>
      <xdr:col>20</xdr:col>
      <xdr:colOff>38100</xdr:colOff>
      <xdr:row>37</xdr:row>
      <xdr:rowOff>13944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30471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3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97358</xdr:rowOff>
    </xdr:from>
    <xdr:to>
      <xdr:col>15</xdr:col>
      <xdr:colOff>101600</xdr:colOff>
      <xdr:row>37</xdr:row>
      <xdr:rowOff>27508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44035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0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93472</xdr:rowOff>
    </xdr:from>
    <xdr:to>
      <xdr:col>10</xdr:col>
      <xdr:colOff>165100</xdr:colOff>
      <xdr:row>37</xdr:row>
      <xdr:rowOff>23622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40149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85242</xdr:rowOff>
    </xdr:from>
    <xdr:to>
      <xdr:col>6</xdr:col>
      <xdr:colOff>38100</xdr:colOff>
      <xdr:row>37</xdr:row>
      <xdr:rowOff>15392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31919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17111</xdr:rowOff>
    </xdr:from>
    <xdr:to>
      <xdr:col>24</xdr:col>
      <xdr:colOff>63500</xdr:colOff>
      <xdr:row>58</xdr:row>
      <xdr:rowOff>67302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61211"/>
          <a:ext cx="8382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71196</xdr:rowOff>
    </xdr:from>
    <xdr:to>
      <xdr:col>19</xdr:col>
      <xdr:colOff>177800</xdr:colOff>
      <xdr:row>58</xdr:row>
      <xdr:rowOff>67302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43846"/>
          <a:ext cx="889000" cy="16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71196</xdr:rowOff>
    </xdr:from>
    <xdr:to>
      <xdr:col>15</xdr:col>
      <xdr:colOff>50800</xdr:colOff>
      <xdr:row>58</xdr:row>
      <xdr:rowOff>96765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43846"/>
          <a:ext cx="889000" cy="19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93344</xdr:rowOff>
    </xdr:from>
    <xdr:to>
      <xdr:col>10</xdr:col>
      <xdr:colOff>114300</xdr:colOff>
      <xdr:row>58</xdr:row>
      <xdr:rowOff>96765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37444"/>
          <a:ext cx="889000" cy="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137761</xdr:rowOff>
    </xdr:from>
    <xdr:to>
      <xdr:col>24</xdr:col>
      <xdr:colOff>114300</xdr:colOff>
      <xdr:row>58</xdr:row>
      <xdr:rowOff>67911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97138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16502</xdr:rowOff>
    </xdr:from>
    <xdr:to>
      <xdr:col>20</xdr:col>
      <xdr:colOff>38100</xdr:colOff>
      <xdr:row>58</xdr:row>
      <xdr:rowOff>118102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109229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20396</xdr:rowOff>
    </xdr:from>
    <xdr:to>
      <xdr:col>15</xdr:col>
      <xdr:colOff>101600</xdr:colOff>
      <xdr:row>57</xdr:row>
      <xdr:rowOff>121996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113123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8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45965</xdr:rowOff>
    </xdr:from>
    <xdr:to>
      <xdr:col>10</xdr:col>
      <xdr:colOff>165100</xdr:colOff>
      <xdr:row>58</xdr:row>
      <xdr:rowOff>147565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138692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8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42544</xdr:rowOff>
    </xdr:from>
    <xdr:to>
      <xdr:col>6</xdr:col>
      <xdr:colOff>38100</xdr:colOff>
      <xdr:row>58</xdr:row>
      <xdr:rowOff>144144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135271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7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24344</xdr:rowOff>
    </xdr:from>
    <xdr:to>
      <xdr:col>24</xdr:col>
      <xdr:colOff>63500</xdr:colOff>
      <xdr:row>76</xdr:row>
      <xdr:rowOff>52863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054544"/>
          <a:ext cx="838200" cy="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24344</xdr:rowOff>
    </xdr:from>
    <xdr:to>
      <xdr:col>19</xdr:col>
      <xdr:colOff>177800</xdr:colOff>
      <xdr:row>76</xdr:row>
      <xdr:rowOff>144044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54544"/>
          <a:ext cx="889000" cy="11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144044</xdr:rowOff>
    </xdr:from>
    <xdr:to>
      <xdr:col>15</xdr:col>
      <xdr:colOff>50800</xdr:colOff>
      <xdr:row>77</xdr:row>
      <xdr:rowOff>2105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174244"/>
          <a:ext cx="889000" cy="2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2105</xdr:rowOff>
    </xdr:from>
    <xdr:to>
      <xdr:col>10</xdr:col>
      <xdr:colOff>114300</xdr:colOff>
      <xdr:row>77</xdr:row>
      <xdr:rowOff>41334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203755"/>
          <a:ext cx="889000" cy="3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2063</xdr:rowOff>
    </xdr:from>
    <xdr:to>
      <xdr:col>24</xdr:col>
      <xdr:colOff>114300</xdr:colOff>
      <xdr:row>76</xdr:row>
      <xdr:rowOff>103663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0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151940</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144994</xdr:rowOff>
    </xdr:from>
    <xdr:to>
      <xdr:col>20</xdr:col>
      <xdr:colOff>38100</xdr:colOff>
      <xdr:row>76</xdr:row>
      <xdr:rowOff>75144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0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66271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9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93244</xdr:rowOff>
    </xdr:from>
    <xdr:to>
      <xdr:col>15</xdr:col>
      <xdr:colOff>101600</xdr:colOff>
      <xdr:row>77</xdr:row>
      <xdr:rowOff>23394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14521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1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122755</xdr:rowOff>
    </xdr:from>
    <xdr:to>
      <xdr:col>10</xdr:col>
      <xdr:colOff>165100</xdr:colOff>
      <xdr:row>77</xdr:row>
      <xdr:rowOff>52905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44032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4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161984</xdr:rowOff>
    </xdr:from>
    <xdr:to>
      <xdr:col>6</xdr:col>
      <xdr:colOff>38100</xdr:colOff>
      <xdr:row>77</xdr:row>
      <xdr:rowOff>92134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83261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8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101563</xdr:rowOff>
    </xdr:from>
    <xdr:to>
      <xdr:col>24</xdr:col>
      <xdr:colOff>63500</xdr:colOff>
      <xdr:row>97</xdr:row>
      <xdr:rowOff>118042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32213"/>
          <a:ext cx="838200" cy="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118042</xdr:rowOff>
    </xdr:from>
    <xdr:to>
      <xdr:col>19</xdr:col>
      <xdr:colOff>177800</xdr:colOff>
      <xdr:row>97</xdr:row>
      <xdr:rowOff>156617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48692"/>
          <a:ext cx="889000" cy="3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153730</xdr:rowOff>
    </xdr:from>
    <xdr:to>
      <xdr:col>15</xdr:col>
      <xdr:colOff>50800</xdr:colOff>
      <xdr:row>97</xdr:row>
      <xdr:rowOff>156617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84380"/>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153730</xdr:rowOff>
    </xdr:from>
    <xdr:to>
      <xdr:col>10</xdr:col>
      <xdr:colOff>114300</xdr:colOff>
      <xdr:row>98</xdr:row>
      <xdr:rowOff>5009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84380"/>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50763</xdr:rowOff>
    </xdr:from>
    <xdr:to>
      <xdr:col>24</xdr:col>
      <xdr:colOff>114300</xdr:colOff>
      <xdr:row>97</xdr:row>
      <xdr:rowOff>152363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29190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67242</xdr:rowOff>
    </xdr:from>
    <xdr:to>
      <xdr:col>20</xdr:col>
      <xdr:colOff>38100</xdr:colOff>
      <xdr:row>97</xdr:row>
      <xdr:rowOff>168842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159969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105817</xdr:rowOff>
    </xdr:from>
    <xdr:to>
      <xdr:col>15</xdr:col>
      <xdr:colOff>101600</xdr:colOff>
      <xdr:row>98</xdr:row>
      <xdr:rowOff>35967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27094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102930</xdr:rowOff>
    </xdr:from>
    <xdr:to>
      <xdr:col>10</xdr:col>
      <xdr:colOff>165100</xdr:colOff>
      <xdr:row>98</xdr:row>
      <xdr:rowOff>33080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3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24207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125659</xdr:rowOff>
    </xdr:from>
    <xdr:to>
      <xdr:col>6</xdr:col>
      <xdr:colOff>38100</xdr:colOff>
      <xdr:row>98</xdr:row>
      <xdr:rowOff>55809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46936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121984</xdr:rowOff>
    </xdr:from>
    <xdr:to>
      <xdr:col>55</xdr:col>
      <xdr:colOff>0</xdr:colOff>
      <xdr:row>37</xdr:row>
      <xdr:rowOff>137795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65634"/>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121984</xdr:rowOff>
    </xdr:from>
    <xdr:to>
      <xdr:col>50</xdr:col>
      <xdr:colOff>114300</xdr:colOff>
      <xdr:row>37</xdr:row>
      <xdr:rowOff>160465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65634"/>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160465</xdr:rowOff>
    </xdr:from>
    <xdr:to>
      <xdr:col>45</xdr:col>
      <xdr:colOff>177800</xdr:colOff>
      <xdr:row>37</xdr:row>
      <xdr:rowOff>160655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0411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110761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160655</xdr:rowOff>
    </xdr:from>
    <xdr:to>
      <xdr:col>41</xdr:col>
      <xdr:colOff>50800</xdr:colOff>
      <xdr:row>37</xdr:row>
      <xdr:rowOff>164274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04305"/>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106760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621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86995</xdr:rowOff>
    </xdr:from>
    <xdr:to>
      <xdr:col>55</xdr:col>
      <xdr:colOff>50800</xdr:colOff>
      <xdr:row>38</xdr:row>
      <xdr:rowOff>17145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109872</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71184</xdr:rowOff>
    </xdr:from>
    <xdr:to>
      <xdr:col>50</xdr:col>
      <xdr:colOff>165100</xdr:colOff>
      <xdr:row>38</xdr:row>
      <xdr:rowOff>1333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14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17861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1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109665</xdr:rowOff>
    </xdr:from>
    <xdr:to>
      <xdr:col>46</xdr:col>
      <xdr:colOff>38100</xdr:colOff>
      <xdr:row>38</xdr:row>
      <xdr:rowOff>39815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56342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22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109855</xdr:rowOff>
    </xdr:from>
    <xdr:to>
      <xdr:col>41</xdr:col>
      <xdr:colOff>101600</xdr:colOff>
      <xdr:row>38</xdr:row>
      <xdr:rowOff>40005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56532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2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113474</xdr:rowOff>
    </xdr:from>
    <xdr:to>
      <xdr:col>36</xdr:col>
      <xdr:colOff>165100</xdr:colOff>
      <xdr:row>38</xdr:row>
      <xdr:rowOff>43624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60151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109925</xdr:rowOff>
    </xdr:from>
    <xdr:to>
      <xdr:col>55</xdr:col>
      <xdr:colOff>0</xdr:colOff>
      <xdr:row>55</xdr:row>
      <xdr:rowOff>56356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368225"/>
          <a:ext cx="838200" cy="1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56356</xdr:rowOff>
    </xdr:from>
    <xdr:to>
      <xdr:col>50</xdr:col>
      <xdr:colOff>114300</xdr:colOff>
      <xdr:row>55</xdr:row>
      <xdr:rowOff>128727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486106"/>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115050</xdr:rowOff>
    </xdr:from>
    <xdr:to>
      <xdr:col>45</xdr:col>
      <xdr:colOff>177800</xdr:colOff>
      <xdr:row>55</xdr:row>
      <xdr:rowOff>128727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544800"/>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115050</xdr:rowOff>
    </xdr:from>
    <xdr:to>
      <xdr:col>41</xdr:col>
      <xdr:colOff>50800</xdr:colOff>
      <xdr:row>55</xdr:row>
      <xdr:rowOff>122289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4480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59125</xdr:rowOff>
    </xdr:from>
    <xdr:to>
      <xdr:col>55</xdr:col>
      <xdr:colOff>50800</xdr:colOff>
      <xdr:row>54</xdr:row>
      <xdr:rowOff>160725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82002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6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5556</xdr:rowOff>
    </xdr:from>
    <xdr:to>
      <xdr:col>50</xdr:col>
      <xdr:colOff>165100</xdr:colOff>
      <xdr:row>55</xdr:row>
      <xdr:rowOff>107156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123683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21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77927</xdr:rowOff>
    </xdr:from>
    <xdr:to>
      <xdr:col>46</xdr:col>
      <xdr:colOff>38100</xdr:colOff>
      <xdr:row>56</xdr:row>
      <xdr:rowOff>8077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24604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8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64250</xdr:rowOff>
    </xdr:from>
    <xdr:to>
      <xdr:col>41</xdr:col>
      <xdr:colOff>101600</xdr:colOff>
      <xdr:row>55</xdr:row>
      <xdr:rowOff>165850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10927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6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71489</xdr:rowOff>
    </xdr:from>
    <xdr:to>
      <xdr:col>36</xdr:col>
      <xdr:colOff>165100</xdr:colOff>
      <xdr:row>56</xdr:row>
      <xdr:rowOff>1639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0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18166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7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151034</xdr:rowOff>
    </xdr:from>
    <xdr:to>
      <xdr:col>55</xdr:col>
      <xdr:colOff>0</xdr:colOff>
      <xdr:row>77</xdr:row>
      <xdr:rowOff>153823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52684"/>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135293</xdr:rowOff>
    </xdr:from>
    <xdr:to>
      <xdr:col>50</xdr:col>
      <xdr:colOff>114300</xdr:colOff>
      <xdr:row>77</xdr:row>
      <xdr:rowOff>151034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36943"/>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135293</xdr:rowOff>
    </xdr:from>
    <xdr:to>
      <xdr:col>45</xdr:col>
      <xdr:colOff>177800</xdr:colOff>
      <xdr:row>78</xdr:row>
      <xdr:rowOff>36697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36943"/>
          <a:ext cx="889000" cy="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36697</xdr:rowOff>
    </xdr:from>
    <xdr:to>
      <xdr:col>41</xdr:col>
      <xdr:colOff>50800</xdr:colOff>
      <xdr:row>78</xdr:row>
      <xdr:rowOff>62415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09797"/>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103023</xdr:rowOff>
    </xdr:from>
    <xdr:to>
      <xdr:col>55</xdr:col>
      <xdr:colOff>50800</xdr:colOff>
      <xdr:row>78</xdr:row>
      <xdr:rowOff>33173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0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125900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100234</xdr:rowOff>
    </xdr:from>
    <xdr:to>
      <xdr:col>50</xdr:col>
      <xdr:colOff>165100</xdr:colOff>
      <xdr:row>78</xdr:row>
      <xdr:rowOff>30384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46911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84493</xdr:rowOff>
    </xdr:from>
    <xdr:to>
      <xdr:col>46</xdr:col>
      <xdr:colOff>38100</xdr:colOff>
      <xdr:row>78</xdr:row>
      <xdr:rowOff>14643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31170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157347</xdr:rowOff>
    </xdr:from>
    <xdr:to>
      <xdr:col>41</xdr:col>
      <xdr:colOff>101600</xdr:colOff>
      <xdr:row>78</xdr:row>
      <xdr:rowOff>87497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104024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11615</xdr:rowOff>
    </xdr:from>
    <xdr:to>
      <xdr:col>36</xdr:col>
      <xdr:colOff>165100</xdr:colOff>
      <xdr:row>78</xdr:row>
      <xdr:rowOff>113215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129742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43055</xdr:rowOff>
    </xdr:from>
    <xdr:to>
      <xdr:col>55</xdr:col>
      <xdr:colOff>0</xdr:colOff>
      <xdr:row>97</xdr:row>
      <xdr:rowOff>128036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73705"/>
          <a:ext cx="838200" cy="8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91230</xdr:rowOff>
    </xdr:from>
    <xdr:to>
      <xdr:col>50</xdr:col>
      <xdr:colOff>114300</xdr:colOff>
      <xdr:row>97</xdr:row>
      <xdr:rowOff>128036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21880"/>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91230</xdr:rowOff>
    </xdr:from>
    <xdr:to>
      <xdr:col>45</xdr:col>
      <xdr:colOff>177800</xdr:colOff>
      <xdr:row>97</xdr:row>
      <xdr:rowOff>125702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2188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125702</xdr:rowOff>
    </xdr:from>
    <xdr:to>
      <xdr:col>41</xdr:col>
      <xdr:colOff>50800</xdr:colOff>
      <xdr:row>97</xdr:row>
      <xdr:rowOff>132201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56352"/>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163705</xdr:rowOff>
    </xdr:from>
    <xdr:to>
      <xdr:col>55</xdr:col>
      <xdr:colOff>50800</xdr:colOff>
      <xdr:row>97</xdr:row>
      <xdr:rowOff>93855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15132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77236</xdr:rowOff>
    </xdr:from>
    <xdr:to>
      <xdr:col>50</xdr:col>
      <xdr:colOff>165100</xdr:colOff>
      <xdr:row>98</xdr:row>
      <xdr:rowOff>7386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169963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0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40430</xdr:rowOff>
    </xdr:from>
    <xdr:to>
      <xdr:col>46</xdr:col>
      <xdr:colOff>38100</xdr:colOff>
      <xdr:row>97</xdr:row>
      <xdr:rowOff>142030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133157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6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74902</xdr:rowOff>
    </xdr:from>
    <xdr:to>
      <xdr:col>41</xdr:col>
      <xdr:colOff>101600</xdr:colOff>
      <xdr:row>98</xdr:row>
      <xdr:rowOff>5052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0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167629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9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81401</xdr:rowOff>
    </xdr:from>
    <xdr:to>
      <xdr:col>36</xdr:col>
      <xdr:colOff>165100</xdr:colOff>
      <xdr:row>98</xdr:row>
      <xdr:rowOff>11551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2678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75235</xdr:rowOff>
    </xdr:from>
    <xdr:to>
      <xdr:col>85</xdr:col>
      <xdr:colOff>127000</xdr:colOff>
      <xdr:row>36</xdr:row>
      <xdr:rowOff>98800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47435"/>
          <a:ext cx="8382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98800</xdr:rowOff>
    </xdr:from>
    <xdr:to>
      <xdr:col>81</xdr:col>
      <xdr:colOff>50800</xdr:colOff>
      <xdr:row>36</xdr:row>
      <xdr:rowOff>101905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271000"/>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101905</xdr:rowOff>
    </xdr:from>
    <xdr:to>
      <xdr:col>76</xdr:col>
      <xdr:colOff>114300</xdr:colOff>
      <xdr:row>36</xdr:row>
      <xdr:rowOff>116231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74105"/>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116231</xdr:rowOff>
    </xdr:from>
    <xdr:to>
      <xdr:col>71</xdr:col>
      <xdr:colOff>177800</xdr:colOff>
      <xdr:row>36</xdr:row>
      <xdr:rowOff>128537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288431"/>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163415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24435</xdr:rowOff>
    </xdr:from>
    <xdr:to>
      <xdr:col>85</xdr:col>
      <xdr:colOff>177800</xdr:colOff>
      <xdr:row>36</xdr:row>
      <xdr:rowOff>126035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47312</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4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48000</xdr:rowOff>
    </xdr:from>
    <xdr:to>
      <xdr:col>81</xdr:col>
      <xdr:colOff>101600</xdr:colOff>
      <xdr:row>36</xdr:row>
      <xdr:rowOff>149600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166127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9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51105</xdr:rowOff>
    </xdr:from>
    <xdr:to>
      <xdr:col>76</xdr:col>
      <xdr:colOff>165100</xdr:colOff>
      <xdr:row>36</xdr:row>
      <xdr:rowOff>152705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143832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65431</xdr:rowOff>
    </xdr:from>
    <xdr:to>
      <xdr:col>72</xdr:col>
      <xdr:colOff>38100</xdr:colOff>
      <xdr:row>36</xdr:row>
      <xdr:rowOff>167031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12108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1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77737</xdr:rowOff>
    </xdr:from>
    <xdr:to>
      <xdr:col>67</xdr:col>
      <xdr:colOff>101600</xdr:colOff>
      <xdr:row>37</xdr:row>
      <xdr:rowOff>7887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24414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02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108276</xdr:rowOff>
    </xdr:from>
    <xdr:to>
      <xdr:col>85</xdr:col>
      <xdr:colOff>127000</xdr:colOff>
      <xdr:row>57</xdr:row>
      <xdr:rowOff>114550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80926"/>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10861</xdr:rowOff>
    </xdr:from>
    <xdr:to>
      <xdr:col>81</xdr:col>
      <xdr:colOff>50800</xdr:colOff>
      <xdr:row>57</xdr:row>
      <xdr:rowOff>114550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83511"/>
          <a:ext cx="889000" cy="10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10861</xdr:rowOff>
    </xdr:from>
    <xdr:to>
      <xdr:col>76</xdr:col>
      <xdr:colOff>114300</xdr:colOff>
      <xdr:row>57</xdr:row>
      <xdr:rowOff>110741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83511"/>
          <a:ext cx="889000" cy="9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110741</xdr:rowOff>
    </xdr:from>
    <xdr:to>
      <xdr:col>71</xdr:col>
      <xdr:colOff>177800</xdr:colOff>
      <xdr:row>57</xdr:row>
      <xdr:rowOff>118486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83391"/>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57476</xdr:rowOff>
    </xdr:from>
    <xdr:to>
      <xdr:col>85</xdr:col>
      <xdr:colOff>177800</xdr:colOff>
      <xdr:row>57</xdr:row>
      <xdr:rowOff>159076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143853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4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63750</xdr:rowOff>
    </xdr:from>
    <xdr:to>
      <xdr:col>81</xdr:col>
      <xdr:colOff>101600</xdr:colOff>
      <xdr:row>57</xdr:row>
      <xdr:rowOff>165350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156477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131511</xdr:rowOff>
    </xdr:from>
    <xdr:to>
      <xdr:col>76</xdr:col>
      <xdr:colOff>165100</xdr:colOff>
      <xdr:row>57</xdr:row>
      <xdr:rowOff>61661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78188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5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59941</xdr:rowOff>
    </xdr:from>
    <xdr:to>
      <xdr:col>72</xdr:col>
      <xdr:colOff>38100</xdr:colOff>
      <xdr:row>57</xdr:row>
      <xdr:rowOff>161541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152668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67686</xdr:rowOff>
    </xdr:from>
    <xdr:to>
      <xdr:col>67</xdr:col>
      <xdr:colOff>101600</xdr:colOff>
      <xdr:row>57</xdr:row>
      <xdr:rowOff>169286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4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160413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159550</xdr:rowOff>
    </xdr:from>
    <xdr:to>
      <xdr:col>85</xdr:col>
      <xdr:colOff>127000</xdr:colOff>
      <xdr:row>78</xdr:row>
      <xdr:rowOff>41193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61200"/>
          <a:ext cx="8382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31836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159550</xdr:rowOff>
    </xdr:from>
    <xdr:to>
      <xdr:col>81</xdr:col>
      <xdr:colOff>50800</xdr:colOff>
      <xdr:row>77</xdr:row>
      <xdr:rowOff>171228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61200"/>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109617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42354</xdr:rowOff>
    </xdr:from>
    <xdr:to>
      <xdr:col>76</xdr:col>
      <xdr:colOff>114300</xdr:colOff>
      <xdr:row>77</xdr:row>
      <xdr:rowOff>171228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244004"/>
          <a:ext cx="889000" cy="12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42354</xdr:rowOff>
    </xdr:from>
    <xdr:to>
      <xdr:col>71</xdr:col>
      <xdr:colOff>177800</xdr:colOff>
      <xdr:row>78</xdr:row>
      <xdr:rowOff>9074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44004"/>
          <a:ext cx="889000" cy="13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106075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140898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161843</xdr:rowOff>
    </xdr:from>
    <xdr:to>
      <xdr:col>85</xdr:col>
      <xdr:colOff>177800</xdr:colOff>
      <xdr:row>78</xdr:row>
      <xdr:rowOff>91993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13270</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1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108750</xdr:rowOff>
    </xdr:from>
    <xdr:to>
      <xdr:col>81</xdr:col>
      <xdr:colOff>101600</xdr:colOff>
      <xdr:row>78</xdr:row>
      <xdr:rowOff>38900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55427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08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120428</xdr:rowOff>
    </xdr:from>
    <xdr:to>
      <xdr:col>76</xdr:col>
      <xdr:colOff>165100</xdr:colOff>
      <xdr:row>78</xdr:row>
      <xdr:rowOff>50578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2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41705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41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163004</xdr:rowOff>
    </xdr:from>
    <xdr:to>
      <xdr:col>72</xdr:col>
      <xdr:colOff>38100</xdr:colOff>
      <xdr:row>77</xdr:row>
      <xdr:rowOff>93154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1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109682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6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129724</xdr:rowOff>
    </xdr:from>
    <xdr:to>
      <xdr:col>67</xdr:col>
      <xdr:colOff>101600</xdr:colOff>
      <xdr:row>78</xdr:row>
      <xdr:rowOff>59874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76401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1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115022</xdr:rowOff>
    </xdr:from>
    <xdr:to>
      <xdr:col>85</xdr:col>
      <xdr:colOff>127000</xdr:colOff>
      <xdr:row>97</xdr:row>
      <xdr:rowOff>117570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45672"/>
          <a:ext cx="8382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114565</xdr:rowOff>
    </xdr:from>
    <xdr:to>
      <xdr:col>81</xdr:col>
      <xdr:colOff>50800</xdr:colOff>
      <xdr:row>97</xdr:row>
      <xdr:rowOff>117570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45215"/>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114565</xdr:rowOff>
    </xdr:from>
    <xdr:to>
      <xdr:col>76</xdr:col>
      <xdr:colOff>114300</xdr:colOff>
      <xdr:row>97</xdr:row>
      <xdr:rowOff>116774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4521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116774</xdr:rowOff>
    </xdr:from>
    <xdr:to>
      <xdr:col>71</xdr:col>
      <xdr:colOff>177800</xdr:colOff>
      <xdr:row>97</xdr:row>
      <xdr:rowOff>124123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47424"/>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64222</xdr:rowOff>
    </xdr:from>
    <xdr:to>
      <xdr:col>85</xdr:col>
      <xdr:colOff>177800</xdr:colOff>
      <xdr:row>97</xdr:row>
      <xdr:rowOff>165822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9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87099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4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66770</xdr:rowOff>
    </xdr:from>
    <xdr:to>
      <xdr:col>81</xdr:col>
      <xdr:colOff>101600</xdr:colOff>
      <xdr:row>97</xdr:row>
      <xdr:rowOff>168370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4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63765</xdr:rowOff>
    </xdr:from>
    <xdr:to>
      <xdr:col>76</xdr:col>
      <xdr:colOff>165100</xdr:colOff>
      <xdr:row>97</xdr:row>
      <xdr:rowOff>165365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156492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65974</xdr:rowOff>
    </xdr:from>
    <xdr:to>
      <xdr:col>72</xdr:col>
      <xdr:colOff>38100</xdr:colOff>
      <xdr:row>97</xdr:row>
      <xdr:rowOff>167574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9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158701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73323</xdr:rowOff>
    </xdr:from>
    <xdr:to>
      <xdr:col>67</xdr:col>
      <xdr:colOff>101600</xdr:colOff>
      <xdr:row>98</xdr:row>
      <xdr:rowOff>3473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166050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9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104,351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26,347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円増加している。これは、マイナンバーカード普及促進事業や柳井商業高等学校跡地整備事業の進捗が主な要因である。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200,231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これは、電力・ガス・食料品等価格高騰緊急支援給付金事業など新型コロナウイルス感染症関連事業を実施した一方、子育て世帯や住民税非課税世帯への臨時特別給付金事業費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41,563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　これは、農業法人産地拡大支援事業の実施が主な要因である。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61,047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円増加している。これは、市道改良整備等の進捗が主な要因である。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取り崩さず積立てを実施したことにより、前年度比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、令和３年度決算における大幅な歳入増はなく、前年度比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ポイント減となっているが、黒字を維持した。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人口減少による税収減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や社会保障関係経費の増加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による一般財源の不足が予想され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るため、引き続き行財政運営の効率化を図り、財政健全化に努める。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連結実質赤字比率は、令和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年度が△</a:t>
          </a:r>
          <a:r>
            <a:rPr kumimoji="1" lang="en-US" altLang="ja-JP" sz="1100">
              <a:latin typeface="ＭＳ ゴシック" pitchFamily="49" charset="-128"/>
              <a:ea typeface="ＭＳ ゴシック" pitchFamily="49" charset="-128"/>
            </a:rPr>
            <a:t>22.16</a:t>
          </a:r>
          <a:r>
            <a:rPr kumimoji="1" lang="ja-JP" altLang="en-US" sz="1100">
              <a:latin typeface="ＭＳ ゴシック" pitchFamily="49" charset="-128"/>
              <a:ea typeface="ＭＳ ゴシック" pitchFamily="49" charset="-128"/>
            </a:rPr>
            <a:t>％、令和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年度が△</a:t>
          </a:r>
          <a:r>
            <a:rPr kumimoji="1" lang="en-US" altLang="ja-JP" sz="1100">
              <a:latin typeface="ＭＳ ゴシック" pitchFamily="49" charset="-128"/>
              <a:ea typeface="ＭＳ ゴシック" pitchFamily="49" charset="-128"/>
            </a:rPr>
            <a:t>23.24</a:t>
          </a:r>
          <a:r>
            <a:rPr kumimoji="1" lang="ja-JP" altLang="en-US" sz="1100">
              <a:latin typeface="ＭＳ ゴシック" pitchFamily="49" charset="-128"/>
              <a:ea typeface="ＭＳ ゴシック" pitchFamily="49" charset="-128"/>
            </a:rPr>
            <a:t>％となっている。</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から簡易水道事業、公共下水道事業及び農業集落排水事業の各特別会計が公営企業会計に移行しことに伴い、その他会計が皆減となり、水道事業会計及び下水道事業会計にそれぞれ計上されたがいずれも黒字となっている。</a:t>
          </a:r>
        </a:p>
        <a:p>
          <a:r>
            <a:rPr kumimoji="1" lang="ja-JP" altLang="en-US" sz="1100">
              <a:latin typeface="ＭＳ ゴシック" pitchFamily="49" charset="-128"/>
              <a:ea typeface="ＭＳ ゴシック" pitchFamily="49" charset="-128"/>
            </a:rPr>
            <a:t>　全ての会計において黒字となっており、安定した財政運営が行われていると考えられる。</a:t>
          </a:r>
        </a:p>
        <a:p>
          <a:r>
            <a:rPr kumimoji="1" lang="ja-JP" altLang="en-US" sz="1100">
              <a:latin typeface="ＭＳ ゴシック" pitchFamily="49" charset="-128"/>
              <a:ea typeface="ＭＳ ゴシック" pitchFamily="49" charset="-128"/>
            </a:rPr>
            <a:t>　今後も、事業見直しなど行政改革に努め、地方債残高の抑制、歳入の確保など財政健全化の取組を進める。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0" customWidth="1"/>
    <col min="12" max="12" width="2.25" style="170" customWidth="1"/>
    <col min="13" max="17" width="2.375" style="170" customWidth="1"/>
    <col min="18" max="119" width="2.125" style="170" customWidth="1"/>
    <col min="120" max="16384" width="0" style="170"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1"/>
      <c r="DK1" s="171"/>
      <c r="DL1" s="171"/>
      <c r="DM1" s="171"/>
      <c r="DN1" s="171"/>
      <c r="DO1" s="171"/>
    </row>
    <row r="2" spans="1:119" ht="24.75" thickBot="1" x14ac:dyDescent="0.2">
      <c r="B2" s="172" t="s">
        <v>83</v>
      </c>
      <c r="C2" s="172"/>
      <c r="D2" s="173"/>
    </row>
    <row r="3" spans="1:119" ht="18.75" customHeight="1" thickBot="1" x14ac:dyDescent="0.2">
      <c r="A3" s="171"/>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1"/>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19515991</v>
      </c>
      <c r="BO4" s="436"/>
      <c r="BP4" s="436"/>
      <c r="BQ4" s="436"/>
      <c r="BR4" s="436"/>
      <c r="BS4" s="436"/>
      <c r="BT4" s="436"/>
      <c r="BU4" s="437"/>
      <c r="BV4" s="435">
        <v>18839582</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3.7</v>
      </c>
      <c r="CU4" s="576"/>
      <c r="CV4" s="576"/>
      <c r="CW4" s="576"/>
      <c r="CX4" s="576"/>
      <c r="CY4" s="576"/>
      <c r="CZ4" s="576"/>
      <c r="DA4" s="577"/>
      <c r="DB4" s="575">
        <v>6.1</v>
      </c>
      <c r="DC4" s="576"/>
      <c r="DD4" s="576"/>
      <c r="DE4" s="576"/>
      <c r="DF4" s="576"/>
      <c r="DG4" s="576"/>
      <c r="DH4" s="576"/>
      <c r="DI4" s="577"/>
    </row>
    <row r="5" spans="1:119" ht="18.75" customHeight="1" x14ac:dyDescent="0.15">
      <c r="A5" s="171"/>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19112661</v>
      </c>
      <c r="BO5" s="407"/>
      <c r="BP5" s="407"/>
      <c r="BQ5" s="407"/>
      <c r="BR5" s="407"/>
      <c r="BS5" s="407"/>
      <c r="BT5" s="407"/>
      <c r="BU5" s="408"/>
      <c r="BV5" s="406">
        <v>18088075</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94.7</v>
      </c>
      <c r="CU5" s="404"/>
      <c r="CV5" s="404"/>
      <c r="CW5" s="404"/>
      <c r="CX5" s="404"/>
      <c r="CY5" s="404"/>
      <c r="CZ5" s="404"/>
      <c r="DA5" s="405"/>
      <c r="DB5" s="403">
        <v>90.8</v>
      </c>
      <c r="DC5" s="404"/>
      <c r="DD5" s="404"/>
      <c r="DE5" s="404"/>
      <c r="DF5" s="404"/>
      <c r="DG5" s="404"/>
      <c r="DH5" s="404"/>
      <c r="DI5" s="405"/>
    </row>
    <row r="6" spans="1:119" ht="18.75" customHeight="1" x14ac:dyDescent="0.15">
      <c r="A6" s="171"/>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403330</v>
      </c>
      <c r="BO6" s="407"/>
      <c r="BP6" s="407"/>
      <c r="BQ6" s="407"/>
      <c r="BR6" s="407"/>
      <c r="BS6" s="407"/>
      <c r="BT6" s="407"/>
      <c r="BU6" s="408"/>
      <c r="BV6" s="406">
        <v>751507</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96.2</v>
      </c>
      <c r="CU6" s="550"/>
      <c r="CV6" s="550"/>
      <c r="CW6" s="550"/>
      <c r="CX6" s="550"/>
      <c r="CY6" s="550"/>
      <c r="CZ6" s="550"/>
      <c r="DA6" s="551"/>
      <c r="DB6" s="549">
        <v>93.6</v>
      </c>
      <c r="DC6" s="550"/>
      <c r="DD6" s="550"/>
      <c r="DE6" s="550"/>
      <c r="DF6" s="550"/>
      <c r="DG6" s="550"/>
      <c r="DH6" s="550"/>
      <c r="DI6" s="551"/>
    </row>
    <row r="7" spans="1:119" ht="18.75" customHeight="1" x14ac:dyDescent="0.15">
      <c r="A7" s="171"/>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96</v>
      </c>
      <c r="AV7" s="465"/>
      <c r="AW7" s="465"/>
      <c r="AX7" s="465"/>
      <c r="AY7" s="420" t="s">
        <v>107</v>
      </c>
      <c r="AZ7" s="421"/>
      <c r="BA7" s="421"/>
      <c r="BB7" s="421"/>
      <c r="BC7" s="421"/>
      <c r="BD7" s="421"/>
      <c r="BE7" s="421"/>
      <c r="BF7" s="421"/>
      <c r="BG7" s="421"/>
      <c r="BH7" s="421"/>
      <c r="BI7" s="421"/>
      <c r="BJ7" s="421"/>
      <c r="BK7" s="421"/>
      <c r="BL7" s="421"/>
      <c r="BM7" s="422"/>
      <c r="BN7" s="406">
        <v>31002</v>
      </c>
      <c r="BO7" s="407"/>
      <c r="BP7" s="407"/>
      <c r="BQ7" s="407"/>
      <c r="BR7" s="407"/>
      <c r="BS7" s="407"/>
      <c r="BT7" s="407"/>
      <c r="BU7" s="408"/>
      <c r="BV7" s="406">
        <v>122523</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10011698</v>
      </c>
      <c r="CU7" s="407"/>
      <c r="CV7" s="407"/>
      <c r="CW7" s="407"/>
      <c r="CX7" s="407"/>
      <c r="CY7" s="407"/>
      <c r="CZ7" s="407"/>
      <c r="DA7" s="408"/>
      <c r="DB7" s="406">
        <v>10240227</v>
      </c>
      <c r="DC7" s="407"/>
      <c r="DD7" s="407"/>
      <c r="DE7" s="407"/>
      <c r="DF7" s="407"/>
      <c r="DG7" s="407"/>
      <c r="DH7" s="407"/>
      <c r="DI7" s="408"/>
    </row>
    <row r="8" spans="1:119" ht="18.75" customHeight="1" thickBot="1" x14ac:dyDescent="0.2">
      <c r="A8" s="171"/>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96</v>
      </c>
      <c r="AV8" s="465"/>
      <c r="AW8" s="465"/>
      <c r="AX8" s="465"/>
      <c r="AY8" s="420" t="s">
        <v>110</v>
      </c>
      <c r="AZ8" s="421"/>
      <c r="BA8" s="421"/>
      <c r="BB8" s="421"/>
      <c r="BC8" s="421"/>
      <c r="BD8" s="421"/>
      <c r="BE8" s="421"/>
      <c r="BF8" s="421"/>
      <c r="BG8" s="421"/>
      <c r="BH8" s="421"/>
      <c r="BI8" s="421"/>
      <c r="BJ8" s="421"/>
      <c r="BK8" s="421"/>
      <c r="BL8" s="421"/>
      <c r="BM8" s="422"/>
      <c r="BN8" s="406">
        <v>372328</v>
      </c>
      <c r="BO8" s="407"/>
      <c r="BP8" s="407"/>
      <c r="BQ8" s="407"/>
      <c r="BR8" s="407"/>
      <c r="BS8" s="407"/>
      <c r="BT8" s="407"/>
      <c r="BU8" s="408"/>
      <c r="BV8" s="406">
        <v>628984</v>
      </c>
      <c r="BW8" s="407"/>
      <c r="BX8" s="407"/>
      <c r="BY8" s="407"/>
      <c r="BZ8" s="407"/>
      <c r="CA8" s="407"/>
      <c r="CB8" s="407"/>
      <c r="CC8" s="408"/>
      <c r="CD8" s="446" t="s">
        <v>111</v>
      </c>
      <c r="CE8" s="366"/>
      <c r="CF8" s="366"/>
      <c r="CG8" s="366"/>
      <c r="CH8" s="366"/>
      <c r="CI8" s="366"/>
      <c r="CJ8" s="366"/>
      <c r="CK8" s="366"/>
      <c r="CL8" s="366"/>
      <c r="CM8" s="366"/>
      <c r="CN8" s="366"/>
      <c r="CO8" s="366"/>
      <c r="CP8" s="366"/>
      <c r="CQ8" s="366"/>
      <c r="CR8" s="366"/>
      <c r="CS8" s="447"/>
      <c r="CT8" s="509">
        <v>0.51</v>
      </c>
      <c r="CU8" s="510"/>
      <c r="CV8" s="510"/>
      <c r="CW8" s="510"/>
      <c r="CX8" s="510"/>
      <c r="CY8" s="510"/>
      <c r="CZ8" s="510"/>
      <c r="DA8" s="511"/>
      <c r="DB8" s="509">
        <v>0.51</v>
      </c>
      <c r="DC8" s="510"/>
      <c r="DD8" s="510"/>
      <c r="DE8" s="510"/>
      <c r="DF8" s="510"/>
      <c r="DG8" s="510"/>
      <c r="DH8" s="510"/>
      <c r="DI8" s="511"/>
    </row>
    <row r="9" spans="1:119" ht="18.75" customHeight="1" thickBot="1" x14ac:dyDescent="0.2">
      <c r="A9" s="171"/>
      <c r="B9" s="538" t="s">
        <v>112</v>
      </c>
      <c r="C9" s="539"/>
      <c r="D9" s="539"/>
      <c r="E9" s="539"/>
      <c r="F9" s="539"/>
      <c r="G9" s="539"/>
      <c r="H9" s="539"/>
      <c r="I9" s="539"/>
      <c r="J9" s="539"/>
      <c r="K9" s="457"/>
      <c r="L9" s="540" t="s">
        <v>113</v>
      </c>
      <c r="M9" s="541"/>
      <c r="N9" s="541"/>
      <c r="O9" s="541"/>
      <c r="P9" s="541"/>
      <c r="Q9" s="542"/>
      <c r="R9" s="543">
        <v>30799</v>
      </c>
      <c r="S9" s="544"/>
      <c r="T9" s="544"/>
      <c r="U9" s="544"/>
      <c r="V9" s="545"/>
      <c r="W9" s="475" t="s">
        <v>114</v>
      </c>
      <c r="X9" s="476"/>
      <c r="Y9" s="476"/>
      <c r="Z9" s="476"/>
      <c r="AA9" s="476"/>
      <c r="AB9" s="476"/>
      <c r="AC9" s="476"/>
      <c r="AD9" s="476"/>
      <c r="AE9" s="476"/>
      <c r="AF9" s="476"/>
      <c r="AG9" s="476"/>
      <c r="AH9" s="476"/>
      <c r="AI9" s="476"/>
      <c r="AJ9" s="476"/>
      <c r="AK9" s="476"/>
      <c r="AL9" s="546"/>
      <c r="AM9" s="463" t="s">
        <v>115</v>
      </c>
      <c r="AN9" s="363"/>
      <c r="AO9" s="363"/>
      <c r="AP9" s="363"/>
      <c r="AQ9" s="363"/>
      <c r="AR9" s="363"/>
      <c r="AS9" s="363"/>
      <c r="AT9" s="364"/>
      <c r="AU9" s="464" t="s">
        <v>96</v>
      </c>
      <c r="AV9" s="465"/>
      <c r="AW9" s="465"/>
      <c r="AX9" s="465"/>
      <c r="AY9" s="420" t="s">
        <v>116</v>
      </c>
      <c r="AZ9" s="421"/>
      <c r="BA9" s="421"/>
      <c r="BB9" s="421"/>
      <c r="BC9" s="421"/>
      <c r="BD9" s="421"/>
      <c r="BE9" s="421"/>
      <c r="BF9" s="421"/>
      <c r="BG9" s="421"/>
      <c r="BH9" s="421"/>
      <c r="BI9" s="421"/>
      <c r="BJ9" s="421"/>
      <c r="BK9" s="421"/>
      <c r="BL9" s="421"/>
      <c r="BM9" s="422"/>
      <c r="BN9" s="406">
        <v>-256656</v>
      </c>
      <c r="BO9" s="407"/>
      <c r="BP9" s="407"/>
      <c r="BQ9" s="407"/>
      <c r="BR9" s="407"/>
      <c r="BS9" s="407"/>
      <c r="BT9" s="407"/>
      <c r="BU9" s="408"/>
      <c r="BV9" s="406">
        <v>399718</v>
      </c>
      <c r="BW9" s="407"/>
      <c r="BX9" s="407"/>
      <c r="BY9" s="407"/>
      <c r="BZ9" s="407"/>
      <c r="CA9" s="407"/>
      <c r="CB9" s="407"/>
      <c r="CC9" s="408"/>
      <c r="CD9" s="446" t="s">
        <v>117</v>
      </c>
      <c r="CE9" s="366"/>
      <c r="CF9" s="366"/>
      <c r="CG9" s="366"/>
      <c r="CH9" s="366"/>
      <c r="CI9" s="366"/>
      <c r="CJ9" s="366"/>
      <c r="CK9" s="366"/>
      <c r="CL9" s="366"/>
      <c r="CM9" s="366"/>
      <c r="CN9" s="366"/>
      <c r="CO9" s="366"/>
      <c r="CP9" s="366"/>
      <c r="CQ9" s="366"/>
      <c r="CR9" s="366"/>
      <c r="CS9" s="447"/>
      <c r="CT9" s="403">
        <v>14</v>
      </c>
      <c r="CU9" s="404"/>
      <c r="CV9" s="404"/>
      <c r="CW9" s="404"/>
      <c r="CX9" s="404"/>
      <c r="CY9" s="404"/>
      <c r="CZ9" s="404"/>
      <c r="DA9" s="405"/>
      <c r="DB9" s="403">
        <v>14.4</v>
      </c>
      <c r="DC9" s="404"/>
      <c r="DD9" s="404"/>
      <c r="DE9" s="404"/>
      <c r="DF9" s="404"/>
      <c r="DG9" s="404"/>
      <c r="DH9" s="404"/>
      <c r="DI9" s="405"/>
    </row>
    <row r="10" spans="1:119" ht="18.75" customHeight="1" thickBot="1" x14ac:dyDescent="0.2">
      <c r="A10" s="171"/>
      <c r="B10" s="538"/>
      <c r="C10" s="539"/>
      <c r="D10" s="539"/>
      <c r="E10" s="539"/>
      <c r="F10" s="539"/>
      <c r="G10" s="539"/>
      <c r="H10" s="539"/>
      <c r="I10" s="539"/>
      <c r="J10" s="539"/>
      <c r="K10" s="457"/>
      <c r="L10" s="362" t="s">
        <v>118</v>
      </c>
      <c r="M10" s="363"/>
      <c r="N10" s="363"/>
      <c r="O10" s="363"/>
      <c r="P10" s="363"/>
      <c r="Q10" s="364"/>
      <c r="R10" s="359">
        <v>32945</v>
      </c>
      <c r="S10" s="360"/>
      <c r="T10" s="360"/>
      <c r="U10" s="360"/>
      <c r="V10" s="419"/>
      <c r="W10" s="547"/>
      <c r="X10" s="357"/>
      <c r="Y10" s="357"/>
      <c r="Z10" s="357"/>
      <c r="AA10" s="357"/>
      <c r="AB10" s="357"/>
      <c r="AC10" s="357"/>
      <c r="AD10" s="357"/>
      <c r="AE10" s="357"/>
      <c r="AF10" s="357"/>
      <c r="AG10" s="357"/>
      <c r="AH10" s="357"/>
      <c r="AI10" s="357"/>
      <c r="AJ10" s="357"/>
      <c r="AK10" s="357"/>
      <c r="AL10" s="548"/>
      <c r="AM10" s="463" t="s">
        <v>119</v>
      </c>
      <c r="AN10" s="363"/>
      <c r="AO10" s="363"/>
      <c r="AP10" s="363"/>
      <c r="AQ10" s="363"/>
      <c r="AR10" s="363"/>
      <c r="AS10" s="363"/>
      <c r="AT10" s="364"/>
      <c r="AU10" s="464" t="s">
        <v>120</v>
      </c>
      <c r="AV10" s="465"/>
      <c r="AW10" s="465"/>
      <c r="AX10" s="465"/>
      <c r="AY10" s="420" t="s">
        <v>121</v>
      </c>
      <c r="AZ10" s="421"/>
      <c r="BA10" s="421"/>
      <c r="BB10" s="421"/>
      <c r="BC10" s="421"/>
      <c r="BD10" s="421"/>
      <c r="BE10" s="421"/>
      <c r="BF10" s="421"/>
      <c r="BG10" s="421"/>
      <c r="BH10" s="421"/>
      <c r="BI10" s="421"/>
      <c r="BJ10" s="421"/>
      <c r="BK10" s="421"/>
      <c r="BL10" s="421"/>
      <c r="BM10" s="422"/>
      <c r="BN10" s="406">
        <v>316124</v>
      </c>
      <c r="BO10" s="407"/>
      <c r="BP10" s="407"/>
      <c r="BQ10" s="407"/>
      <c r="BR10" s="407"/>
      <c r="BS10" s="407"/>
      <c r="BT10" s="407"/>
      <c r="BU10" s="408"/>
      <c r="BV10" s="406">
        <v>216266</v>
      </c>
      <c r="BW10" s="407"/>
      <c r="BX10" s="407"/>
      <c r="BY10" s="407"/>
      <c r="BZ10" s="407"/>
      <c r="CA10" s="407"/>
      <c r="CB10" s="407"/>
      <c r="CC10" s="408"/>
      <c r="CD10" s="174" t="s">
        <v>122</v>
      </c>
      <c r="CE10" s="175"/>
      <c r="CF10" s="175"/>
      <c r="CG10" s="175"/>
      <c r="CH10" s="175"/>
      <c r="CI10" s="175"/>
      <c r="CJ10" s="175"/>
      <c r="CK10" s="175"/>
      <c r="CL10" s="175"/>
      <c r="CM10" s="175"/>
      <c r="CN10" s="175"/>
      <c r="CO10" s="175"/>
      <c r="CP10" s="175"/>
      <c r="CQ10" s="175"/>
      <c r="CR10" s="175"/>
      <c r="CS10" s="176"/>
      <c r="CT10" s="177"/>
      <c r="CU10" s="178"/>
      <c r="CV10" s="178"/>
      <c r="CW10" s="178"/>
      <c r="CX10" s="178"/>
      <c r="CY10" s="178"/>
      <c r="CZ10" s="178"/>
      <c r="DA10" s="179"/>
      <c r="DB10" s="177"/>
      <c r="DC10" s="178"/>
      <c r="DD10" s="178"/>
      <c r="DE10" s="178"/>
      <c r="DF10" s="178"/>
      <c r="DG10" s="178"/>
      <c r="DH10" s="178"/>
      <c r="DI10" s="179"/>
    </row>
    <row r="11" spans="1:119" ht="18.75" customHeight="1" thickBot="1" x14ac:dyDescent="0.2">
      <c r="A11" s="171"/>
      <c r="B11" s="538"/>
      <c r="C11" s="539"/>
      <c r="D11" s="539"/>
      <c r="E11" s="539"/>
      <c r="F11" s="539"/>
      <c r="G11" s="539"/>
      <c r="H11" s="539"/>
      <c r="I11" s="539"/>
      <c r="J11" s="539"/>
      <c r="K11" s="457"/>
      <c r="L11" s="367" t="s">
        <v>123</v>
      </c>
      <c r="M11" s="368"/>
      <c r="N11" s="368"/>
      <c r="O11" s="368"/>
      <c r="P11" s="368"/>
      <c r="Q11" s="369"/>
      <c r="R11" s="535" t="s">
        <v>124</v>
      </c>
      <c r="S11" s="536"/>
      <c r="T11" s="536"/>
      <c r="U11" s="536"/>
      <c r="V11" s="537"/>
      <c r="W11" s="547"/>
      <c r="X11" s="357"/>
      <c r="Y11" s="357"/>
      <c r="Z11" s="357"/>
      <c r="AA11" s="357"/>
      <c r="AB11" s="357"/>
      <c r="AC11" s="357"/>
      <c r="AD11" s="357"/>
      <c r="AE11" s="357"/>
      <c r="AF11" s="357"/>
      <c r="AG11" s="357"/>
      <c r="AH11" s="357"/>
      <c r="AI11" s="357"/>
      <c r="AJ11" s="357"/>
      <c r="AK11" s="357"/>
      <c r="AL11" s="548"/>
      <c r="AM11" s="463" t="s">
        <v>125</v>
      </c>
      <c r="AN11" s="363"/>
      <c r="AO11" s="363"/>
      <c r="AP11" s="363"/>
      <c r="AQ11" s="363"/>
      <c r="AR11" s="363"/>
      <c r="AS11" s="363"/>
      <c r="AT11" s="364"/>
      <c r="AU11" s="464" t="s">
        <v>126</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1"/>
      <c r="B12" s="512" t="s">
        <v>131</v>
      </c>
      <c r="C12" s="513"/>
      <c r="D12" s="513"/>
      <c r="E12" s="513"/>
      <c r="F12" s="513"/>
      <c r="G12" s="513"/>
      <c r="H12" s="513"/>
      <c r="I12" s="513"/>
      <c r="J12" s="513"/>
      <c r="K12" s="514"/>
      <c r="L12" s="521" t="s">
        <v>132</v>
      </c>
      <c r="M12" s="522"/>
      <c r="N12" s="522"/>
      <c r="O12" s="522"/>
      <c r="P12" s="522"/>
      <c r="Q12" s="523"/>
      <c r="R12" s="524">
        <v>30201</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136</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129</v>
      </c>
      <c r="CU12" s="510"/>
      <c r="CV12" s="510"/>
      <c r="CW12" s="510"/>
      <c r="CX12" s="510"/>
      <c r="CY12" s="510"/>
      <c r="CZ12" s="510"/>
      <c r="DA12" s="511"/>
      <c r="DB12" s="509" t="s">
        <v>139</v>
      </c>
      <c r="DC12" s="510"/>
      <c r="DD12" s="510"/>
      <c r="DE12" s="510"/>
      <c r="DF12" s="510"/>
      <c r="DG12" s="510"/>
      <c r="DH12" s="510"/>
      <c r="DI12" s="511"/>
    </row>
    <row r="13" spans="1:119" ht="18.75" customHeight="1" x14ac:dyDescent="0.15">
      <c r="A13" s="171"/>
      <c r="B13" s="515"/>
      <c r="C13" s="516"/>
      <c r="D13" s="516"/>
      <c r="E13" s="516"/>
      <c r="F13" s="516"/>
      <c r="G13" s="516"/>
      <c r="H13" s="516"/>
      <c r="I13" s="516"/>
      <c r="J13" s="516"/>
      <c r="K13" s="517"/>
      <c r="L13" s="180"/>
      <c r="M13" s="490" t="s">
        <v>140</v>
      </c>
      <c r="N13" s="491"/>
      <c r="O13" s="491"/>
      <c r="P13" s="491"/>
      <c r="Q13" s="492"/>
      <c r="R13" s="493">
        <v>29982</v>
      </c>
      <c r="S13" s="494"/>
      <c r="T13" s="494"/>
      <c r="U13" s="494"/>
      <c r="V13" s="495"/>
      <c r="W13" s="496" t="s">
        <v>141</v>
      </c>
      <c r="X13" s="392"/>
      <c r="Y13" s="392"/>
      <c r="Z13" s="392"/>
      <c r="AA13" s="392"/>
      <c r="AB13" s="393"/>
      <c r="AC13" s="359">
        <v>778</v>
      </c>
      <c r="AD13" s="360"/>
      <c r="AE13" s="360"/>
      <c r="AF13" s="360"/>
      <c r="AG13" s="361"/>
      <c r="AH13" s="359">
        <v>1017</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59468</v>
      </c>
      <c r="BO13" s="407"/>
      <c r="BP13" s="407"/>
      <c r="BQ13" s="407"/>
      <c r="BR13" s="407"/>
      <c r="BS13" s="407"/>
      <c r="BT13" s="407"/>
      <c r="BU13" s="408"/>
      <c r="BV13" s="406">
        <v>615984</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8.6999999999999993</v>
      </c>
      <c r="CU13" s="404"/>
      <c r="CV13" s="404"/>
      <c r="CW13" s="404"/>
      <c r="CX13" s="404"/>
      <c r="CY13" s="404"/>
      <c r="CZ13" s="404"/>
      <c r="DA13" s="405"/>
      <c r="DB13" s="403">
        <v>9.1999999999999993</v>
      </c>
      <c r="DC13" s="404"/>
      <c r="DD13" s="404"/>
      <c r="DE13" s="404"/>
      <c r="DF13" s="404"/>
      <c r="DG13" s="404"/>
      <c r="DH13" s="404"/>
      <c r="DI13" s="405"/>
    </row>
    <row r="14" spans="1:119" ht="18.75" customHeight="1" thickBot="1" x14ac:dyDescent="0.2">
      <c r="A14" s="171"/>
      <c r="B14" s="515"/>
      <c r="C14" s="516"/>
      <c r="D14" s="516"/>
      <c r="E14" s="516"/>
      <c r="F14" s="516"/>
      <c r="G14" s="516"/>
      <c r="H14" s="516"/>
      <c r="I14" s="516"/>
      <c r="J14" s="516"/>
      <c r="K14" s="517"/>
      <c r="L14" s="480" t="s">
        <v>146</v>
      </c>
      <c r="M14" s="533"/>
      <c r="N14" s="533"/>
      <c r="O14" s="533"/>
      <c r="P14" s="533"/>
      <c r="Q14" s="534"/>
      <c r="R14" s="493">
        <v>30550</v>
      </c>
      <c r="S14" s="494"/>
      <c r="T14" s="494"/>
      <c r="U14" s="494"/>
      <c r="V14" s="495"/>
      <c r="W14" s="497"/>
      <c r="X14" s="395"/>
      <c r="Y14" s="395"/>
      <c r="Z14" s="395"/>
      <c r="AA14" s="395"/>
      <c r="AB14" s="396"/>
      <c r="AC14" s="486">
        <v>5.8</v>
      </c>
      <c r="AD14" s="487"/>
      <c r="AE14" s="487"/>
      <c r="AF14" s="487"/>
      <c r="AG14" s="488"/>
      <c r="AH14" s="486">
        <v>7.1</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v>44.4</v>
      </c>
      <c r="CU14" s="504"/>
      <c r="CV14" s="504"/>
      <c r="CW14" s="504"/>
      <c r="CX14" s="504"/>
      <c r="CY14" s="504"/>
      <c r="CZ14" s="504"/>
      <c r="DA14" s="505"/>
      <c r="DB14" s="503">
        <v>47.8</v>
      </c>
      <c r="DC14" s="504"/>
      <c r="DD14" s="504"/>
      <c r="DE14" s="504"/>
      <c r="DF14" s="504"/>
      <c r="DG14" s="504"/>
      <c r="DH14" s="504"/>
      <c r="DI14" s="505"/>
    </row>
    <row r="15" spans="1:119" ht="18.75" customHeight="1" x14ac:dyDescent="0.15">
      <c r="A15" s="171"/>
      <c r="B15" s="515"/>
      <c r="C15" s="516"/>
      <c r="D15" s="516"/>
      <c r="E15" s="516"/>
      <c r="F15" s="516"/>
      <c r="G15" s="516"/>
      <c r="H15" s="516"/>
      <c r="I15" s="516"/>
      <c r="J15" s="516"/>
      <c r="K15" s="517"/>
      <c r="L15" s="180"/>
      <c r="M15" s="490" t="s">
        <v>148</v>
      </c>
      <c r="N15" s="491"/>
      <c r="O15" s="491"/>
      <c r="P15" s="491"/>
      <c r="Q15" s="492"/>
      <c r="R15" s="493">
        <v>30361</v>
      </c>
      <c r="S15" s="494"/>
      <c r="T15" s="494"/>
      <c r="U15" s="494"/>
      <c r="V15" s="495"/>
      <c r="W15" s="496" t="s">
        <v>149</v>
      </c>
      <c r="X15" s="392"/>
      <c r="Y15" s="392"/>
      <c r="Z15" s="392"/>
      <c r="AA15" s="392"/>
      <c r="AB15" s="393"/>
      <c r="AC15" s="359">
        <v>3139</v>
      </c>
      <c r="AD15" s="360"/>
      <c r="AE15" s="360"/>
      <c r="AF15" s="360"/>
      <c r="AG15" s="361"/>
      <c r="AH15" s="359">
        <v>3203</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4355743</v>
      </c>
      <c r="BO15" s="436"/>
      <c r="BP15" s="436"/>
      <c r="BQ15" s="436"/>
      <c r="BR15" s="436"/>
      <c r="BS15" s="436"/>
      <c r="BT15" s="436"/>
      <c r="BU15" s="437"/>
      <c r="BV15" s="435">
        <v>4241589</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81"/>
      <c r="CU15" s="182"/>
      <c r="CV15" s="182"/>
      <c r="CW15" s="182"/>
      <c r="CX15" s="182"/>
      <c r="CY15" s="182"/>
      <c r="CZ15" s="182"/>
      <c r="DA15" s="183"/>
      <c r="DB15" s="181"/>
      <c r="DC15" s="182"/>
      <c r="DD15" s="182"/>
      <c r="DE15" s="182"/>
      <c r="DF15" s="182"/>
      <c r="DG15" s="182"/>
      <c r="DH15" s="182"/>
      <c r="DI15" s="183"/>
    </row>
    <row r="16" spans="1:119" ht="18.75" customHeight="1" x14ac:dyDescent="0.15">
      <c r="A16" s="171"/>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23.3</v>
      </c>
      <c r="AD16" s="487"/>
      <c r="AE16" s="487"/>
      <c r="AF16" s="487"/>
      <c r="AG16" s="488"/>
      <c r="AH16" s="486">
        <v>22.3</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8659368</v>
      </c>
      <c r="BO16" s="407"/>
      <c r="BP16" s="407"/>
      <c r="BQ16" s="407"/>
      <c r="BR16" s="407"/>
      <c r="BS16" s="407"/>
      <c r="BT16" s="407"/>
      <c r="BU16" s="408"/>
      <c r="BV16" s="406">
        <v>8543759</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1"/>
      <c r="B17" s="518"/>
      <c r="C17" s="519"/>
      <c r="D17" s="519"/>
      <c r="E17" s="519"/>
      <c r="F17" s="519"/>
      <c r="G17" s="519"/>
      <c r="H17" s="519"/>
      <c r="I17" s="519"/>
      <c r="J17" s="519"/>
      <c r="K17" s="520"/>
      <c r="L17" s="185"/>
      <c r="M17" s="499" t="s">
        <v>155</v>
      </c>
      <c r="N17" s="500"/>
      <c r="O17" s="500"/>
      <c r="P17" s="500"/>
      <c r="Q17" s="501"/>
      <c r="R17" s="483" t="s">
        <v>156</v>
      </c>
      <c r="S17" s="484"/>
      <c r="T17" s="484"/>
      <c r="U17" s="484"/>
      <c r="V17" s="485"/>
      <c r="W17" s="496" t="s">
        <v>157</v>
      </c>
      <c r="X17" s="392"/>
      <c r="Y17" s="392"/>
      <c r="Z17" s="392"/>
      <c r="AA17" s="392"/>
      <c r="AB17" s="393"/>
      <c r="AC17" s="359">
        <v>9554</v>
      </c>
      <c r="AD17" s="360"/>
      <c r="AE17" s="360"/>
      <c r="AF17" s="360"/>
      <c r="AG17" s="361"/>
      <c r="AH17" s="359">
        <v>10138</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5542945</v>
      </c>
      <c r="BO17" s="407"/>
      <c r="BP17" s="407"/>
      <c r="BQ17" s="407"/>
      <c r="BR17" s="407"/>
      <c r="BS17" s="407"/>
      <c r="BT17" s="407"/>
      <c r="BU17" s="408"/>
      <c r="BV17" s="406">
        <v>5395021</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1"/>
      <c r="B18" s="456" t="s">
        <v>159</v>
      </c>
      <c r="C18" s="457"/>
      <c r="D18" s="457"/>
      <c r="E18" s="458"/>
      <c r="F18" s="458"/>
      <c r="G18" s="458"/>
      <c r="H18" s="458"/>
      <c r="I18" s="458"/>
      <c r="J18" s="458"/>
      <c r="K18" s="458"/>
      <c r="L18" s="459">
        <v>140.05000000000001</v>
      </c>
      <c r="M18" s="459"/>
      <c r="N18" s="459"/>
      <c r="O18" s="459"/>
      <c r="P18" s="459"/>
      <c r="Q18" s="459"/>
      <c r="R18" s="460"/>
      <c r="S18" s="460"/>
      <c r="T18" s="460"/>
      <c r="U18" s="460"/>
      <c r="V18" s="461"/>
      <c r="W18" s="477"/>
      <c r="X18" s="478"/>
      <c r="Y18" s="478"/>
      <c r="Z18" s="478"/>
      <c r="AA18" s="478"/>
      <c r="AB18" s="502"/>
      <c r="AC18" s="376">
        <v>70.900000000000006</v>
      </c>
      <c r="AD18" s="377"/>
      <c r="AE18" s="377"/>
      <c r="AF18" s="377"/>
      <c r="AG18" s="462"/>
      <c r="AH18" s="376">
        <v>70.599999999999994</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9523480</v>
      </c>
      <c r="BO18" s="407"/>
      <c r="BP18" s="407"/>
      <c r="BQ18" s="407"/>
      <c r="BR18" s="407"/>
      <c r="BS18" s="407"/>
      <c r="BT18" s="407"/>
      <c r="BU18" s="408"/>
      <c r="BV18" s="406">
        <v>9383862</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1"/>
      <c r="B19" s="456" t="s">
        <v>161</v>
      </c>
      <c r="C19" s="457"/>
      <c r="D19" s="457"/>
      <c r="E19" s="458"/>
      <c r="F19" s="458"/>
      <c r="G19" s="458"/>
      <c r="H19" s="458"/>
      <c r="I19" s="458"/>
      <c r="J19" s="458"/>
      <c r="K19" s="458"/>
      <c r="L19" s="466">
        <v>220</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12515346</v>
      </c>
      <c r="BO19" s="407"/>
      <c r="BP19" s="407"/>
      <c r="BQ19" s="407"/>
      <c r="BR19" s="407"/>
      <c r="BS19" s="407"/>
      <c r="BT19" s="407"/>
      <c r="BU19" s="408"/>
      <c r="BV19" s="406">
        <v>12222965</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1"/>
      <c r="B20" s="456" t="s">
        <v>163</v>
      </c>
      <c r="C20" s="457"/>
      <c r="D20" s="457"/>
      <c r="E20" s="458"/>
      <c r="F20" s="458"/>
      <c r="G20" s="458"/>
      <c r="H20" s="458"/>
      <c r="I20" s="458"/>
      <c r="J20" s="458"/>
      <c r="K20" s="458"/>
      <c r="L20" s="466">
        <v>13932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1"/>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1"/>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15672329</v>
      </c>
      <c r="BO22" s="436"/>
      <c r="BP22" s="436"/>
      <c r="BQ22" s="436"/>
      <c r="BR22" s="436"/>
      <c r="BS22" s="436"/>
      <c r="BT22" s="436"/>
      <c r="BU22" s="437"/>
      <c r="BV22" s="435">
        <v>16374755</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1"/>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13794134</v>
      </c>
      <c r="BO23" s="407"/>
      <c r="BP23" s="407"/>
      <c r="BQ23" s="407"/>
      <c r="BR23" s="407"/>
      <c r="BS23" s="407"/>
      <c r="BT23" s="407"/>
      <c r="BU23" s="408"/>
      <c r="BV23" s="406">
        <v>14307205</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1"/>
      <c r="B24" s="385"/>
      <c r="C24" s="386"/>
      <c r="D24" s="387"/>
      <c r="E24" s="362" t="s">
        <v>173</v>
      </c>
      <c r="F24" s="363"/>
      <c r="G24" s="363"/>
      <c r="H24" s="363"/>
      <c r="I24" s="363"/>
      <c r="J24" s="363"/>
      <c r="K24" s="364"/>
      <c r="L24" s="359">
        <v>1</v>
      </c>
      <c r="M24" s="360"/>
      <c r="N24" s="360"/>
      <c r="O24" s="360"/>
      <c r="P24" s="361"/>
      <c r="Q24" s="359">
        <v>7830</v>
      </c>
      <c r="R24" s="360"/>
      <c r="S24" s="360"/>
      <c r="T24" s="360"/>
      <c r="U24" s="360"/>
      <c r="V24" s="361"/>
      <c r="W24" s="449"/>
      <c r="X24" s="386"/>
      <c r="Y24" s="387"/>
      <c r="Z24" s="362" t="s">
        <v>174</v>
      </c>
      <c r="AA24" s="363"/>
      <c r="AB24" s="363"/>
      <c r="AC24" s="363"/>
      <c r="AD24" s="363"/>
      <c r="AE24" s="363"/>
      <c r="AF24" s="363"/>
      <c r="AG24" s="364"/>
      <c r="AH24" s="359">
        <v>278</v>
      </c>
      <c r="AI24" s="360"/>
      <c r="AJ24" s="360"/>
      <c r="AK24" s="360"/>
      <c r="AL24" s="361"/>
      <c r="AM24" s="359">
        <v>894048</v>
      </c>
      <c r="AN24" s="360"/>
      <c r="AO24" s="360"/>
      <c r="AP24" s="360"/>
      <c r="AQ24" s="360"/>
      <c r="AR24" s="361"/>
      <c r="AS24" s="359">
        <v>3216</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9284140</v>
      </c>
      <c r="BO24" s="407"/>
      <c r="BP24" s="407"/>
      <c r="BQ24" s="407"/>
      <c r="BR24" s="407"/>
      <c r="BS24" s="407"/>
      <c r="BT24" s="407"/>
      <c r="BU24" s="408"/>
      <c r="BV24" s="406">
        <v>9551518</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1"/>
      <c r="B25" s="385"/>
      <c r="C25" s="386"/>
      <c r="D25" s="387"/>
      <c r="E25" s="362" t="s">
        <v>176</v>
      </c>
      <c r="F25" s="363"/>
      <c r="G25" s="363"/>
      <c r="H25" s="363"/>
      <c r="I25" s="363"/>
      <c r="J25" s="363"/>
      <c r="K25" s="364"/>
      <c r="L25" s="359">
        <v>1</v>
      </c>
      <c r="M25" s="360"/>
      <c r="N25" s="360"/>
      <c r="O25" s="360"/>
      <c r="P25" s="361"/>
      <c r="Q25" s="359">
        <v>6165</v>
      </c>
      <c r="R25" s="360"/>
      <c r="S25" s="360"/>
      <c r="T25" s="360"/>
      <c r="U25" s="360"/>
      <c r="V25" s="361"/>
      <c r="W25" s="449"/>
      <c r="X25" s="386"/>
      <c r="Y25" s="387"/>
      <c r="Z25" s="362" t="s">
        <v>177</v>
      </c>
      <c r="AA25" s="363"/>
      <c r="AB25" s="363"/>
      <c r="AC25" s="363"/>
      <c r="AD25" s="363"/>
      <c r="AE25" s="363"/>
      <c r="AF25" s="363"/>
      <c r="AG25" s="364"/>
      <c r="AH25" s="359" t="s">
        <v>139</v>
      </c>
      <c r="AI25" s="360"/>
      <c r="AJ25" s="360"/>
      <c r="AK25" s="360"/>
      <c r="AL25" s="361"/>
      <c r="AM25" s="359" t="s">
        <v>139</v>
      </c>
      <c r="AN25" s="360"/>
      <c r="AO25" s="360"/>
      <c r="AP25" s="360"/>
      <c r="AQ25" s="360"/>
      <c r="AR25" s="361"/>
      <c r="AS25" s="359" t="s">
        <v>129</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2928488</v>
      </c>
      <c r="BO25" s="436"/>
      <c r="BP25" s="436"/>
      <c r="BQ25" s="436"/>
      <c r="BR25" s="436"/>
      <c r="BS25" s="436"/>
      <c r="BT25" s="436"/>
      <c r="BU25" s="437"/>
      <c r="BV25" s="435">
        <v>1789775</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1"/>
      <c r="B26" s="385"/>
      <c r="C26" s="386"/>
      <c r="D26" s="387"/>
      <c r="E26" s="362" t="s">
        <v>179</v>
      </c>
      <c r="F26" s="363"/>
      <c r="G26" s="363"/>
      <c r="H26" s="363"/>
      <c r="I26" s="363"/>
      <c r="J26" s="363"/>
      <c r="K26" s="364"/>
      <c r="L26" s="359">
        <v>1</v>
      </c>
      <c r="M26" s="360"/>
      <c r="N26" s="360"/>
      <c r="O26" s="360"/>
      <c r="P26" s="361"/>
      <c r="Q26" s="359">
        <v>5535</v>
      </c>
      <c r="R26" s="360"/>
      <c r="S26" s="360"/>
      <c r="T26" s="360"/>
      <c r="U26" s="360"/>
      <c r="V26" s="361"/>
      <c r="W26" s="449"/>
      <c r="X26" s="386"/>
      <c r="Y26" s="387"/>
      <c r="Z26" s="362" t="s">
        <v>180</v>
      </c>
      <c r="AA26" s="417"/>
      <c r="AB26" s="417"/>
      <c r="AC26" s="417"/>
      <c r="AD26" s="417"/>
      <c r="AE26" s="417"/>
      <c r="AF26" s="417"/>
      <c r="AG26" s="418"/>
      <c r="AH26" s="359">
        <v>16</v>
      </c>
      <c r="AI26" s="360"/>
      <c r="AJ26" s="360"/>
      <c r="AK26" s="360"/>
      <c r="AL26" s="361"/>
      <c r="AM26" s="359">
        <v>50704</v>
      </c>
      <c r="AN26" s="360"/>
      <c r="AO26" s="360"/>
      <c r="AP26" s="360"/>
      <c r="AQ26" s="360"/>
      <c r="AR26" s="361"/>
      <c r="AS26" s="359">
        <v>3169</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129</v>
      </c>
      <c r="BO26" s="407"/>
      <c r="BP26" s="407"/>
      <c r="BQ26" s="407"/>
      <c r="BR26" s="407"/>
      <c r="BS26" s="407"/>
      <c r="BT26" s="407"/>
      <c r="BU26" s="408"/>
      <c r="BV26" s="406" t="s">
        <v>139</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1"/>
      <c r="B27" s="385"/>
      <c r="C27" s="386"/>
      <c r="D27" s="387"/>
      <c r="E27" s="362" t="s">
        <v>182</v>
      </c>
      <c r="F27" s="363"/>
      <c r="G27" s="363"/>
      <c r="H27" s="363"/>
      <c r="I27" s="363"/>
      <c r="J27" s="363"/>
      <c r="K27" s="364"/>
      <c r="L27" s="359">
        <v>1</v>
      </c>
      <c r="M27" s="360"/>
      <c r="N27" s="360"/>
      <c r="O27" s="360"/>
      <c r="P27" s="361"/>
      <c r="Q27" s="359">
        <v>4250</v>
      </c>
      <c r="R27" s="360"/>
      <c r="S27" s="360"/>
      <c r="T27" s="360"/>
      <c r="U27" s="360"/>
      <c r="V27" s="361"/>
      <c r="W27" s="449"/>
      <c r="X27" s="386"/>
      <c r="Y27" s="387"/>
      <c r="Z27" s="362" t="s">
        <v>183</v>
      </c>
      <c r="AA27" s="363"/>
      <c r="AB27" s="363"/>
      <c r="AC27" s="363"/>
      <c r="AD27" s="363"/>
      <c r="AE27" s="363"/>
      <c r="AF27" s="363"/>
      <c r="AG27" s="364"/>
      <c r="AH27" s="359" t="s">
        <v>139</v>
      </c>
      <c r="AI27" s="360"/>
      <c r="AJ27" s="360"/>
      <c r="AK27" s="360"/>
      <c r="AL27" s="361"/>
      <c r="AM27" s="359" t="s">
        <v>129</v>
      </c>
      <c r="AN27" s="360"/>
      <c r="AO27" s="360"/>
      <c r="AP27" s="360"/>
      <c r="AQ27" s="360"/>
      <c r="AR27" s="361"/>
      <c r="AS27" s="359" t="s">
        <v>139</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t="s">
        <v>129</v>
      </c>
      <c r="BO27" s="441"/>
      <c r="BP27" s="441"/>
      <c r="BQ27" s="441"/>
      <c r="BR27" s="441"/>
      <c r="BS27" s="441"/>
      <c r="BT27" s="441"/>
      <c r="BU27" s="442"/>
      <c r="BV27" s="440" t="s">
        <v>139</v>
      </c>
      <c r="BW27" s="441"/>
      <c r="BX27" s="441"/>
      <c r="BY27" s="441"/>
      <c r="BZ27" s="441"/>
      <c r="CA27" s="441"/>
      <c r="CB27" s="441"/>
      <c r="CC27" s="442"/>
      <c r="CD27" s="186"/>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1"/>
      <c r="B28" s="385"/>
      <c r="C28" s="386"/>
      <c r="D28" s="387"/>
      <c r="E28" s="362" t="s">
        <v>185</v>
      </c>
      <c r="F28" s="363"/>
      <c r="G28" s="363"/>
      <c r="H28" s="363"/>
      <c r="I28" s="363"/>
      <c r="J28" s="363"/>
      <c r="K28" s="364"/>
      <c r="L28" s="359">
        <v>1</v>
      </c>
      <c r="M28" s="360"/>
      <c r="N28" s="360"/>
      <c r="O28" s="360"/>
      <c r="P28" s="361"/>
      <c r="Q28" s="359">
        <v>3660</v>
      </c>
      <c r="R28" s="360"/>
      <c r="S28" s="360"/>
      <c r="T28" s="360"/>
      <c r="U28" s="360"/>
      <c r="V28" s="361"/>
      <c r="W28" s="449"/>
      <c r="X28" s="386"/>
      <c r="Y28" s="387"/>
      <c r="Z28" s="362" t="s">
        <v>186</v>
      </c>
      <c r="AA28" s="363"/>
      <c r="AB28" s="363"/>
      <c r="AC28" s="363"/>
      <c r="AD28" s="363"/>
      <c r="AE28" s="363"/>
      <c r="AF28" s="363"/>
      <c r="AG28" s="364"/>
      <c r="AH28" s="359" t="s">
        <v>139</v>
      </c>
      <c r="AI28" s="360"/>
      <c r="AJ28" s="360"/>
      <c r="AK28" s="360"/>
      <c r="AL28" s="361"/>
      <c r="AM28" s="359" t="s">
        <v>139</v>
      </c>
      <c r="AN28" s="360"/>
      <c r="AO28" s="360"/>
      <c r="AP28" s="360"/>
      <c r="AQ28" s="360"/>
      <c r="AR28" s="361"/>
      <c r="AS28" s="359" t="s">
        <v>139</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2785216</v>
      </c>
      <c r="BO28" s="436"/>
      <c r="BP28" s="436"/>
      <c r="BQ28" s="436"/>
      <c r="BR28" s="436"/>
      <c r="BS28" s="436"/>
      <c r="BT28" s="436"/>
      <c r="BU28" s="437"/>
      <c r="BV28" s="435">
        <v>2469092</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1"/>
      <c r="B29" s="385"/>
      <c r="C29" s="386"/>
      <c r="D29" s="387"/>
      <c r="E29" s="362" t="s">
        <v>188</v>
      </c>
      <c r="F29" s="363"/>
      <c r="G29" s="363"/>
      <c r="H29" s="363"/>
      <c r="I29" s="363"/>
      <c r="J29" s="363"/>
      <c r="K29" s="364"/>
      <c r="L29" s="359">
        <v>14</v>
      </c>
      <c r="M29" s="360"/>
      <c r="N29" s="360"/>
      <c r="O29" s="360"/>
      <c r="P29" s="361"/>
      <c r="Q29" s="359">
        <v>3250</v>
      </c>
      <c r="R29" s="360"/>
      <c r="S29" s="360"/>
      <c r="T29" s="360"/>
      <c r="U29" s="360"/>
      <c r="V29" s="361"/>
      <c r="W29" s="450"/>
      <c r="X29" s="451"/>
      <c r="Y29" s="452"/>
      <c r="Z29" s="362" t="s">
        <v>189</v>
      </c>
      <c r="AA29" s="363"/>
      <c r="AB29" s="363"/>
      <c r="AC29" s="363"/>
      <c r="AD29" s="363"/>
      <c r="AE29" s="363"/>
      <c r="AF29" s="363"/>
      <c r="AG29" s="364"/>
      <c r="AH29" s="359">
        <v>278</v>
      </c>
      <c r="AI29" s="360"/>
      <c r="AJ29" s="360"/>
      <c r="AK29" s="360"/>
      <c r="AL29" s="361"/>
      <c r="AM29" s="359">
        <v>894048</v>
      </c>
      <c r="AN29" s="360"/>
      <c r="AO29" s="360"/>
      <c r="AP29" s="360"/>
      <c r="AQ29" s="360"/>
      <c r="AR29" s="361"/>
      <c r="AS29" s="359">
        <v>3216</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287375</v>
      </c>
      <c r="BO29" s="407"/>
      <c r="BP29" s="407"/>
      <c r="BQ29" s="407"/>
      <c r="BR29" s="407"/>
      <c r="BS29" s="407"/>
      <c r="BT29" s="407"/>
      <c r="BU29" s="408"/>
      <c r="BV29" s="406">
        <v>276869</v>
      </c>
      <c r="BW29" s="407"/>
      <c r="BX29" s="407"/>
      <c r="BY29" s="407"/>
      <c r="BZ29" s="407"/>
      <c r="CA29" s="407"/>
      <c r="CB29" s="407"/>
      <c r="CC29" s="408"/>
      <c r="CD29" s="186"/>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1"/>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97.6</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3190975</v>
      </c>
      <c r="BO30" s="441"/>
      <c r="BP30" s="441"/>
      <c r="BQ30" s="441"/>
      <c r="BR30" s="441"/>
      <c r="BS30" s="441"/>
      <c r="BT30" s="441"/>
      <c r="BU30" s="442"/>
      <c r="BV30" s="440">
        <v>3154361</v>
      </c>
      <c r="BW30" s="441"/>
      <c r="BX30" s="441"/>
      <c r="BY30" s="441"/>
      <c r="BZ30" s="441"/>
      <c r="CA30" s="441"/>
      <c r="CB30" s="441"/>
      <c r="CC30" s="442"/>
      <c r="CD30" s="18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15">
      <c r="A31" s="171"/>
      <c r="B31" s="193"/>
      <c r="DI31" s="194"/>
    </row>
    <row r="32" spans="1:113" ht="13.5" customHeight="1" x14ac:dyDescent="0.15">
      <c r="A32" s="171"/>
      <c r="B32" s="195"/>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194"/>
    </row>
    <row r="33" spans="1:113" ht="13.5" customHeight="1" x14ac:dyDescent="0.15">
      <c r="A33" s="171"/>
      <c r="B33" s="195"/>
      <c r="C33" s="358" t="s">
        <v>198</v>
      </c>
      <c r="D33" s="358"/>
      <c r="E33" s="357" t="s">
        <v>199</v>
      </c>
      <c r="F33" s="357"/>
      <c r="G33" s="357"/>
      <c r="H33" s="357"/>
      <c r="I33" s="357"/>
      <c r="J33" s="357"/>
      <c r="K33" s="357"/>
      <c r="L33" s="357"/>
      <c r="M33" s="357"/>
      <c r="N33" s="357"/>
      <c r="O33" s="357"/>
      <c r="P33" s="357"/>
      <c r="Q33" s="357"/>
      <c r="R33" s="357"/>
      <c r="S33" s="357"/>
      <c r="T33" s="196"/>
      <c r="U33" s="358" t="s">
        <v>198</v>
      </c>
      <c r="V33" s="358"/>
      <c r="W33" s="357" t="s">
        <v>199</v>
      </c>
      <c r="X33" s="357"/>
      <c r="Y33" s="357"/>
      <c r="Z33" s="357"/>
      <c r="AA33" s="357"/>
      <c r="AB33" s="357"/>
      <c r="AC33" s="357"/>
      <c r="AD33" s="357"/>
      <c r="AE33" s="357"/>
      <c r="AF33" s="357"/>
      <c r="AG33" s="357"/>
      <c r="AH33" s="357"/>
      <c r="AI33" s="357"/>
      <c r="AJ33" s="357"/>
      <c r="AK33" s="357"/>
      <c r="AL33" s="196"/>
      <c r="AM33" s="358" t="s">
        <v>198</v>
      </c>
      <c r="AN33" s="358"/>
      <c r="AO33" s="357" t="s">
        <v>199</v>
      </c>
      <c r="AP33" s="357"/>
      <c r="AQ33" s="357"/>
      <c r="AR33" s="357"/>
      <c r="AS33" s="357"/>
      <c r="AT33" s="357"/>
      <c r="AU33" s="357"/>
      <c r="AV33" s="357"/>
      <c r="AW33" s="357"/>
      <c r="AX33" s="357"/>
      <c r="AY33" s="357"/>
      <c r="AZ33" s="357"/>
      <c r="BA33" s="357"/>
      <c r="BB33" s="357"/>
      <c r="BC33" s="357"/>
      <c r="BD33" s="197"/>
      <c r="BE33" s="357" t="s">
        <v>200</v>
      </c>
      <c r="BF33" s="357"/>
      <c r="BG33" s="357" t="s">
        <v>201</v>
      </c>
      <c r="BH33" s="357"/>
      <c r="BI33" s="357"/>
      <c r="BJ33" s="357"/>
      <c r="BK33" s="357"/>
      <c r="BL33" s="357"/>
      <c r="BM33" s="357"/>
      <c r="BN33" s="357"/>
      <c r="BO33" s="357"/>
      <c r="BP33" s="357"/>
      <c r="BQ33" s="357"/>
      <c r="BR33" s="357"/>
      <c r="BS33" s="357"/>
      <c r="BT33" s="357"/>
      <c r="BU33" s="357"/>
      <c r="BV33" s="197"/>
      <c r="BW33" s="358" t="s">
        <v>200</v>
      </c>
      <c r="BX33" s="358"/>
      <c r="BY33" s="357" t="s">
        <v>202</v>
      </c>
      <c r="BZ33" s="357"/>
      <c r="CA33" s="357"/>
      <c r="CB33" s="357"/>
      <c r="CC33" s="357"/>
      <c r="CD33" s="357"/>
      <c r="CE33" s="357"/>
      <c r="CF33" s="357"/>
      <c r="CG33" s="357"/>
      <c r="CH33" s="357"/>
      <c r="CI33" s="357"/>
      <c r="CJ33" s="357"/>
      <c r="CK33" s="357"/>
      <c r="CL33" s="357"/>
      <c r="CM33" s="357"/>
      <c r="CN33" s="196"/>
      <c r="CO33" s="358" t="s">
        <v>198</v>
      </c>
      <c r="CP33" s="358"/>
      <c r="CQ33" s="357" t="s">
        <v>203</v>
      </c>
      <c r="CR33" s="357"/>
      <c r="CS33" s="357"/>
      <c r="CT33" s="357"/>
      <c r="CU33" s="357"/>
      <c r="CV33" s="357"/>
      <c r="CW33" s="357"/>
      <c r="CX33" s="357"/>
      <c r="CY33" s="357"/>
      <c r="CZ33" s="357"/>
      <c r="DA33" s="357"/>
      <c r="DB33" s="357"/>
      <c r="DC33" s="357"/>
      <c r="DD33" s="357"/>
      <c r="DE33" s="357"/>
      <c r="DF33" s="196"/>
      <c r="DG33" s="356" t="s">
        <v>204</v>
      </c>
      <c r="DH33" s="356"/>
      <c r="DI33" s="198"/>
    </row>
    <row r="34" spans="1:113" ht="32.25" customHeight="1" x14ac:dyDescent="0.15">
      <c r="A34" s="171"/>
      <c r="B34" s="195"/>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1"/>
      <c r="U34" s="354">
        <f>IF(W34="","",MAX(C34:D43)+1)</f>
        <v>3</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1"/>
      <c r="AM34" s="354">
        <f>IF(AO34="","",MAX(C34:D43,U34:V43)+1)</f>
        <v>6</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1"/>
      <c r="BE34" s="354" t="str">
        <f>IF(BG34="","",MAX(C34:D43,U34:V43,AM34:AN43)+1)</f>
        <v/>
      </c>
      <c r="BF34" s="354"/>
      <c r="BG34" s="355"/>
      <c r="BH34" s="355"/>
      <c r="BI34" s="355"/>
      <c r="BJ34" s="355"/>
      <c r="BK34" s="355"/>
      <c r="BL34" s="355"/>
      <c r="BM34" s="355"/>
      <c r="BN34" s="355"/>
      <c r="BO34" s="355"/>
      <c r="BP34" s="355"/>
      <c r="BQ34" s="355"/>
      <c r="BR34" s="355"/>
      <c r="BS34" s="355"/>
      <c r="BT34" s="355"/>
      <c r="BU34" s="355"/>
      <c r="BV34" s="171"/>
      <c r="BW34" s="354">
        <f>IF(BY34="","",MAX(C34:D43,U34:V43,AM34:AN43,BE34:BF43)+1)</f>
        <v>8</v>
      </c>
      <c r="BX34" s="354"/>
      <c r="BY34" s="355" t="str">
        <f>IF('各会計、関係団体の財政状況及び健全化判断比率'!B68="","",'各会計、関係団体の財政状況及び健全化判断比率'!B68)</f>
        <v>柳井地区広域消防組合</v>
      </c>
      <c r="BZ34" s="355"/>
      <c r="CA34" s="355"/>
      <c r="CB34" s="355"/>
      <c r="CC34" s="355"/>
      <c r="CD34" s="355"/>
      <c r="CE34" s="355"/>
      <c r="CF34" s="355"/>
      <c r="CG34" s="355"/>
      <c r="CH34" s="355"/>
      <c r="CI34" s="355"/>
      <c r="CJ34" s="355"/>
      <c r="CK34" s="355"/>
      <c r="CL34" s="355"/>
      <c r="CM34" s="355"/>
      <c r="CN34" s="171"/>
      <c r="CO34" s="354">
        <f>IF(CQ34="","",MAX(C34:D43,U34:V43,AM34:AN43,BE34:BF43,BW34:BX43)+1)</f>
        <v>18</v>
      </c>
      <c r="CP34" s="354"/>
      <c r="CQ34" s="355" t="str">
        <f>IF('各会計、関係団体の財政状況及び健全化判断比率'!BS7="","",'各会計、関係団体の財政状況及び健全化判断比率'!BS7)</f>
        <v>平郡航路</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〇</v>
      </c>
      <c r="DH34" s="352"/>
      <c r="DI34" s="198"/>
    </row>
    <row r="35" spans="1:113" ht="32.25" customHeight="1" x14ac:dyDescent="0.15">
      <c r="A35" s="171"/>
      <c r="B35" s="195"/>
      <c r="C35" s="354">
        <f>IF(E35="","",C34+1)</f>
        <v>2</v>
      </c>
      <c r="D35" s="354"/>
      <c r="E35" s="355" t="str">
        <f>IF('各会計、関係団体の財政状況及び健全化判断比率'!B8="","",'各会計、関係団体の財政状況及び健全化判断比率'!B8)</f>
        <v>市有林野区事業特別会計</v>
      </c>
      <c r="F35" s="355"/>
      <c r="G35" s="355"/>
      <c r="H35" s="355"/>
      <c r="I35" s="355"/>
      <c r="J35" s="355"/>
      <c r="K35" s="355"/>
      <c r="L35" s="355"/>
      <c r="M35" s="355"/>
      <c r="N35" s="355"/>
      <c r="O35" s="355"/>
      <c r="P35" s="355"/>
      <c r="Q35" s="355"/>
      <c r="R35" s="355"/>
      <c r="S35" s="355"/>
      <c r="T35" s="171"/>
      <c r="U35" s="354">
        <f>IF(W35="","",U34+1)</f>
        <v>4</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1"/>
      <c r="AM35" s="354">
        <f t="shared" ref="AM35:AM43" si="0">IF(AO35="","",AM34+1)</f>
        <v>7</v>
      </c>
      <c r="AN35" s="354"/>
      <c r="AO35" s="355" t="str">
        <f>IF('各会計、関係団体の財政状況及び健全化判断比率'!B32="","",'各会計、関係団体の財政状況及び健全化判断比率'!B32)</f>
        <v>下水道事業会計</v>
      </c>
      <c r="AP35" s="355"/>
      <c r="AQ35" s="355"/>
      <c r="AR35" s="355"/>
      <c r="AS35" s="355"/>
      <c r="AT35" s="355"/>
      <c r="AU35" s="355"/>
      <c r="AV35" s="355"/>
      <c r="AW35" s="355"/>
      <c r="AX35" s="355"/>
      <c r="AY35" s="355"/>
      <c r="AZ35" s="355"/>
      <c r="BA35" s="355"/>
      <c r="BB35" s="355"/>
      <c r="BC35" s="355"/>
      <c r="BD35" s="171"/>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1"/>
      <c r="BW35" s="354">
        <f t="shared" ref="BW35:BW43" si="2">IF(BY35="","",BW34+1)</f>
        <v>9</v>
      </c>
      <c r="BX35" s="354"/>
      <c r="BY35" s="355" t="str">
        <f>IF('各会計、関係団体の財政状況及び健全化判断比率'!B69="","",'各会計、関係団体の財政状況及び健全化判断比率'!B69)</f>
        <v>周東環境衛生組合</v>
      </c>
      <c r="BZ35" s="355"/>
      <c r="CA35" s="355"/>
      <c r="CB35" s="355"/>
      <c r="CC35" s="355"/>
      <c r="CD35" s="355"/>
      <c r="CE35" s="355"/>
      <c r="CF35" s="355"/>
      <c r="CG35" s="355"/>
      <c r="CH35" s="355"/>
      <c r="CI35" s="355"/>
      <c r="CJ35" s="355"/>
      <c r="CK35" s="355"/>
      <c r="CL35" s="355"/>
      <c r="CM35" s="355"/>
      <c r="CN35" s="171"/>
      <c r="CO35" s="354">
        <f t="shared" ref="CO35:CO43" si="3">IF(CQ35="","",CO34+1)</f>
        <v>19</v>
      </c>
      <c r="CP35" s="354"/>
      <c r="CQ35" s="355" t="str">
        <f>IF('各会計、関係団体の財政状況及び健全化判断比率'!BS8="","",'各会計、関係団体の財政状況及び健全化判断比率'!BS8)</f>
        <v>柳井市土地開発公社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〇</v>
      </c>
      <c r="DH35" s="352"/>
      <c r="DI35" s="198"/>
    </row>
    <row r="36" spans="1:113" ht="32.25" customHeight="1" x14ac:dyDescent="0.15">
      <c r="A36" s="171"/>
      <c r="B36" s="195"/>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1"/>
      <c r="U36" s="354">
        <f t="shared" ref="U36:U43" si="4">IF(W36="","",U35+1)</f>
        <v>5</v>
      </c>
      <c r="V36" s="354"/>
      <c r="W36" s="355" t="str">
        <f>IF('各会計、関係団体の財政状況及び健全化判断比率'!B30="","",'各会計、関係団体の財政状況及び健全化判断比率'!B30)</f>
        <v>後期高齢者医療事業特別会計</v>
      </c>
      <c r="X36" s="355"/>
      <c r="Y36" s="355"/>
      <c r="Z36" s="355"/>
      <c r="AA36" s="355"/>
      <c r="AB36" s="355"/>
      <c r="AC36" s="355"/>
      <c r="AD36" s="355"/>
      <c r="AE36" s="355"/>
      <c r="AF36" s="355"/>
      <c r="AG36" s="355"/>
      <c r="AH36" s="355"/>
      <c r="AI36" s="355"/>
      <c r="AJ36" s="355"/>
      <c r="AK36" s="355"/>
      <c r="AL36" s="171"/>
      <c r="AM36" s="354" t="str">
        <f t="shared" si="0"/>
        <v/>
      </c>
      <c r="AN36" s="354"/>
      <c r="AO36" s="355"/>
      <c r="AP36" s="355"/>
      <c r="AQ36" s="355"/>
      <c r="AR36" s="355"/>
      <c r="AS36" s="355"/>
      <c r="AT36" s="355"/>
      <c r="AU36" s="355"/>
      <c r="AV36" s="355"/>
      <c r="AW36" s="355"/>
      <c r="AX36" s="355"/>
      <c r="AY36" s="355"/>
      <c r="AZ36" s="355"/>
      <c r="BA36" s="355"/>
      <c r="BB36" s="355"/>
      <c r="BC36" s="355"/>
      <c r="BD36" s="171"/>
      <c r="BE36" s="354" t="str">
        <f t="shared" si="1"/>
        <v/>
      </c>
      <c r="BF36" s="354"/>
      <c r="BG36" s="355"/>
      <c r="BH36" s="355"/>
      <c r="BI36" s="355"/>
      <c r="BJ36" s="355"/>
      <c r="BK36" s="355"/>
      <c r="BL36" s="355"/>
      <c r="BM36" s="355"/>
      <c r="BN36" s="355"/>
      <c r="BO36" s="355"/>
      <c r="BP36" s="355"/>
      <c r="BQ36" s="355"/>
      <c r="BR36" s="355"/>
      <c r="BS36" s="355"/>
      <c r="BT36" s="355"/>
      <c r="BU36" s="355"/>
      <c r="BV36" s="171"/>
      <c r="BW36" s="354">
        <f t="shared" si="2"/>
        <v>10</v>
      </c>
      <c r="BX36" s="354"/>
      <c r="BY36" s="355" t="str">
        <f>IF('各会計、関係団体の財政状況及び健全化判断比率'!B70="","",'各会計、関係団体の財政状況及び健全化判断比率'!B70)</f>
        <v>柳井地域広域水道企業団</v>
      </c>
      <c r="BZ36" s="355"/>
      <c r="CA36" s="355"/>
      <c r="CB36" s="355"/>
      <c r="CC36" s="355"/>
      <c r="CD36" s="355"/>
      <c r="CE36" s="355"/>
      <c r="CF36" s="355"/>
      <c r="CG36" s="355"/>
      <c r="CH36" s="355"/>
      <c r="CI36" s="355"/>
      <c r="CJ36" s="355"/>
      <c r="CK36" s="355"/>
      <c r="CL36" s="355"/>
      <c r="CM36" s="355"/>
      <c r="CN36" s="171"/>
      <c r="CO36" s="354">
        <f t="shared" si="3"/>
        <v>20</v>
      </c>
      <c r="CP36" s="354"/>
      <c r="CQ36" s="355" t="str">
        <f>IF('各会計、関係団体の財政状況及び健全化判断比率'!BS9="","",'各会計、関係団体の財政状況及び健全化判断比率'!BS9)</f>
        <v>やない花のまちづくり振興財団</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98"/>
    </row>
    <row r="37" spans="1:113" ht="32.25" customHeight="1" x14ac:dyDescent="0.15">
      <c r="A37" s="171"/>
      <c r="B37" s="195"/>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1"/>
      <c r="U37" s="354" t="str">
        <f t="shared" si="4"/>
        <v/>
      </c>
      <c r="V37" s="354"/>
      <c r="W37" s="355"/>
      <c r="X37" s="355"/>
      <c r="Y37" s="355"/>
      <c r="Z37" s="355"/>
      <c r="AA37" s="355"/>
      <c r="AB37" s="355"/>
      <c r="AC37" s="355"/>
      <c r="AD37" s="355"/>
      <c r="AE37" s="355"/>
      <c r="AF37" s="355"/>
      <c r="AG37" s="355"/>
      <c r="AH37" s="355"/>
      <c r="AI37" s="355"/>
      <c r="AJ37" s="355"/>
      <c r="AK37" s="355"/>
      <c r="AL37" s="171"/>
      <c r="AM37" s="354" t="str">
        <f t="shared" si="0"/>
        <v/>
      </c>
      <c r="AN37" s="354"/>
      <c r="AO37" s="355"/>
      <c r="AP37" s="355"/>
      <c r="AQ37" s="355"/>
      <c r="AR37" s="355"/>
      <c r="AS37" s="355"/>
      <c r="AT37" s="355"/>
      <c r="AU37" s="355"/>
      <c r="AV37" s="355"/>
      <c r="AW37" s="355"/>
      <c r="AX37" s="355"/>
      <c r="AY37" s="355"/>
      <c r="AZ37" s="355"/>
      <c r="BA37" s="355"/>
      <c r="BB37" s="355"/>
      <c r="BC37" s="355"/>
      <c r="BD37" s="171"/>
      <c r="BE37" s="354" t="str">
        <f t="shared" si="1"/>
        <v/>
      </c>
      <c r="BF37" s="354"/>
      <c r="BG37" s="355"/>
      <c r="BH37" s="355"/>
      <c r="BI37" s="355"/>
      <c r="BJ37" s="355"/>
      <c r="BK37" s="355"/>
      <c r="BL37" s="355"/>
      <c r="BM37" s="355"/>
      <c r="BN37" s="355"/>
      <c r="BO37" s="355"/>
      <c r="BP37" s="355"/>
      <c r="BQ37" s="355"/>
      <c r="BR37" s="355"/>
      <c r="BS37" s="355"/>
      <c r="BT37" s="355"/>
      <c r="BU37" s="355"/>
      <c r="BV37" s="171"/>
      <c r="BW37" s="354">
        <f t="shared" si="2"/>
        <v>11</v>
      </c>
      <c r="BX37" s="354"/>
      <c r="BY37" s="355" t="str">
        <f>IF('各会計、関係団体の財政状況及び健全化判断比率'!B71="","",'各会計、関係団体の財政状況及び健全化判断比率'!B71)</f>
        <v>山口県市町総合事務組合
（一般会計）</v>
      </c>
      <c r="BZ37" s="355"/>
      <c r="CA37" s="355"/>
      <c r="CB37" s="355"/>
      <c r="CC37" s="355"/>
      <c r="CD37" s="355"/>
      <c r="CE37" s="355"/>
      <c r="CF37" s="355"/>
      <c r="CG37" s="355"/>
      <c r="CH37" s="355"/>
      <c r="CI37" s="355"/>
      <c r="CJ37" s="355"/>
      <c r="CK37" s="355"/>
      <c r="CL37" s="355"/>
      <c r="CM37" s="355"/>
      <c r="CN37" s="171"/>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98"/>
    </row>
    <row r="38" spans="1:113" ht="32.25" customHeight="1" x14ac:dyDescent="0.15">
      <c r="A38" s="171"/>
      <c r="B38" s="195"/>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1"/>
      <c r="U38" s="354" t="str">
        <f t="shared" si="4"/>
        <v/>
      </c>
      <c r="V38" s="354"/>
      <c r="W38" s="355"/>
      <c r="X38" s="355"/>
      <c r="Y38" s="355"/>
      <c r="Z38" s="355"/>
      <c r="AA38" s="355"/>
      <c r="AB38" s="355"/>
      <c r="AC38" s="355"/>
      <c r="AD38" s="355"/>
      <c r="AE38" s="355"/>
      <c r="AF38" s="355"/>
      <c r="AG38" s="355"/>
      <c r="AH38" s="355"/>
      <c r="AI38" s="355"/>
      <c r="AJ38" s="355"/>
      <c r="AK38" s="355"/>
      <c r="AL38" s="171"/>
      <c r="AM38" s="354" t="str">
        <f t="shared" si="0"/>
        <v/>
      </c>
      <c r="AN38" s="354"/>
      <c r="AO38" s="355"/>
      <c r="AP38" s="355"/>
      <c r="AQ38" s="355"/>
      <c r="AR38" s="355"/>
      <c r="AS38" s="355"/>
      <c r="AT38" s="355"/>
      <c r="AU38" s="355"/>
      <c r="AV38" s="355"/>
      <c r="AW38" s="355"/>
      <c r="AX38" s="355"/>
      <c r="AY38" s="355"/>
      <c r="AZ38" s="355"/>
      <c r="BA38" s="355"/>
      <c r="BB38" s="355"/>
      <c r="BC38" s="355"/>
      <c r="BD38" s="171"/>
      <c r="BE38" s="354" t="str">
        <f t="shared" si="1"/>
        <v/>
      </c>
      <c r="BF38" s="354"/>
      <c r="BG38" s="355"/>
      <c r="BH38" s="355"/>
      <c r="BI38" s="355"/>
      <c r="BJ38" s="355"/>
      <c r="BK38" s="355"/>
      <c r="BL38" s="355"/>
      <c r="BM38" s="355"/>
      <c r="BN38" s="355"/>
      <c r="BO38" s="355"/>
      <c r="BP38" s="355"/>
      <c r="BQ38" s="355"/>
      <c r="BR38" s="355"/>
      <c r="BS38" s="355"/>
      <c r="BT38" s="355"/>
      <c r="BU38" s="355"/>
      <c r="BV38" s="171"/>
      <c r="BW38" s="354">
        <f t="shared" si="2"/>
        <v>12</v>
      </c>
      <c r="BX38" s="354"/>
      <c r="BY38" s="355" t="str">
        <f>IF('各会計、関係団体の財政状況及び健全化判断比率'!B72="","",'各会計、関係団体の財政状況及び健全化判断比率'!B72)</f>
        <v>山口県市町総合事務組合
（消防団員補償等特別会計）</v>
      </c>
      <c r="BZ38" s="355"/>
      <c r="CA38" s="355"/>
      <c r="CB38" s="355"/>
      <c r="CC38" s="355"/>
      <c r="CD38" s="355"/>
      <c r="CE38" s="355"/>
      <c r="CF38" s="355"/>
      <c r="CG38" s="355"/>
      <c r="CH38" s="355"/>
      <c r="CI38" s="355"/>
      <c r="CJ38" s="355"/>
      <c r="CK38" s="355"/>
      <c r="CL38" s="355"/>
      <c r="CM38" s="355"/>
      <c r="CN38" s="171"/>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98"/>
    </row>
    <row r="39" spans="1:113" ht="32.25" customHeight="1" x14ac:dyDescent="0.15">
      <c r="A39" s="171"/>
      <c r="B39" s="195"/>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1"/>
      <c r="U39" s="354" t="str">
        <f t="shared" si="4"/>
        <v/>
      </c>
      <c r="V39" s="354"/>
      <c r="W39" s="355"/>
      <c r="X39" s="355"/>
      <c r="Y39" s="355"/>
      <c r="Z39" s="355"/>
      <c r="AA39" s="355"/>
      <c r="AB39" s="355"/>
      <c r="AC39" s="355"/>
      <c r="AD39" s="355"/>
      <c r="AE39" s="355"/>
      <c r="AF39" s="355"/>
      <c r="AG39" s="355"/>
      <c r="AH39" s="355"/>
      <c r="AI39" s="355"/>
      <c r="AJ39" s="355"/>
      <c r="AK39" s="355"/>
      <c r="AL39" s="171"/>
      <c r="AM39" s="354" t="str">
        <f t="shared" si="0"/>
        <v/>
      </c>
      <c r="AN39" s="354"/>
      <c r="AO39" s="355"/>
      <c r="AP39" s="355"/>
      <c r="AQ39" s="355"/>
      <c r="AR39" s="355"/>
      <c r="AS39" s="355"/>
      <c r="AT39" s="355"/>
      <c r="AU39" s="355"/>
      <c r="AV39" s="355"/>
      <c r="AW39" s="355"/>
      <c r="AX39" s="355"/>
      <c r="AY39" s="355"/>
      <c r="AZ39" s="355"/>
      <c r="BA39" s="355"/>
      <c r="BB39" s="355"/>
      <c r="BC39" s="355"/>
      <c r="BD39" s="171"/>
      <c r="BE39" s="354" t="str">
        <f t="shared" si="1"/>
        <v/>
      </c>
      <c r="BF39" s="354"/>
      <c r="BG39" s="355"/>
      <c r="BH39" s="355"/>
      <c r="BI39" s="355"/>
      <c r="BJ39" s="355"/>
      <c r="BK39" s="355"/>
      <c r="BL39" s="355"/>
      <c r="BM39" s="355"/>
      <c r="BN39" s="355"/>
      <c r="BO39" s="355"/>
      <c r="BP39" s="355"/>
      <c r="BQ39" s="355"/>
      <c r="BR39" s="355"/>
      <c r="BS39" s="355"/>
      <c r="BT39" s="355"/>
      <c r="BU39" s="355"/>
      <c r="BV39" s="171"/>
      <c r="BW39" s="354">
        <f t="shared" si="2"/>
        <v>13</v>
      </c>
      <c r="BX39" s="354"/>
      <c r="BY39" s="355" t="str">
        <f>IF('各会計、関係団体の財政状況及び健全化判断比率'!B73="","",'各会計、関係団体の財政状況及び健全化判断比率'!B73)</f>
        <v>山口県市町総合事務組合
（非常勤職員公務災害補償特別会計）</v>
      </c>
      <c r="BZ39" s="355"/>
      <c r="CA39" s="355"/>
      <c r="CB39" s="355"/>
      <c r="CC39" s="355"/>
      <c r="CD39" s="355"/>
      <c r="CE39" s="355"/>
      <c r="CF39" s="355"/>
      <c r="CG39" s="355"/>
      <c r="CH39" s="355"/>
      <c r="CI39" s="355"/>
      <c r="CJ39" s="355"/>
      <c r="CK39" s="355"/>
      <c r="CL39" s="355"/>
      <c r="CM39" s="355"/>
      <c r="CN39" s="171"/>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98"/>
    </row>
    <row r="40" spans="1:113" ht="32.25" customHeight="1" x14ac:dyDescent="0.15">
      <c r="A40" s="171"/>
      <c r="B40" s="195"/>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1"/>
      <c r="U40" s="354" t="str">
        <f t="shared" si="4"/>
        <v/>
      </c>
      <c r="V40" s="354"/>
      <c r="W40" s="355"/>
      <c r="X40" s="355"/>
      <c r="Y40" s="355"/>
      <c r="Z40" s="355"/>
      <c r="AA40" s="355"/>
      <c r="AB40" s="355"/>
      <c r="AC40" s="355"/>
      <c r="AD40" s="355"/>
      <c r="AE40" s="355"/>
      <c r="AF40" s="355"/>
      <c r="AG40" s="355"/>
      <c r="AH40" s="355"/>
      <c r="AI40" s="355"/>
      <c r="AJ40" s="355"/>
      <c r="AK40" s="355"/>
      <c r="AL40" s="171"/>
      <c r="AM40" s="354" t="str">
        <f t="shared" si="0"/>
        <v/>
      </c>
      <c r="AN40" s="354"/>
      <c r="AO40" s="355"/>
      <c r="AP40" s="355"/>
      <c r="AQ40" s="355"/>
      <c r="AR40" s="355"/>
      <c r="AS40" s="355"/>
      <c r="AT40" s="355"/>
      <c r="AU40" s="355"/>
      <c r="AV40" s="355"/>
      <c r="AW40" s="355"/>
      <c r="AX40" s="355"/>
      <c r="AY40" s="355"/>
      <c r="AZ40" s="355"/>
      <c r="BA40" s="355"/>
      <c r="BB40" s="355"/>
      <c r="BC40" s="355"/>
      <c r="BD40" s="171"/>
      <c r="BE40" s="354" t="str">
        <f t="shared" si="1"/>
        <v/>
      </c>
      <c r="BF40" s="354"/>
      <c r="BG40" s="355"/>
      <c r="BH40" s="355"/>
      <c r="BI40" s="355"/>
      <c r="BJ40" s="355"/>
      <c r="BK40" s="355"/>
      <c r="BL40" s="355"/>
      <c r="BM40" s="355"/>
      <c r="BN40" s="355"/>
      <c r="BO40" s="355"/>
      <c r="BP40" s="355"/>
      <c r="BQ40" s="355"/>
      <c r="BR40" s="355"/>
      <c r="BS40" s="355"/>
      <c r="BT40" s="355"/>
      <c r="BU40" s="355"/>
      <c r="BV40" s="171"/>
      <c r="BW40" s="354">
        <f t="shared" si="2"/>
        <v>14</v>
      </c>
      <c r="BX40" s="354"/>
      <c r="BY40" s="355" t="str">
        <f>IF('各会計、関係団体の財政状況及び健全化判断比率'!B74="","",'各会計、関係団体の財政状況及び健全化判断比率'!B74)</f>
        <v>山口県市町総合事務組合
（山口県市町公平委員会特別会計）</v>
      </c>
      <c r="BZ40" s="355"/>
      <c r="CA40" s="355"/>
      <c r="CB40" s="355"/>
      <c r="CC40" s="355"/>
      <c r="CD40" s="355"/>
      <c r="CE40" s="355"/>
      <c r="CF40" s="355"/>
      <c r="CG40" s="355"/>
      <c r="CH40" s="355"/>
      <c r="CI40" s="355"/>
      <c r="CJ40" s="355"/>
      <c r="CK40" s="355"/>
      <c r="CL40" s="355"/>
      <c r="CM40" s="355"/>
      <c r="CN40" s="171"/>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98"/>
    </row>
    <row r="41" spans="1:113" ht="32.25" customHeight="1" x14ac:dyDescent="0.15">
      <c r="A41" s="171"/>
      <c r="B41" s="195"/>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1"/>
      <c r="U41" s="354" t="str">
        <f t="shared" si="4"/>
        <v/>
      </c>
      <c r="V41" s="354"/>
      <c r="W41" s="355"/>
      <c r="X41" s="355"/>
      <c r="Y41" s="355"/>
      <c r="Z41" s="355"/>
      <c r="AA41" s="355"/>
      <c r="AB41" s="355"/>
      <c r="AC41" s="355"/>
      <c r="AD41" s="355"/>
      <c r="AE41" s="355"/>
      <c r="AF41" s="355"/>
      <c r="AG41" s="355"/>
      <c r="AH41" s="355"/>
      <c r="AI41" s="355"/>
      <c r="AJ41" s="355"/>
      <c r="AK41" s="355"/>
      <c r="AL41" s="171"/>
      <c r="AM41" s="354" t="str">
        <f t="shared" si="0"/>
        <v/>
      </c>
      <c r="AN41" s="354"/>
      <c r="AO41" s="355"/>
      <c r="AP41" s="355"/>
      <c r="AQ41" s="355"/>
      <c r="AR41" s="355"/>
      <c r="AS41" s="355"/>
      <c r="AT41" s="355"/>
      <c r="AU41" s="355"/>
      <c r="AV41" s="355"/>
      <c r="AW41" s="355"/>
      <c r="AX41" s="355"/>
      <c r="AY41" s="355"/>
      <c r="AZ41" s="355"/>
      <c r="BA41" s="355"/>
      <c r="BB41" s="355"/>
      <c r="BC41" s="355"/>
      <c r="BD41" s="171"/>
      <c r="BE41" s="354" t="str">
        <f t="shared" si="1"/>
        <v/>
      </c>
      <c r="BF41" s="354"/>
      <c r="BG41" s="355"/>
      <c r="BH41" s="355"/>
      <c r="BI41" s="355"/>
      <c r="BJ41" s="355"/>
      <c r="BK41" s="355"/>
      <c r="BL41" s="355"/>
      <c r="BM41" s="355"/>
      <c r="BN41" s="355"/>
      <c r="BO41" s="355"/>
      <c r="BP41" s="355"/>
      <c r="BQ41" s="355"/>
      <c r="BR41" s="355"/>
      <c r="BS41" s="355"/>
      <c r="BT41" s="355"/>
      <c r="BU41" s="355"/>
      <c r="BV41" s="171"/>
      <c r="BW41" s="354">
        <f t="shared" si="2"/>
        <v>15</v>
      </c>
      <c r="BX41" s="354"/>
      <c r="BY41" s="355" t="str">
        <f>IF('各会計、関係団体の財政状況及び健全化判断比率'!B75="","",'各会計、関係団体の財政状況及び健全化判断比率'!B75)</f>
        <v>山口県市町総合事務組合
（交通災害共済特別会計）</v>
      </c>
      <c r="BZ41" s="355"/>
      <c r="CA41" s="355"/>
      <c r="CB41" s="355"/>
      <c r="CC41" s="355"/>
      <c r="CD41" s="355"/>
      <c r="CE41" s="355"/>
      <c r="CF41" s="355"/>
      <c r="CG41" s="355"/>
      <c r="CH41" s="355"/>
      <c r="CI41" s="355"/>
      <c r="CJ41" s="355"/>
      <c r="CK41" s="355"/>
      <c r="CL41" s="355"/>
      <c r="CM41" s="355"/>
      <c r="CN41" s="171"/>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98"/>
    </row>
    <row r="42" spans="1:113" ht="32.25" customHeight="1" x14ac:dyDescent="0.15">
      <c r="B42" s="195"/>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1"/>
      <c r="U42" s="354" t="str">
        <f t="shared" si="4"/>
        <v/>
      </c>
      <c r="V42" s="354"/>
      <c r="W42" s="355"/>
      <c r="X42" s="355"/>
      <c r="Y42" s="355"/>
      <c r="Z42" s="355"/>
      <c r="AA42" s="355"/>
      <c r="AB42" s="355"/>
      <c r="AC42" s="355"/>
      <c r="AD42" s="355"/>
      <c r="AE42" s="355"/>
      <c r="AF42" s="355"/>
      <c r="AG42" s="355"/>
      <c r="AH42" s="355"/>
      <c r="AI42" s="355"/>
      <c r="AJ42" s="355"/>
      <c r="AK42" s="355"/>
      <c r="AL42" s="171"/>
      <c r="AM42" s="354" t="str">
        <f t="shared" si="0"/>
        <v/>
      </c>
      <c r="AN42" s="354"/>
      <c r="AO42" s="355"/>
      <c r="AP42" s="355"/>
      <c r="AQ42" s="355"/>
      <c r="AR42" s="355"/>
      <c r="AS42" s="355"/>
      <c r="AT42" s="355"/>
      <c r="AU42" s="355"/>
      <c r="AV42" s="355"/>
      <c r="AW42" s="355"/>
      <c r="AX42" s="355"/>
      <c r="AY42" s="355"/>
      <c r="AZ42" s="355"/>
      <c r="BA42" s="355"/>
      <c r="BB42" s="355"/>
      <c r="BC42" s="355"/>
      <c r="BD42" s="171"/>
      <c r="BE42" s="354" t="str">
        <f t="shared" si="1"/>
        <v/>
      </c>
      <c r="BF42" s="354"/>
      <c r="BG42" s="355"/>
      <c r="BH42" s="355"/>
      <c r="BI42" s="355"/>
      <c r="BJ42" s="355"/>
      <c r="BK42" s="355"/>
      <c r="BL42" s="355"/>
      <c r="BM42" s="355"/>
      <c r="BN42" s="355"/>
      <c r="BO42" s="355"/>
      <c r="BP42" s="355"/>
      <c r="BQ42" s="355"/>
      <c r="BR42" s="355"/>
      <c r="BS42" s="355"/>
      <c r="BT42" s="355"/>
      <c r="BU42" s="355"/>
      <c r="BV42" s="171"/>
      <c r="BW42" s="354">
        <f t="shared" si="2"/>
        <v>16</v>
      </c>
      <c r="BX42" s="354"/>
      <c r="BY42" s="355" t="str">
        <f>IF('各会計、関係団体の財政状況及び健全化判断比率'!B76="","",'各会計、関係団体の財政状況及び健全化判断比率'!B76)</f>
        <v>山口県市町総合事務組合
（山口県自治会館管理特別会計）</v>
      </c>
      <c r="BZ42" s="355"/>
      <c r="CA42" s="355"/>
      <c r="CB42" s="355"/>
      <c r="CC42" s="355"/>
      <c r="CD42" s="355"/>
      <c r="CE42" s="355"/>
      <c r="CF42" s="355"/>
      <c r="CG42" s="355"/>
      <c r="CH42" s="355"/>
      <c r="CI42" s="355"/>
      <c r="CJ42" s="355"/>
      <c r="CK42" s="355"/>
      <c r="CL42" s="355"/>
      <c r="CM42" s="355"/>
      <c r="CN42" s="171"/>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98"/>
    </row>
    <row r="43" spans="1:113" ht="32.25" customHeight="1" x14ac:dyDescent="0.15">
      <c r="B43" s="195"/>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1"/>
      <c r="U43" s="354" t="str">
        <f t="shared" si="4"/>
        <v/>
      </c>
      <c r="V43" s="354"/>
      <c r="W43" s="355"/>
      <c r="X43" s="355"/>
      <c r="Y43" s="355"/>
      <c r="Z43" s="355"/>
      <c r="AA43" s="355"/>
      <c r="AB43" s="355"/>
      <c r="AC43" s="355"/>
      <c r="AD43" s="355"/>
      <c r="AE43" s="355"/>
      <c r="AF43" s="355"/>
      <c r="AG43" s="355"/>
      <c r="AH43" s="355"/>
      <c r="AI43" s="355"/>
      <c r="AJ43" s="355"/>
      <c r="AK43" s="355"/>
      <c r="AL43" s="171"/>
      <c r="AM43" s="354" t="str">
        <f t="shared" si="0"/>
        <v/>
      </c>
      <c r="AN43" s="354"/>
      <c r="AO43" s="355"/>
      <c r="AP43" s="355"/>
      <c r="AQ43" s="355"/>
      <c r="AR43" s="355"/>
      <c r="AS43" s="355"/>
      <c r="AT43" s="355"/>
      <c r="AU43" s="355"/>
      <c r="AV43" s="355"/>
      <c r="AW43" s="355"/>
      <c r="AX43" s="355"/>
      <c r="AY43" s="355"/>
      <c r="AZ43" s="355"/>
      <c r="BA43" s="355"/>
      <c r="BB43" s="355"/>
      <c r="BC43" s="355"/>
      <c r="BD43" s="171"/>
      <c r="BE43" s="354" t="str">
        <f t="shared" si="1"/>
        <v/>
      </c>
      <c r="BF43" s="354"/>
      <c r="BG43" s="355"/>
      <c r="BH43" s="355"/>
      <c r="BI43" s="355"/>
      <c r="BJ43" s="355"/>
      <c r="BK43" s="355"/>
      <c r="BL43" s="355"/>
      <c r="BM43" s="355"/>
      <c r="BN43" s="355"/>
      <c r="BO43" s="355"/>
      <c r="BP43" s="355"/>
      <c r="BQ43" s="355"/>
      <c r="BR43" s="355"/>
      <c r="BS43" s="355"/>
      <c r="BT43" s="355"/>
      <c r="BU43" s="355"/>
      <c r="BV43" s="171"/>
      <c r="BW43" s="354">
        <f t="shared" si="2"/>
        <v>17</v>
      </c>
      <c r="BX43" s="354"/>
      <c r="BY43" s="355" t="str">
        <f>IF('各会計、関係団体の財政状況及び健全化判断比率'!B77="","",'各会計、関係団体の財政状況及び健全化判断比率'!B77)</f>
        <v>山口県後期高齢者医療広域連合
（一般会計）</v>
      </c>
      <c r="BZ43" s="355"/>
      <c r="CA43" s="355"/>
      <c r="CB43" s="355"/>
      <c r="CC43" s="355"/>
      <c r="CD43" s="355"/>
      <c r="CE43" s="355"/>
      <c r="CF43" s="355"/>
      <c r="CG43" s="355"/>
      <c r="CH43" s="355"/>
      <c r="CI43" s="355"/>
      <c r="CJ43" s="355"/>
      <c r="CK43" s="355"/>
      <c r="CL43" s="355"/>
      <c r="CM43" s="355"/>
      <c r="CN43" s="171"/>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98"/>
    </row>
    <row r="44" spans="1:113" ht="13.5" customHeight="1" thickBot="1" x14ac:dyDescent="0.2">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x14ac:dyDescent="0.15"/>
    <row r="46" spans="1:113" x14ac:dyDescent="0.15">
      <c r="B46" s="170"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2F74yZ0B2JeOocE71P3s6xDtNru0EwFpxwfJgMYsWhxXZx/R+eBGrc+RXBHUYXKcZ7CVZ2Gf5Pf+4z8rXrqndA==" saltValue="o6T7+u6GFxJTt6Uc738jk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110" zoomScaleNormal="11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37" t="s">
        <v>556</v>
      </c>
      <c r="D34" s="1137"/>
      <c r="E34" s="1138"/>
      <c r="F34" s="32">
        <v>12.31</v>
      </c>
      <c r="G34" s="33">
        <v>13.26</v>
      </c>
      <c r="H34" s="33">
        <v>13.95</v>
      </c>
      <c r="I34" s="33">
        <v>14.1</v>
      </c>
      <c r="J34" s="34">
        <v>14.97</v>
      </c>
      <c r="K34" s="22"/>
      <c r="L34" s="22"/>
      <c r="M34" s="22"/>
      <c r="N34" s="22"/>
      <c r="O34" s="22"/>
      <c r="P34" s="22"/>
    </row>
    <row r="35" spans="1:16" ht="39" customHeight="1" x14ac:dyDescent="0.15">
      <c r="A35" s="22"/>
      <c r="B35" s="35"/>
      <c r="C35" s="1133" t="s">
        <v>557</v>
      </c>
      <c r="D35" s="1133"/>
      <c r="E35" s="1134"/>
      <c r="F35" s="36">
        <v>2.12</v>
      </c>
      <c r="G35" s="37">
        <v>2.16</v>
      </c>
      <c r="H35" s="37">
        <v>2.33</v>
      </c>
      <c r="I35" s="37">
        <v>6.14</v>
      </c>
      <c r="J35" s="38">
        <v>3.71</v>
      </c>
      <c r="K35" s="22"/>
      <c r="L35" s="22"/>
      <c r="M35" s="22"/>
      <c r="N35" s="22"/>
      <c r="O35" s="22"/>
      <c r="P35" s="22"/>
    </row>
    <row r="36" spans="1:16" ht="39" customHeight="1" x14ac:dyDescent="0.15">
      <c r="A36" s="22"/>
      <c r="B36" s="35"/>
      <c r="C36" s="1133" t="s">
        <v>558</v>
      </c>
      <c r="D36" s="1133"/>
      <c r="E36" s="1134"/>
      <c r="F36" s="36" t="s">
        <v>508</v>
      </c>
      <c r="G36" s="37" t="s">
        <v>508</v>
      </c>
      <c r="H36" s="37">
        <v>1.01</v>
      </c>
      <c r="I36" s="37">
        <v>1.35</v>
      </c>
      <c r="J36" s="38">
        <v>1.69</v>
      </c>
      <c r="K36" s="22"/>
      <c r="L36" s="22"/>
      <c r="M36" s="22"/>
      <c r="N36" s="22"/>
      <c r="O36" s="22"/>
      <c r="P36" s="22"/>
    </row>
    <row r="37" spans="1:16" ht="39" customHeight="1" x14ac:dyDescent="0.15">
      <c r="A37" s="22"/>
      <c r="B37" s="35"/>
      <c r="C37" s="1133" t="s">
        <v>559</v>
      </c>
      <c r="D37" s="1133"/>
      <c r="E37" s="1134"/>
      <c r="F37" s="36">
        <v>0.65</v>
      </c>
      <c r="G37" s="37">
        <v>0.37</v>
      </c>
      <c r="H37" s="37">
        <v>1.1599999999999999</v>
      </c>
      <c r="I37" s="37">
        <v>0.89</v>
      </c>
      <c r="J37" s="38">
        <v>1.1000000000000001</v>
      </c>
      <c r="K37" s="22"/>
      <c r="L37" s="22"/>
      <c r="M37" s="22"/>
      <c r="N37" s="22"/>
      <c r="O37" s="22"/>
      <c r="P37" s="22"/>
    </row>
    <row r="38" spans="1:16" ht="39" customHeight="1" x14ac:dyDescent="0.15">
      <c r="A38" s="22"/>
      <c r="B38" s="35"/>
      <c r="C38" s="1133" t="s">
        <v>560</v>
      </c>
      <c r="D38" s="1133"/>
      <c r="E38" s="1134"/>
      <c r="F38" s="36">
        <v>1.32</v>
      </c>
      <c r="G38" s="37">
        <v>1.04</v>
      </c>
      <c r="H38" s="37">
        <v>0.85</v>
      </c>
      <c r="I38" s="37">
        <v>0.74</v>
      </c>
      <c r="J38" s="38">
        <v>0.66</v>
      </c>
      <c r="K38" s="22"/>
      <c r="L38" s="22"/>
      <c r="M38" s="22"/>
      <c r="N38" s="22"/>
      <c r="O38" s="22"/>
      <c r="P38" s="22"/>
    </row>
    <row r="39" spans="1:16" ht="39" customHeight="1" x14ac:dyDescent="0.15">
      <c r="A39" s="22"/>
      <c r="B39" s="35"/>
      <c r="C39" s="1133" t="s">
        <v>561</v>
      </c>
      <c r="D39" s="1133"/>
      <c r="E39" s="1134"/>
      <c r="F39" s="36">
        <v>0</v>
      </c>
      <c r="G39" s="37">
        <v>0</v>
      </c>
      <c r="H39" s="37">
        <v>0</v>
      </c>
      <c r="I39" s="37">
        <v>0</v>
      </c>
      <c r="J39" s="38">
        <v>0</v>
      </c>
      <c r="K39" s="22"/>
      <c r="L39" s="22"/>
      <c r="M39" s="22"/>
      <c r="N39" s="22"/>
      <c r="O39" s="22"/>
      <c r="P39" s="22"/>
    </row>
    <row r="40" spans="1:16" ht="39" customHeight="1" x14ac:dyDescent="0.15">
      <c r="A40" s="22"/>
      <c r="B40" s="35"/>
      <c r="C40" s="1133" t="s">
        <v>562</v>
      </c>
      <c r="D40" s="1133"/>
      <c r="E40" s="1134"/>
      <c r="F40" s="36">
        <v>0</v>
      </c>
      <c r="G40" s="37">
        <v>0</v>
      </c>
      <c r="H40" s="37">
        <v>0</v>
      </c>
      <c r="I40" s="37">
        <v>0</v>
      </c>
      <c r="J40" s="38">
        <v>0</v>
      </c>
      <c r="K40" s="22"/>
      <c r="L40" s="22"/>
      <c r="M40" s="22"/>
      <c r="N40" s="22"/>
      <c r="O40" s="22"/>
      <c r="P40" s="22"/>
    </row>
    <row r="41" spans="1:16" ht="39" customHeight="1" x14ac:dyDescent="0.15">
      <c r="A41" s="22"/>
      <c r="B41" s="35"/>
      <c r="C41" s="1133"/>
      <c r="D41" s="1133"/>
      <c r="E41" s="1134"/>
      <c r="F41" s="36"/>
      <c r="G41" s="37"/>
      <c r="H41" s="37"/>
      <c r="I41" s="37"/>
      <c r="J41" s="38"/>
      <c r="K41" s="22"/>
      <c r="L41" s="22"/>
      <c r="M41" s="22"/>
      <c r="N41" s="22"/>
      <c r="O41" s="22"/>
      <c r="P41" s="22"/>
    </row>
    <row r="42" spans="1:16" ht="39" customHeight="1" x14ac:dyDescent="0.15">
      <c r="A42" s="22"/>
      <c r="B42" s="39"/>
      <c r="C42" s="1133" t="s">
        <v>563</v>
      </c>
      <c r="D42" s="1133"/>
      <c r="E42" s="1134"/>
      <c r="F42" s="36" t="s">
        <v>508</v>
      </c>
      <c r="G42" s="37" t="s">
        <v>508</v>
      </c>
      <c r="H42" s="37" t="s">
        <v>508</v>
      </c>
      <c r="I42" s="37" t="s">
        <v>508</v>
      </c>
      <c r="J42" s="38" t="s">
        <v>508</v>
      </c>
      <c r="K42" s="22"/>
      <c r="L42" s="22"/>
      <c r="M42" s="22"/>
      <c r="N42" s="22"/>
      <c r="O42" s="22"/>
      <c r="P42" s="22"/>
    </row>
    <row r="43" spans="1:16" ht="39" customHeight="1" thickBot="1" x14ac:dyDescent="0.2">
      <c r="A43" s="22"/>
      <c r="B43" s="40"/>
      <c r="C43" s="1135" t="s">
        <v>564</v>
      </c>
      <c r="D43" s="1135"/>
      <c r="E43" s="1136"/>
      <c r="F43" s="41">
        <v>0</v>
      </c>
      <c r="G43" s="42">
        <v>0</v>
      </c>
      <c r="H43" s="42">
        <v>0</v>
      </c>
      <c r="I43" s="42">
        <v>0</v>
      </c>
      <c r="J43" s="43" t="s">
        <v>508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ywPnHNiFzLJWrl3iW77vHz/IDikTnkyRsS4dVTcOwgc+kqt4KCVp7DRCXdQxN/CzJ3XnOLcUU9dsgYz8dAJdQ==" saltValue="xttEJPbX/5imQ6Ff5Ln7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37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15">
      <c r="A45" s="46"/>
      <c r="B45" s="1162" t="s">
        <v>11</v>
      </c>
      <c r="C45" s="1163"/>
      <c r="D45" s="56"/>
      <c r="E45" s="1168" t="s">
        <v>12</v>
      </c>
      <c r="F45" s="1168"/>
      <c r="G45" s="1168"/>
      <c r="H45" s="1168"/>
      <c r="I45" s="1168"/>
      <c r="J45" s="1169"/>
      <c r="K45" s="57">
        <v>1896</v>
      </c>
      <c r="L45" s="58">
        <v>1894</v>
      </c>
      <c r="M45" s="58">
        <v>1867</v>
      </c>
      <c r="N45" s="58">
        <v>1826</v>
      </c>
      <c r="O45" s="59">
        <v>1813</v>
      </c>
      <c r="P45" s="46"/>
      <c r="Q45" s="46"/>
      <c r="R45" s="46"/>
      <c r="S45" s="46"/>
      <c r="T45" s="46"/>
      <c r="U45" s="46"/>
    </row>
    <row r="46" spans="1:21" ht="30.75" customHeight="1" x14ac:dyDescent="0.15">
      <c r="A46" s="46"/>
      <c r="B46" s="1164"/>
      <c r="C46" s="1165"/>
      <c r="D46" s="60"/>
      <c r="E46" s="1141" t="s">
        <v>13</v>
      </c>
      <c r="F46" s="1141"/>
      <c r="G46" s="1141"/>
      <c r="H46" s="1141"/>
      <c r="I46" s="1141"/>
      <c r="J46" s="1142"/>
      <c r="K46" s="61" t="s">
        <v>508</v>
      </c>
      <c r="L46" s="62" t="s">
        <v>508</v>
      </c>
      <c r="M46" s="62" t="s">
        <v>508</v>
      </c>
      <c r="N46" s="62" t="s">
        <v>508</v>
      </c>
      <c r="O46" s="63" t="s">
        <v>508</v>
      </c>
      <c r="P46" s="46"/>
      <c r="Q46" s="46"/>
      <c r="R46" s="46"/>
      <c r="S46" s="46"/>
      <c r="T46" s="46"/>
      <c r="U46" s="46"/>
    </row>
    <row r="47" spans="1:21" ht="30.75" customHeight="1" x14ac:dyDescent="0.15">
      <c r="A47" s="46"/>
      <c r="B47" s="1164"/>
      <c r="C47" s="1165"/>
      <c r="D47" s="60"/>
      <c r="E47" s="1141" t="s">
        <v>14</v>
      </c>
      <c r="F47" s="1141"/>
      <c r="G47" s="1141"/>
      <c r="H47" s="1141"/>
      <c r="I47" s="1141"/>
      <c r="J47" s="1142"/>
      <c r="K47" s="61" t="s">
        <v>508</v>
      </c>
      <c r="L47" s="62" t="s">
        <v>508</v>
      </c>
      <c r="M47" s="62" t="s">
        <v>508</v>
      </c>
      <c r="N47" s="62" t="s">
        <v>508</v>
      </c>
      <c r="O47" s="63" t="s">
        <v>508</v>
      </c>
      <c r="P47" s="46"/>
      <c r="Q47" s="46"/>
      <c r="R47" s="46"/>
      <c r="S47" s="46"/>
      <c r="T47" s="46"/>
      <c r="U47" s="46"/>
    </row>
    <row r="48" spans="1:21" ht="30.75" customHeight="1" x14ac:dyDescent="0.15">
      <c r="A48" s="46"/>
      <c r="B48" s="1164"/>
      <c r="C48" s="1165"/>
      <c r="D48" s="60"/>
      <c r="E48" s="1141" t="s">
        <v>15</v>
      </c>
      <c r="F48" s="1141"/>
      <c r="G48" s="1141"/>
      <c r="H48" s="1141"/>
      <c r="I48" s="1141"/>
      <c r="J48" s="1142"/>
      <c r="K48" s="61">
        <v>876</v>
      </c>
      <c r="L48" s="62">
        <v>903</v>
      </c>
      <c r="M48" s="62">
        <v>806</v>
      </c>
      <c r="N48" s="62">
        <v>739</v>
      </c>
      <c r="O48" s="63">
        <v>776</v>
      </c>
      <c r="P48" s="46"/>
      <c r="Q48" s="46"/>
      <c r="R48" s="46"/>
      <c r="S48" s="46"/>
      <c r="T48" s="46"/>
      <c r="U48" s="46"/>
    </row>
    <row r="49" spans="1:21" ht="30.75" customHeight="1" x14ac:dyDescent="0.15">
      <c r="A49" s="46"/>
      <c r="B49" s="1164"/>
      <c r="C49" s="1165"/>
      <c r="D49" s="60"/>
      <c r="E49" s="1141" t="s">
        <v>16</v>
      </c>
      <c r="F49" s="1141"/>
      <c r="G49" s="1141"/>
      <c r="H49" s="1141"/>
      <c r="I49" s="1141"/>
      <c r="J49" s="1142"/>
      <c r="K49" s="61">
        <v>98</v>
      </c>
      <c r="L49" s="62">
        <v>95</v>
      </c>
      <c r="M49" s="62">
        <v>84</v>
      </c>
      <c r="N49" s="62">
        <v>85</v>
      </c>
      <c r="O49" s="63">
        <v>84</v>
      </c>
      <c r="P49" s="46"/>
      <c r="Q49" s="46"/>
      <c r="R49" s="46"/>
      <c r="S49" s="46"/>
      <c r="T49" s="46"/>
      <c r="U49" s="46"/>
    </row>
    <row r="50" spans="1:21" ht="30.75" customHeight="1" x14ac:dyDescent="0.15">
      <c r="A50" s="46"/>
      <c r="B50" s="1164"/>
      <c r="C50" s="1165"/>
      <c r="D50" s="60"/>
      <c r="E50" s="1141" t="s">
        <v>17</v>
      </c>
      <c r="F50" s="1141"/>
      <c r="G50" s="1141"/>
      <c r="H50" s="1141"/>
      <c r="I50" s="1141"/>
      <c r="J50" s="1142"/>
      <c r="K50" s="61">
        <v>4</v>
      </c>
      <c r="L50" s="62">
        <v>3</v>
      </c>
      <c r="M50" s="62">
        <v>3</v>
      </c>
      <c r="N50" s="62">
        <v>2</v>
      </c>
      <c r="O50" s="63">
        <v>2</v>
      </c>
      <c r="P50" s="46"/>
      <c r="Q50" s="46"/>
      <c r="R50" s="46"/>
      <c r="S50" s="46"/>
      <c r="T50" s="46"/>
      <c r="U50" s="46"/>
    </row>
    <row r="51" spans="1:21" ht="30.75" customHeight="1" x14ac:dyDescent="0.15">
      <c r="A51" s="46"/>
      <c r="B51" s="1166"/>
      <c r="C51" s="1167"/>
      <c r="D51" s="64"/>
      <c r="E51" s="1141" t="s">
        <v>18</v>
      </c>
      <c r="F51" s="1141"/>
      <c r="G51" s="1141"/>
      <c r="H51" s="1141"/>
      <c r="I51" s="1141"/>
      <c r="J51" s="1142"/>
      <c r="K51" s="61">
        <v>0</v>
      </c>
      <c r="L51" s="62">
        <v>0</v>
      </c>
      <c r="M51" s="62" t="s">
        <v>508</v>
      </c>
      <c r="N51" s="62" t="s">
        <v>508</v>
      </c>
      <c r="O51" s="63" t="s">
        <v>508</v>
      </c>
      <c r="P51" s="46"/>
      <c r="Q51" s="46"/>
      <c r="R51" s="46"/>
      <c r="S51" s="46"/>
      <c r="T51" s="46"/>
      <c r="U51" s="46"/>
    </row>
    <row r="52" spans="1:21" ht="30.75" customHeight="1" x14ac:dyDescent="0.15">
      <c r="A52" s="46"/>
      <c r="B52" s="1139" t="s">
        <v>19</v>
      </c>
      <c r="C52" s="1140"/>
      <c r="D52" s="64"/>
      <c r="E52" s="1141" t="s">
        <v>20</v>
      </c>
      <c r="F52" s="1141"/>
      <c r="G52" s="1141"/>
      <c r="H52" s="1141"/>
      <c r="I52" s="1141"/>
      <c r="J52" s="1142"/>
      <c r="K52" s="61">
        <v>2070</v>
      </c>
      <c r="L52" s="62">
        <v>2077</v>
      </c>
      <c r="M52" s="62">
        <v>1997</v>
      </c>
      <c r="N52" s="62">
        <v>1974</v>
      </c>
      <c r="O52" s="63">
        <v>1944</v>
      </c>
      <c r="P52" s="46"/>
      <c r="Q52" s="46"/>
      <c r="R52" s="46"/>
      <c r="S52" s="46"/>
      <c r="T52" s="46"/>
      <c r="U52" s="46"/>
    </row>
    <row r="53" spans="1:21" ht="30.75" customHeight="1" thickBot="1" x14ac:dyDescent="0.2">
      <c r="A53" s="46"/>
      <c r="B53" s="1143" t="s">
        <v>21</v>
      </c>
      <c r="C53" s="1144"/>
      <c r="D53" s="65"/>
      <c r="E53" s="1145" t="s">
        <v>22</v>
      </c>
      <c r="F53" s="1145"/>
      <c r="G53" s="1145"/>
      <c r="H53" s="1145"/>
      <c r="I53" s="1145"/>
      <c r="J53" s="1146"/>
      <c r="K53" s="66">
        <v>804</v>
      </c>
      <c r="L53" s="67">
        <v>818</v>
      </c>
      <c r="M53" s="67">
        <v>763</v>
      </c>
      <c r="N53" s="67">
        <v>678</v>
      </c>
      <c r="O53" s="68">
        <v>731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565</v>
      </c>
      <c r="P56" s="46"/>
      <c r="Q56" s="46"/>
      <c r="R56" s="46"/>
      <c r="S56" s="46"/>
      <c r="T56" s="46"/>
      <c r="U56" s="46"/>
    </row>
    <row r="57" spans="1:21" ht="31.5" customHeight="1" thickBot="1" x14ac:dyDescent="0.2">
      <c r="A57" s="46"/>
      <c r="B57" s="74"/>
      <c r="C57" s="75"/>
      <c r="D57" s="75"/>
      <c r="E57" s="76"/>
      <c r="F57" s="76"/>
      <c r="G57" s="76"/>
      <c r="H57" s="76"/>
      <c r="I57" s="76"/>
      <c r="J57" s="77" t="s">
        <v>2</v>
      </c>
      <c r="K57" s="78" t="s">
        <v>566</v>
      </c>
      <c r="L57" s="79" t="s">
        <v>567</v>
      </c>
      <c r="M57" s="79" t="s">
        <v>568</v>
      </c>
      <c r="N57" s="79" t="s">
        <v>569</v>
      </c>
      <c r="O57" s="80" t="s">
        <v>570</v>
      </c>
      <c r="P57" s="46"/>
      <c r="Q57" s="46"/>
      <c r="R57" s="46"/>
      <c r="S57" s="46"/>
      <c r="T57" s="46"/>
      <c r="U57" s="46"/>
    </row>
    <row r="58" spans="1:21" ht="31.5" customHeight="1" x14ac:dyDescent="0.15">
      <c r="B58" s="1147" t="s">
        <v>26</v>
      </c>
      <c r="C58" s="1148"/>
      <c r="D58" s="1153" t="s">
        <v>27</v>
      </c>
      <c r="E58" s="1154"/>
      <c r="F58" s="1154"/>
      <c r="G58" s="1154"/>
      <c r="H58" s="1154"/>
      <c r="I58" s="1154"/>
      <c r="J58" s="1155"/>
      <c r="K58" s="81"/>
      <c r="L58" s="82"/>
      <c r="M58" s="82"/>
      <c r="N58" s="82"/>
      <c r="O58" s="83"/>
    </row>
    <row r="59" spans="1:21" ht="31.5" customHeight="1" x14ac:dyDescent="0.15">
      <c r="B59" s="1149"/>
      <c r="C59" s="1150"/>
      <c r="D59" s="1156" t="s">
        <v>28</v>
      </c>
      <c r="E59" s="1157"/>
      <c r="F59" s="1157"/>
      <c r="G59" s="1157"/>
      <c r="H59" s="1157"/>
      <c r="I59" s="1157"/>
      <c r="J59" s="1158"/>
      <c r="K59" s="84"/>
      <c r="L59" s="85"/>
      <c r="M59" s="85"/>
      <c r="N59" s="85"/>
      <c r="O59" s="86"/>
    </row>
    <row r="60" spans="1:21" ht="31.5" customHeight="1" thickBot="1" x14ac:dyDescent="0.2">
      <c r="B60" s="1151"/>
      <c r="C60" s="1152"/>
      <c r="D60" s="1159" t="s">
        <v>29</v>
      </c>
      <c r="E60" s="1160"/>
      <c r="F60" s="1160"/>
      <c r="G60" s="1160"/>
      <c r="H60" s="1160"/>
      <c r="I60" s="1160"/>
      <c r="J60" s="1161"/>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Flj2SAW+PCAxpAn3aMqK6ajBuWg/D+UUNEa2Q1l7huh488UE7+F7ziIOQmAlvO5Ji/QgWLkhSHdQi6S61aZumQ==" saltValue="5wBZqNCtCKgv7UOR5aX6C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550</v>
      </c>
      <c r="J40" s="101" t="s">
        <v>551</v>
      </c>
      <c r="K40" s="101" t="s">
        <v>552</v>
      </c>
      <c r="L40" s="101" t="s">
        <v>553</v>
      </c>
      <c r="M40" s="102" t="s">
        <v>554</v>
      </c>
    </row>
    <row r="41" spans="2:13" ht="27.75" customHeight="1" x14ac:dyDescent="0.15">
      <c r="B41" s="1182" t="s">
        <v>32</v>
      </c>
      <c r="C41" s="1183"/>
      <c r="D41" s="103"/>
      <c r="E41" s="1184" t="s">
        <v>33</v>
      </c>
      <c r="F41" s="1184"/>
      <c r="G41" s="1184"/>
      <c r="H41" s="1185"/>
      <c r="I41" s="338">
        <v>17651</v>
      </c>
      <c r="J41" s="339">
        <v>17330</v>
      </c>
      <c r="K41" s="339">
        <v>17123</v>
      </c>
      <c r="L41" s="339">
        <v>16375</v>
      </c>
      <c r="M41" s="340">
        <v>15672</v>
      </c>
    </row>
    <row r="42" spans="2:13" ht="27.75" customHeight="1" x14ac:dyDescent="0.15">
      <c r="B42" s="1172"/>
      <c r="C42" s="1173"/>
      <c r="D42" s="104"/>
      <c r="E42" s="1176" t="s">
        <v>34</v>
      </c>
      <c r="F42" s="1176"/>
      <c r="G42" s="1176"/>
      <c r="H42" s="1177"/>
      <c r="I42" s="341">
        <v>18</v>
      </c>
      <c r="J42" s="342">
        <v>15</v>
      </c>
      <c r="K42" s="342">
        <v>13</v>
      </c>
      <c r="L42" s="342">
        <v>12</v>
      </c>
      <c r="M42" s="343">
        <v>10</v>
      </c>
    </row>
    <row r="43" spans="2:13" ht="27.75" customHeight="1" x14ac:dyDescent="0.15">
      <c r="B43" s="1172"/>
      <c r="C43" s="1173"/>
      <c r="D43" s="104"/>
      <c r="E43" s="1176" t="s">
        <v>35</v>
      </c>
      <c r="F43" s="1176"/>
      <c r="G43" s="1176"/>
      <c r="H43" s="1177"/>
      <c r="I43" s="341">
        <v>9423</v>
      </c>
      <c r="J43" s="342">
        <v>9201</v>
      </c>
      <c r="K43" s="342">
        <v>8897</v>
      </c>
      <c r="L43" s="342">
        <v>9038</v>
      </c>
      <c r="M43" s="343">
        <v>9049</v>
      </c>
    </row>
    <row r="44" spans="2:13" ht="27.75" customHeight="1" x14ac:dyDescent="0.15">
      <c r="B44" s="1172"/>
      <c r="C44" s="1173"/>
      <c r="D44" s="104"/>
      <c r="E44" s="1176" t="s">
        <v>36</v>
      </c>
      <c r="F44" s="1176"/>
      <c r="G44" s="1176"/>
      <c r="H44" s="1177"/>
      <c r="I44" s="341">
        <v>763</v>
      </c>
      <c r="J44" s="342">
        <v>715</v>
      </c>
      <c r="K44" s="342">
        <v>598</v>
      </c>
      <c r="L44" s="342">
        <v>537</v>
      </c>
      <c r="M44" s="343">
        <v>457</v>
      </c>
    </row>
    <row r="45" spans="2:13" ht="27.75" customHeight="1" x14ac:dyDescent="0.15">
      <c r="B45" s="1172"/>
      <c r="C45" s="1173"/>
      <c r="D45" s="104"/>
      <c r="E45" s="1176" t="s">
        <v>37</v>
      </c>
      <c r="F45" s="1176"/>
      <c r="G45" s="1176"/>
      <c r="H45" s="1177"/>
      <c r="I45" s="341">
        <v>2693</v>
      </c>
      <c r="J45" s="342">
        <v>2673</v>
      </c>
      <c r="K45" s="342">
        <v>2643</v>
      </c>
      <c r="L45" s="342">
        <v>2500</v>
      </c>
      <c r="M45" s="343">
        <v>2393</v>
      </c>
    </row>
    <row r="46" spans="2:13" ht="27.75" customHeight="1" x14ac:dyDescent="0.15">
      <c r="B46" s="1172"/>
      <c r="C46" s="1173"/>
      <c r="D46" s="105"/>
      <c r="E46" s="1176" t="s">
        <v>38</v>
      </c>
      <c r="F46" s="1176"/>
      <c r="G46" s="1176"/>
      <c r="H46" s="1177"/>
      <c r="I46" s="341">
        <v>27</v>
      </c>
      <c r="J46" s="342">
        <v>32</v>
      </c>
      <c r="K46" s="342">
        <v>29</v>
      </c>
      <c r="L46" s="342">
        <v>39</v>
      </c>
      <c r="M46" s="343">
        <v>39</v>
      </c>
    </row>
    <row r="47" spans="2:13" ht="27.75" customHeight="1" x14ac:dyDescent="0.15">
      <c r="B47" s="1172"/>
      <c r="C47" s="1173"/>
      <c r="D47" s="106"/>
      <c r="E47" s="1186" t="s">
        <v>39</v>
      </c>
      <c r="F47" s="1187"/>
      <c r="G47" s="1187"/>
      <c r="H47" s="1188"/>
      <c r="I47" s="341" t="s">
        <v>508</v>
      </c>
      <c r="J47" s="342" t="s">
        <v>508</v>
      </c>
      <c r="K47" s="342" t="s">
        <v>508</v>
      </c>
      <c r="L47" s="342" t="s">
        <v>508</v>
      </c>
      <c r="M47" s="343" t="s">
        <v>508</v>
      </c>
    </row>
    <row r="48" spans="2:13" ht="27.75" customHeight="1" x14ac:dyDescent="0.15">
      <c r="B48" s="1172"/>
      <c r="C48" s="1173"/>
      <c r="D48" s="104"/>
      <c r="E48" s="1176" t="s">
        <v>40</v>
      </c>
      <c r="F48" s="1176"/>
      <c r="G48" s="1176"/>
      <c r="H48" s="1177"/>
      <c r="I48" s="341" t="s">
        <v>508</v>
      </c>
      <c r="J48" s="342" t="s">
        <v>508</v>
      </c>
      <c r="K48" s="342" t="s">
        <v>508</v>
      </c>
      <c r="L48" s="342" t="s">
        <v>508</v>
      </c>
      <c r="M48" s="343" t="s">
        <v>508</v>
      </c>
    </row>
    <row r="49" spans="2:13" ht="27.75" customHeight="1" x14ac:dyDescent="0.15">
      <c r="B49" s="1174"/>
      <c r="C49" s="1175"/>
      <c r="D49" s="104"/>
      <c r="E49" s="1176" t="s">
        <v>41</v>
      </c>
      <c r="F49" s="1176"/>
      <c r="G49" s="1176"/>
      <c r="H49" s="1177"/>
      <c r="I49" s="341" t="s">
        <v>508</v>
      </c>
      <c r="J49" s="342" t="s">
        <v>508</v>
      </c>
      <c r="K49" s="342" t="s">
        <v>508</v>
      </c>
      <c r="L49" s="342" t="s">
        <v>508</v>
      </c>
      <c r="M49" s="343" t="s">
        <v>508</v>
      </c>
    </row>
    <row r="50" spans="2:13" ht="27.75" customHeight="1" x14ac:dyDescent="0.15">
      <c r="B50" s="1170" t="s">
        <v>42</v>
      </c>
      <c r="C50" s="1171"/>
      <c r="D50" s="107"/>
      <c r="E50" s="1176" t="s">
        <v>43</v>
      </c>
      <c r="F50" s="1176"/>
      <c r="G50" s="1176"/>
      <c r="H50" s="1177"/>
      <c r="I50" s="341">
        <v>4895</v>
      </c>
      <c r="J50" s="342">
        <v>4852</v>
      </c>
      <c r="K50" s="342">
        <v>4946</v>
      </c>
      <c r="L50" s="342">
        <v>5470</v>
      </c>
      <c r="M50" s="343">
        <v>5862</v>
      </c>
    </row>
    <row r="51" spans="2:13" ht="27.75" customHeight="1" x14ac:dyDescent="0.15">
      <c r="B51" s="1172"/>
      <c r="C51" s="1173"/>
      <c r="D51" s="104"/>
      <c r="E51" s="1176" t="s">
        <v>44</v>
      </c>
      <c r="F51" s="1176"/>
      <c r="G51" s="1176"/>
      <c r="H51" s="1177"/>
      <c r="I51" s="341">
        <v>2972</v>
      </c>
      <c r="J51" s="342">
        <v>2772</v>
      </c>
      <c r="K51" s="342">
        <v>2487</v>
      </c>
      <c r="L51" s="342">
        <v>2360</v>
      </c>
      <c r="M51" s="343">
        <v>2183</v>
      </c>
    </row>
    <row r="52" spans="2:13" ht="27.75" customHeight="1" x14ac:dyDescent="0.15">
      <c r="B52" s="1174"/>
      <c r="C52" s="1175"/>
      <c r="D52" s="104"/>
      <c r="E52" s="1176" t="s">
        <v>45</v>
      </c>
      <c r="F52" s="1176"/>
      <c r="G52" s="1176"/>
      <c r="H52" s="1177"/>
      <c r="I52" s="341">
        <v>18019</v>
      </c>
      <c r="J52" s="342">
        <v>17692</v>
      </c>
      <c r="K52" s="342">
        <v>17260</v>
      </c>
      <c r="L52" s="342">
        <v>16571</v>
      </c>
      <c r="M52" s="343">
        <v>15875</v>
      </c>
    </row>
    <row r="53" spans="2:13" ht="27.75" customHeight="1" thickBot="1" x14ac:dyDescent="0.2">
      <c r="B53" s="1178" t="s">
        <v>46</v>
      </c>
      <c r="C53" s="1179"/>
      <c r="D53" s="108"/>
      <c r="E53" s="1180" t="s">
        <v>47</v>
      </c>
      <c r="F53" s="1180"/>
      <c r="G53" s="1180"/>
      <c r="H53" s="1181"/>
      <c r="I53" s="344">
        <v>4688</v>
      </c>
      <c r="J53" s="345">
        <v>4649</v>
      </c>
      <c r="K53" s="345">
        <v>4611</v>
      </c>
      <c r="L53" s="345">
        <v>4099</v>
      </c>
      <c r="M53" s="346">
        <v>3700</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BbyOnnpCQcytRaGZQz6KgmYl6Ibz+hSTEqAUmwoNFdKJHer2aJv8gumE0Z+oa9ofd1UwvHig0SbYsifTyhEmRA==" saltValue="xb2zwYeg3lglatPyNjbB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552</v>
      </c>
      <c r="G54" s="117" t="s">
        <v>553</v>
      </c>
      <c r="H54" s="118" t="s">
        <v>554</v>
      </c>
    </row>
    <row r="55" spans="2:8" ht="52.5" customHeight="1" x14ac:dyDescent="0.15">
      <c r="B55" s="119"/>
      <c r="C55" s="1194" t="s">
        <v>50</v>
      </c>
      <c r="D55" s="1194"/>
      <c r="E55" s="1195"/>
      <c r="F55" s="120">
        <v>2253</v>
      </c>
      <c r="G55" s="120">
        <v>2469</v>
      </c>
      <c r="H55" s="121">
        <v>2785</v>
      </c>
    </row>
    <row r="56" spans="2:8" ht="52.5" customHeight="1" x14ac:dyDescent="0.15">
      <c r="B56" s="122"/>
      <c r="C56" s="1196" t="s">
        <v>51</v>
      </c>
      <c r="D56" s="1196"/>
      <c r="E56" s="1197"/>
      <c r="F56" s="123">
        <v>277</v>
      </c>
      <c r="G56" s="123">
        <v>277</v>
      </c>
      <c r="H56" s="124">
        <v>287</v>
      </c>
    </row>
    <row r="57" spans="2:8" ht="53.25" customHeight="1" x14ac:dyDescent="0.15">
      <c r="B57" s="122"/>
      <c r="C57" s="1198" t="s">
        <v>52</v>
      </c>
      <c r="D57" s="1198"/>
      <c r="E57" s="1199"/>
      <c r="F57" s="125">
        <v>2890</v>
      </c>
      <c r="G57" s="125">
        <v>3154</v>
      </c>
      <c r="H57" s="126">
        <v>3191</v>
      </c>
    </row>
    <row r="58" spans="2:8" ht="45.75" customHeight="1" x14ac:dyDescent="0.15">
      <c r="B58" s="127"/>
      <c r="C58" s="1189" t="s">
        <v>588</v>
      </c>
      <c r="D58" s="1190"/>
      <c r="E58" s="1191"/>
      <c r="F58" s="347">
        <v>1237</v>
      </c>
      <c r="G58" s="347">
        <v>1237</v>
      </c>
      <c r="H58" s="348">
        <v>1238</v>
      </c>
    </row>
    <row r="59" spans="2:8" ht="45.75" customHeight="1" x14ac:dyDescent="0.15">
      <c r="B59" s="127"/>
      <c r="C59" s="1189" t="s">
        <v>589</v>
      </c>
      <c r="D59" s="1190"/>
      <c r="E59" s="1191"/>
      <c r="F59" s="347">
        <v>836</v>
      </c>
      <c r="G59" s="347">
        <v>985</v>
      </c>
      <c r="H59" s="348">
        <v>985</v>
      </c>
    </row>
    <row r="60" spans="2:8" ht="45.75" customHeight="1" x14ac:dyDescent="0.15">
      <c r="B60" s="127"/>
      <c r="C60" s="1189" t="s">
        <v>590</v>
      </c>
      <c r="D60" s="1190"/>
      <c r="E60" s="1191"/>
      <c r="F60" s="347">
        <v>320</v>
      </c>
      <c r="G60" s="347">
        <v>366</v>
      </c>
      <c r="H60" s="348">
        <v>367</v>
      </c>
    </row>
    <row r="61" spans="2:8" ht="45.75" customHeight="1" x14ac:dyDescent="0.15">
      <c r="B61" s="127"/>
      <c r="C61" s="1189" t="s">
        <v>591</v>
      </c>
      <c r="D61" s="1190"/>
      <c r="E61" s="1191"/>
      <c r="F61" s="347">
        <v>185</v>
      </c>
      <c r="G61" s="347">
        <v>217</v>
      </c>
      <c r="H61" s="348">
        <v>233</v>
      </c>
    </row>
    <row r="62" spans="2:8" ht="45.75" customHeight="1" thickBot="1" x14ac:dyDescent="0.2">
      <c r="B62" s="128"/>
      <c r="C62" s="1200" t="s">
        <v>592</v>
      </c>
      <c r="D62" s="1201"/>
      <c r="E62" s="1202"/>
      <c r="F62" s="349">
        <v>78</v>
      </c>
      <c r="G62" s="349">
        <v>112</v>
      </c>
      <c r="H62" s="350">
        <v>130</v>
      </c>
    </row>
    <row r="63" spans="2:8" ht="52.5" customHeight="1" thickBot="1" x14ac:dyDescent="0.2">
      <c r="B63" s="129"/>
      <c r="C63" s="1192" t="s">
        <v>53</v>
      </c>
      <c r="D63" s="1192"/>
      <c r="E63" s="1193"/>
      <c r="F63" s="130">
        <v>5419</v>
      </c>
      <c r="G63" s="130">
        <v>5900</v>
      </c>
      <c r="H63" s="131">
        <v>6264</v>
      </c>
    </row>
    <row r="64" spans="2:8" x14ac:dyDescent="0.15"/>
  </sheetData>
  <sheetProtection algorithmName="SHA-512" hashValue="rBzZLEr/KTxTXfLg801dflhPOiHfJRpcQu1j8gQDUElPIxI13XZImIGPIRMeI0L/g3AtN2q6rzQf3p7+Dww98g==" saltValue="LYwAiCjY4NzCkaMVQjjM7Q==" spinCount="100000" sheet="1" objects="1" scenarios="1"/>
  <mergeCells count="9">
    <mergeCell ref="C58:E58"/>
    <mergeCell ref="C59:E59"/>
    <mergeCell ref="C60:E60"/>
    <mergeCell ref="C63:E63"/>
    <mergeCell ref="C55:E55"/>
    <mergeCell ref="C56:E56"/>
    <mergeCell ref="C57:E57"/>
    <mergeCell ref="C61:E61"/>
    <mergeCell ref="C62:E62"/>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8" customWidth="1"/>
    <col min="2" max="8" width="13.375" style="138" customWidth="1"/>
    <col min="9" max="16384" width="11.125" style="138"/>
  </cols>
  <sheetData>
    <row r="1" spans="1:8" x14ac:dyDescent="0.15">
      <c r="A1" s="132"/>
      <c r="B1" s="133"/>
      <c r="C1" s="134"/>
      <c r="D1" s="135"/>
      <c r="E1" s="136"/>
      <c r="F1" s="136"/>
      <c r="G1" s="136"/>
      <c r="H1" s="137"/>
    </row>
    <row r="2" spans="1:8" x14ac:dyDescent="0.15">
      <c r="A2" s="139"/>
      <c r="B2" s="140"/>
      <c r="C2" s="141"/>
      <c r="D2" s="142" t="s">
        <v>54</v>
      </c>
      <c r="E2" s="143"/>
      <c r="F2" s="144" t="s">
        <v>547</v>
      </c>
      <c r="G2" s="145"/>
      <c r="H2" s="146"/>
    </row>
    <row r="3" spans="1:8" x14ac:dyDescent="0.15">
      <c r="A3" s="142" t="s">
        <v>540</v>
      </c>
      <c r="B3" s="147"/>
      <c r="C3" s="148"/>
      <c r="D3" s="149">
        <v>40330</v>
      </c>
      <c r="E3" s="150"/>
      <c r="F3" s="151">
        <v>65080</v>
      </c>
      <c r="G3" s="152"/>
      <c r="H3" s="153"/>
    </row>
    <row r="4" spans="1:8" x14ac:dyDescent="0.15">
      <c r="A4" s="154"/>
      <c r="B4" s="155"/>
      <c r="C4" s="156"/>
      <c r="D4" s="157">
        <v>17953</v>
      </c>
      <c r="E4" s="158"/>
      <c r="F4" s="159">
        <v>38201</v>
      </c>
      <c r="G4" s="160"/>
      <c r="H4" s="161"/>
    </row>
    <row r="5" spans="1:8" x14ac:dyDescent="0.15">
      <c r="A5" s="142" t="s">
        <v>542</v>
      </c>
      <c r="B5" s="147"/>
      <c r="C5" s="148"/>
      <c r="D5" s="149">
        <v>55790</v>
      </c>
      <c r="E5" s="150"/>
      <c r="F5" s="151">
        <v>79288</v>
      </c>
      <c r="G5" s="152"/>
      <c r="H5" s="153"/>
    </row>
    <row r="6" spans="1:8" x14ac:dyDescent="0.15">
      <c r="A6" s="154"/>
      <c r="B6" s="155"/>
      <c r="C6" s="156"/>
      <c r="D6" s="157">
        <v>24086</v>
      </c>
      <c r="E6" s="158"/>
      <c r="F6" s="159">
        <v>41870</v>
      </c>
      <c r="G6" s="160"/>
      <c r="H6" s="161"/>
    </row>
    <row r="7" spans="1:8" x14ac:dyDescent="0.15">
      <c r="A7" s="142" t="s">
        <v>543</v>
      </c>
      <c r="B7" s="147"/>
      <c r="C7" s="148"/>
      <c r="D7" s="149">
        <v>63890</v>
      </c>
      <c r="E7" s="150"/>
      <c r="F7" s="151">
        <v>84962</v>
      </c>
      <c r="G7" s="152"/>
      <c r="H7" s="153"/>
    </row>
    <row r="8" spans="1:8" x14ac:dyDescent="0.15">
      <c r="A8" s="154"/>
      <c r="B8" s="155"/>
      <c r="C8" s="156"/>
      <c r="D8" s="157">
        <v>26792</v>
      </c>
      <c r="E8" s="158"/>
      <c r="F8" s="159">
        <v>42793</v>
      </c>
      <c r="G8" s="160"/>
      <c r="H8" s="161"/>
    </row>
    <row r="9" spans="1:8" x14ac:dyDescent="0.15">
      <c r="A9" s="142" t="s">
        <v>544</v>
      </c>
      <c r="B9" s="147"/>
      <c r="C9" s="148"/>
      <c r="D9" s="149">
        <v>45979</v>
      </c>
      <c r="E9" s="150"/>
      <c r="F9" s="151">
        <v>71279</v>
      </c>
      <c r="G9" s="152"/>
      <c r="H9" s="153"/>
    </row>
    <row r="10" spans="1:8" x14ac:dyDescent="0.15">
      <c r="A10" s="154"/>
      <c r="B10" s="155"/>
      <c r="C10" s="156"/>
      <c r="D10" s="157">
        <v>15124</v>
      </c>
      <c r="E10" s="158"/>
      <c r="F10" s="159">
        <v>36731</v>
      </c>
      <c r="G10" s="160"/>
      <c r="H10" s="161"/>
    </row>
    <row r="11" spans="1:8" x14ac:dyDescent="0.15">
      <c r="A11" s="142" t="s">
        <v>545</v>
      </c>
      <c r="B11" s="147"/>
      <c r="C11" s="148"/>
      <c r="D11" s="149">
        <v>73068</v>
      </c>
      <c r="E11" s="150"/>
      <c r="F11" s="151">
        <v>74994</v>
      </c>
      <c r="G11" s="152"/>
      <c r="H11" s="153"/>
    </row>
    <row r="12" spans="1:8" x14ac:dyDescent="0.15">
      <c r="A12" s="154"/>
      <c r="B12" s="155"/>
      <c r="C12" s="162"/>
      <c r="D12" s="157">
        <v>21035</v>
      </c>
      <c r="E12" s="158"/>
      <c r="F12" s="159">
        <v>36188</v>
      </c>
      <c r="G12" s="160"/>
      <c r="H12" s="161"/>
    </row>
    <row r="13" spans="1:8" x14ac:dyDescent="0.15">
      <c r="A13" s="142"/>
      <c r="B13" s="147"/>
      <c r="C13" s="148"/>
      <c r="D13" s="149">
        <v>55811</v>
      </c>
      <c r="E13" s="150"/>
      <c r="F13" s="151">
        <v>75121</v>
      </c>
      <c r="G13" s="163"/>
      <c r="H13" s="153"/>
    </row>
    <row r="14" spans="1:8" x14ac:dyDescent="0.15">
      <c r="A14" s="154"/>
      <c r="B14" s="155"/>
      <c r="C14" s="156"/>
      <c r="D14" s="157">
        <v>20998</v>
      </c>
      <c r="E14" s="158"/>
      <c r="F14" s="159">
        <v>39157</v>
      </c>
      <c r="G14" s="160"/>
      <c r="H14" s="161"/>
    </row>
    <row r="17" spans="1:11" x14ac:dyDescent="0.15">
      <c r="A17" s="138" t="s">
        <v>55</v>
      </c>
    </row>
    <row r="18" spans="1:11" x14ac:dyDescent="0.15">
      <c r="A18" s="164"/>
      <c r="B18" s="164" t="str">
        <f>実質収支比率等に係る経年分析!F$46</f>
        <v>H30</v>
      </c>
      <c r="C18" s="164" t="str">
        <f>実質収支比率等に係る経年分析!G$46</f>
        <v>R01</v>
      </c>
      <c r="D18" s="164" t="str">
        <f>実質収支比率等に係る経年分析!H$46</f>
        <v>R02</v>
      </c>
      <c r="E18" s="164" t="str">
        <f>実質収支比率等に係る経年分析!I$46</f>
        <v>R03</v>
      </c>
      <c r="F18" s="164" t="str">
        <f>実質収支比率等に係る経年分析!J$46</f>
        <v>R04</v>
      </c>
    </row>
    <row r="19" spans="1:11" x14ac:dyDescent="0.15">
      <c r="A19" s="164" t="s">
        <v>56</v>
      </c>
      <c r="B19" s="164">
        <f>ROUND(VALUE(SUBSTITUTE(実質収支比率等に係る経年分析!F$48,"▲","-")),2)</f>
        <v>2.13</v>
      </c>
      <c r="C19" s="164">
        <f>ROUND(VALUE(SUBSTITUTE(実質収支比率等に係る経年分析!G$48,"▲","-")),2)</f>
        <v>2.17</v>
      </c>
      <c r="D19" s="164">
        <f>ROUND(VALUE(SUBSTITUTE(実質収支比率等に係る経年分析!H$48,"▲","-")),2)</f>
        <v>2.33</v>
      </c>
      <c r="E19" s="164">
        <f>ROUND(VALUE(SUBSTITUTE(実質収支比率等に係る経年分析!I$48,"▲","-")),2)</f>
        <v>6.14</v>
      </c>
      <c r="F19" s="164">
        <f>ROUND(VALUE(SUBSTITUTE(実質収支比率等に係る経年分析!J$48,"▲","-")),2)</f>
        <v>3.72</v>
      </c>
    </row>
    <row r="20" spans="1:11" x14ac:dyDescent="0.15">
      <c r="A20" s="164" t="s">
        <v>57</v>
      </c>
      <c r="B20" s="164">
        <f>ROUND(VALUE(SUBSTITUTE(実質収支比率等に係る経年分析!F$47,"▲","-")),2)</f>
        <v>23.65</v>
      </c>
      <c r="C20" s="164">
        <f>ROUND(VALUE(SUBSTITUTE(実質収支比率等に係る経年分析!G$47,"▲","-")),2)</f>
        <v>23.59</v>
      </c>
      <c r="D20" s="164">
        <f>ROUND(VALUE(SUBSTITUTE(実質収支比率等に係る経年分析!H$47,"▲","-")),2)</f>
        <v>22.9</v>
      </c>
      <c r="E20" s="164">
        <f>ROUND(VALUE(SUBSTITUTE(実質収支比率等に係る経年分析!I$47,"▲","-")),2)</f>
        <v>24.11</v>
      </c>
      <c r="F20" s="164">
        <f>ROUND(VALUE(SUBSTITUTE(実質収支比率等に係る経年分析!J$47,"▲","-")),2)</f>
        <v>27.82</v>
      </c>
    </row>
    <row r="21" spans="1:11" x14ac:dyDescent="0.15">
      <c r="A21" s="164" t="s">
        <v>58</v>
      </c>
      <c r="B21" s="164">
        <f>IF(ISNUMBER(VALUE(SUBSTITUTE(実質収支比率等に係る経年分析!F$49,"▲","-"))),ROUND(VALUE(SUBSTITUTE(実質収支比率等に係る経年分析!F$49,"▲","-")),2),NA())</f>
        <v>0.85</v>
      </c>
      <c r="C21" s="164">
        <f>IF(ISNUMBER(VALUE(SUBSTITUTE(実質収支比率等に係る経年分析!G$49,"▲","-"))),ROUND(VALUE(SUBSTITUTE(実質収支比率等に係る経年分析!G$49,"▲","-")),2),NA())</f>
        <v>-0.1</v>
      </c>
      <c r="D21" s="164">
        <f>IF(ISNUMBER(VALUE(SUBSTITUTE(実質収支比率等に係る経年分析!H$49,"▲","-"))),ROUND(VALUE(SUBSTITUTE(実質収支比率等に係る経年分析!H$49,"▲","-")),2),NA())</f>
        <v>0.06</v>
      </c>
      <c r="E21" s="164">
        <f>IF(ISNUMBER(VALUE(SUBSTITUTE(実質収支比率等に係る経年分析!I$49,"▲","-"))),ROUND(VALUE(SUBSTITUTE(実質収支比率等に係る経年分析!I$49,"▲","-")),2),NA())</f>
        <v>6.02</v>
      </c>
      <c r="F21" s="164">
        <f>IF(ISNUMBER(VALUE(SUBSTITUTE(実質収支比率等に係る経年分析!J$49,"▲","-"))),ROUND(VALUE(SUBSTITUTE(実質収支比率等に係る経年分析!J$49,"▲","-")),2),NA())</f>
        <v>0.59</v>
      </c>
    </row>
    <row r="24" spans="1:11" x14ac:dyDescent="0.15">
      <c r="A24" s="138" t="s">
        <v>59</v>
      </c>
    </row>
    <row r="25" spans="1:11" x14ac:dyDescent="0.15">
      <c r="A25" s="165"/>
      <c r="B25" s="165" t="str">
        <f>連結実質赤字比率に係る赤字・黒字の構成分析!F$33</f>
        <v>H30</v>
      </c>
      <c r="C25" s="165"/>
      <c r="D25" s="165" t="str">
        <f>連結実質赤字比率に係る赤字・黒字の構成分析!G$33</f>
        <v>R01</v>
      </c>
      <c r="E25" s="165"/>
      <c r="F25" s="165" t="str">
        <f>連結実質赤字比率に係る赤字・黒字の構成分析!H$33</f>
        <v>R02</v>
      </c>
      <c r="G25" s="165"/>
      <c r="H25" s="165" t="str">
        <f>連結実質赤字比率に係る赤字・黒字の構成分析!I$33</f>
        <v>R03</v>
      </c>
      <c r="I25" s="165"/>
      <c r="J25" s="165" t="str">
        <f>連結実質赤字比率に係る赤字・黒字の構成分析!J$33</f>
        <v>R04</v>
      </c>
      <c r="K25" s="165"/>
    </row>
    <row r="26" spans="1:11" x14ac:dyDescent="0.15">
      <c r="A26" s="165"/>
      <c r="B26" s="165" t="s">
        <v>60</v>
      </c>
      <c r="C26" s="165" t="s">
        <v>61</v>
      </c>
      <c r="D26" s="165" t="s">
        <v>60</v>
      </c>
      <c r="E26" s="165" t="s">
        <v>61</v>
      </c>
      <c r="F26" s="165" t="s">
        <v>60</v>
      </c>
      <c r="G26" s="165" t="s">
        <v>61</v>
      </c>
      <c r="H26" s="165" t="s">
        <v>60</v>
      </c>
      <c r="I26" s="165" t="s">
        <v>61</v>
      </c>
      <c r="J26" s="165" t="s">
        <v>60</v>
      </c>
      <c r="K26" s="165" t="s">
        <v>61</v>
      </c>
    </row>
    <row r="27" spans="1:11" x14ac:dyDescent="0.15">
      <c r="A27" s="165" t="str">
        <f>IF(連結実質赤字比率に係る赤字・黒字の構成分析!C$43="",NA(),連結実質赤字比率に係る赤字・黒字の構成分析!C$43)</f>
        <v>その他会計（黒字）</v>
      </c>
      <c r="B27" s="165" t="e">
        <f>IF(ROUND(VALUE(SUBSTITUTE(連結実質赤字比率に係る赤字・黒字の構成分析!F$43,"▲", "-")), 2) &lt; 0, ABS(ROUND(VALUE(SUBSTITUTE(連結実質赤字比率に係る赤字・黒字の構成分析!F$43,"▲", "-")), 2)), NA())</f>
        <v>#N/A</v>
      </c>
      <c r="C27" s="165">
        <f>IF(ROUND(VALUE(SUBSTITUTE(連結実質赤字比率に係る赤字・黒字の構成分析!F$43,"▲", "-")), 2) &gt;= 0, ABS(ROUND(VALUE(SUBSTITUTE(連結実質赤字比率に係る赤字・黒字の構成分析!F$43,"▲", "-")), 2)), NA())</f>
        <v>0</v>
      </c>
      <c r="D27" s="165" t="e">
        <f>IF(ROUND(VALUE(SUBSTITUTE(連結実質赤字比率に係る赤字・黒字の構成分析!G$43,"▲", "-")), 2) &lt; 0, ABS(ROUND(VALUE(SUBSTITUTE(連結実質赤字比率に係る赤字・黒字の構成分析!G$43,"▲", "-")), 2)), NA())</f>
        <v>#N/A</v>
      </c>
      <c r="E27" s="165">
        <f>IF(ROUND(VALUE(SUBSTITUTE(連結実質赤字比率に係る赤字・黒字の構成分析!G$43,"▲", "-")), 2) &gt;= 0, ABS(ROUND(VALUE(SUBSTITUTE(連結実質赤字比率に係る赤字・黒字の構成分析!G$43,"▲", "-")), 2)), NA())</f>
        <v>0</v>
      </c>
      <c r="F27" s="165" t="e">
        <f>IF(ROUND(VALUE(SUBSTITUTE(連結実質赤字比率に係る赤字・黒字の構成分析!H$43,"▲", "-")), 2) &lt; 0, ABS(ROUND(VALUE(SUBSTITUTE(連結実質赤字比率に係る赤字・黒字の構成分析!H$43,"▲", "-")), 2)), NA())</f>
        <v>#N/A</v>
      </c>
      <c r="G27" s="165">
        <f>IF(ROUND(VALUE(SUBSTITUTE(連結実質赤字比率に係る赤字・黒字の構成分析!H$43,"▲", "-")), 2) &gt;= 0, ABS(ROUND(VALUE(SUBSTITUTE(連結実質赤字比率に係る赤字・黒字の構成分析!H$43,"▲", "-")), 2)), NA())</f>
        <v>0</v>
      </c>
      <c r="H27" s="165" t="e">
        <f>IF(ROUND(VALUE(SUBSTITUTE(連結実質赤字比率に係る赤字・黒字の構成分析!I$43,"▲", "-")), 2) &lt; 0, ABS(ROUND(VALUE(SUBSTITUTE(連結実質赤字比率に係る赤字・黒字の構成分析!I$43,"▲", "-")), 2)), NA())</f>
        <v>#N/A</v>
      </c>
      <c r="I27" s="165">
        <f>IF(ROUND(VALUE(SUBSTITUTE(連結実質赤字比率に係る赤字・黒字の構成分析!I$43,"▲", "-")), 2) &gt;= 0, ABS(ROUND(VALUE(SUBSTITUTE(連結実質赤字比率に係る赤字・黒字の構成分析!I$43,"▲", "-")), 2)), NA())</f>
        <v>0</v>
      </c>
      <c r="J27" s="165" t="e">
        <f>IF(ROUND(VALUE(SUBSTITUTE(連結実質赤字比率に係る赤字・黒字の構成分析!J$43,"▲", "-")), 2) &lt; 0, ABS(ROUND(VALUE(SUBSTITUTE(連結実質赤字比率に係る赤字・黒字の構成分析!J$43,"▲", "-")), 2)), NA())</f>
        <v>#VALUE!</v>
      </c>
      <c r="K27" s="165" t="e">
        <f>IF(ROUND(VALUE(SUBSTITUTE(連結実質赤字比率に係る赤字・黒字の構成分析!J$43,"▲", "-")), 2) &gt;= 0, ABS(ROUND(VALUE(SUBSTITUTE(連結実質赤字比率に係る赤字・黒字の構成分析!J$43,"▲", "-")), 2)), NA())</f>
        <v>#VALUE!</v>
      </c>
    </row>
    <row r="28" spans="1:11" x14ac:dyDescent="0.15">
      <c r="A28" s="165" t="str">
        <f>IF(連結実質赤字比率に係る赤字・黒字の構成分析!C$42="",NA(),連結実質赤字比率に係る赤字・黒字の構成分析!C$42)</f>
        <v>その他会計（赤字）</v>
      </c>
      <c r="B28" s="165" t="e">
        <f>IF(ROUND(VALUE(SUBSTITUTE(連結実質赤字比率に係る赤字・黒字の構成分析!F$42,"▲", "-")), 2) &lt; 0, ABS(ROUND(VALUE(SUBSTITUTE(連結実質赤字比率に係る赤字・黒字の構成分析!F$42,"▲", "-")), 2)), NA())</f>
        <v>#VALUE!</v>
      </c>
      <c r="C28" s="165" t="e">
        <f>IF(ROUND(VALUE(SUBSTITUTE(連結実質赤字比率に係る赤字・黒字の構成分析!F$42,"▲", "-")), 2) &gt;= 0, ABS(ROUND(VALUE(SUBSTITUTE(連結実質赤字比率に係る赤字・黒字の構成分析!F$42,"▲", "-")), 2)), NA())</f>
        <v>#VALUE!</v>
      </c>
      <c r="D28" s="165" t="e">
        <f>IF(ROUND(VALUE(SUBSTITUTE(連結実質赤字比率に係る赤字・黒字の構成分析!G$42,"▲", "-")), 2) &lt; 0, ABS(ROUND(VALUE(SUBSTITUTE(連結実質赤字比率に係る赤字・黒字の構成分析!G$42,"▲", "-")), 2)), NA())</f>
        <v>#VALUE!</v>
      </c>
      <c r="E28" s="165" t="e">
        <f>IF(ROUND(VALUE(SUBSTITUTE(連結実質赤字比率に係る赤字・黒字の構成分析!G$42,"▲", "-")), 2) &gt;= 0, ABS(ROUND(VALUE(SUBSTITUTE(連結実質赤字比率に係る赤字・黒字の構成分析!G$42,"▲", "-")), 2)), NA())</f>
        <v>#VALUE!</v>
      </c>
      <c r="F28" s="165" t="e">
        <f>IF(ROUND(VALUE(SUBSTITUTE(連結実質赤字比率に係る赤字・黒字の構成分析!H$42,"▲", "-")), 2) &lt; 0, ABS(ROUND(VALUE(SUBSTITUTE(連結実質赤字比率に係る赤字・黒字の構成分析!H$42,"▲", "-")), 2)), NA())</f>
        <v>#VALUE!</v>
      </c>
      <c r="G28" s="165" t="e">
        <f>IF(ROUND(VALUE(SUBSTITUTE(連結実質赤字比率に係る赤字・黒字の構成分析!H$42,"▲", "-")), 2) &gt;= 0, ABS(ROUND(VALUE(SUBSTITUTE(連結実質赤字比率に係る赤字・黒字の構成分析!H$42,"▲", "-")), 2)), NA())</f>
        <v>#VALUE!</v>
      </c>
      <c r="H28" s="165" t="e">
        <f>IF(ROUND(VALUE(SUBSTITUTE(連結実質赤字比率に係る赤字・黒字の構成分析!I$42,"▲", "-")), 2) &lt; 0, ABS(ROUND(VALUE(SUBSTITUTE(連結実質赤字比率に係る赤字・黒字の構成分析!I$42,"▲", "-")), 2)), NA())</f>
        <v>#VALUE!</v>
      </c>
      <c r="I28" s="165" t="e">
        <f>IF(ROUND(VALUE(SUBSTITUTE(連結実質赤字比率に係る赤字・黒字の構成分析!I$42,"▲", "-")), 2) &gt;= 0, ABS(ROUND(VALUE(SUBSTITUTE(連結実質赤字比率に係る赤字・黒字の構成分析!I$42,"▲", "-")), 2)), NA())</f>
        <v>#VALUE!</v>
      </c>
      <c r="J28" s="165" t="e">
        <f>IF(ROUND(VALUE(SUBSTITUTE(連結実質赤字比率に係る赤字・黒字の構成分析!J$42,"▲", "-")), 2) &lt; 0, ABS(ROUND(VALUE(SUBSTITUTE(連結実質赤字比率に係る赤字・黒字の構成分析!J$42,"▲", "-")), 2)), NA())</f>
        <v>#VALUE!</v>
      </c>
      <c r="K28" s="165" t="e">
        <f>IF(ROUND(VALUE(SUBSTITUTE(連結実質赤字比率に係る赤字・黒字の構成分析!J$42,"▲", "-")), 2) &gt;= 0, ABS(ROUND(VALUE(SUBSTITUTE(連結実質赤字比率に係る赤字・黒字の構成分析!J$42,"▲", "-")), 2)), NA())</f>
        <v>#VALUE!</v>
      </c>
    </row>
    <row r="29" spans="1:11" x14ac:dyDescent="0.15">
      <c r="A29" s="165" t="e">
        <f>IF(連結実質赤字比率に係る赤字・黒字の構成分析!C$41="",NA(),連結実質赤字比率に係る赤字・黒字の構成分析!C$41)</f>
        <v>#N/A</v>
      </c>
      <c r="B29" s="165" t="e">
        <f>IF(ROUND(VALUE(SUBSTITUTE(連結実質赤字比率に係る赤字・黒字の構成分析!F$41,"▲", "-")), 2) &lt; 0, ABS(ROUND(VALUE(SUBSTITUTE(連結実質赤字比率に係る赤字・黒字の構成分析!F$41,"▲", "-")), 2)), NA())</f>
        <v>#VALUE!</v>
      </c>
      <c r="C29" s="165" t="e">
        <f>IF(ROUND(VALUE(SUBSTITUTE(連結実質赤字比率に係る赤字・黒字の構成分析!F$41,"▲", "-")), 2) &gt;= 0, ABS(ROUND(VALUE(SUBSTITUTE(連結実質赤字比率に係る赤字・黒字の構成分析!F$41,"▲", "-")), 2)), NA())</f>
        <v>#VALUE!</v>
      </c>
      <c r="D29" s="165" t="e">
        <f>IF(ROUND(VALUE(SUBSTITUTE(連結実質赤字比率に係る赤字・黒字の構成分析!G$41,"▲", "-")), 2) &lt; 0, ABS(ROUND(VALUE(SUBSTITUTE(連結実質赤字比率に係る赤字・黒字の構成分析!G$41,"▲", "-")), 2)), NA())</f>
        <v>#VALUE!</v>
      </c>
      <c r="E29" s="165" t="e">
        <f>IF(ROUND(VALUE(SUBSTITUTE(連結実質赤字比率に係る赤字・黒字の構成分析!G$41,"▲", "-")), 2) &gt;= 0, ABS(ROUND(VALUE(SUBSTITUTE(連結実質赤字比率に係る赤字・黒字の構成分析!G$41,"▲", "-")), 2)), NA())</f>
        <v>#VALUE!</v>
      </c>
      <c r="F29" s="165" t="e">
        <f>IF(ROUND(VALUE(SUBSTITUTE(連結実質赤字比率に係る赤字・黒字の構成分析!H$41,"▲", "-")), 2) &lt; 0, ABS(ROUND(VALUE(SUBSTITUTE(連結実質赤字比率に係る赤字・黒字の構成分析!H$41,"▲", "-")), 2)), NA())</f>
        <v>#VALUE!</v>
      </c>
      <c r="G29" s="165" t="e">
        <f>IF(ROUND(VALUE(SUBSTITUTE(連結実質赤字比率に係る赤字・黒字の構成分析!H$41,"▲", "-")), 2) &gt;= 0, ABS(ROUND(VALUE(SUBSTITUTE(連結実質赤字比率に係る赤字・黒字の構成分析!H$41,"▲", "-")), 2)), NA())</f>
        <v>#VALUE!</v>
      </c>
      <c r="H29" s="165" t="e">
        <f>IF(ROUND(VALUE(SUBSTITUTE(連結実質赤字比率に係る赤字・黒字の構成分析!I$41,"▲", "-")), 2) &lt; 0, ABS(ROUND(VALUE(SUBSTITUTE(連結実質赤字比率に係る赤字・黒字の構成分析!I$41,"▲", "-")), 2)), NA())</f>
        <v>#VALUE!</v>
      </c>
      <c r="I29" s="165" t="e">
        <f>IF(ROUND(VALUE(SUBSTITUTE(連結実質赤字比率に係る赤字・黒字の構成分析!I$41,"▲", "-")), 2) &gt;= 0, ABS(ROUND(VALUE(SUBSTITUTE(連結実質赤字比率に係る赤字・黒字の構成分析!I$41,"▲", "-")), 2)), NA())</f>
        <v>#VALUE!</v>
      </c>
      <c r="J29" s="165" t="e">
        <f>IF(ROUND(VALUE(SUBSTITUTE(連結実質赤字比率に係る赤字・黒字の構成分析!J$41,"▲", "-")), 2) &lt; 0, ABS(ROUND(VALUE(SUBSTITUTE(連結実質赤字比率に係る赤字・黒字の構成分析!J$41,"▲", "-")), 2)), NA())</f>
        <v>#VALUE!</v>
      </c>
      <c r="K29" s="165" t="e">
        <f>IF(ROUND(VALUE(SUBSTITUTE(連結実質赤字比率に係る赤字・黒字の構成分析!J$41,"▲", "-")), 2) &gt;= 0, ABS(ROUND(VALUE(SUBSTITUTE(連結実質赤字比率に係る赤字・黒字の構成分析!J$41,"▲", "-")), 2)), NA())</f>
        <v>#VALUE!</v>
      </c>
    </row>
    <row r="30" spans="1:11" x14ac:dyDescent="0.15">
      <c r="A30" s="165" t="str">
        <f>IF(連結実質赤字比率に係る赤字・黒字の構成分析!C$40="",NA(),連結実質赤字比率に係る赤字・黒字の構成分析!C$40)</f>
        <v>後期高齢者医療事業特別会計</v>
      </c>
      <c r="B30" s="165" t="e">
        <f>IF(ROUND(VALUE(SUBSTITUTE(連結実質赤字比率に係る赤字・黒字の構成分析!F$40,"▲", "-")), 2) &lt; 0, ABS(ROUND(VALUE(SUBSTITUTE(連結実質赤字比率に係る赤字・黒字の構成分析!F$40,"▲", "-")), 2)), NA())</f>
        <v>#N/A</v>
      </c>
      <c r="C30" s="165">
        <f>IF(ROUND(VALUE(SUBSTITUTE(連結実質赤字比率に係る赤字・黒字の構成分析!F$40,"▲", "-")), 2) &gt;= 0, ABS(ROUND(VALUE(SUBSTITUTE(連結実質赤字比率に係る赤字・黒字の構成分析!F$40,"▲", "-")), 2)), NA())</f>
        <v>0</v>
      </c>
      <c r="D30" s="165" t="e">
        <f>IF(ROUND(VALUE(SUBSTITUTE(連結実質赤字比率に係る赤字・黒字の構成分析!G$40,"▲", "-")), 2) &lt; 0, ABS(ROUND(VALUE(SUBSTITUTE(連結実質赤字比率に係る赤字・黒字の構成分析!G$40,"▲", "-")), 2)), NA())</f>
        <v>#N/A</v>
      </c>
      <c r="E30" s="165">
        <f>IF(ROUND(VALUE(SUBSTITUTE(連結実質赤字比率に係る赤字・黒字の構成分析!G$40,"▲", "-")), 2) &gt;= 0, ABS(ROUND(VALUE(SUBSTITUTE(連結実質赤字比率に係る赤字・黒字の構成分析!G$40,"▲", "-")), 2)), NA())</f>
        <v>0</v>
      </c>
      <c r="F30" s="165" t="e">
        <f>IF(ROUND(VALUE(SUBSTITUTE(連結実質赤字比率に係る赤字・黒字の構成分析!H$40,"▲", "-")), 2) &lt; 0, ABS(ROUND(VALUE(SUBSTITUTE(連結実質赤字比率に係る赤字・黒字の構成分析!H$40,"▲", "-")), 2)), NA())</f>
        <v>#N/A</v>
      </c>
      <c r="G30" s="165">
        <f>IF(ROUND(VALUE(SUBSTITUTE(連結実質赤字比率に係る赤字・黒字の構成分析!H$40,"▲", "-")), 2) &gt;= 0, ABS(ROUND(VALUE(SUBSTITUTE(連結実質赤字比率に係る赤字・黒字の構成分析!H$40,"▲", "-")), 2)), NA())</f>
        <v>0</v>
      </c>
      <c r="H30" s="165" t="e">
        <f>IF(ROUND(VALUE(SUBSTITUTE(連結実質赤字比率に係る赤字・黒字の構成分析!I$40,"▲", "-")), 2) &lt; 0, ABS(ROUND(VALUE(SUBSTITUTE(連結実質赤字比率に係る赤字・黒字の構成分析!I$40,"▲", "-")), 2)), NA())</f>
        <v>#N/A</v>
      </c>
      <c r="I30" s="165">
        <f>IF(ROUND(VALUE(SUBSTITUTE(連結実質赤字比率に係る赤字・黒字の構成分析!I$40,"▲", "-")), 2) &gt;= 0, ABS(ROUND(VALUE(SUBSTITUTE(連結実質赤字比率に係る赤字・黒字の構成分析!I$40,"▲", "-")), 2)), NA())</f>
        <v>0</v>
      </c>
      <c r="J30" s="165" t="e">
        <f>IF(ROUND(VALUE(SUBSTITUTE(連結実質赤字比率に係る赤字・黒字の構成分析!J$40,"▲", "-")), 2) &lt; 0, ABS(ROUND(VALUE(SUBSTITUTE(連結実質赤字比率に係る赤字・黒字の構成分析!J$40,"▲", "-")), 2)), NA())</f>
        <v>#N/A</v>
      </c>
      <c r="K30" s="165">
        <f>IF(ROUND(VALUE(SUBSTITUTE(連結実質赤字比率に係る赤字・黒字の構成分析!J$40,"▲", "-")), 2) &gt;= 0, ABS(ROUND(VALUE(SUBSTITUTE(連結実質赤字比率に係る赤字・黒字の構成分析!J$40,"▲", "-")), 2)), NA())</f>
        <v>0</v>
      </c>
    </row>
    <row r="31" spans="1:11" x14ac:dyDescent="0.15">
      <c r="A31" s="165" t="str">
        <f>IF(連結実質赤字比率に係る赤字・黒字の構成分析!C$39="",NA(),連結実質赤字比率に係る赤字・黒字の構成分析!C$39)</f>
        <v>市有林野区事業特別会計</v>
      </c>
      <c r="B31" s="165" t="e">
        <f>IF(ROUND(VALUE(SUBSTITUTE(連結実質赤字比率に係る赤字・黒字の構成分析!F$39,"▲", "-")), 2) &lt; 0, ABS(ROUND(VALUE(SUBSTITUTE(連結実質赤字比率に係る赤字・黒字の構成分析!F$39,"▲", "-")), 2)), NA())</f>
        <v>#N/A</v>
      </c>
      <c r="C31" s="165">
        <f>IF(ROUND(VALUE(SUBSTITUTE(連結実質赤字比率に係る赤字・黒字の構成分析!F$39,"▲", "-")), 2) &gt;= 0, ABS(ROUND(VALUE(SUBSTITUTE(連結実質赤字比率に係る赤字・黒字の構成分析!F$39,"▲", "-")), 2)), NA())</f>
        <v>0</v>
      </c>
      <c r="D31" s="165" t="e">
        <f>IF(ROUND(VALUE(SUBSTITUTE(連結実質赤字比率に係る赤字・黒字の構成分析!G$39,"▲", "-")), 2) &lt; 0, ABS(ROUND(VALUE(SUBSTITUTE(連結実質赤字比率に係る赤字・黒字の構成分析!G$39,"▲", "-")), 2)), NA())</f>
        <v>#N/A</v>
      </c>
      <c r="E31" s="165">
        <f>IF(ROUND(VALUE(SUBSTITUTE(連結実質赤字比率に係る赤字・黒字の構成分析!G$39,"▲", "-")), 2) &gt;= 0, ABS(ROUND(VALUE(SUBSTITUTE(連結実質赤字比率に係る赤字・黒字の構成分析!G$39,"▲", "-")), 2)), NA())</f>
        <v>0</v>
      </c>
      <c r="F31" s="165" t="e">
        <f>IF(ROUND(VALUE(SUBSTITUTE(連結実質赤字比率に係る赤字・黒字の構成分析!H$39,"▲", "-")), 2) &lt; 0, ABS(ROUND(VALUE(SUBSTITUTE(連結実質赤字比率に係る赤字・黒字の構成分析!H$39,"▲", "-")), 2)), NA())</f>
        <v>#N/A</v>
      </c>
      <c r="G31" s="165">
        <f>IF(ROUND(VALUE(SUBSTITUTE(連結実質赤字比率に係る赤字・黒字の構成分析!H$39,"▲", "-")), 2) &gt;= 0, ABS(ROUND(VALUE(SUBSTITUTE(連結実質赤字比率に係る赤字・黒字の構成分析!H$39,"▲", "-")), 2)), NA())</f>
        <v>0</v>
      </c>
      <c r="H31" s="165" t="e">
        <f>IF(ROUND(VALUE(SUBSTITUTE(連結実質赤字比率に係る赤字・黒字の構成分析!I$39,"▲", "-")), 2) &lt; 0, ABS(ROUND(VALUE(SUBSTITUTE(連結実質赤字比率に係る赤字・黒字の構成分析!I$39,"▲", "-")), 2)), NA())</f>
        <v>#N/A</v>
      </c>
      <c r="I31" s="165">
        <f>IF(ROUND(VALUE(SUBSTITUTE(連結実質赤字比率に係る赤字・黒字の構成分析!I$39,"▲", "-")), 2) &gt;= 0, ABS(ROUND(VALUE(SUBSTITUTE(連結実質赤字比率に係る赤字・黒字の構成分析!I$39,"▲", "-")), 2)), NA())</f>
        <v>0</v>
      </c>
      <c r="J31" s="165" t="e">
        <f>IF(ROUND(VALUE(SUBSTITUTE(連結実質赤字比率に係る赤字・黒字の構成分析!J$39,"▲", "-")), 2) &lt; 0, ABS(ROUND(VALUE(SUBSTITUTE(連結実質赤字比率に係る赤字・黒字の構成分析!J$39,"▲", "-")), 2)), NA())</f>
        <v>#N/A</v>
      </c>
      <c r="K31" s="165">
        <f>IF(ROUND(VALUE(SUBSTITUTE(連結実質赤字比率に係る赤字・黒字の構成分析!J$39,"▲", "-")), 2) &gt;= 0, ABS(ROUND(VALUE(SUBSTITUTE(連結実質赤字比率に係る赤字・黒字の構成分析!J$39,"▲", "-")), 2)), NA())</f>
        <v>0</v>
      </c>
    </row>
    <row r="32" spans="1:11" x14ac:dyDescent="0.15">
      <c r="A32" s="165" t="str">
        <f>IF(連結実質赤字比率に係る赤字・黒字の構成分析!C$38="",NA(),連結実質赤字比率に係る赤字・黒字の構成分析!C$38)</f>
        <v>介護保険事業特別会計</v>
      </c>
      <c r="B32" s="165" t="e">
        <f>IF(ROUND(VALUE(SUBSTITUTE(連結実質赤字比率に係る赤字・黒字の構成分析!F$38,"▲", "-")), 2) &lt; 0, ABS(ROUND(VALUE(SUBSTITUTE(連結実質赤字比率に係る赤字・黒字の構成分析!F$38,"▲", "-")), 2)), NA())</f>
        <v>#N/A</v>
      </c>
      <c r="C32" s="165">
        <f>IF(ROUND(VALUE(SUBSTITUTE(連結実質赤字比率に係る赤字・黒字の構成分析!F$38,"▲", "-")), 2) &gt;= 0, ABS(ROUND(VALUE(SUBSTITUTE(連結実質赤字比率に係る赤字・黒字の構成分析!F$38,"▲", "-")), 2)), NA())</f>
        <v>1.32</v>
      </c>
      <c r="D32" s="165" t="e">
        <f>IF(ROUND(VALUE(SUBSTITUTE(連結実質赤字比率に係る赤字・黒字の構成分析!G$38,"▲", "-")), 2) &lt; 0, ABS(ROUND(VALUE(SUBSTITUTE(連結実質赤字比率に係る赤字・黒字の構成分析!G$38,"▲", "-")), 2)), NA())</f>
        <v>#N/A</v>
      </c>
      <c r="E32" s="165">
        <f>IF(ROUND(VALUE(SUBSTITUTE(連結実質赤字比率に係る赤字・黒字の構成分析!G$38,"▲", "-")), 2) &gt;= 0, ABS(ROUND(VALUE(SUBSTITUTE(連結実質赤字比率に係る赤字・黒字の構成分析!G$38,"▲", "-")), 2)), NA())</f>
        <v>1.04</v>
      </c>
      <c r="F32" s="165" t="e">
        <f>IF(ROUND(VALUE(SUBSTITUTE(連結実質赤字比率に係る赤字・黒字の構成分析!H$38,"▲", "-")), 2) &lt; 0, ABS(ROUND(VALUE(SUBSTITUTE(連結実質赤字比率に係る赤字・黒字の構成分析!H$38,"▲", "-")), 2)), NA())</f>
        <v>#N/A</v>
      </c>
      <c r="G32" s="165">
        <f>IF(ROUND(VALUE(SUBSTITUTE(連結実質赤字比率に係る赤字・黒字の構成分析!H$38,"▲", "-")), 2) &gt;= 0, ABS(ROUND(VALUE(SUBSTITUTE(連結実質赤字比率に係る赤字・黒字の構成分析!H$38,"▲", "-")), 2)), NA())</f>
        <v>0.85</v>
      </c>
      <c r="H32" s="165" t="e">
        <f>IF(ROUND(VALUE(SUBSTITUTE(連結実質赤字比率に係る赤字・黒字の構成分析!I$38,"▲", "-")), 2) &lt; 0, ABS(ROUND(VALUE(SUBSTITUTE(連結実質赤字比率に係る赤字・黒字の構成分析!I$38,"▲", "-")), 2)), NA())</f>
        <v>#N/A</v>
      </c>
      <c r="I32" s="165">
        <f>IF(ROUND(VALUE(SUBSTITUTE(連結実質赤字比率に係る赤字・黒字の構成分析!I$38,"▲", "-")), 2) &gt;= 0, ABS(ROUND(VALUE(SUBSTITUTE(連結実質赤字比率に係る赤字・黒字の構成分析!I$38,"▲", "-")), 2)), NA())</f>
        <v>0.74</v>
      </c>
      <c r="J32" s="165" t="e">
        <f>IF(ROUND(VALUE(SUBSTITUTE(連結実質赤字比率に係る赤字・黒字の構成分析!J$38,"▲", "-")), 2) &lt; 0, ABS(ROUND(VALUE(SUBSTITUTE(連結実質赤字比率に係る赤字・黒字の構成分析!J$38,"▲", "-")), 2)), NA())</f>
        <v>#N/A</v>
      </c>
      <c r="K32" s="165">
        <f>IF(ROUND(VALUE(SUBSTITUTE(連結実質赤字比率に係る赤字・黒字の構成分析!J$38,"▲", "-")), 2) &gt;= 0, ABS(ROUND(VALUE(SUBSTITUTE(連結実質赤字比率に係る赤字・黒字の構成分析!J$38,"▲", "-")), 2)), NA())</f>
        <v>0.66</v>
      </c>
    </row>
    <row r="33" spans="1:16" x14ac:dyDescent="0.15">
      <c r="A33" s="165" t="str">
        <f>IF(連結実質赤字比率に係る赤字・黒字の構成分析!C$37="",NA(),連結実質赤字比率に係る赤字・黒字の構成分析!C$37)</f>
        <v>国民健康保険事業特別会計</v>
      </c>
      <c r="B33" s="165" t="e">
        <f>IF(ROUND(VALUE(SUBSTITUTE(連結実質赤字比率に係る赤字・黒字の構成分析!F$37,"▲", "-")), 2) &lt; 0, ABS(ROUND(VALUE(SUBSTITUTE(連結実質赤字比率に係る赤字・黒字の構成分析!F$37,"▲", "-")), 2)), NA())</f>
        <v>#N/A</v>
      </c>
      <c r="C33" s="165">
        <f>IF(ROUND(VALUE(SUBSTITUTE(連結実質赤字比率に係る赤字・黒字の構成分析!F$37,"▲", "-")), 2) &gt;= 0, ABS(ROUND(VALUE(SUBSTITUTE(連結実質赤字比率に係る赤字・黒字の構成分析!F$37,"▲", "-")), 2)), NA())</f>
        <v>0.65</v>
      </c>
      <c r="D33" s="165" t="e">
        <f>IF(ROUND(VALUE(SUBSTITUTE(連結実質赤字比率に係る赤字・黒字の構成分析!G$37,"▲", "-")), 2) &lt; 0, ABS(ROUND(VALUE(SUBSTITUTE(連結実質赤字比率に係る赤字・黒字の構成分析!G$37,"▲", "-")), 2)), NA())</f>
        <v>#N/A</v>
      </c>
      <c r="E33" s="165">
        <f>IF(ROUND(VALUE(SUBSTITUTE(連結実質赤字比率に係る赤字・黒字の構成分析!G$37,"▲", "-")), 2) &gt;= 0, ABS(ROUND(VALUE(SUBSTITUTE(連結実質赤字比率に係る赤字・黒字の構成分析!G$37,"▲", "-")), 2)), NA())</f>
        <v>0.37</v>
      </c>
      <c r="F33" s="165" t="e">
        <f>IF(ROUND(VALUE(SUBSTITUTE(連結実質赤字比率に係る赤字・黒字の構成分析!H$37,"▲", "-")), 2) &lt; 0, ABS(ROUND(VALUE(SUBSTITUTE(連結実質赤字比率に係る赤字・黒字の構成分析!H$37,"▲", "-")), 2)), NA())</f>
        <v>#N/A</v>
      </c>
      <c r="G33" s="165">
        <f>IF(ROUND(VALUE(SUBSTITUTE(連結実質赤字比率に係る赤字・黒字の構成分析!H$37,"▲", "-")), 2) &gt;= 0, ABS(ROUND(VALUE(SUBSTITUTE(連結実質赤字比率に係る赤字・黒字の構成分析!H$37,"▲", "-")), 2)), NA())</f>
        <v>1.1599999999999999</v>
      </c>
      <c r="H33" s="165" t="e">
        <f>IF(ROUND(VALUE(SUBSTITUTE(連結実質赤字比率に係る赤字・黒字の構成分析!I$37,"▲", "-")), 2) &lt; 0, ABS(ROUND(VALUE(SUBSTITUTE(連結実質赤字比率に係る赤字・黒字の構成分析!I$37,"▲", "-")), 2)), NA())</f>
        <v>#N/A</v>
      </c>
      <c r="I33" s="165">
        <f>IF(ROUND(VALUE(SUBSTITUTE(連結実質赤字比率に係る赤字・黒字の構成分析!I$37,"▲", "-")), 2) &gt;= 0, ABS(ROUND(VALUE(SUBSTITUTE(連結実質赤字比率に係る赤字・黒字の構成分析!I$37,"▲", "-")), 2)), NA())</f>
        <v>0.89</v>
      </c>
      <c r="J33" s="165" t="e">
        <f>IF(ROUND(VALUE(SUBSTITUTE(連結実質赤字比率に係る赤字・黒字の構成分析!J$37,"▲", "-")), 2) &lt; 0, ABS(ROUND(VALUE(SUBSTITUTE(連結実質赤字比率に係る赤字・黒字の構成分析!J$37,"▲", "-")), 2)), NA())</f>
        <v>#N/A</v>
      </c>
      <c r="K33" s="165">
        <f>IF(ROUND(VALUE(SUBSTITUTE(連結実質赤字比率に係る赤字・黒字の構成分析!J$37,"▲", "-")), 2) &gt;= 0, ABS(ROUND(VALUE(SUBSTITUTE(連結実質赤字比率に係る赤字・黒字の構成分析!J$37,"▲", "-")), 2)), NA())</f>
        <v>1.1000000000000001</v>
      </c>
    </row>
    <row r="34" spans="1:16" x14ac:dyDescent="0.15">
      <c r="A34" s="165" t="str">
        <f>IF(連結実質赤字比率に係る赤字・黒字の構成分析!C$36="",NA(),連結実質赤字比率に係る赤字・黒字の構成分析!C$36)</f>
        <v>下水道事業会計</v>
      </c>
      <c r="B34" s="165" t="e">
        <f>IF(ROUND(VALUE(SUBSTITUTE(連結実質赤字比率に係る赤字・黒字の構成分析!F$36,"▲", "-")), 2) &lt; 0, ABS(ROUND(VALUE(SUBSTITUTE(連結実質赤字比率に係る赤字・黒字の構成分析!F$36,"▲", "-")), 2)), NA())</f>
        <v>#VALUE!</v>
      </c>
      <c r="C34" s="165" t="e">
        <f>IF(ROUND(VALUE(SUBSTITUTE(連結実質赤字比率に係る赤字・黒字の構成分析!F$36,"▲", "-")), 2) &gt;= 0, ABS(ROUND(VALUE(SUBSTITUTE(連結実質赤字比率に係る赤字・黒字の構成分析!F$36,"▲", "-")), 2)), NA())</f>
        <v>#VALUE!</v>
      </c>
      <c r="D34" s="165" t="e">
        <f>IF(ROUND(VALUE(SUBSTITUTE(連結実質赤字比率に係る赤字・黒字の構成分析!G$36,"▲", "-")), 2) &lt; 0, ABS(ROUND(VALUE(SUBSTITUTE(連結実質赤字比率に係る赤字・黒字の構成分析!G$36,"▲", "-")), 2)), NA())</f>
        <v>#VALUE!</v>
      </c>
      <c r="E34" s="165" t="e">
        <f>IF(ROUND(VALUE(SUBSTITUTE(連結実質赤字比率に係る赤字・黒字の構成分析!G$36,"▲", "-")), 2) &gt;= 0, ABS(ROUND(VALUE(SUBSTITUTE(連結実質赤字比率に係る赤字・黒字の構成分析!G$36,"▲", "-")), 2)), NA())</f>
        <v>#VALUE!</v>
      </c>
      <c r="F34" s="165" t="e">
        <f>IF(ROUND(VALUE(SUBSTITUTE(連結実質赤字比率に係る赤字・黒字の構成分析!H$36,"▲", "-")), 2) &lt; 0, ABS(ROUND(VALUE(SUBSTITUTE(連結実質赤字比率に係る赤字・黒字の構成分析!H$36,"▲", "-")), 2)), NA())</f>
        <v>#N/A</v>
      </c>
      <c r="G34" s="165">
        <f>IF(ROUND(VALUE(SUBSTITUTE(連結実質赤字比率に係る赤字・黒字の構成分析!H$36,"▲", "-")), 2) &gt;= 0, ABS(ROUND(VALUE(SUBSTITUTE(連結実質赤字比率に係る赤字・黒字の構成分析!H$36,"▲", "-")), 2)), NA())</f>
        <v>1.01</v>
      </c>
      <c r="H34" s="165" t="e">
        <f>IF(ROUND(VALUE(SUBSTITUTE(連結実質赤字比率に係る赤字・黒字の構成分析!I$36,"▲", "-")), 2) &lt; 0, ABS(ROUND(VALUE(SUBSTITUTE(連結実質赤字比率に係る赤字・黒字の構成分析!I$36,"▲", "-")), 2)), NA())</f>
        <v>#N/A</v>
      </c>
      <c r="I34" s="165">
        <f>IF(ROUND(VALUE(SUBSTITUTE(連結実質赤字比率に係る赤字・黒字の構成分析!I$36,"▲", "-")), 2) &gt;= 0, ABS(ROUND(VALUE(SUBSTITUTE(連結実質赤字比率に係る赤字・黒字の構成分析!I$36,"▲", "-")), 2)), NA())</f>
        <v>1.35</v>
      </c>
      <c r="J34" s="165" t="e">
        <f>IF(ROUND(VALUE(SUBSTITUTE(連結実質赤字比率に係る赤字・黒字の構成分析!J$36,"▲", "-")), 2) &lt; 0, ABS(ROUND(VALUE(SUBSTITUTE(連結実質赤字比率に係る赤字・黒字の構成分析!J$36,"▲", "-")), 2)), NA())</f>
        <v>#N/A</v>
      </c>
      <c r="K34" s="165">
        <f>IF(ROUND(VALUE(SUBSTITUTE(連結実質赤字比率に係る赤字・黒字の構成分析!J$36,"▲", "-")), 2) &gt;= 0, ABS(ROUND(VALUE(SUBSTITUTE(連結実質赤字比率に係る赤字・黒字の構成分析!J$36,"▲", "-")), 2)), NA())</f>
        <v>1.69</v>
      </c>
    </row>
    <row r="35" spans="1:16" x14ac:dyDescent="0.15">
      <c r="A35" s="165" t="str">
        <f>IF(連結実質赤字比率に係る赤字・黒字の構成分析!C$35="",NA(),連結実質赤字比率に係る赤字・黒字の構成分析!C$35)</f>
        <v>一般会計</v>
      </c>
      <c r="B35" s="165" t="e">
        <f>IF(ROUND(VALUE(SUBSTITUTE(連結実質赤字比率に係る赤字・黒字の構成分析!F$35,"▲", "-")), 2) &lt; 0, ABS(ROUND(VALUE(SUBSTITUTE(連結実質赤字比率に係る赤字・黒字の構成分析!F$35,"▲", "-")), 2)), NA())</f>
        <v>#N/A</v>
      </c>
      <c r="C35" s="165">
        <f>IF(ROUND(VALUE(SUBSTITUTE(連結実質赤字比率に係る赤字・黒字の構成分析!F$35,"▲", "-")), 2) &gt;= 0, ABS(ROUND(VALUE(SUBSTITUTE(連結実質赤字比率に係る赤字・黒字の構成分析!F$35,"▲", "-")), 2)), NA())</f>
        <v>2.12</v>
      </c>
      <c r="D35" s="165" t="e">
        <f>IF(ROUND(VALUE(SUBSTITUTE(連結実質赤字比率に係る赤字・黒字の構成分析!G$35,"▲", "-")), 2) &lt; 0, ABS(ROUND(VALUE(SUBSTITUTE(連結実質赤字比率に係る赤字・黒字の構成分析!G$35,"▲", "-")), 2)), NA())</f>
        <v>#N/A</v>
      </c>
      <c r="E35" s="165">
        <f>IF(ROUND(VALUE(SUBSTITUTE(連結実質赤字比率に係る赤字・黒字の構成分析!G$35,"▲", "-")), 2) &gt;= 0, ABS(ROUND(VALUE(SUBSTITUTE(連結実質赤字比率に係る赤字・黒字の構成分析!G$35,"▲", "-")), 2)), NA())</f>
        <v>2.16</v>
      </c>
      <c r="F35" s="165" t="e">
        <f>IF(ROUND(VALUE(SUBSTITUTE(連結実質赤字比率に係る赤字・黒字の構成分析!H$35,"▲", "-")), 2) &lt; 0, ABS(ROUND(VALUE(SUBSTITUTE(連結実質赤字比率に係る赤字・黒字の構成分析!H$35,"▲", "-")), 2)), NA())</f>
        <v>#N/A</v>
      </c>
      <c r="G35" s="165">
        <f>IF(ROUND(VALUE(SUBSTITUTE(連結実質赤字比率に係る赤字・黒字の構成分析!H$35,"▲", "-")), 2) &gt;= 0, ABS(ROUND(VALUE(SUBSTITUTE(連結実質赤字比率に係る赤字・黒字の構成分析!H$35,"▲", "-")), 2)), NA())</f>
        <v>2.33</v>
      </c>
      <c r="H35" s="165" t="e">
        <f>IF(ROUND(VALUE(SUBSTITUTE(連結実質赤字比率に係る赤字・黒字の構成分析!I$35,"▲", "-")), 2) &lt; 0, ABS(ROUND(VALUE(SUBSTITUTE(連結実質赤字比率に係る赤字・黒字の構成分析!I$35,"▲", "-")), 2)), NA())</f>
        <v>#N/A</v>
      </c>
      <c r="I35" s="165">
        <f>IF(ROUND(VALUE(SUBSTITUTE(連結実質赤字比率に係る赤字・黒字の構成分析!I$35,"▲", "-")), 2) &gt;= 0, ABS(ROUND(VALUE(SUBSTITUTE(連結実質赤字比率に係る赤字・黒字の構成分析!I$35,"▲", "-")), 2)), NA())</f>
        <v>6.14</v>
      </c>
      <c r="J35" s="165" t="e">
        <f>IF(ROUND(VALUE(SUBSTITUTE(連結実質赤字比率に係る赤字・黒字の構成分析!J$35,"▲", "-")), 2) &lt; 0, ABS(ROUND(VALUE(SUBSTITUTE(連結実質赤字比率に係る赤字・黒字の構成分析!J$35,"▲", "-")), 2)), NA())</f>
        <v>#N/A</v>
      </c>
      <c r="K35" s="165">
        <f>IF(ROUND(VALUE(SUBSTITUTE(連結実質赤字比率に係る赤字・黒字の構成分析!J$35,"▲", "-")), 2) &gt;= 0, ABS(ROUND(VALUE(SUBSTITUTE(連結実質赤字比率に係る赤字・黒字の構成分析!J$35,"▲", "-")), 2)), NA())</f>
        <v>3.71</v>
      </c>
    </row>
    <row r="36" spans="1:16" x14ac:dyDescent="0.15">
      <c r="A36" s="165" t="str">
        <f>IF(連結実質赤字比率に係る赤字・黒字の構成分析!C$34="",NA(),連結実質赤字比率に係る赤字・黒字の構成分析!C$34)</f>
        <v>水道事業会計</v>
      </c>
      <c r="B36" s="165" t="e">
        <f>IF(ROUND(VALUE(SUBSTITUTE(連結実質赤字比率に係る赤字・黒字の構成分析!F$34,"▲", "-")), 2) &lt; 0, ABS(ROUND(VALUE(SUBSTITUTE(連結実質赤字比率に係る赤字・黒字の構成分析!F$34,"▲", "-")), 2)), NA())</f>
        <v>#N/A</v>
      </c>
      <c r="C36" s="165">
        <f>IF(ROUND(VALUE(SUBSTITUTE(連結実質赤字比率に係る赤字・黒字の構成分析!F$34,"▲", "-")), 2) &gt;= 0, ABS(ROUND(VALUE(SUBSTITUTE(連結実質赤字比率に係る赤字・黒字の構成分析!F$34,"▲", "-")), 2)), NA())</f>
        <v>12.31</v>
      </c>
      <c r="D36" s="165" t="e">
        <f>IF(ROUND(VALUE(SUBSTITUTE(連結実質赤字比率に係る赤字・黒字の構成分析!G$34,"▲", "-")), 2) &lt; 0, ABS(ROUND(VALUE(SUBSTITUTE(連結実質赤字比率に係る赤字・黒字の構成分析!G$34,"▲", "-")), 2)), NA())</f>
        <v>#N/A</v>
      </c>
      <c r="E36" s="165">
        <f>IF(ROUND(VALUE(SUBSTITUTE(連結実質赤字比率に係る赤字・黒字の構成分析!G$34,"▲", "-")), 2) &gt;= 0, ABS(ROUND(VALUE(SUBSTITUTE(連結実質赤字比率に係る赤字・黒字の構成分析!G$34,"▲", "-")), 2)), NA())</f>
        <v>13.26</v>
      </c>
      <c r="F36" s="165" t="e">
        <f>IF(ROUND(VALUE(SUBSTITUTE(連結実質赤字比率に係る赤字・黒字の構成分析!H$34,"▲", "-")), 2) &lt; 0, ABS(ROUND(VALUE(SUBSTITUTE(連結実質赤字比率に係る赤字・黒字の構成分析!H$34,"▲", "-")), 2)), NA())</f>
        <v>#N/A</v>
      </c>
      <c r="G36" s="165">
        <f>IF(ROUND(VALUE(SUBSTITUTE(連結実質赤字比率に係る赤字・黒字の構成分析!H$34,"▲", "-")), 2) &gt;= 0, ABS(ROUND(VALUE(SUBSTITUTE(連結実質赤字比率に係る赤字・黒字の構成分析!H$34,"▲", "-")), 2)), NA())</f>
        <v>13.95</v>
      </c>
      <c r="H36" s="165" t="e">
        <f>IF(ROUND(VALUE(SUBSTITUTE(連結実質赤字比率に係る赤字・黒字の構成分析!I$34,"▲", "-")), 2) &lt; 0, ABS(ROUND(VALUE(SUBSTITUTE(連結実質赤字比率に係る赤字・黒字の構成分析!I$34,"▲", "-")), 2)), NA())</f>
        <v>#N/A</v>
      </c>
      <c r="I36" s="165">
        <f>IF(ROUND(VALUE(SUBSTITUTE(連結実質赤字比率に係る赤字・黒字の構成分析!I$34,"▲", "-")), 2) &gt;= 0, ABS(ROUND(VALUE(SUBSTITUTE(連結実質赤字比率に係る赤字・黒字の構成分析!I$34,"▲", "-")), 2)), NA())</f>
        <v>14.1</v>
      </c>
      <c r="J36" s="165" t="e">
        <f>IF(ROUND(VALUE(SUBSTITUTE(連結実質赤字比率に係る赤字・黒字の構成分析!J$34,"▲", "-")), 2) &lt; 0, ABS(ROUND(VALUE(SUBSTITUTE(連結実質赤字比率に係る赤字・黒字の構成分析!J$34,"▲", "-")), 2)), NA())</f>
        <v>#N/A</v>
      </c>
      <c r="K36" s="165">
        <f>IF(ROUND(VALUE(SUBSTITUTE(連結実質赤字比率に係る赤字・黒字の構成分析!J$34,"▲", "-")), 2) &gt;= 0, ABS(ROUND(VALUE(SUBSTITUTE(連結実質赤字比率に係る赤字・黒字の構成分析!J$34,"▲", "-")), 2)), NA())</f>
        <v>14.97</v>
      </c>
    </row>
    <row r="39" spans="1:16" x14ac:dyDescent="0.15">
      <c r="A39" s="138" t="s">
        <v>62</v>
      </c>
    </row>
    <row r="40" spans="1:16" x14ac:dyDescent="0.15">
      <c r="A40" s="166"/>
      <c r="B40" s="166" t="str">
        <f>'実質公債費比率（分子）の構造'!K$44</f>
        <v>H30</v>
      </c>
      <c r="C40" s="166"/>
      <c r="D40" s="166"/>
      <c r="E40" s="166" t="str">
        <f>'実質公債費比率（分子）の構造'!L$44</f>
        <v>R01</v>
      </c>
      <c r="F40" s="166"/>
      <c r="G40" s="166"/>
      <c r="H40" s="166" t="str">
        <f>'実質公債費比率（分子）の構造'!M$44</f>
        <v>R02</v>
      </c>
      <c r="I40" s="166"/>
      <c r="J40" s="166"/>
      <c r="K40" s="166" t="str">
        <f>'実質公債費比率（分子）の構造'!N$44</f>
        <v>R03</v>
      </c>
      <c r="L40" s="166"/>
      <c r="M40" s="166"/>
      <c r="N40" s="166" t="str">
        <f>'実質公債費比率（分子）の構造'!O$44</f>
        <v>R04</v>
      </c>
      <c r="O40" s="166"/>
      <c r="P40" s="166"/>
    </row>
    <row r="41" spans="1:16" x14ac:dyDescent="0.15">
      <c r="A41" s="166"/>
      <c r="B41" s="166" t="s">
        <v>63</v>
      </c>
      <c r="C41" s="166"/>
      <c r="D41" s="166" t="s">
        <v>64</v>
      </c>
      <c r="E41" s="166" t="s">
        <v>63</v>
      </c>
      <c r="F41" s="166"/>
      <c r="G41" s="166" t="s">
        <v>64</v>
      </c>
      <c r="H41" s="166" t="s">
        <v>63</v>
      </c>
      <c r="I41" s="166"/>
      <c r="J41" s="166" t="s">
        <v>64</v>
      </c>
      <c r="K41" s="166" t="s">
        <v>63</v>
      </c>
      <c r="L41" s="166"/>
      <c r="M41" s="166" t="s">
        <v>64</v>
      </c>
      <c r="N41" s="166" t="s">
        <v>63</v>
      </c>
      <c r="O41" s="166"/>
      <c r="P41" s="166" t="s">
        <v>64</v>
      </c>
    </row>
    <row r="42" spans="1:16" x14ac:dyDescent="0.15">
      <c r="A42" s="166" t="s">
        <v>65</v>
      </c>
      <c r="B42" s="166"/>
      <c r="C42" s="166"/>
      <c r="D42" s="166">
        <f>'実質公債費比率（分子）の構造'!K$52</f>
        <v>2070</v>
      </c>
      <c r="E42" s="166"/>
      <c r="F42" s="166"/>
      <c r="G42" s="166">
        <f>'実質公債費比率（分子）の構造'!L$52</f>
        <v>2077</v>
      </c>
      <c r="H42" s="166"/>
      <c r="I42" s="166"/>
      <c r="J42" s="166">
        <f>'実質公債費比率（分子）の構造'!M$52</f>
        <v>1997</v>
      </c>
      <c r="K42" s="166"/>
      <c r="L42" s="166"/>
      <c r="M42" s="166">
        <f>'実質公債費比率（分子）の構造'!N$52</f>
        <v>1974</v>
      </c>
      <c r="N42" s="166"/>
      <c r="O42" s="166"/>
      <c r="P42" s="166">
        <f>'実質公債費比率（分子）の構造'!O$52</f>
        <v>1944</v>
      </c>
    </row>
    <row r="43" spans="1:16" x14ac:dyDescent="0.15">
      <c r="A43" s="166" t="s">
        <v>66</v>
      </c>
      <c r="B43" s="166">
        <f>'実質公債費比率（分子）の構造'!K$51</f>
        <v>0</v>
      </c>
      <c r="C43" s="166"/>
      <c r="D43" s="166"/>
      <c r="E43" s="166">
        <f>'実質公債費比率（分子）の構造'!L$51</f>
        <v>0</v>
      </c>
      <c r="F43" s="166"/>
      <c r="G43" s="166"/>
      <c r="H43" s="166" t="str">
        <f>'実質公債費比率（分子）の構造'!M$51</f>
        <v>-</v>
      </c>
      <c r="I43" s="166"/>
      <c r="J43" s="166"/>
      <c r="K43" s="166" t="str">
        <f>'実質公債費比率（分子）の構造'!N$51</f>
        <v>-</v>
      </c>
      <c r="L43" s="166"/>
      <c r="M43" s="166"/>
      <c r="N43" s="166" t="str">
        <f>'実質公債費比率（分子）の構造'!O$51</f>
        <v>-</v>
      </c>
      <c r="O43" s="166"/>
      <c r="P43" s="166"/>
    </row>
    <row r="44" spans="1:16" x14ac:dyDescent="0.15">
      <c r="A44" s="166" t="s">
        <v>67</v>
      </c>
      <c r="B44" s="166">
        <f>'実質公債費比率（分子）の構造'!K$50</f>
        <v>4</v>
      </c>
      <c r="C44" s="166"/>
      <c r="D44" s="166"/>
      <c r="E44" s="166">
        <f>'実質公債費比率（分子）の構造'!L$50</f>
        <v>3</v>
      </c>
      <c r="F44" s="166"/>
      <c r="G44" s="166"/>
      <c r="H44" s="166">
        <f>'実質公債費比率（分子）の構造'!M$50</f>
        <v>3</v>
      </c>
      <c r="I44" s="166"/>
      <c r="J44" s="166"/>
      <c r="K44" s="166">
        <f>'実質公債費比率（分子）の構造'!N$50</f>
        <v>2</v>
      </c>
      <c r="L44" s="166"/>
      <c r="M44" s="166"/>
      <c r="N44" s="166">
        <f>'実質公債費比率（分子）の構造'!O$50</f>
        <v>2</v>
      </c>
      <c r="O44" s="166"/>
      <c r="P44" s="166"/>
    </row>
    <row r="45" spans="1:16" x14ac:dyDescent="0.15">
      <c r="A45" s="166" t="s">
        <v>68</v>
      </c>
      <c r="B45" s="166">
        <f>'実質公債費比率（分子）の構造'!K$49</f>
        <v>98</v>
      </c>
      <c r="C45" s="166"/>
      <c r="D45" s="166"/>
      <c r="E45" s="166">
        <f>'実質公債費比率（分子）の構造'!L$49</f>
        <v>95</v>
      </c>
      <c r="F45" s="166"/>
      <c r="G45" s="166"/>
      <c r="H45" s="166">
        <f>'実質公債費比率（分子）の構造'!M$49</f>
        <v>84</v>
      </c>
      <c r="I45" s="166"/>
      <c r="J45" s="166"/>
      <c r="K45" s="166">
        <f>'実質公債費比率（分子）の構造'!N$49</f>
        <v>85</v>
      </c>
      <c r="L45" s="166"/>
      <c r="M45" s="166"/>
      <c r="N45" s="166">
        <f>'実質公債費比率（分子）の構造'!O$49</f>
        <v>84</v>
      </c>
      <c r="O45" s="166"/>
      <c r="P45" s="166"/>
    </row>
    <row r="46" spans="1:16" x14ac:dyDescent="0.15">
      <c r="A46" s="166" t="s">
        <v>69</v>
      </c>
      <c r="B46" s="166">
        <f>'実質公債費比率（分子）の構造'!K$48</f>
        <v>876</v>
      </c>
      <c r="C46" s="166"/>
      <c r="D46" s="166"/>
      <c r="E46" s="166">
        <f>'実質公債費比率（分子）の構造'!L$48</f>
        <v>903</v>
      </c>
      <c r="F46" s="166"/>
      <c r="G46" s="166"/>
      <c r="H46" s="166">
        <f>'実質公債費比率（分子）の構造'!M$48</f>
        <v>806</v>
      </c>
      <c r="I46" s="166"/>
      <c r="J46" s="166"/>
      <c r="K46" s="166">
        <f>'実質公債費比率（分子）の構造'!N$48</f>
        <v>739</v>
      </c>
      <c r="L46" s="166"/>
      <c r="M46" s="166"/>
      <c r="N46" s="166">
        <f>'実質公債費比率（分子）の構造'!O$48</f>
        <v>776</v>
      </c>
      <c r="O46" s="166"/>
      <c r="P46" s="166"/>
    </row>
    <row r="47" spans="1:16" x14ac:dyDescent="0.15">
      <c r="A47" s="166" t="s">
        <v>70</v>
      </c>
      <c r="B47" s="166" t="str">
        <f>'実質公債費比率（分子）の構造'!K$47</f>
        <v>-</v>
      </c>
      <c r="C47" s="166"/>
      <c r="D47" s="166"/>
      <c r="E47" s="166" t="str">
        <f>'実質公債費比率（分子）の構造'!L$47</f>
        <v>-</v>
      </c>
      <c r="F47" s="166"/>
      <c r="G47" s="166"/>
      <c r="H47" s="166" t="str">
        <f>'実質公債費比率（分子）の構造'!M$47</f>
        <v>-</v>
      </c>
      <c r="I47" s="166"/>
      <c r="J47" s="166"/>
      <c r="K47" s="166" t="str">
        <f>'実質公債費比率（分子）の構造'!N$47</f>
        <v>-</v>
      </c>
      <c r="L47" s="166"/>
      <c r="M47" s="166"/>
      <c r="N47" s="166" t="str">
        <f>'実質公債費比率（分子）の構造'!O$47</f>
        <v>-</v>
      </c>
      <c r="O47" s="166"/>
      <c r="P47" s="166"/>
    </row>
    <row r="48" spans="1:16" x14ac:dyDescent="0.15">
      <c r="A48" s="166" t="s">
        <v>71</v>
      </c>
      <c r="B48" s="166" t="str">
        <f>'実質公債費比率（分子）の構造'!K$46</f>
        <v>-</v>
      </c>
      <c r="C48" s="166"/>
      <c r="D48" s="166"/>
      <c r="E48" s="166" t="str">
        <f>'実質公債費比率（分子）の構造'!L$46</f>
        <v>-</v>
      </c>
      <c r="F48" s="166"/>
      <c r="G48" s="166"/>
      <c r="H48" s="166" t="str">
        <f>'実質公債費比率（分子）の構造'!M$46</f>
        <v>-</v>
      </c>
      <c r="I48" s="166"/>
      <c r="J48" s="166"/>
      <c r="K48" s="166" t="str">
        <f>'実質公債費比率（分子）の構造'!N$46</f>
        <v>-</v>
      </c>
      <c r="L48" s="166"/>
      <c r="M48" s="166"/>
      <c r="N48" s="166" t="str">
        <f>'実質公債費比率（分子）の構造'!O$46</f>
        <v>-</v>
      </c>
      <c r="O48" s="166"/>
      <c r="P48" s="166"/>
    </row>
    <row r="49" spans="1:16" x14ac:dyDescent="0.15">
      <c r="A49" s="166" t="s">
        <v>72</v>
      </c>
      <c r="B49" s="166">
        <f>'実質公債費比率（分子）の構造'!K$45</f>
        <v>1896</v>
      </c>
      <c r="C49" s="166"/>
      <c r="D49" s="166"/>
      <c r="E49" s="166">
        <f>'実質公債費比率（分子）の構造'!L$45</f>
        <v>1894</v>
      </c>
      <c r="F49" s="166"/>
      <c r="G49" s="166"/>
      <c r="H49" s="166">
        <f>'実質公債費比率（分子）の構造'!M$45</f>
        <v>1867</v>
      </c>
      <c r="I49" s="166"/>
      <c r="J49" s="166"/>
      <c r="K49" s="166">
        <f>'実質公債費比率（分子）の構造'!N$45</f>
        <v>1826</v>
      </c>
      <c r="L49" s="166"/>
      <c r="M49" s="166"/>
      <c r="N49" s="166">
        <f>'実質公債費比率（分子）の構造'!O$45</f>
        <v>1813</v>
      </c>
      <c r="O49" s="166"/>
      <c r="P49" s="166"/>
    </row>
    <row r="50" spans="1:16" x14ac:dyDescent="0.15">
      <c r="A50" s="166" t="s">
        <v>73</v>
      </c>
      <c r="B50" s="166" t="e">
        <f>NA()</f>
        <v>#N/A</v>
      </c>
      <c r="C50" s="166">
        <f>IF(ISNUMBER('実質公債費比率（分子）の構造'!K$53),'実質公債費比率（分子）の構造'!K$53,NA())</f>
        <v>804</v>
      </c>
      <c r="D50" s="166" t="e">
        <f>NA()</f>
        <v>#N/A</v>
      </c>
      <c r="E50" s="166" t="e">
        <f>NA()</f>
        <v>#N/A</v>
      </c>
      <c r="F50" s="166">
        <f>IF(ISNUMBER('実質公債費比率（分子）の構造'!L$53),'実質公債費比率（分子）の構造'!L$53,NA())</f>
        <v>818</v>
      </c>
      <c r="G50" s="166" t="e">
        <f>NA()</f>
        <v>#N/A</v>
      </c>
      <c r="H50" s="166" t="e">
        <f>NA()</f>
        <v>#N/A</v>
      </c>
      <c r="I50" s="166">
        <f>IF(ISNUMBER('実質公債費比率（分子）の構造'!M$53),'実質公債費比率（分子）の構造'!M$53,NA())</f>
        <v>763</v>
      </c>
      <c r="J50" s="166" t="e">
        <f>NA()</f>
        <v>#N/A</v>
      </c>
      <c r="K50" s="166" t="e">
        <f>NA()</f>
        <v>#N/A</v>
      </c>
      <c r="L50" s="166">
        <f>IF(ISNUMBER('実質公債費比率（分子）の構造'!N$53),'実質公債費比率（分子）の構造'!N$53,NA())</f>
        <v>678</v>
      </c>
      <c r="M50" s="166" t="e">
        <f>NA()</f>
        <v>#N/A</v>
      </c>
      <c r="N50" s="166" t="e">
        <f>NA()</f>
        <v>#N/A</v>
      </c>
      <c r="O50" s="166">
        <f>IF(ISNUMBER('実質公債費比率（分子）の構造'!O$53),'実質公債費比率（分子）の構造'!O$53,NA())</f>
        <v>731</v>
      </c>
      <c r="P50" s="166" t="e">
        <f>NA()</f>
        <v>#N/A</v>
      </c>
    </row>
    <row r="53" spans="1:16" x14ac:dyDescent="0.15">
      <c r="A53" s="138" t="s">
        <v>74</v>
      </c>
    </row>
    <row r="54" spans="1:16" x14ac:dyDescent="0.15">
      <c r="A54" s="165"/>
      <c r="B54" s="165" t="str">
        <f>'将来負担比率（分子）の構造'!I$40</f>
        <v>H30</v>
      </c>
      <c r="C54" s="165"/>
      <c r="D54" s="165"/>
      <c r="E54" s="165" t="str">
        <f>'将来負担比率（分子）の構造'!J$40</f>
        <v>R01</v>
      </c>
      <c r="F54" s="165"/>
      <c r="G54" s="165"/>
      <c r="H54" s="165" t="str">
        <f>'将来負担比率（分子）の構造'!K$40</f>
        <v>R02</v>
      </c>
      <c r="I54" s="165"/>
      <c r="J54" s="165"/>
      <c r="K54" s="165" t="str">
        <f>'将来負担比率（分子）の構造'!L$40</f>
        <v>R03</v>
      </c>
      <c r="L54" s="165"/>
      <c r="M54" s="165"/>
      <c r="N54" s="165" t="str">
        <f>'将来負担比率（分子）の構造'!M$40</f>
        <v>R04</v>
      </c>
      <c r="O54" s="165"/>
      <c r="P54" s="165"/>
    </row>
    <row r="55" spans="1:16" x14ac:dyDescent="0.15">
      <c r="A55" s="165"/>
      <c r="B55" s="165" t="s">
        <v>75</v>
      </c>
      <c r="C55" s="165"/>
      <c r="D55" s="165" t="s">
        <v>76</v>
      </c>
      <c r="E55" s="165" t="s">
        <v>75</v>
      </c>
      <c r="F55" s="165"/>
      <c r="G55" s="165" t="s">
        <v>76</v>
      </c>
      <c r="H55" s="165" t="s">
        <v>75</v>
      </c>
      <c r="I55" s="165"/>
      <c r="J55" s="165" t="s">
        <v>76</v>
      </c>
      <c r="K55" s="165" t="s">
        <v>75</v>
      </c>
      <c r="L55" s="165"/>
      <c r="M55" s="165" t="s">
        <v>76</v>
      </c>
      <c r="N55" s="165" t="s">
        <v>75</v>
      </c>
      <c r="O55" s="165"/>
      <c r="P55" s="165" t="s">
        <v>76</v>
      </c>
    </row>
    <row r="56" spans="1:16" x14ac:dyDescent="0.15">
      <c r="A56" s="165" t="s">
        <v>45</v>
      </c>
      <c r="B56" s="165"/>
      <c r="C56" s="165"/>
      <c r="D56" s="165">
        <f>'将来負担比率（分子）の構造'!I$52</f>
        <v>18019</v>
      </c>
      <c r="E56" s="165"/>
      <c r="F56" s="165"/>
      <c r="G56" s="165">
        <f>'将来負担比率（分子）の構造'!J$52</f>
        <v>17692</v>
      </c>
      <c r="H56" s="165"/>
      <c r="I56" s="165"/>
      <c r="J56" s="165">
        <f>'将来負担比率（分子）の構造'!K$52</f>
        <v>17260</v>
      </c>
      <c r="K56" s="165"/>
      <c r="L56" s="165"/>
      <c r="M56" s="165">
        <f>'将来負担比率（分子）の構造'!L$52</f>
        <v>16571</v>
      </c>
      <c r="N56" s="165"/>
      <c r="O56" s="165"/>
      <c r="P56" s="165">
        <f>'将来負担比率（分子）の構造'!M$52</f>
        <v>15875</v>
      </c>
    </row>
    <row r="57" spans="1:16" x14ac:dyDescent="0.15">
      <c r="A57" s="165" t="s">
        <v>44</v>
      </c>
      <c r="B57" s="165"/>
      <c r="C57" s="165"/>
      <c r="D57" s="165">
        <f>'将来負担比率（分子）の構造'!I$51</f>
        <v>2972</v>
      </c>
      <c r="E57" s="165"/>
      <c r="F57" s="165"/>
      <c r="G57" s="165">
        <f>'将来負担比率（分子）の構造'!J$51</f>
        <v>2772</v>
      </c>
      <c r="H57" s="165"/>
      <c r="I57" s="165"/>
      <c r="J57" s="165">
        <f>'将来負担比率（分子）の構造'!K$51</f>
        <v>2487</v>
      </c>
      <c r="K57" s="165"/>
      <c r="L57" s="165"/>
      <c r="M57" s="165">
        <f>'将来負担比率（分子）の構造'!L$51</f>
        <v>2360</v>
      </c>
      <c r="N57" s="165"/>
      <c r="O57" s="165"/>
      <c r="P57" s="165">
        <f>'将来負担比率（分子）の構造'!M$51</f>
        <v>2183</v>
      </c>
    </row>
    <row r="58" spans="1:16" x14ac:dyDescent="0.15">
      <c r="A58" s="165" t="s">
        <v>43</v>
      </c>
      <c r="B58" s="165"/>
      <c r="C58" s="165"/>
      <c r="D58" s="165">
        <f>'将来負担比率（分子）の構造'!I$50</f>
        <v>4895</v>
      </c>
      <c r="E58" s="165"/>
      <c r="F58" s="165"/>
      <c r="G58" s="165">
        <f>'将来負担比率（分子）の構造'!J$50</f>
        <v>4852</v>
      </c>
      <c r="H58" s="165"/>
      <c r="I58" s="165"/>
      <c r="J58" s="165">
        <f>'将来負担比率（分子）の構造'!K$50</f>
        <v>4946</v>
      </c>
      <c r="K58" s="165"/>
      <c r="L58" s="165"/>
      <c r="M58" s="165">
        <f>'将来負担比率（分子）の構造'!L$50</f>
        <v>5470</v>
      </c>
      <c r="N58" s="165"/>
      <c r="O58" s="165"/>
      <c r="P58" s="165">
        <f>'将来負担比率（分子）の構造'!M$50</f>
        <v>5862</v>
      </c>
    </row>
    <row r="59" spans="1:16" x14ac:dyDescent="0.15">
      <c r="A59" s="165" t="s">
        <v>41</v>
      </c>
      <c r="B59" s="165" t="str">
        <f>'将来負担比率（分子）の構造'!I$49</f>
        <v>-</v>
      </c>
      <c r="C59" s="165"/>
      <c r="D59" s="165"/>
      <c r="E59" s="165" t="str">
        <f>'将来負担比率（分子）の構造'!J$49</f>
        <v>-</v>
      </c>
      <c r="F59" s="165"/>
      <c r="G59" s="165"/>
      <c r="H59" s="165" t="str">
        <f>'将来負担比率（分子）の構造'!K$49</f>
        <v>-</v>
      </c>
      <c r="I59" s="165"/>
      <c r="J59" s="165"/>
      <c r="K59" s="165" t="str">
        <f>'将来負担比率（分子）の構造'!L$49</f>
        <v>-</v>
      </c>
      <c r="L59" s="165"/>
      <c r="M59" s="165"/>
      <c r="N59" s="165" t="str">
        <f>'将来負担比率（分子）の構造'!M$49</f>
        <v>-</v>
      </c>
      <c r="O59" s="165"/>
      <c r="P59" s="165"/>
    </row>
    <row r="60" spans="1:16" x14ac:dyDescent="0.15">
      <c r="A60" s="165" t="s">
        <v>40</v>
      </c>
      <c r="B60" s="165" t="str">
        <f>'将来負担比率（分子）の構造'!I$48</f>
        <v>-</v>
      </c>
      <c r="C60" s="165"/>
      <c r="D60" s="165"/>
      <c r="E60" s="165" t="str">
        <f>'将来負担比率（分子）の構造'!J$48</f>
        <v>-</v>
      </c>
      <c r="F60" s="165"/>
      <c r="G60" s="165"/>
      <c r="H60" s="165" t="str">
        <f>'将来負担比率（分子）の構造'!K$48</f>
        <v>-</v>
      </c>
      <c r="I60" s="165"/>
      <c r="J60" s="165"/>
      <c r="K60" s="165" t="str">
        <f>'将来負担比率（分子）の構造'!L$48</f>
        <v>-</v>
      </c>
      <c r="L60" s="165"/>
      <c r="M60" s="165"/>
      <c r="N60" s="165" t="str">
        <f>'将来負担比率（分子）の構造'!M$48</f>
        <v>-</v>
      </c>
      <c r="O60" s="165"/>
      <c r="P60" s="165"/>
    </row>
    <row r="61" spans="1:16" x14ac:dyDescent="0.15">
      <c r="A61" s="165" t="s">
        <v>38</v>
      </c>
      <c r="B61" s="165">
        <f>'将来負担比率（分子）の構造'!I$46</f>
        <v>27</v>
      </c>
      <c r="C61" s="165"/>
      <c r="D61" s="165"/>
      <c r="E61" s="165">
        <f>'将来負担比率（分子）の構造'!J$46</f>
        <v>32</v>
      </c>
      <c r="F61" s="165"/>
      <c r="G61" s="165"/>
      <c r="H61" s="165">
        <f>'将来負担比率（分子）の構造'!K$46</f>
        <v>29</v>
      </c>
      <c r="I61" s="165"/>
      <c r="J61" s="165"/>
      <c r="K61" s="165">
        <f>'将来負担比率（分子）の構造'!L$46</f>
        <v>39</v>
      </c>
      <c r="L61" s="165"/>
      <c r="M61" s="165"/>
      <c r="N61" s="165">
        <f>'将来負担比率（分子）の構造'!M$46</f>
        <v>39</v>
      </c>
      <c r="O61" s="165"/>
      <c r="P61" s="165"/>
    </row>
    <row r="62" spans="1:16" x14ac:dyDescent="0.15">
      <c r="A62" s="165" t="s">
        <v>37</v>
      </c>
      <c r="B62" s="165">
        <f>'将来負担比率（分子）の構造'!I$45</f>
        <v>2693</v>
      </c>
      <c r="C62" s="165"/>
      <c r="D62" s="165"/>
      <c r="E62" s="165">
        <f>'将来負担比率（分子）の構造'!J$45</f>
        <v>2673</v>
      </c>
      <c r="F62" s="165"/>
      <c r="G62" s="165"/>
      <c r="H62" s="165">
        <f>'将来負担比率（分子）の構造'!K$45</f>
        <v>2643</v>
      </c>
      <c r="I62" s="165"/>
      <c r="J62" s="165"/>
      <c r="K62" s="165">
        <f>'将来負担比率（分子）の構造'!L$45</f>
        <v>2500</v>
      </c>
      <c r="L62" s="165"/>
      <c r="M62" s="165"/>
      <c r="N62" s="165">
        <f>'将来負担比率（分子）の構造'!M$45</f>
        <v>2393</v>
      </c>
      <c r="O62" s="165"/>
      <c r="P62" s="165"/>
    </row>
    <row r="63" spans="1:16" x14ac:dyDescent="0.15">
      <c r="A63" s="165" t="s">
        <v>36</v>
      </c>
      <c r="B63" s="165">
        <f>'将来負担比率（分子）の構造'!I$44</f>
        <v>763</v>
      </c>
      <c r="C63" s="165"/>
      <c r="D63" s="165"/>
      <c r="E63" s="165">
        <f>'将来負担比率（分子）の構造'!J$44</f>
        <v>715</v>
      </c>
      <c r="F63" s="165"/>
      <c r="G63" s="165"/>
      <c r="H63" s="165">
        <f>'将来負担比率（分子）の構造'!K$44</f>
        <v>598</v>
      </c>
      <c r="I63" s="165"/>
      <c r="J63" s="165"/>
      <c r="K63" s="165">
        <f>'将来負担比率（分子）の構造'!L$44</f>
        <v>537</v>
      </c>
      <c r="L63" s="165"/>
      <c r="M63" s="165"/>
      <c r="N63" s="165">
        <f>'将来負担比率（分子）の構造'!M$44</f>
        <v>457</v>
      </c>
      <c r="O63" s="165"/>
      <c r="P63" s="165"/>
    </row>
    <row r="64" spans="1:16" x14ac:dyDescent="0.15">
      <c r="A64" s="165" t="s">
        <v>35</v>
      </c>
      <c r="B64" s="165">
        <f>'将来負担比率（分子）の構造'!I$43</f>
        <v>9423</v>
      </c>
      <c r="C64" s="165"/>
      <c r="D64" s="165"/>
      <c r="E64" s="165">
        <f>'将来負担比率（分子）の構造'!J$43</f>
        <v>9201</v>
      </c>
      <c r="F64" s="165"/>
      <c r="G64" s="165"/>
      <c r="H64" s="165">
        <f>'将来負担比率（分子）の構造'!K$43</f>
        <v>8897</v>
      </c>
      <c r="I64" s="165"/>
      <c r="J64" s="165"/>
      <c r="K64" s="165">
        <f>'将来負担比率（分子）の構造'!L$43</f>
        <v>9038</v>
      </c>
      <c r="L64" s="165"/>
      <c r="M64" s="165"/>
      <c r="N64" s="165">
        <f>'将来負担比率（分子）の構造'!M$43</f>
        <v>9049</v>
      </c>
      <c r="O64" s="165"/>
      <c r="P64" s="165"/>
    </row>
    <row r="65" spans="1:16" x14ac:dyDescent="0.15">
      <c r="A65" s="165" t="s">
        <v>34</v>
      </c>
      <c r="B65" s="165">
        <f>'将来負担比率（分子）の構造'!I$42</f>
        <v>18</v>
      </c>
      <c r="C65" s="165"/>
      <c r="D65" s="165"/>
      <c r="E65" s="165">
        <f>'将来負担比率（分子）の構造'!J$42</f>
        <v>15</v>
      </c>
      <c r="F65" s="165"/>
      <c r="G65" s="165"/>
      <c r="H65" s="165">
        <f>'将来負担比率（分子）の構造'!K$42</f>
        <v>13</v>
      </c>
      <c r="I65" s="165"/>
      <c r="J65" s="165"/>
      <c r="K65" s="165">
        <f>'将来負担比率（分子）の構造'!L$42</f>
        <v>12</v>
      </c>
      <c r="L65" s="165"/>
      <c r="M65" s="165"/>
      <c r="N65" s="165">
        <f>'将来負担比率（分子）の構造'!M$42</f>
        <v>10</v>
      </c>
      <c r="O65" s="165"/>
      <c r="P65" s="165"/>
    </row>
    <row r="66" spans="1:16" x14ac:dyDescent="0.15">
      <c r="A66" s="165" t="s">
        <v>33</v>
      </c>
      <c r="B66" s="165">
        <f>'将来負担比率（分子）の構造'!I$41</f>
        <v>17651</v>
      </c>
      <c r="C66" s="165"/>
      <c r="D66" s="165"/>
      <c r="E66" s="165">
        <f>'将来負担比率（分子）の構造'!J$41</f>
        <v>17330</v>
      </c>
      <c r="F66" s="165"/>
      <c r="G66" s="165"/>
      <c r="H66" s="165">
        <f>'将来負担比率（分子）の構造'!K$41</f>
        <v>17123</v>
      </c>
      <c r="I66" s="165"/>
      <c r="J66" s="165"/>
      <c r="K66" s="165">
        <f>'将来負担比率（分子）の構造'!L$41</f>
        <v>16375</v>
      </c>
      <c r="L66" s="165"/>
      <c r="M66" s="165"/>
      <c r="N66" s="165">
        <f>'将来負担比率（分子）の構造'!M$41</f>
        <v>15672</v>
      </c>
      <c r="O66" s="165"/>
      <c r="P66" s="165"/>
    </row>
    <row r="67" spans="1:16" x14ac:dyDescent="0.15">
      <c r="A67" s="165" t="s">
        <v>77</v>
      </c>
      <c r="B67" s="165" t="e">
        <f>NA()</f>
        <v>#N/A</v>
      </c>
      <c r="C67" s="165">
        <f>IF(ISNUMBER('将来負担比率（分子）の構造'!I$53), IF('将来負担比率（分子）の構造'!I$53 &lt; 0, 0, '将来負担比率（分子）の構造'!I$53), NA())</f>
        <v>4688</v>
      </c>
      <c r="D67" s="165" t="e">
        <f>NA()</f>
        <v>#N/A</v>
      </c>
      <c r="E67" s="165" t="e">
        <f>NA()</f>
        <v>#N/A</v>
      </c>
      <c r="F67" s="165">
        <f>IF(ISNUMBER('将来負担比率（分子）の構造'!J$53), IF('将来負担比率（分子）の構造'!J$53 &lt; 0, 0, '将来負担比率（分子）の構造'!J$53), NA())</f>
        <v>4649</v>
      </c>
      <c r="G67" s="165" t="e">
        <f>NA()</f>
        <v>#N/A</v>
      </c>
      <c r="H67" s="165" t="e">
        <f>NA()</f>
        <v>#N/A</v>
      </c>
      <c r="I67" s="165">
        <f>IF(ISNUMBER('将来負担比率（分子）の構造'!K$53), IF('将来負担比率（分子）の構造'!K$53 &lt; 0, 0, '将来負担比率（分子）の構造'!K$53), NA())</f>
        <v>4611</v>
      </c>
      <c r="J67" s="165" t="e">
        <f>NA()</f>
        <v>#N/A</v>
      </c>
      <c r="K67" s="165" t="e">
        <f>NA()</f>
        <v>#N/A</v>
      </c>
      <c r="L67" s="165">
        <f>IF(ISNUMBER('将来負担比率（分子）の構造'!L$53), IF('将来負担比率（分子）の構造'!L$53 &lt; 0, 0, '将来負担比率（分子）の構造'!L$53), NA())</f>
        <v>4099</v>
      </c>
      <c r="M67" s="165" t="e">
        <f>NA()</f>
        <v>#N/A</v>
      </c>
      <c r="N67" s="165" t="e">
        <f>NA()</f>
        <v>#N/A</v>
      </c>
      <c r="O67" s="165">
        <f>IF(ISNUMBER('将来負担比率（分子）の構造'!M$53), IF('将来負担比率（分子）の構造'!M$53 &lt; 0, 0, '将来負担比率（分子）の構造'!M$53), NA())</f>
        <v>3700</v>
      </c>
      <c r="P67" s="165" t="e">
        <f>NA()</f>
        <v>#N/A</v>
      </c>
    </row>
    <row r="70" spans="1:16" x14ac:dyDescent="0.15">
      <c r="A70" s="167" t="s">
        <v>78</v>
      </c>
      <c r="B70" s="167"/>
      <c r="C70" s="167"/>
      <c r="D70" s="167"/>
      <c r="E70" s="167"/>
      <c r="F70" s="167"/>
    </row>
    <row r="71" spans="1:16" x14ac:dyDescent="0.15">
      <c r="A71" s="168"/>
      <c r="B71" s="168" t="str">
        <f>基金残高に係る経年分析!F54</f>
        <v>R02</v>
      </c>
      <c r="C71" s="168" t="str">
        <f>基金残高に係る経年分析!G54</f>
        <v>R03</v>
      </c>
      <c r="D71" s="168" t="str">
        <f>基金残高に係る経年分析!H54</f>
        <v>R04</v>
      </c>
    </row>
    <row r="72" spans="1:16" x14ac:dyDescent="0.15">
      <c r="A72" s="168" t="s">
        <v>79</v>
      </c>
      <c r="B72" s="169">
        <f>基金残高に係る経年分析!F55</f>
        <v>2253</v>
      </c>
      <c r="C72" s="169">
        <f>基金残高に係る経年分析!G55</f>
        <v>2469</v>
      </c>
      <c r="D72" s="169">
        <f>基金残高に係る経年分析!H55</f>
        <v>2785</v>
      </c>
    </row>
    <row r="73" spans="1:16" x14ac:dyDescent="0.15">
      <c r="A73" s="168" t="s">
        <v>80</v>
      </c>
      <c r="B73" s="169">
        <f>基金残高に係る経年分析!F56</f>
        <v>277</v>
      </c>
      <c r="C73" s="169">
        <f>基金残高に係る経年分析!G56</f>
        <v>277</v>
      </c>
      <c r="D73" s="169">
        <f>基金残高に係る経年分析!H56</f>
        <v>287</v>
      </c>
    </row>
    <row r="74" spans="1:16" x14ac:dyDescent="0.15">
      <c r="A74" s="168" t="s">
        <v>81</v>
      </c>
      <c r="B74" s="169">
        <f>基金残高に係る経年分析!F57</f>
        <v>2890</v>
      </c>
      <c r="C74" s="169">
        <f>基金残高に係る経年分析!G57</f>
        <v>3154</v>
      </c>
      <c r="D74" s="169">
        <f>基金残高に係る経年分析!H57</f>
        <v>3191</v>
      </c>
    </row>
  </sheetData>
  <sheetProtection algorithmName="SHA-512" hashValue="6ESlSMP25/8JVXvHR7d4c54a3BTVRdsKJoccI/jZh9QxeSjXK69w38FNWdNnVX7qaGOX/XWQ2J0iu0aU/orX5A==" saltValue="lPIm7vwqxRSlB3nDp1+4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4" customWidth="1"/>
    <col min="2" max="2" width="2.375" style="204" customWidth="1"/>
    <col min="3" max="16" width="2.625" style="204" customWidth="1"/>
    <col min="17" max="17" width="2.375" style="204" customWidth="1"/>
    <col min="18" max="95" width="1.625" style="204" customWidth="1"/>
    <col min="96" max="133" width="1.625" style="216" customWidth="1"/>
    <col min="134" max="143" width="1.625" style="204" customWidth="1"/>
    <col min="144" max="16384" width="0" style="204"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704" t="s">
        <v>214</v>
      </c>
      <c r="DI1" s="705"/>
      <c r="DJ1" s="705"/>
      <c r="DK1" s="705"/>
      <c r="DL1" s="705"/>
      <c r="DM1" s="705"/>
      <c r="DN1" s="706"/>
      <c r="DO1" s="204"/>
      <c r="DP1" s="704" t="s">
        <v>215</v>
      </c>
      <c r="DQ1" s="705"/>
      <c r="DR1" s="705"/>
      <c r="DS1" s="705"/>
      <c r="DT1" s="705"/>
      <c r="DU1" s="705"/>
      <c r="DV1" s="705"/>
      <c r="DW1" s="705"/>
      <c r="DX1" s="705"/>
      <c r="DY1" s="705"/>
      <c r="DZ1" s="705"/>
      <c r="EA1" s="705"/>
      <c r="EB1" s="705"/>
      <c r="EC1" s="706"/>
      <c r="ED1" s="203"/>
      <c r="EE1" s="203"/>
      <c r="EF1" s="203"/>
      <c r="EG1" s="203"/>
      <c r="EH1" s="203"/>
      <c r="EI1" s="203"/>
      <c r="EJ1" s="203"/>
      <c r="EK1" s="203"/>
      <c r="EL1" s="203"/>
      <c r="EM1" s="203"/>
    </row>
    <row r="2" spans="2:143" ht="22.5" customHeight="1" x14ac:dyDescent="0.15">
      <c r="B2" s="205" t="s">
        <v>216</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15">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227</v>
      </c>
      <c r="C5" s="667"/>
      <c r="D5" s="667"/>
      <c r="E5" s="667"/>
      <c r="F5" s="667"/>
      <c r="G5" s="667"/>
      <c r="H5" s="667"/>
      <c r="I5" s="667"/>
      <c r="J5" s="667"/>
      <c r="K5" s="667"/>
      <c r="L5" s="667"/>
      <c r="M5" s="667"/>
      <c r="N5" s="667"/>
      <c r="O5" s="667"/>
      <c r="P5" s="667"/>
      <c r="Q5" s="668"/>
      <c r="R5" s="663">
        <v>4779810</v>
      </c>
      <c r="S5" s="664"/>
      <c r="T5" s="664"/>
      <c r="U5" s="664"/>
      <c r="V5" s="664"/>
      <c r="W5" s="664"/>
      <c r="X5" s="664"/>
      <c r="Y5" s="689"/>
      <c r="Z5" s="702">
        <v>24.5</v>
      </c>
      <c r="AA5" s="702"/>
      <c r="AB5" s="702"/>
      <c r="AC5" s="702"/>
      <c r="AD5" s="703">
        <v>4510444</v>
      </c>
      <c r="AE5" s="703"/>
      <c r="AF5" s="703"/>
      <c r="AG5" s="703"/>
      <c r="AH5" s="703"/>
      <c r="AI5" s="703"/>
      <c r="AJ5" s="703"/>
      <c r="AK5" s="703"/>
      <c r="AL5" s="690">
        <v>45.6</v>
      </c>
      <c r="AM5" s="672"/>
      <c r="AN5" s="672"/>
      <c r="AO5" s="691"/>
      <c r="AP5" s="666" t="s">
        <v>228</v>
      </c>
      <c r="AQ5" s="667"/>
      <c r="AR5" s="667"/>
      <c r="AS5" s="667"/>
      <c r="AT5" s="667"/>
      <c r="AU5" s="667"/>
      <c r="AV5" s="667"/>
      <c r="AW5" s="667"/>
      <c r="AX5" s="667"/>
      <c r="AY5" s="667"/>
      <c r="AZ5" s="667"/>
      <c r="BA5" s="667"/>
      <c r="BB5" s="667"/>
      <c r="BC5" s="667"/>
      <c r="BD5" s="667"/>
      <c r="BE5" s="667"/>
      <c r="BF5" s="668"/>
      <c r="BG5" s="608">
        <v>4510444</v>
      </c>
      <c r="BH5" s="609"/>
      <c r="BI5" s="609"/>
      <c r="BJ5" s="609"/>
      <c r="BK5" s="609"/>
      <c r="BL5" s="609"/>
      <c r="BM5" s="609"/>
      <c r="BN5" s="610"/>
      <c r="BO5" s="646">
        <v>94.4</v>
      </c>
      <c r="BP5" s="646"/>
      <c r="BQ5" s="646"/>
      <c r="BR5" s="646"/>
      <c r="BS5" s="647">
        <v>36058</v>
      </c>
      <c r="BT5" s="647"/>
      <c r="BU5" s="647"/>
      <c r="BV5" s="647"/>
      <c r="BW5" s="647"/>
      <c r="BX5" s="647"/>
      <c r="BY5" s="647"/>
      <c r="BZ5" s="647"/>
      <c r="CA5" s="647"/>
      <c r="CB5" s="687"/>
      <c r="CD5" s="660" t="s">
        <v>223</v>
      </c>
      <c r="CE5" s="661"/>
      <c r="CF5" s="661"/>
      <c r="CG5" s="661"/>
      <c r="CH5" s="661"/>
      <c r="CI5" s="661"/>
      <c r="CJ5" s="661"/>
      <c r="CK5" s="661"/>
      <c r="CL5" s="661"/>
      <c r="CM5" s="661"/>
      <c r="CN5" s="661"/>
      <c r="CO5" s="661"/>
      <c r="CP5" s="661"/>
      <c r="CQ5" s="662"/>
      <c r="CR5" s="660" t="s">
        <v>229</v>
      </c>
      <c r="CS5" s="661"/>
      <c r="CT5" s="661"/>
      <c r="CU5" s="661"/>
      <c r="CV5" s="661"/>
      <c r="CW5" s="661"/>
      <c r="CX5" s="661"/>
      <c r="CY5" s="662"/>
      <c r="CZ5" s="660" t="s">
        <v>221</v>
      </c>
      <c r="DA5" s="661"/>
      <c r="DB5" s="661"/>
      <c r="DC5" s="662"/>
      <c r="DD5" s="660" t="s">
        <v>230</v>
      </c>
      <c r="DE5" s="661"/>
      <c r="DF5" s="661"/>
      <c r="DG5" s="661"/>
      <c r="DH5" s="661"/>
      <c r="DI5" s="661"/>
      <c r="DJ5" s="661"/>
      <c r="DK5" s="661"/>
      <c r="DL5" s="661"/>
      <c r="DM5" s="661"/>
      <c r="DN5" s="661"/>
      <c r="DO5" s="661"/>
      <c r="DP5" s="662"/>
      <c r="DQ5" s="660" t="s">
        <v>231</v>
      </c>
      <c r="DR5" s="661"/>
      <c r="DS5" s="661"/>
      <c r="DT5" s="661"/>
      <c r="DU5" s="661"/>
      <c r="DV5" s="661"/>
      <c r="DW5" s="661"/>
      <c r="DX5" s="661"/>
      <c r="DY5" s="661"/>
      <c r="DZ5" s="661"/>
      <c r="EA5" s="661"/>
      <c r="EB5" s="661"/>
      <c r="EC5" s="662"/>
    </row>
    <row r="6" spans="2:143" ht="11.25" customHeight="1" x14ac:dyDescent="0.15">
      <c r="B6" s="605" t="s">
        <v>232</v>
      </c>
      <c r="C6" s="606"/>
      <c r="D6" s="606"/>
      <c r="E6" s="606"/>
      <c r="F6" s="606"/>
      <c r="G6" s="606"/>
      <c r="H6" s="606"/>
      <c r="I6" s="606"/>
      <c r="J6" s="606"/>
      <c r="K6" s="606"/>
      <c r="L6" s="606"/>
      <c r="M6" s="606"/>
      <c r="N6" s="606"/>
      <c r="O6" s="606"/>
      <c r="P6" s="606"/>
      <c r="Q6" s="607"/>
      <c r="R6" s="608">
        <v>133190</v>
      </c>
      <c r="S6" s="609"/>
      <c r="T6" s="609"/>
      <c r="U6" s="609"/>
      <c r="V6" s="609"/>
      <c r="W6" s="609"/>
      <c r="X6" s="609"/>
      <c r="Y6" s="610"/>
      <c r="Z6" s="646">
        <v>0.7</v>
      </c>
      <c r="AA6" s="646"/>
      <c r="AB6" s="646"/>
      <c r="AC6" s="646"/>
      <c r="AD6" s="647">
        <v>133190</v>
      </c>
      <c r="AE6" s="647"/>
      <c r="AF6" s="647"/>
      <c r="AG6" s="647"/>
      <c r="AH6" s="647"/>
      <c r="AI6" s="647"/>
      <c r="AJ6" s="647"/>
      <c r="AK6" s="647"/>
      <c r="AL6" s="611">
        <v>1.3</v>
      </c>
      <c r="AM6" s="612"/>
      <c r="AN6" s="612"/>
      <c r="AO6" s="648"/>
      <c r="AP6" s="605" t="s">
        <v>233</v>
      </c>
      <c r="AQ6" s="606"/>
      <c r="AR6" s="606"/>
      <c r="AS6" s="606"/>
      <c r="AT6" s="606"/>
      <c r="AU6" s="606"/>
      <c r="AV6" s="606"/>
      <c r="AW6" s="606"/>
      <c r="AX6" s="606"/>
      <c r="AY6" s="606"/>
      <c r="AZ6" s="606"/>
      <c r="BA6" s="606"/>
      <c r="BB6" s="606"/>
      <c r="BC6" s="606"/>
      <c r="BD6" s="606"/>
      <c r="BE6" s="606"/>
      <c r="BF6" s="607"/>
      <c r="BG6" s="608">
        <v>4510444</v>
      </c>
      <c r="BH6" s="609"/>
      <c r="BI6" s="609"/>
      <c r="BJ6" s="609"/>
      <c r="BK6" s="609"/>
      <c r="BL6" s="609"/>
      <c r="BM6" s="609"/>
      <c r="BN6" s="610"/>
      <c r="BO6" s="646">
        <v>94.4</v>
      </c>
      <c r="BP6" s="646"/>
      <c r="BQ6" s="646"/>
      <c r="BR6" s="646"/>
      <c r="BS6" s="647">
        <v>36058</v>
      </c>
      <c r="BT6" s="647"/>
      <c r="BU6" s="647"/>
      <c r="BV6" s="647"/>
      <c r="BW6" s="647"/>
      <c r="BX6" s="647"/>
      <c r="BY6" s="647"/>
      <c r="BZ6" s="647"/>
      <c r="CA6" s="647"/>
      <c r="CB6" s="687"/>
      <c r="CD6" s="666" t="s">
        <v>234</v>
      </c>
      <c r="CE6" s="667"/>
      <c r="CF6" s="667"/>
      <c r="CG6" s="667"/>
      <c r="CH6" s="667"/>
      <c r="CI6" s="667"/>
      <c r="CJ6" s="667"/>
      <c r="CK6" s="667"/>
      <c r="CL6" s="667"/>
      <c r="CM6" s="667"/>
      <c r="CN6" s="667"/>
      <c r="CO6" s="667"/>
      <c r="CP6" s="667"/>
      <c r="CQ6" s="668"/>
      <c r="CR6" s="608">
        <v>155176</v>
      </c>
      <c r="CS6" s="609"/>
      <c r="CT6" s="609"/>
      <c r="CU6" s="609"/>
      <c r="CV6" s="609"/>
      <c r="CW6" s="609"/>
      <c r="CX6" s="609"/>
      <c r="CY6" s="610"/>
      <c r="CZ6" s="690">
        <v>0.8</v>
      </c>
      <c r="DA6" s="672"/>
      <c r="DB6" s="672"/>
      <c r="DC6" s="692"/>
      <c r="DD6" s="614" t="s">
        <v>129</v>
      </c>
      <c r="DE6" s="609"/>
      <c r="DF6" s="609"/>
      <c r="DG6" s="609"/>
      <c r="DH6" s="609"/>
      <c r="DI6" s="609"/>
      <c r="DJ6" s="609"/>
      <c r="DK6" s="609"/>
      <c r="DL6" s="609"/>
      <c r="DM6" s="609"/>
      <c r="DN6" s="609"/>
      <c r="DO6" s="609"/>
      <c r="DP6" s="610"/>
      <c r="DQ6" s="614">
        <v>155176</v>
      </c>
      <c r="DR6" s="609"/>
      <c r="DS6" s="609"/>
      <c r="DT6" s="609"/>
      <c r="DU6" s="609"/>
      <c r="DV6" s="609"/>
      <c r="DW6" s="609"/>
      <c r="DX6" s="609"/>
      <c r="DY6" s="609"/>
      <c r="DZ6" s="609"/>
      <c r="EA6" s="609"/>
      <c r="EB6" s="609"/>
      <c r="EC6" s="645"/>
    </row>
    <row r="7" spans="2:143" ht="11.25" customHeight="1" x14ac:dyDescent="0.15">
      <c r="B7" s="605" t="s">
        <v>235</v>
      </c>
      <c r="C7" s="606"/>
      <c r="D7" s="606"/>
      <c r="E7" s="606"/>
      <c r="F7" s="606"/>
      <c r="G7" s="606"/>
      <c r="H7" s="606"/>
      <c r="I7" s="606"/>
      <c r="J7" s="606"/>
      <c r="K7" s="606"/>
      <c r="L7" s="606"/>
      <c r="M7" s="606"/>
      <c r="N7" s="606"/>
      <c r="O7" s="606"/>
      <c r="P7" s="606"/>
      <c r="Q7" s="607"/>
      <c r="R7" s="608">
        <v>2635</v>
      </c>
      <c r="S7" s="609"/>
      <c r="T7" s="609"/>
      <c r="U7" s="609"/>
      <c r="V7" s="609"/>
      <c r="W7" s="609"/>
      <c r="X7" s="609"/>
      <c r="Y7" s="610"/>
      <c r="Z7" s="646">
        <v>0</v>
      </c>
      <c r="AA7" s="646"/>
      <c r="AB7" s="646"/>
      <c r="AC7" s="646"/>
      <c r="AD7" s="647">
        <v>2635</v>
      </c>
      <c r="AE7" s="647"/>
      <c r="AF7" s="647"/>
      <c r="AG7" s="647"/>
      <c r="AH7" s="647"/>
      <c r="AI7" s="647"/>
      <c r="AJ7" s="647"/>
      <c r="AK7" s="647"/>
      <c r="AL7" s="611">
        <v>0</v>
      </c>
      <c r="AM7" s="612"/>
      <c r="AN7" s="612"/>
      <c r="AO7" s="648"/>
      <c r="AP7" s="605" t="s">
        <v>236</v>
      </c>
      <c r="AQ7" s="606"/>
      <c r="AR7" s="606"/>
      <c r="AS7" s="606"/>
      <c r="AT7" s="606"/>
      <c r="AU7" s="606"/>
      <c r="AV7" s="606"/>
      <c r="AW7" s="606"/>
      <c r="AX7" s="606"/>
      <c r="AY7" s="606"/>
      <c r="AZ7" s="606"/>
      <c r="BA7" s="606"/>
      <c r="BB7" s="606"/>
      <c r="BC7" s="606"/>
      <c r="BD7" s="606"/>
      <c r="BE7" s="606"/>
      <c r="BF7" s="607"/>
      <c r="BG7" s="608">
        <v>1608837</v>
      </c>
      <c r="BH7" s="609"/>
      <c r="BI7" s="609"/>
      <c r="BJ7" s="609"/>
      <c r="BK7" s="609"/>
      <c r="BL7" s="609"/>
      <c r="BM7" s="609"/>
      <c r="BN7" s="610"/>
      <c r="BO7" s="646">
        <v>33.700000000000003</v>
      </c>
      <c r="BP7" s="646"/>
      <c r="BQ7" s="646"/>
      <c r="BR7" s="646"/>
      <c r="BS7" s="647">
        <v>36058</v>
      </c>
      <c r="BT7" s="647"/>
      <c r="BU7" s="647"/>
      <c r="BV7" s="647"/>
      <c r="BW7" s="647"/>
      <c r="BX7" s="647"/>
      <c r="BY7" s="647"/>
      <c r="BZ7" s="647"/>
      <c r="CA7" s="647"/>
      <c r="CB7" s="687"/>
      <c r="CD7" s="605" t="s">
        <v>237</v>
      </c>
      <c r="CE7" s="606"/>
      <c r="CF7" s="606"/>
      <c r="CG7" s="606"/>
      <c r="CH7" s="606"/>
      <c r="CI7" s="606"/>
      <c r="CJ7" s="606"/>
      <c r="CK7" s="606"/>
      <c r="CL7" s="606"/>
      <c r="CM7" s="606"/>
      <c r="CN7" s="606"/>
      <c r="CO7" s="606"/>
      <c r="CP7" s="606"/>
      <c r="CQ7" s="607"/>
      <c r="CR7" s="608">
        <v>3151512</v>
      </c>
      <c r="CS7" s="609"/>
      <c r="CT7" s="609"/>
      <c r="CU7" s="609"/>
      <c r="CV7" s="609"/>
      <c r="CW7" s="609"/>
      <c r="CX7" s="609"/>
      <c r="CY7" s="610"/>
      <c r="CZ7" s="646">
        <v>16.5</v>
      </c>
      <c r="DA7" s="646"/>
      <c r="DB7" s="646"/>
      <c r="DC7" s="646"/>
      <c r="DD7" s="614">
        <v>528475</v>
      </c>
      <c r="DE7" s="609"/>
      <c r="DF7" s="609"/>
      <c r="DG7" s="609"/>
      <c r="DH7" s="609"/>
      <c r="DI7" s="609"/>
      <c r="DJ7" s="609"/>
      <c r="DK7" s="609"/>
      <c r="DL7" s="609"/>
      <c r="DM7" s="609"/>
      <c r="DN7" s="609"/>
      <c r="DO7" s="609"/>
      <c r="DP7" s="610"/>
      <c r="DQ7" s="614">
        <v>2434527</v>
      </c>
      <c r="DR7" s="609"/>
      <c r="DS7" s="609"/>
      <c r="DT7" s="609"/>
      <c r="DU7" s="609"/>
      <c r="DV7" s="609"/>
      <c r="DW7" s="609"/>
      <c r="DX7" s="609"/>
      <c r="DY7" s="609"/>
      <c r="DZ7" s="609"/>
      <c r="EA7" s="609"/>
      <c r="EB7" s="609"/>
      <c r="EC7" s="645"/>
    </row>
    <row r="8" spans="2:143" ht="11.25" customHeight="1" x14ac:dyDescent="0.15">
      <c r="B8" s="605" t="s">
        <v>238</v>
      </c>
      <c r="C8" s="606"/>
      <c r="D8" s="606"/>
      <c r="E8" s="606"/>
      <c r="F8" s="606"/>
      <c r="G8" s="606"/>
      <c r="H8" s="606"/>
      <c r="I8" s="606"/>
      <c r="J8" s="606"/>
      <c r="K8" s="606"/>
      <c r="L8" s="606"/>
      <c r="M8" s="606"/>
      <c r="N8" s="606"/>
      <c r="O8" s="606"/>
      <c r="P8" s="606"/>
      <c r="Q8" s="607"/>
      <c r="R8" s="608">
        <v>18961</v>
      </c>
      <c r="S8" s="609"/>
      <c r="T8" s="609"/>
      <c r="U8" s="609"/>
      <c r="V8" s="609"/>
      <c r="W8" s="609"/>
      <c r="X8" s="609"/>
      <c r="Y8" s="610"/>
      <c r="Z8" s="646">
        <v>0.1</v>
      </c>
      <c r="AA8" s="646"/>
      <c r="AB8" s="646"/>
      <c r="AC8" s="646"/>
      <c r="AD8" s="647">
        <v>18961</v>
      </c>
      <c r="AE8" s="647"/>
      <c r="AF8" s="647"/>
      <c r="AG8" s="647"/>
      <c r="AH8" s="647"/>
      <c r="AI8" s="647"/>
      <c r="AJ8" s="647"/>
      <c r="AK8" s="647"/>
      <c r="AL8" s="611">
        <v>0.2</v>
      </c>
      <c r="AM8" s="612"/>
      <c r="AN8" s="612"/>
      <c r="AO8" s="648"/>
      <c r="AP8" s="605" t="s">
        <v>239</v>
      </c>
      <c r="AQ8" s="606"/>
      <c r="AR8" s="606"/>
      <c r="AS8" s="606"/>
      <c r="AT8" s="606"/>
      <c r="AU8" s="606"/>
      <c r="AV8" s="606"/>
      <c r="AW8" s="606"/>
      <c r="AX8" s="606"/>
      <c r="AY8" s="606"/>
      <c r="AZ8" s="606"/>
      <c r="BA8" s="606"/>
      <c r="BB8" s="606"/>
      <c r="BC8" s="606"/>
      <c r="BD8" s="606"/>
      <c r="BE8" s="606"/>
      <c r="BF8" s="607"/>
      <c r="BG8" s="608">
        <v>52087</v>
      </c>
      <c r="BH8" s="609"/>
      <c r="BI8" s="609"/>
      <c r="BJ8" s="609"/>
      <c r="BK8" s="609"/>
      <c r="BL8" s="609"/>
      <c r="BM8" s="609"/>
      <c r="BN8" s="610"/>
      <c r="BO8" s="646">
        <v>1.1000000000000001</v>
      </c>
      <c r="BP8" s="646"/>
      <c r="BQ8" s="646"/>
      <c r="BR8" s="646"/>
      <c r="BS8" s="647" t="s">
        <v>129</v>
      </c>
      <c r="BT8" s="647"/>
      <c r="BU8" s="647"/>
      <c r="BV8" s="647"/>
      <c r="BW8" s="647"/>
      <c r="BX8" s="647"/>
      <c r="BY8" s="647"/>
      <c r="BZ8" s="647"/>
      <c r="CA8" s="647"/>
      <c r="CB8" s="687"/>
      <c r="CD8" s="605" t="s">
        <v>240</v>
      </c>
      <c r="CE8" s="606"/>
      <c r="CF8" s="606"/>
      <c r="CG8" s="606"/>
      <c r="CH8" s="606"/>
      <c r="CI8" s="606"/>
      <c r="CJ8" s="606"/>
      <c r="CK8" s="606"/>
      <c r="CL8" s="606"/>
      <c r="CM8" s="606"/>
      <c r="CN8" s="606"/>
      <c r="CO8" s="606"/>
      <c r="CP8" s="606"/>
      <c r="CQ8" s="607"/>
      <c r="CR8" s="608">
        <v>5858794</v>
      </c>
      <c r="CS8" s="609"/>
      <c r="CT8" s="609"/>
      <c r="CU8" s="609"/>
      <c r="CV8" s="609"/>
      <c r="CW8" s="609"/>
      <c r="CX8" s="609"/>
      <c r="CY8" s="610"/>
      <c r="CZ8" s="646">
        <v>30.7</v>
      </c>
      <c r="DA8" s="646"/>
      <c r="DB8" s="646"/>
      <c r="DC8" s="646"/>
      <c r="DD8" s="614">
        <v>96373</v>
      </c>
      <c r="DE8" s="609"/>
      <c r="DF8" s="609"/>
      <c r="DG8" s="609"/>
      <c r="DH8" s="609"/>
      <c r="DI8" s="609"/>
      <c r="DJ8" s="609"/>
      <c r="DK8" s="609"/>
      <c r="DL8" s="609"/>
      <c r="DM8" s="609"/>
      <c r="DN8" s="609"/>
      <c r="DO8" s="609"/>
      <c r="DP8" s="610"/>
      <c r="DQ8" s="614">
        <v>2743748</v>
      </c>
      <c r="DR8" s="609"/>
      <c r="DS8" s="609"/>
      <c r="DT8" s="609"/>
      <c r="DU8" s="609"/>
      <c r="DV8" s="609"/>
      <c r="DW8" s="609"/>
      <c r="DX8" s="609"/>
      <c r="DY8" s="609"/>
      <c r="DZ8" s="609"/>
      <c r="EA8" s="609"/>
      <c r="EB8" s="609"/>
      <c r="EC8" s="645"/>
    </row>
    <row r="9" spans="2:143" ht="11.25" customHeight="1" x14ac:dyDescent="0.15">
      <c r="B9" s="605" t="s">
        <v>241</v>
      </c>
      <c r="C9" s="606"/>
      <c r="D9" s="606"/>
      <c r="E9" s="606"/>
      <c r="F9" s="606"/>
      <c r="G9" s="606"/>
      <c r="H9" s="606"/>
      <c r="I9" s="606"/>
      <c r="J9" s="606"/>
      <c r="K9" s="606"/>
      <c r="L9" s="606"/>
      <c r="M9" s="606"/>
      <c r="N9" s="606"/>
      <c r="O9" s="606"/>
      <c r="P9" s="606"/>
      <c r="Q9" s="607"/>
      <c r="R9" s="608">
        <v>13979</v>
      </c>
      <c r="S9" s="609"/>
      <c r="T9" s="609"/>
      <c r="U9" s="609"/>
      <c r="V9" s="609"/>
      <c r="W9" s="609"/>
      <c r="X9" s="609"/>
      <c r="Y9" s="610"/>
      <c r="Z9" s="646">
        <v>0.1</v>
      </c>
      <c r="AA9" s="646"/>
      <c r="AB9" s="646"/>
      <c r="AC9" s="646"/>
      <c r="AD9" s="647">
        <v>13979</v>
      </c>
      <c r="AE9" s="647"/>
      <c r="AF9" s="647"/>
      <c r="AG9" s="647"/>
      <c r="AH9" s="647"/>
      <c r="AI9" s="647"/>
      <c r="AJ9" s="647"/>
      <c r="AK9" s="647"/>
      <c r="AL9" s="611">
        <v>0.1</v>
      </c>
      <c r="AM9" s="612"/>
      <c r="AN9" s="612"/>
      <c r="AO9" s="648"/>
      <c r="AP9" s="605" t="s">
        <v>242</v>
      </c>
      <c r="AQ9" s="606"/>
      <c r="AR9" s="606"/>
      <c r="AS9" s="606"/>
      <c r="AT9" s="606"/>
      <c r="AU9" s="606"/>
      <c r="AV9" s="606"/>
      <c r="AW9" s="606"/>
      <c r="AX9" s="606"/>
      <c r="AY9" s="606"/>
      <c r="AZ9" s="606"/>
      <c r="BA9" s="606"/>
      <c r="BB9" s="606"/>
      <c r="BC9" s="606"/>
      <c r="BD9" s="606"/>
      <c r="BE9" s="606"/>
      <c r="BF9" s="607"/>
      <c r="BG9" s="608">
        <v>1323185</v>
      </c>
      <c r="BH9" s="609"/>
      <c r="BI9" s="609"/>
      <c r="BJ9" s="609"/>
      <c r="BK9" s="609"/>
      <c r="BL9" s="609"/>
      <c r="BM9" s="609"/>
      <c r="BN9" s="610"/>
      <c r="BO9" s="646">
        <v>27.7</v>
      </c>
      <c r="BP9" s="646"/>
      <c r="BQ9" s="646"/>
      <c r="BR9" s="646"/>
      <c r="BS9" s="647" t="s">
        <v>129</v>
      </c>
      <c r="BT9" s="647"/>
      <c r="BU9" s="647"/>
      <c r="BV9" s="647"/>
      <c r="BW9" s="647"/>
      <c r="BX9" s="647"/>
      <c r="BY9" s="647"/>
      <c r="BZ9" s="647"/>
      <c r="CA9" s="647"/>
      <c r="CB9" s="687"/>
      <c r="CD9" s="605" t="s">
        <v>243</v>
      </c>
      <c r="CE9" s="606"/>
      <c r="CF9" s="606"/>
      <c r="CG9" s="606"/>
      <c r="CH9" s="606"/>
      <c r="CI9" s="606"/>
      <c r="CJ9" s="606"/>
      <c r="CK9" s="606"/>
      <c r="CL9" s="606"/>
      <c r="CM9" s="606"/>
      <c r="CN9" s="606"/>
      <c r="CO9" s="606"/>
      <c r="CP9" s="606"/>
      <c r="CQ9" s="607"/>
      <c r="CR9" s="608">
        <v>1573135</v>
      </c>
      <c r="CS9" s="609"/>
      <c r="CT9" s="609"/>
      <c r="CU9" s="609"/>
      <c r="CV9" s="609"/>
      <c r="CW9" s="609"/>
      <c r="CX9" s="609"/>
      <c r="CY9" s="610"/>
      <c r="CZ9" s="646">
        <v>8.1999999999999993</v>
      </c>
      <c r="DA9" s="646"/>
      <c r="DB9" s="646"/>
      <c r="DC9" s="646"/>
      <c r="DD9" s="614">
        <v>52492</v>
      </c>
      <c r="DE9" s="609"/>
      <c r="DF9" s="609"/>
      <c r="DG9" s="609"/>
      <c r="DH9" s="609"/>
      <c r="DI9" s="609"/>
      <c r="DJ9" s="609"/>
      <c r="DK9" s="609"/>
      <c r="DL9" s="609"/>
      <c r="DM9" s="609"/>
      <c r="DN9" s="609"/>
      <c r="DO9" s="609"/>
      <c r="DP9" s="610"/>
      <c r="DQ9" s="614">
        <v>1164245</v>
      </c>
      <c r="DR9" s="609"/>
      <c r="DS9" s="609"/>
      <c r="DT9" s="609"/>
      <c r="DU9" s="609"/>
      <c r="DV9" s="609"/>
      <c r="DW9" s="609"/>
      <c r="DX9" s="609"/>
      <c r="DY9" s="609"/>
      <c r="DZ9" s="609"/>
      <c r="EA9" s="609"/>
      <c r="EB9" s="609"/>
      <c r="EC9" s="645"/>
    </row>
    <row r="10" spans="2:143" ht="11.25" customHeight="1" x14ac:dyDescent="0.15">
      <c r="B10" s="605" t="s">
        <v>244</v>
      </c>
      <c r="C10" s="606"/>
      <c r="D10" s="606"/>
      <c r="E10" s="606"/>
      <c r="F10" s="606"/>
      <c r="G10" s="606"/>
      <c r="H10" s="606"/>
      <c r="I10" s="606"/>
      <c r="J10" s="606"/>
      <c r="K10" s="606"/>
      <c r="L10" s="606"/>
      <c r="M10" s="606"/>
      <c r="N10" s="606"/>
      <c r="O10" s="606"/>
      <c r="P10" s="606"/>
      <c r="Q10" s="607"/>
      <c r="R10" s="608" t="s">
        <v>129</v>
      </c>
      <c r="S10" s="609"/>
      <c r="T10" s="609"/>
      <c r="U10" s="609"/>
      <c r="V10" s="609"/>
      <c r="W10" s="609"/>
      <c r="X10" s="609"/>
      <c r="Y10" s="610"/>
      <c r="Z10" s="646" t="s">
        <v>129</v>
      </c>
      <c r="AA10" s="646"/>
      <c r="AB10" s="646"/>
      <c r="AC10" s="646"/>
      <c r="AD10" s="647" t="s">
        <v>129</v>
      </c>
      <c r="AE10" s="647"/>
      <c r="AF10" s="647"/>
      <c r="AG10" s="647"/>
      <c r="AH10" s="647"/>
      <c r="AI10" s="647"/>
      <c r="AJ10" s="647"/>
      <c r="AK10" s="647"/>
      <c r="AL10" s="611" t="s">
        <v>129</v>
      </c>
      <c r="AM10" s="612"/>
      <c r="AN10" s="612"/>
      <c r="AO10" s="648"/>
      <c r="AP10" s="605" t="s">
        <v>245</v>
      </c>
      <c r="AQ10" s="606"/>
      <c r="AR10" s="606"/>
      <c r="AS10" s="606"/>
      <c r="AT10" s="606"/>
      <c r="AU10" s="606"/>
      <c r="AV10" s="606"/>
      <c r="AW10" s="606"/>
      <c r="AX10" s="606"/>
      <c r="AY10" s="606"/>
      <c r="AZ10" s="606"/>
      <c r="BA10" s="606"/>
      <c r="BB10" s="606"/>
      <c r="BC10" s="606"/>
      <c r="BD10" s="606"/>
      <c r="BE10" s="606"/>
      <c r="BF10" s="607"/>
      <c r="BG10" s="608">
        <v>107208</v>
      </c>
      <c r="BH10" s="609"/>
      <c r="BI10" s="609"/>
      <c r="BJ10" s="609"/>
      <c r="BK10" s="609"/>
      <c r="BL10" s="609"/>
      <c r="BM10" s="609"/>
      <c r="BN10" s="610"/>
      <c r="BO10" s="646">
        <v>2.2000000000000002</v>
      </c>
      <c r="BP10" s="646"/>
      <c r="BQ10" s="646"/>
      <c r="BR10" s="646"/>
      <c r="BS10" s="647" t="s">
        <v>129</v>
      </c>
      <c r="BT10" s="647"/>
      <c r="BU10" s="647"/>
      <c r="BV10" s="647"/>
      <c r="BW10" s="647"/>
      <c r="BX10" s="647"/>
      <c r="BY10" s="647"/>
      <c r="BZ10" s="647"/>
      <c r="CA10" s="647"/>
      <c r="CB10" s="687"/>
      <c r="CD10" s="605" t="s">
        <v>246</v>
      </c>
      <c r="CE10" s="606"/>
      <c r="CF10" s="606"/>
      <c r="CG10" s="606"/>
      <c r="CH10" s="606"/>
      <c r="CI10" s="606"/>
      <c r="CJ10" s="606"/>
      <c r="CK10" s="606"/>
      <c r="CL10" s="606"/>
      <c r="CM10" s="606"/>
      <c r="CN10" s="606"/>
      <c r="CO10" s="606"/>
      <c r="CP10" s="606"/>
      <c r="CQ10" s="607"/>
      <c r="CR10" s="608">
        <v>39569</v>
      </c>
      <c r="CS10" s="609"/>
      <c r="CT10" s="609"/>
      <c r="CU10" s="609"/>
      <c r="CV10" s="609"/>
      <c r="CW10" s="609"/>
      <c r="CX10" s="609"/>
      <c r="CY10" s="610"/>
      <c r="CZ10" s="646">
        <v>0.2</v>
      </c>
      <c r="DA10" s="646"/>
      <c r="DB10" s="646"/>
      <c r="DC10" s="646"/>
      <c r="DD10" s="614" t="s">
        <v>129</v>
      </c>
      <c r="DE10" s="609"/>
      <c r="DF10" s="609"/>
      <c r="DG10" s="609"/>
      <c r="DH10" s="609"/>
      <c r="DI10" s="609"/>
      <c r="DJ10" s="609"/>
      <c r="DK10" s="609"/>
      <c r="DL10" s="609"/>
      <c r="DM10" s="609"/>
      <c r="DN10" s="609"/>
      <c r="DO10" s="609"/>
      <c r="DP10" s="610"/>
      <c r="DQ10" s="614">
        <v>33723</v>
      </c>
      <c r="DR10" s="609"/>
      <c r="DS10" s="609"/>
      <c r="DT10" s="609"/>
      <c r="DU10" s="609"/>
      <c r="DV10" s="609"/>
      <c r="DW10" s="609"/>
      <c r="DX10" s="609"/>
      <c r="DY10" s="609"/>
      <c r="DZ10" s="609"/>
      <c r="EA10" s="609"/>
      <c r="EB10" s="609"/>
      <c r="EC10" s="645"/>
    </row>
    <row r="11" spans="2:143" ht="11.25" customHeight="1" x14ac:dyDescent="0.15">
      <c r="B11" s="605" t="s">
        <v>247</v>
      </c>
      <c r="C11" s="606"/>
      <c r="D11" s="606"/>
      <c r="E11" s="606"/>
      <c r="F11" s="606"/>
      <c r="G11" s="606"/>
      <c r="H11" s="606"/>
      <c r="I11" s="606"/>
      <c r="J11" s="606"/>
      <c r="K11" s="606"/>
      <c r="L11" s="606"/>
      <c r="M11" s="606"/>
      <c r="N11" s="606"/>
      <c r="O11" s="606"/>
      <c r="P11" s="606"/>
      <c r="Q11" s="607"/>
      <c r="R11" s="608">
        <v>757968</v>
      </c>
      <c r="S11" s="609"/>
      <c r="T11" s="609"/>
      <c r="U11" s="609"/>
      <c r="V11" s="609"/>
      <c r="W11" s="609"/>
      <c r="X11" s="609"/>
      <c r="Y11" s="610"/>
      <c r="Z11" s="611">
        <v>3.9</v>
      </c>
      <c r="AA11" s="612"/>
      <c r="AB11" s="612"/>
      <c r="AC11" s="613"/>
      <c r="AD11" s="614">
        <v>757968</v>
      </c>
      <c r="AE11" s="609"/>
      <c r="AF11" s="609"/>
      <c r="AG11" s="609"/>
      <c r="AH11" s="609"/>
      <c r="AI11" s="609"/>
      <c r="AJ11" s="609"/>
      <c r="AK11" s="610"/>
      <c r="AL11" s="611">
        <v>7.7</v>
      </c>
      <c r="AM11" s="612"/>
      <c r="AN11" s="612"/>
      <c r="AO11" s="648"/>
      <c r="AP11" s="605" t="s">
        <v>248</v>
      </c>
      <c r="AQ11" s="606"/>
      <c r="AR11" s="606"/>
      <c r="AS11" s="606"/>
      <c r="AT11" s="606"/>
      <c r="AU11" s="606"/>
      <c r="AV11" s="606"/>
      <c r="AW11" s="606"/>
      <c r="AX11" s="606"/>
      <c r="AY11" s="606"/>
      <c r="AZ11" s="606"/>
      <c r="BA11" s="606"/>
      <c r="BB11" s="606"/>
      <c r="BC11" s="606"/>
      <c r="BD11" s="606"/>
      <c r="BE11" s="606"/>
      <c r="BF11" s="607"/>
      <c r="BG11" s="608">
        <v>126357</v>
      </c>
      <c r="BH11" s="609"/>
      <c r="BI11" s="609"/>
      <c r="BJ11" s="609"/>
      <c r="BK11" s="609"/>
      <c r="BL11" s="609"/>
      <c r="BM11" s="609"/>
      <c r="BN11" s="610"/>
      <c r="BO11" s="646">
        <v>2.6</v>
      </c>
      <c r="BP11" s="646"/>
      <c r="BQ11" s="646"/>
      <c r="BR11" s="646"/>
      <c r="BS11" s="647">
        <v>36058</v>
      </c>
      <c r="BT11" s="647"/>
      <c r="BU11" s="647"/>
      <c r="BV11" s="647"/>
      <c r="BW11" s="647"/>
      <c r="BX11" s="647"/>
      <c r="BY11" s="647"/>
      <c r="BZ11" s="647"/>
      <c r="CA11" s="647"/>
      <c r="CB11" s="687"/>
      <c r="CD11" s="605" t="s">
        <v>249</v>
      </c>
      <c r="CE11" s="606"/>
      <c r="CF11" s="606"/>
      <c r="CG11" s="606"/>
      <c r="CH11" s="606"/>
      <c r="CI11" s="606"/>
      <c r="CJ11" s="606"/>
      <c r="CK11" s="606"/>
      <c r="CL11" s="606"/>
      <c r="CM11" s="606"/>
      <c r="CN11" s="606"/>
      <c r="CO11" s="606"/>
      <c r="CP11" s="606"/>
      <c r="CQ11" s="607"/>
      <c r="CR11" s="608">
        <v>1255257</v>
      </c>
      <c r="CS11" s="609"/>
      <c r="CT11" s="609"/>
      <c r="CU11" s="609"/>
      <c r="CV11" s="609"/>
      <c r="CW11" s="609"/>
      <c r="CX11" s="609"/>
      <c r="CY11" s="610"/>
      <c r="CZ11" s="646">
        <v>6.6</v>
      </c>
      <c r="DA11" s="646"/>
      <c r="DB11" s="646"/>
      <c r="DC11" s="646"/>
      <c r="DD11" s="614">
        <v>549622</v>
      </c>
      <c r="DE11" s="609"/>
      <c r="DF11" s="609"/>
      <c r="DG11" s="609"/>
      <c r="DH11" s="609"/>
      <c r="DI11" s="609"/>
      <c r="DJ11" s="609"/>
      <c r="DK11" s="609"/>
      <c r="DL11" s="609"/>
      <c r="DM11" s="609"/>
      <c r="DN11" s="609"/>
      <c r="DO11" s="609"/>
      <c r="DP11" s="610"/>
      <c r="DQ11" s="614">
        <v>595282</v>
      </c>
      <c r="DR11" s="609"/>
      <c r="DS11" s="609"/>
      <c r="DT11" s="609"/>
      <c r="DU11" s="609"/>
      <c r="DV11" s="609"/>
      <c r="DW11" s="609"/>
      <c r="DX11" s="609"/>
      <c r="DY11" s="609"/>
      <c r="DZ11" s="609"/>
      <c r="EA11" s="609"/>
      <c r="EB11" s="609"/>
      <c r="EC11" s="645"/>
    </row>
    <row r="12" spans="2:143" ht="11.25" customHeight="1" x14ac:dyDescent="0.15">
      <c r="B12" s="605" t="s">
        <v>250</v>
      </c>
      <c r="C12" s="606"/>
      <c r="D12" s="606"/>
      <c r="E12" s="606"/>
      <c r="F12" s="606"/>
      <c r="G12" s="606"/>
      <c r="H12" s="606"/>
      <c r="I12" s="606"/>
      <c r="J12" s="606"/>
      <c r="K12" s="606"/>
      <c r="L12" s="606"/>
      <c r="M12" s="606"/>
      <c r="N12" s="606"/>
      <c r="O12" s="606"/>
      <c r="P12" s="606"/>
      <c r="Q12" s="607"/>
      <c r="R12" s="608">
        <v>15843</v>
      </c>
      <c r="S12" s="609"/>
      <c r="T12" s="609"/>
      <c r="U12" s="609"/>
      <c r="V12" s="609"/>
      <c r="W12" s="609"/>
      <c r="X12" s="609"/>
      <c r="Y12" s="610"/>
      <c r="Z12" s="646">
        <v>0.1</v>
      </c>
      <c r="AA12" s="646"/>
      <c r="AB12" s="646"/>
      <c r="AC12" s="646"/>
      <c r="AD12" s="647">
        <v>15843</v>
      </c>
      <c r="AE12" s="647"/>
      <c r="AF12" s="647"/>
      <c r="AG12" s="647"/>
      <c r="AH12" s="647"/>
      <c r="AI12" s="647"/>
      <c r="AJ12" s="647"/>
      <c r="AK12" s="647"/>
      <c r="AL12" s="611">
        <v>0.2</v>
      </c>
      <c r="AM12" s="612"/>
      <c r="AN12" s="612"/>
      <c r="AO12" s="648"/>
      <c r="AP12" s="605" t="s">
        <v>251</v>
      </c>
      <c r="AQ12" s="606"/>
      <c r="AR12" s="606"/>
      <c r="AS12" s="606"/>
      <c r="AT12" s="606"/>
      <c r="AU12" s="606"/>
      <c r="AV12" s="606"/>
      <c r="AW12" s="606"/>
      <c r="AX12" s="606"/>
      <c r="AY12" s="606"/>
      <c r="AZ12" s="606"/>
      <c r="BA12" s="606"/>
      <c r="BB12" s="606"/>
      <c r="BC12" s="606"/>
      <c r="BD12" s="606"/>
      <c r="BE12" s="606"/>
      <c r="BF12" s="607"/>
      <c r="BG12" s="608">
        <v>2563224</v>
      </c>
      <c r="BH12" s="609"/>
      <c r="BI12" s="609"/>
      <c r="BJ12" s="609"/>
      <c r="BK12" s="609"/>
      <c r="BL12" s="609"/>
      <c r="BM12" s="609"/>
      <c r="BN12" s="610"/>
      <c r="BO12" s="646">
        <v>53.6</v>
      </c>
      <c r="BP12" s="646"/>
      <c r="BQ12" s="646"/>
      <c r="BR12" s="646"/>
      <c r="BS12" s="647" t="s">
        <v>129</v>
      </c>
      <c r="BT12" s="647"/>
      <c r="BU12" s="647"/>
      <c r="BV12" s="647"/>
      <c r="BW12" s="647"/>
      <c r="BX12" s="647"/>
      <c r="BY12" s="647"/>
      <c r="BZ12" s="647"/>
      <c r="CA12" s="647"/>
      <c r="CB12" s="687"/>
      <c r="CD12" s="605" t="s">
        <v>252</v>
      </c>
      <c r="CE12" s="606"/>
      <c r="CF12" s="606"/>
      <c r="CG12" s="606"/>
      <c r="CH12" s="606"/>
      <c r="CI12" s="606"/>
      <c r="CJ12" s="606"/>
      <c r="CK12" s="606"/>
      <c r="CL12" s="606"/>
      <c r="CM12" s="606"/>
      <c r="CN12" s="606"/>
      <c r="CO12" s="606"/>
      <c r="CP12" s="606"/>
      <c r="CQ12" s="607"/>
      <c r="CR12" s="608">
        <v>1039249</v>
      </c>
      <c r="CS12" s="609"/>
      <c r="CT12" s="609"/>
      <c r="CU12" s="609"/>
      <c r="CV12" s="609"/>
      <c r="CW12" s="609"/>
      <c r="CX12" s="609"/>
      <c r="CY12" s="610"/>
      <c r="CZ12" s="646">
        <v>5.4</v>
      </c>
      <c r="DA12" s="646"/>
      <c r="DB12" s="646"/>
      <c r="DC12" s="646"/>
      <c r="DD12" s="614" t="s">
        <v>129</v>
      </c>
      <c r="DE12" s="609"/>
      <c r="DF12" s="609"/>
      <c r="DG12" s="609"/>
      <c r="DH12" s="609"/>
      <c r="DI12" s="609"/>
      <c r="DJ12" s="609"/>
      <c r="DK12" s="609"/>
      <c r="DL12" s="609"/>
      <c r="DM12" s="609"/>
      <c r="DN12" s="609"/>
      <c r="DO12" s="609"/>
      <c r="DP12" s="610"/>
      <c r="DQ12" s="614">
        <v>376982</v>
      </c>
      <c r="DR12" s="609"/>
      <c r="DS12" s="609"/>
      <c r="DT12" s="609"/>
      <c r="DU12" s="609"/>
      <c r="DV12" s="609"/>
      <c r="DW12" s="609"/>
      <c r="DX12" s="609"/>
      <c r="DY12" s="609"/>
      <c r="DZ12" s="609"/>
      <c r="EA12" s="609"/>
      <c r="EB12" s="609"/>
      <c r="EC12" s="645"/>
    </row>
    <row r="13" spans="2:143" ht="11.25" customHeight="1" x14ac:dyDescent="0.15">
      <c r="B13" s="605" t="s">
        <v>253</v>
      </c>
      <c r="C13" s="606"/>
      <c r="D13" s="606"/>
      <c r="E13" s="606"/>
      <c r="F13" s="606"/>
      <c r="G13" s="606"/>
      <c r="H13" s="606"/>
      <c r="I13" s="606"/>
      <c r="J13" s="606"/>
      <c r="K13" s="606"/>
      <c r="L13" s="606"/>
      <c r="M13" s="606"/>
      <c r="N13" s="606"/>
      <c r="O13" s="606"/>
      <c r="P13" s="606"/>
      <c r="Q13" s="607"/>
      <c r="R13" s="608" t="s">
        <v>129</v>
      </c>
      <c r="S13" s="609"/>
      <c r="T13" s="609"/>
      <c r="U13" s="609"/>
      <c r="V13" s="609"/>
      <c r="W13" s="609"/>
      <c r="X13" s="609"/>
      <c r="Y13" s="610"/>
      <c r="Z13" s="646" t="s">
        <v>129</v>
      </c>
      <c r="AA13" s="646"/>
      <c r="AB13" s="646"/>
      <c r="AC13" s="646"/>
      <c r="AD13" s="647" t="s">
        <v>129</v>
      </c>
      <c r="AE13" s="647"/>
      <c r="AF13" s="647"/>
      <c r="AG13" s="647"/>
      <c r="AH13" s="647"/>
      <c r="AI13" s="647"/>
      <c r="AJ13" s="647"/>
      <c r="AK13" s="647"/>
      <c r="AL13" s="611" t="s">
        <v>129</v>
      </c>
      <c r="AM13" s="612"/>
      <c r="AN13" s="612"/>
      <c r="AO13" s="648"/>
      <c r="AP13" s="605" t="s">
        <v>254</v>
      </c>
      <c r="AQ13" s="606"/>
      <c r="AR13" s="606"/>
      <c r="AS13" s="606"/>
      <c r="AT13" s="606"/>
      <c r="AU13" s="606"/>
      <c r="AV13" s="606"/>
      <c r="AW13" s="606"/>
      <c r="AX13" s="606"/>
      <c r="AY13" s="606"/>
      <c r="AZ13" s="606"/>
      <c r="BA13" s="606"/>
      <c r="BB13" s="606"/>
      <c r="BC13" s="606"/>
      <c r="BD13" s="606"/>
      <c r="BE13" s="606"/>
      <c r="BF13" s="607"/>
      <c r="BG13" s="608">
        <v>2543415</v>
      </c>
      <c r="BH13" s="609"/>
      <c r="BI13" s="609"/>
      <c r="BJ13" s="609"/>
      <c r="BK13" s="609"/>
      <c r="BL13" s="609"/>
      <c r="BM13" s="609"/>
      <c r="BN13" s="610"/>
      <c r="BO13" s="646">
        <v>53.2</v>
      </c>
      <c r="BP13" s="646"/>
      <c r="BQ13" s="646"/>
      <c r="BR13" s="646"/>
      <c r="BS13" s="647" t="s">
        <v>129</v>
      </c>
      <c r="BT13" s="647"/>
      <c r="BU13" s="647"/>
      <c r="BV13" s="647"/>
      <c r="BW13" s="647"/>
      <c r="BX13" s="647"/>
      <c r="BY13" s="647"/>
      <c r="BZ13" s="647"/>
      <c r="CA13" s="647"/>
      <c r="CB13" s="687"/>
      <c r="CD13" s="605" t="s">
        <v>255</v>
      </c>
      <c r="CE13" s="606"/>
      <c r="CF13" s="606"/>
      <c r="CG13" s="606"/>
      <c r="CH13" s="606"/>
      <c r="CI13" s="606"/>
      <c r="CJ13" s="606"/>
      <c r="CK13" s="606"/>
      <c r="CL13" s="606"/>
      <c r="CM13" s="606"/>
      <c r="CN13" s="606"/>
      <c r="CO13" s="606"/>
      <c r="CP13" s="606"/>
      <c r="CQ13" s="607"/>
      <c r="CR13" s="608">
        <v>1843692</v>
      </c>
      <c r="CS13" s="609"/>
      <c r="CT13" s="609"/>
      <c r="CU13" s="609"/>
      <c r="CV13" s="609"/>
      <c r="CW13" s="609"/>
      <c r="CX13" s="609"/>
      <c r="CY13" s="610"/>
      <c r="CZ13" s="646">
        <v>9.6</v>
      </c>
      <c r="DA13" s="646"/>
      <c r="DB13" s="646"/>
      <c r="DC13" s="646"/>
      <c r="DD13" s="614">
        <v>711647</v>
      </c>
      <c r="DE13" s="609"/>
      <c r="DF13" s="609"/>
      <c r="DG13" s="609"/>
      <c r="DH13" s="609"/>
      <c r="DI13" s="609"/>
      <c r="DJ13" s="609"/>
      <c r="DK13" s="609"/>
      <c r="DL13" s="609"/>
      <c r="DM13" s="609"/>
      <c r="DN13" s="609"/>
      <c r="DO13" s="609"/>
      <c r="DP13" s="610"/>
      <c r="DQ13" s="614">
        <v>1119792</v>
      </c>
      <c r="DR13" s="609"/>
      <c r="DS13" s="609"/>
      <c r="DT13" s="609"/>
      <c r="DU13" s="609"/>
      <c r="DV13" s="609"/>
      <c r="DW13" s="609"/>
      <c r="DX13" s="609"/>
      <c r="DY13" s="609"/>
      <c r="DZ13" s="609"/>
      <c r="EA13" s="609"/>
      <c r="EB13" s="609"/>
      <c r="EC13" s="645"/>
    </row>
    <row r="14" spans="2:143" ht="11.25" customHeight="1" x14ac:dyDescent="0.15">
      <c r="B14" s="605" t="s">
        <v>256</v>
      </c>
      <c r="C14" s="606"/>
      <c r="D14" s="606"/>
      <c r="E14" s="606"/>
      <c r="F14" s="606"/>
      <c r="G14" s="606"/>
      <c r="H14" s="606"/>
      <c r="I14" s="606"/>
      <c r="J14" s="606"/>
      <c r="K14" s="606"/>
      <c r="L14" s="606"/>
      <c r="M14" s="606"/>
      <c r="N14" s="606"/>
      <c r="O14" s="606"/>
      <c r="P14" s="606"/>
      <c r="Q14" s="607"/>
      <c r="R14" s="608" t="s">
        <v>129</v>
      </c>
      <c r="S14" s="609"/>
      <c r="T14" s="609"/>
      <c r="U14" s="609"/>
      <c r="V14" s="609"/>
      <c r="W14" s="609"/>
      <c r="X14" s="609"/>
      <c r="Y14" s="610"/>
      <c r="Z14" s="646" t="s">
        <v>129</v>
      </c>
      <c r="AA14" s="646"/>
      <c r="AB14" s="646"/>
      <c r="AC14" s="646"/>
      <c r="AD14" s="647" t="s">
        <v>129</v>
      </c>
      <c r="AE14" s="647"/>
      <c r="AF14" s="647"/>
      <c r="AG14" s="647"/>
      <c r="AH14" s="647"/>
      <c r="AI14" s="647"/>
      <c r="AJ14" s="647"/>
      <c r="AK14" s="647"/>
      <c r="AL14" s="611" t="s">
        <v>129</v>
      </c>
      <c r="AM14" s="612"/>
      <c r="AN14" s="612"/>
      <c r="AO14" s="648"/>
      <c r="AP14" s="605" t="s">
        <v>257</v>
      </c>
      <c r="AQ14" s="606"/>
      <c r="AR14" s="606"/>
      <c r="AS14" s="606"/>
      <c r="AT14" s="606"/>
      <c r="AU14" s="606"/>
      <c r="AV14" s="606"/>
      <c r="AW14" s="606"/>
      <c r="AX14" s="606"/>
      <c r="AY14" s="606"/>
      <c r="AZ14" s="606"/>
      <c r="BA14" s="606"/>
      <c r="BB14" s="606"/>
      <c r="BC14" s="606"/>
      <c r="BD14" s="606"/>
      <c r="BE14" s="606"/>
      <c r="BF14" s="607"/>
      <c r="BG14" s="608">
        <v>114136</v>
      </c>
      <c r="BH14" s="609"/>
      <c r="BI14" s="609"/>
      <c r="BJ14" s="609"/>
      <c r="BK14" s="609"/>
      <c r="BL14" s="609"/>
      <c r="BM14" s="609"/>
      <c r="BN14" s="610"/>
      <c r="BO14" s="646">
        <v>2.4</v>
      </c>
      <c r="BP14" s="646"/>
      <c r="BQ14" s="646"/>
      <c r="BR14" s="646"/>
      <c r="BS14" s="647" t="s">
        <v>129</v>
      </c>
      <c r="BT14" s="647"/>
      <c r="BU14" s="647"/>
      <c r="BV14" s="647"/>
      <c r="BW14" s="647"/>
      <c r="BX14" s="647"/>
      <c r="BY14" s="647"/>
      <c r="BZ14" s="647"/>
      <c r="CA14" s="647"/>
      <c r="CB14" s="687"/>
      <c r="CD14" s="605" t="s">
        <v>258</v>
      </c>
      <c r="CE14" s="606"/>
      <c r="CF14" s="606"/>
      <c r="CG14" s="606"/>
      <c r="CH14" s="606"/>
      <c r="CI14" s="606"/>
      <c r="CJ14" s="606"/>
      <c r="CK14" s="606"/>
      <c r="CL14" s="606"/>
      <c r="CM14" s="606"/>
      <c r="CN14" s="606"/>
      <c r="CO14" s="606"/>
      <c r="CP14" s="606"/>
      <c r="CQ14" s="607"/>
      <c r="CR14" s="608">
        <v>766627</v>
      </c>
      <c r="CS14" s="609"/>
      <c r="CT14" s="609"/>
      <c r="CU14" s="609"/>
      <c r="CV14" s="609"/>
      <c r="CW14" s="609"/>
      <c r="CX14" s="609"/>
      <c r="CY14" s="610"/>
      <c r="CZ14" s="646">
        <v>4</v>
      </c>
      <c r="DA14" s="646"/>
      <c r="DB14" s="646"/>
      <c r="DC14" s="646"/>
      <c r="DD14" s="614" t="s">
        <v>129</v>
      </c>
      <c r="DE14" s="609"/>
      <c r="DF14" s="609"/>
      <c r="DG14" s="609"/>
      <c r="DH14" s="609"/>
      <c r="DI14" s="609"/>
      <c r="DJ14" s="609"/>
      <c r="DK14" s="609"/>
      <c r="DL14" s="609"/>
      <c r="DM14" s="609"/>
      <c r="DN14" s="609"/>
      <c r="DO14" s="609"/>
      <c r="DP14" s="610"/>
      <c r="DQ14" s="614">
        <v>764884</v>
      </c>
      <c r="DR14" s="609"/>
      <c r="DS14" s="609"/>
      <c r="DT14" s="609"/>
      <c r="DU14" s="609"/>
      <c r="DV14" s="609"/>
      <c r="DW14" s="609"/>
      <c r="DX14" s="609"/>
      <c r="DY14" s="609"/>
      <c r="DZ14" s="609"/>
      <c r="EA14" s="609"/>
      <c r="EB14" s="609"/>
      <c r="EC14" s="645"/>
    </row>
    <row r="15" spans="2:143" ht="11.25" customHeight="1" x14ac:dyDescent="0.15">
      <c r="B15" s="605" t="s">
        <v>259</v>
      </c>
      <c r="C15" s="606"/>
      <c r="D15" s="606"/>
      <c r="E15" s="606"/>
      <c r="F15" s="606"/>
      <c r="G15" s="606"/>
      <c r="H15" s="606"/>
      <c r="I15" s="606"/>
      <c r="J15" s="606"/>
      <c r="K15" s="606"/>
      <c r="L15" s="606"/>
      <c r="M15" s="606"/>
      <c r="N15" s="606"/>
      <c r="O15" s="606"/>
      <c r="P15" s="606"/>
      <c r="Q15" s="607"/>
      <c r="R15" s="608" t="s">
        <v>129</v>
      </c>
      <c r="S15" s="609"/>
      <c r="T15" s="609"/>
      <c r="U15" s="609"/>
      <c r="V15" s="609"/>
      <c r="W15" s="609"/>
      <c r="X15" s="609"/>
      <c r="Y15" s="610"/>
      <c r="Z15" s="646" t="s">
        <v>129</v>
      </c>
      <c r="AA15" s="646"/>
      <c r="AB15" s="646"/>
      <c r="AC15" s="646"/>
      <c r="AD15" s="647" t="s">
        <v>129</v>
      </c>
      <c r="AE15" s="647"/>
      <c r="AF15" s="647"/>
      <c r="AG15" s="647"/>
      <c r="AH15" s="647"/>
      <c r="AI15" s="647"/>
      <c r="AJ15" s="647"/>
      <c r="AK15" s="647"/>
      <c r="AL15" s="611" t="s">
        <v>129</v>
      </c>
      <c r="AM15" s="612"/>
      <c r="AN15" s="612"/>
      <c r="AO15" s="648"/>
      <c r="AP15" s="605" t="s">
        <v>260</v>
      </c>
      <c r="AQ15" s="606"/>
      <c r="AR15" s="606"/>
      <c r="AS15" s="606"/>
      <c r="AT15" s="606"/>
      <c r="AU15" s="606"/>
      <c r="AV15" s="606"/>
      <c r="AW15" s="606"/>
      <c r="AX15" s="606"/>
      <c r="AY15" s="606"/>
      <c r="AZ15" s="606"/>
      <c r="BA15" s="606"/>
      <c r="BB15" s="606"/>
      <c r="BC15" s="606"/>
      <c r="BD15" s="606"/>
      <c r="BE15" s="606"/>
      <c r="BF15" s="607"/>
      <c r="BG15" s="608">
        <v>224247</v>
      </c>
      <c r="BH15" s="609"/>
      <c r="BI15" s="609"/>
      <c r="BJ15" s="609"/>
      <c r="BK15" s="609"/>
      <c r="BL15" s="609"/>
      <c r="BM15" s="609"/>
      <c r="BN15" s="610"/>
      <c r="BO15" s="646">
        <v>4.7</v>
      </c>
      <c r="BP15" s="646"/>
      <c r="BQ15" s="646"/>
      <c r="BR15" s="646"/>
      <c r="BS15" s="647" t="s">
        <v>129</v>
      </c>
      <c r="BT15" s="647"/>
      <c r="BU15" s="647"/>
      <c r="BV15" s="647"/>
      <c r="BW15" s="647"/>
      <c r="BX15" s="647"/>
      <c r="BY15" s="647"/>
      <c r="BZ15" s="647"/>
      <c r="CA15" s="647"/>
      <c r="CB15" s="687"/>
      <c r="CD15" s="605" t="s">
        <v>261</v>
      </c>
      <c r="CE15" s="606"/>
      <c r="CF15" s="606"/>
      <c r="CG15" s="606"/>
      <c r="CH15" s="606"/>
      <c r="CI15" s="606"/>
      <c r="CJ15" s="606"/>
      <c r="CK15" s="606"/>
      <c r="CL15" s="606"/>
      <c r="CM15" s="606"/>
      <c r="CN15" s="606"/>
      <c r="CO15" s="606"/>
      <c r="CP15" s="606"/>
      <c r="CQ15" s="607"/>
      <c r="CR15" s="608">
        <v>1340096</v>
      </c>
      <c r="CS15" s="609"/>
      <c r="CT15" s="609"/>
      <c r="CU15" s="609"/>
      <c r="CV15" s="609"/>
      <c r="CW15" s="609"/>
      <c r="CX15" s="609"/>
      <c r="CY15" s="610"/>
      <c r="CZ15" s="646">
        <v>7</v>
      </c>
      <c r="DA15" s="646"/>
      <c r="DB15" s="646"/>
      <c r="DC15" s="646"/>
      <c r="DD15" s="614">
        <v>268130</v>
      </c>
      <c r="DE15" s="609"/>
      <c r="DF15" s="609"/>
      <c r="DG15" s="609"/>
      <c r="DH15" s="609"/>
      <c r="DI15" s="609"/>
      <c r="DJ15" s="609"/>
      <c r="DK15" s="609"/>
      <c r="DL15" s="609"/>
      <c r="DM15" s="609"/>
      <c r="DN15" s="609"/>
      <c r="DO15" s="609"/>
      <c r="DP15" s="610"/>
      <c r="DQ15" s="614">
        <v>941944</v>
      </c>
      <c r="DR15" s="609"/>
      <c r="DS15" s="609"/>
      <c r="DT15" s="609"/>
      <c r="DU15" s="609"/>
      <c r="DV15" s="609"/>
      <c r="DW15" s="609"/>
      <c r="DX15" s="609"/>
      <c r="DY15" s="609"/>
      <c r="DZ15" s="609"/>
      <c r="EA15" s="609"/>
      <c r="EB15" s="609"/>
      <c r="EC15" s="645"/>
    </row>
    <row r="16" spans="2:143" ht="11.25" customHeight="1" x14ac:dyDescent="0.15">
      <c r="B16" s="605" t="s">
        <v>262</v>
      </c>
      <c r="C16" s="606"/>
      <c r="D16" s="606"/>
      <c r="E16" s="606"/>
      <c r="F16" s="606"/>
      <c r="G16" s="606"/>
      <c r="H16" s="606"/>
      <c r="I16" s="606"/>
      <c r="J16" s="606"/>
      <c r="K16" s="606"/>
      <c r="L16" s="606"/>
      <c r="M16" s="606"/>
      <c r="N16" s="606"/>
      <c r="O16" s="606"/>
      <c r="P16" s="606"/>
      <c r="Q16" s="607"/>
      <c r="R16" s="608">
        <v>14590</v>
      </c>
      <c r="S16" s="609"/>
      <c r="T16" s="609"/>
      <c r="U16" s="609"/>
      <c r="V16" s="609"/>
      <c r="W16" s="609"/>
      <c r="X16" s="609"/>
      <c r="Y16" s="610"/>
      <c r="Z16" s="646">
        <v>0.1</v>
      </c>
      <c r="AA16" s="646"/>
      <c r="AB16" s="646"/>
      <c r="AC16" s="646"/>
      <c r="AD16" s="647">
        <v>14590</v>
      </c>
      <c r="AE16" s="647"/>
      <c r="AF16" s="647"/>
      <c r="AG16" s="647"/>
      <c r="AH16" s="647"/>
      <c r="AI16" s="647"/>
      <c r="AJ16" s="647"/>
      <c r="AK16" s="647"/>
      <c r="AL16" s="611">
        <v>0.1</v>
      </c>
      <c r="AM16" s="612"/>
      <c r="AN16" s="612"/>
      <c r="AO16" s="648"/>
      <c r="AP16" s="605" t="s">
        <v>263</v>
      </c>
      <c r="AQ16" s="606"/>
      <c r="AR16" s="606"/>
      <c r="AS16" s="606"/>
      <c r="AT16" s="606"/>
      <c r="AU16" s="606"/>
      <c r="AV16" s="606"/>
      <c r="AW16" s="606"/>
      <c r="AX16" s="606"/>
      <c r="AY16" s="606"/>
      <c r="AZ16" s="606"/>
      <c r="BA16" s="606"/>
      <c r="BB16" s="606"/>
      <c r="BC16" s="606"/>
      <c r="BD16" s="606"/>
      <c r="BE16" s="606"/>
      <c r="BF16" s="607"/>
      <c r="BG16" s="608" t="s">
        <v>129</v>
      </c>
      <c r="BH16" s="609"/>
      <c r="BI16" s="609"/>
      <c r="BJ16" s="609"/>
      <c r="BK16" s="609"/>
      <c r="BL16" s="609"/>
      <c r="BM16" s="609"/>
      <c r="BN16" s="610"/>
      <c r="BO16" s="646" t="s">
        <v>129</v>
      </c>
      <c r="BP16" s="646"/>
      <c r="BQ16" s="646"/>
      <c r="BR16" s="646"/>
      <c r="BS16" s="647" t="s">
        <v>129</v>
      </c>
      <c r="BT16" s="647"/>
      <c r="BU16" s="647"/>
      <c r="BV16" s="647"/>
      <c r="BW16" s="647"/>
      <c r="BX16" s="647"/>
      <c r="BY16" s="647"/>
      <c r="BZ16" s="647"/>
      <c r="CA16" s="647"/>
      <c r="CB16" s="687"/>
      <c r="CD16" s="605" t="s">
        <v>264</v>
      </c>
      <c r="CE16" s="606"/>
      <c r="CF16" s="606"/>
      <c r="CG16" s="606"/>
      <c r="CH16" s="606"/>
      <c r="CI16" s="606"/>
      <c r="CJ16" s="606"/>
      <c r="CK16" s="606"/>
      <c r="CL16" s="606"/>
      <c r="CM16" s="606"/>
      <c r="CN16" s="606"/>
      <c r="CO16" s="606"/>
      <c r="CP16" s="606"/>
      <c r="CQ16" s="607"/>
      <c r="CR16" s="608">
        <v>276987</v>
      </c>
      <c r="CS16" s="609"/>
      <c r="CT16" s="609"/>
      <c r="CU16" s="609"/>
      <c r="CV16" s="609"/>
      <c r="CW16" s="609"/>
      <c r="CX16" s="609"/>
      <c r="CY16" s="610"/>
      <c r="CZ16" s="646">
        <v>1.4</v>
      </c>
      <c r="DA16" s="646"/>
      <c r="DB16" s="646"/>
      <c r="DC16" s="646"/>
      <c r="DD16" s="614" t="s">
        <v>129</v>
      </c>
      <c r="DE16" s="609"/>
      <c r="DF16" s="609"/>
      <c r="DG16" s="609"/>
      <c r="DH16" s="609"/>
      <c r="DI16" s="609"/>
      <c r="DJ16" s="609"/>
      <c r="DK16" s="609"/>
      <c r="DL16" s="609"/>
      <c r="DM16" s="609"/>
      <c r="DN16" s="609"/>
      <c r="DO16" s="609"/>
      <c r="DP16" s="610"/>
      <c r="DQ16" s="614">
        <v>31237</v>
      </c>
      <c r="DR16" s="609"/>
      <c r="DS16" s="609"/>
      <c r="DT16" s="609"/>
      <c r="DU16" s="609"/>
      <c r="DV16" s="609"/>
      <c r="DW16" s="609"/>
      <c r="DX16" s="609"/>
      <c r="DY16" s="609"/>
      <c r="DZ16" s="609"/>
      <c r="EA16" s="609"/>
      <c r="EB16" s="609"/>
      <c r="EC16" s="645"/>
    </row>
    <row r="17" spans="2:133" ht="11.25" customHeight="1" x14ac:dyDescent="0.15">
      <c r="B17" s="605" t="s">
        <v>265</v>
      </c>
      <c r="C17" s="606"/>
      <c r="D17" s="606"/>
      <c r="E17" s="606"/>
      <c r="F17" s="606"/>
      <c r="G17" s="606"/>
      <c r="H17" s="606"/>
      <c r="I17" s="606"/>
      <c r="J17" s="606"/>
      <c r="K17" s="606"/>
      <c r="L17" s="606"/>
      <c r="M17" s="606"/>
      <c r="N17" s="606"/>
      <c r="O17" s="606"/>
      <c r="P17" s="606"/>
      <c r="Q17" s="607"/>
      <c r="R17" s="608">
        <v>70287</v>
      </c>
      <c r="S17" s="609"/>
      <c r="T17" s="609"/>
      <c r="U17" s="609"/>
      <c r="V17" s="609"/>
      <c r="W17" s="609"/>
      <c r="X17" s="609"/>
      <c r="Y17" s="610"/>
      <c r="Z17" s="646">
        <v>0.4</v>
      </c>
      <c r="AA17" s="646"/>
      <c r="AB17" s="646"/>
      <c r="AC17" s="646"/>
      <c r="AD17" s="647">
        <v>70287</v>
      </c>
      <c r="AE17" s="647"/>
      <c r="AF17" s="647"/>
      <c r="AG17" s="647"/>
      <c r="AH17" s="647"/>
      <c r="AI17" s="647"/>
      <c r="AJ17" s="647"/>
      <c r="AK17" s="647"/>
      <c r="AL17" s="611">
        <v>0.7</v>
      </c>
      <c r="AM17" s="612"/>
      <c r="AN17" s="612"/>
      <c r="AO17" s="648"/>
      <c r="AP17" s="605" t="s">
        <v>266</v>
      </c>
      <c r="AQ17" s="606"/>
      <c r="AR17" s="606"/>
      <c r="AS17" s="606"/>
      <c r="AT17" s="606"/>
      <c r="AU17" s="606"/>
      <c r="AV17" s="606"/>
      <c r="AW17" s="606"/>
      <c r="AX17" s="606"/>
      <c r="AY17" s="606"/>
      <c r="AZ17" s="606"/>
      <c r="BA17" s="606"/>
      <c r="BB17" s="606"/>
      <c r="BC17" s="606"/>
      <c r="BD17" s="606"/>
      <c r="BE17" s="606"/>
      <c r="BF17" s="607"/>
      <c r="BG17" s="608" t="s">
        <v>129</v>
      </c>
      <c r="BH17" s="609"/>
      <c r="BI17" s="609"/>
      <c r="BJ17" s="609"/>
      <c r="BK17" s="609"/>
      <c r="BL17" s="609"/>
      <c r="BM17" s="609"/>
      <c r="BN17" s="610"/>
      <c r="BO17" s="646" t="s">
        <v>129</v>
      </c>
      <c r="BP17" s="646"/>
      <c r="BQ17" s="646"/>
      <c r="BR17" s="646"/>
      <c r="BS17" s="647" t="s">
        <v>129</v>
      </c>
      <c r="BT17" s="647"/>
      <c r="BU17" s="647"/>
      <c r="BV17" s="647"/>
      <c r="BW17" s="647"/>
      <c r="BX17" s="647"/>
      <c r="BY17" s="647"/>
      <c r="BZ17" s="647"/>
      <c r="CA17" s="647"/>
      <c r="CB17" s="687"/>
      <c r="CD17" s="605" t="s">
        <v>267</v>
      </c>
      <c r="CE17" s="606"/>
      <c r="CF17" s="606"/>
      <c r="CG17" s="606"/>
      <c r="CH17" s="606"/>
      <c r="CI17" s="606"/>
      <c r="CJ17" s="606"/>
      <c r="CK17" s="606"/>
      <c r="CL17" s="606"/>
      <c r="CM17" s="606"/>
      <c r="CN17" s="606"/>
      <c r="CO17" s="606"/>
      <c r="CP17" s="606"/>
      <c r="CQ17" s="607"/>
      <c r="CR17" s="608">
        <v>1812567</v>
      </c>
      <c r="CS17" s="609"/>
      <c r="CT17" s="609"/>
      <c r="CU17" s="609"/>
      <c r="CV17" s="609"/>
      <c r="CW17" s="609"/>
      <c r="CX17" s="609"/>
      <c r="CY17" s="610"/>
      <c r="CZ17" s="646">
        <v>9.5</v>
      </c>
      <c r="DA17" s="646"/>
      <c r="DB17" s="646"/>
      <c r="DC17" s="646"/>
      <c r="DD17" s="614" t="s">
        <v>129</v>
      </c>
      <c r="DE17" s="609"/>
      <c r="DF17" s="609"/>
      <c r="DG17" s="609"/>
      <c r="DH17" s="609"/>
      <c r="DI17" s="609"/>
      <c r="DJ17" s="609"/>
      <c r="DK17" s="609"/>
      <c r="DL17" s="609"/>
      <c r="DM17" s="609"/>
      <c r="DN17" s="609"/>
      <c r="DO17" s="609"/>
      <c r="DP17" s="610"/>
      <c r="DQ17" s="614">
        <v>1751561</v>
      </c>
      <c r="DR17" s="609"/>
      <c r="DS17" s="609"/>
      <c r="DT17" s="609"/>
      <c r="DU17" s="609"/>
      <c r="DV17" s="609"/>
      <c r="DW17" s="609"/>
      <c r="DX17" s="609"/>
      <c r="DY17" s="609"/>
      <c r="DZ17" s="609"/>
      <c r="EA17" s="609"/>
      <c r="EB17" s="609"/>
      <c r="EC17" s="645"/>
    </row>
    <row r="18" spans="2:133" ht="11.25" customHeight="1" x14ac:dyDescent="0.15">
      <c r="B18" s="605" t="s">
        <v>268</v>
      </c>
      <c r="C18" s="606"/>
      <c r="D18" s="606"/>
      <c r="E18" s="606"/>
      <c r="F18" s="606"/>
      <c r="G18" s="606"/>
      <c r="H18" s="606"/>
      <c r="I18" s="606"/>
      <c r="J18" s="606"/>
      <c r="K18" s="606"/>
      <c r="L18" s="606"/>
      <c r="M18" s="606"/>
      <c r="N18" s="606"/>
      <c r="O18" s="606"/>
      <c r="P18" s="606"/>
      <c r="Q18" s="607"/>
      <c r="R18" s="608">
        <v>27166</v>
      </c>
      <c r="S18" s="609"/>
      <c r="T18" s="609"/>
      <c r="U18" s="609"/>
      <c r="V18" s="609"/>
      <c r="W18" s="609"/>
      <c r="X18" s="609"/>
      <c r="Y18" s="610"/>
      <c r="Z18" s="646">
        <v>0.1</v>
      </c>
      <c r="AA18" s="646"/>
      <c r="AB18" s="646"/>
      <c r="AC18" s="646"/>
      <c r="AD18" s="647">
        <v>27166</v>
      </c>
      <c r="AE18" s="647"/>
      <c r="AF18" s="647"/>
      <c r="AG18" s="647"/>
      <c r="AH18" s="647"/>
      <c r="AI18" s="647"/>
      <c r="AJ18" s="647"/>
      <c r="AK18" s="647"/>
      <c r="AL18" s="611">
        <v>0.3</v>
      </c>
      <c r="AM18" s="612"/>
      <c r="AN18" s="612"/>
      <c r="AO18" s="648"/>
      <c r="AP18" s="605" t="s">
        <v>269</v>
      </c>
      <c r="AQ18" s="606"/>
      <c r="AR18" s="606"/>
      <c r="AS18" s="606"/>
      <c r="AT18" s="606"/>
      <c r="AU18" s="606"/>
      <c r="AV18" s="606"/>
      <c r="AW18" s="606"/>
      <c r="AX18" s="606"/>
      <c r="AY18" s="606"/>
      <c r="AZ18" s="606"/>
      <c r="BA18" s="606"/>
      <c r="BB18" s="606"/>
      <c r="BC18" s="606"/>
      <c r="BD18" s="606"/>
      <c r="BE18" s="606"/>
      <c r="BF18" s="607"/>
      <c r="BG18" s="608" t="s">
        <v>129</v>
      </c>
      <c r="BH18" s="609"/>
      <c r="BI18" s="609"/>
      <c r="BJ18" s="609"/>
      <c r="BK18" s="609"/>
      <c r="BL18" s="609"/>
      <c r="BM18" s="609"/>
      <c r="BN18" s="610"/>
      <c r="BO18" s="646" t="s">
        <v>129</v>
      </c>
      <c r="BP18" s="646"/>
      <c r="BQ18" s="646"/>
      <c r="BR18" s="646"/>
      <c r="BS18" s="647" t="s">
        <v>129</v>
      </c>
      <c r="BT18" s="647"/>
      <c r="BU18" s="647"/>
      <c r="BV18" s="647"/>
      <c r="BW18" s="647"/>
      <c r="BX18" s="647"/>
      <c r="BY18" s="647"/>
      <c r="BZ18" s="647"/>
      <c r="CA18" s="647"/>
      <c r="CB18" s="687"/>
      <c r="CD18" s="605" t="s">
        <v>270</v>
      </c>
      <c r="CE18" s="606"/>
      <c r="CF18" s="606"/>
      <c r="CG18" s="606"/>
      <c r="CH18" s="606"/>
      <c r="CI18" s="606"/>
      <c r="CJ18" s="606"/>
      <c r="CK18" s="606"/>
      <c r="CL18" s="606"/>
      <c r="CM18" s="606"/>
      <c r="CN18" s="606"/>
      <c r="CO18" s="606"/>
      <c r="CP18" s="606"/>
      <c r="CQ18" s="607"/>
      <c r="CR18" s="608" t="s">
        <v>129</v>
      </c>
      <c r="CS18" s="609"/>
      <c r="CT18" s="609"/>
      <c r="CU18" s="609"/>
      <c r="CV18" s="609"/>
      <c r="CW18" s="609"/>
      <c r="CX18" s="609"/>
      <c r="CY18" s="610"/>
      <c r="CZ18" s="646" t="s">
        <v>129</v>
      </c>
      <c r="DA18" s="646"/>
      <c r="DB18" s="646"/>
      <c r="DC18" s="646"/>
      <c r="DD18" s="614" t="s">
        <v>129</v>
      </c>
      <c r="DE18" s="609"/>
      <c r="DF18" s="609"/>
      <c r="DG18" s="609"/>
      <c r="DH18" s="609"/>
      <c r="DI18" s="609"/>
      <c r="DJ18" s="609"/>
      <c r="DK18" s="609"/>
      <c r="DL18" s="609"/>
      <c r="DM18" s="609"/>
      <c r="DN18" s="609"/>
      <c r="DO18" s="609"/>
      <c r="DP18" s="610"/>
      <c r="DQ18" s="614" t="s">
        <v>129</v>
      </c>
      <c r="DR18" s="609"/>
      <c r="DS18" s="609"/>
      <c r="DT18" s="609"/>
      <c r="DU18" s="609"/>
      <c r="DV18" s="609"/>
      <c r="DW18" s="609"/>
      <c r="DX18" s="609"/>
      <c r="DY18" s="609"/>
      <c r="DZ18" s="609"/>
      <c r="EA18" s="609"/>
      <c r="EB18" s="609"/>
      <c r="EC18" s="645"/>
    </row>
    <row r="19" spans="2:133" ht="11.25" customHeight="1" x14ac:dyDescent="0.15">
      <c r="B19" s="605" t="s">
        <v>271</v>
      </c>
      <c r="C19" s="606"/>
      <c r="D19" s="606"/>
      <c r="E19" s="606"/>
      <c r="F19" s="606"/>
      <c r="G19" s="606"/>
      <c r="H19" s="606"/>
      <c r="I19" s="606"/>
      <c r="J19" s="606"/>
      <c r="K19" s="606"/>
      <c r="L19" s="606"/>
      <c r="M19" s="606"/>
      <c r="N19" s="606"/>
      <c r="O19" s="606"/>
      <c r="P19" s="606"/>
      <c r="Q19" s="607"/>
      <c r="R19" s="608">
        <v>25269</v>
      </c>
      <c r="S19" s="609"/>
      <c r="T19" s="609"/>
      <c r="U19" s="609"/>
      <c r="V19" s="609"/>
      <c r="W19" s="609"/>
      <c r="X19" s="609"/>
      <c r="Y19" s="610"/>
      <c r="Z19" s="646">
        <v>0.1</v>
      </c>
      <c r="AA19" s="646"/>
      <c r="AB19" s="646"/>
      <c r="AC19" s="646"/>
      <c r="AD19" s="647">
        <v>25269</v>
      </c>
      <c r="AE19" s="647"/>
      <c r="AF19" s="647"/>
      <c r="AG19" s="647"/>
      <c r="AH19" s="647"/>
      <c r="AI19" s="647"/>
      <c r="AJ19" s="647"/>
      <c r="AK19" s="647"/>
      <c r="AL19" s="611">
        <v>0.3</v>
      </c>
      <c r="AM19" s="612"/>
      <c r="AN19" s="612"/>
      <c r="AO19" s="648"/>
      <c r="AP19" s="605" t="s">
        <v>272</v>
      </c>
      <c r="AQ19" s="606"/>
      <c r="AR19" s="606"/>
      <c r="AS19" s="606"/>
      <c r="AT19" s="606"/>
      <c r="AU19" s="606"/>
      <c r="AV19" s="606"/>
      <c r="AW19" s="606"/>
      <c r="AX19" s="606"/>
      <c r="AY19" s="606"/>
      <c r="AZ19" s="606"/>
      <c r="BA19" s="606"/>
      <c r="BB19" s="606"/>
      <c r="BC19" s="606"/>
      <c r="BD19" s="606"/>
      <c r="BE19" s="606"/>
      <c r="BF19" s="607"/>
      <c r="BG19" s="608">
        <v>269366</v>
      </c>
      <c r="BH19" s="609"/>
      <c r="BI19" s="609"/>
      <c r="BJ19" s="609"/>
      <c r="BK19" s="609"/>
      <c r="BL19" s="609"/>
      <c r="BM19" s="609"/>
      <c r="BN19" s="610"/>
      <c r="BO19" s="646">
        <v>5.6</v>
      </c>
      <c r="BP19" s="646"/>
      <c r="BQ19" s="646"/>
      <c r="BR19" s="646"/>
      <c r="BS19" s="647" t="s">
        <v>129</v>
      </c>
      <c r="BT19" s="647"/>
      <c r="BU19" s="647"/>
      <c r="BV19" s="647"/>
      <c r="BW19" s="647"/>
      <c r="BX19" s="647"/>
      <c r="BY19" s="647"/>
      <c r="BZ19" s="647"/>
      <c r="CA19" s="647"/>
      <c r="CB19" s="687"/>
      <c r="CD19" s="605" t="s">
        <v>273</v>
      </c>
      <c r="CE19" s="606"/>
      <c r="CF19" s="606"/>
      <c r="CG19" s="606"/>
      <c r="CH19" s="606"/>
      <c r="CI19" s="606"/>
      <c r="CJ19" s="606"/>
      <c r="CK19" s="606"/>
      <c r="CL19" s="606"/>
      <c r="CM19" s="606"/>
      <c r="CN19" s="606"/>
      <c r="CO19" s="606"/>
      <c r="CP19" s="606"/>
      <c r="CQ19" s="607"/>
      <c r="CR19" s="608" t="s">
        <v>129</v>
      </c>
      <c r="CS19" s="609"/>
      <c r="CT19" s="609"/>
      <c r="CU19" s="609"/>
      <c r="CV19" s="609"/>
      <c r="CW19" s="609"/>
      <c r="CX19" s="609"/>
      <c r="CY19" s="610"/>
      <c r="CZ19" s="646" t="s">
        <v>129</v>
      </c>
      <c r="DA19" s="646"/>
      <c r="DB19" s="646"/>
      <c r="DC19" s="646"/>
      <c r="DD19" s="614" t="s">
        <v>129</v>
      </c>
      <c r="DE19" s="609"/>
      <c r="DF19" s="609"/>
      <c r="DG19" s="609"/>
      <c r="DH19" s="609"/>
      <c r="DI19" s="609"/>
      <c r="DJ19" s="609"/>
      <c r="DK19" s="609"/>
      <c r="DL19" s="609"/>
      <c r="DM19" s="609"/>
      <c r="DN19" s="609"/>
      <c r="DO19" s="609"/>
      <c r="DP19" s="610"/>
      <c r="DQ19" s="614" t="s">
        <v>129</v>
      </c>
      <c r="DR19" s="609"/>
      <c r="DS19" s="609"/>
      <c r="DT19" s="609"/>
      <c r="DU19" s="609"/>
      <c r="DV19" s="609"/>
      <c r="DW19" s="609"/>
      <c r="DX19" s="609"/>
      <c r="DY19" s="609"/>
      <c r="DZ19" s="609"/>
      <c r="EA19" s="609"/>
      <c r="EB19" s="609"/>
      <c r="EC19" s="645"/>
    </row>
    <row r="20" spans="2:133" ht="11.25" customHeight="1" x14ac:dyDescent="0.15">
      <c r="B20" s="675" t="s">
        <v>274</v>
      </c>
      <c r="C20" s="676"/>
      <c r="D20" s="676"/>
      <c r="E20" s="676"/>
      <c r="F20" s="676"/>
      <c r="G20" s="676"/>
      <c r="H20" s="676"/>
      <c r="I20" s="676"/>
      <c r="J20" s="676"/>
      <c r="K20" s="676"/>
      <c r="L20" s="676"/>
      <c r="M20" s="676"/>
      <c r="N20" s="676"/>
      <c r="O20" s="676"/>
      <c r="P20" s="676"/>
      <c r="Q20" s="677"/>
      <c r="R20" s="608">
        <v>1897</v>
      </c>
      <c r="S20" s="609"/>
      <c r="T20" s="609"/>
      <c r="U20" s="609"/>
      <c r="V20" s="609"/>
      <c r="W20" s="609"/>
      <c r="X20" s="609"/>
      <c r="Y20" s="610"/>
      <c r="Z20" s="646">
        <v>0</v>
      </c>
      <c r="AA20" s="646"/>
      <c r="AB20" s="646"/>
      <c r="AC20" s="646"/>
      <c r="AD20" s="647">
        <v>1897</v>
      </c>
      <c r="AE20" s="647"/>
      <c r="AF20" s="647"/>
      <c r="AG20" s="647"/>
      <c r="AH20" s="647"/>
      <c r="AI20" s="647"/>
      <c r="AJ20" s="647"/>
      <c r="AK20" s="647"/>
      <c r="AL20" s="611">
        <v>0</v>
      </c>
      <c r="AM20" s="612"/>
      <c r="AN20" s="612"/>
      <c r="AO20" s="648"/>
      <c r="AP20" s="605" t="s">
        <v>275</v>
      </c>
      <c r="AQ20" s="606"/>
      <c r="AR20" s="606"/>
      <c r="AS20" s="606"/>
      <c r="AT20" s="606"/>
      <c r="AU20" s="606"/>
      <c r="AV20" s="606"/>
      <c r="AW20" s="606"/>
      <c r="AX20" s="606"/>
      <c r="AY20" s="606"/>
      <c r="AZ20" s="606"/>
      <c r="BA20" s="606"/>
      <c r="BB20" s="606"/>
      <c r="BC20" s="606"/>
      <c r="BD20" s="606"/>
      <c r="BE20" s="606"/>
      <c r="BF20" s="607"/>
      <c r="BG20" s="608">
        <v>269366</v>
      </c>
      <c r="BH20" s="609"/>
      <c r="BI20" s="609"/>
      <c r="BJ20" s="609"/>
      <c r="BK20" s="609"/>
      <c r="BL20" s="609"/>
      <c r="BM20" s="609"/>
      <c r="BN20" s="610"/>
      <c r="BO20" s="646">
        <v>5.6</v>
      </c>
      <c r="BP20" s="646"/>
      <c r="BQ20" s="646"/>
      <c r="BR20" s="646"/>
      <c r="BS20" s="647" t="s">
        <v>129</v>
      </c>
      <c r="BT20" s="647"/>
      <c r="BU20" s="647"/>
      <c r="BV20" s="647"/>
      <c r="BW20" s="647"/>
      <c r="BX20" s="647"/>
      <c r="BY20" s="647"/>
      <c r="BZ20" s="647"/>
      <c r="CA20" s="647"/>
      <c r="CB20" s="687"/>
      <c r="CD20" s="605" t="s">
        <v>276</v>
      </c>
      <c r="CE20" s="606"/>
      <c r="CF20" s="606"/>
      <c r="CG20" s="606"/>
      <c r="CH20" s="606"/>
      <c r="CI20" s="606"/>
      <c r="CJ20" s="606"/>
      <c r="CK20" s="606"/>
      <c r="CL20" s="606"/>
      <c r="CM20" s="606"/>
      <c r="CN20" s="606"/>
      <c r="CO20" s="606"/>
      <c r="CP20" s="606"/>
      <c r="CQ20" s="607"/>
      <c r="CR20" s="608">
        <v>19112661</v>
      </c>
      <c r="CS20" s="609"/>
      <c r="CT20" s="609"/>
      <c r="CU20" s="609"/>
      <c r="CV20" s="609"/>
      <c r="CW20" s="609"/>
      <c r="CX20" s="609"/>
      <c r="CY20" s="610"/>
      <c r="CZ20" s="646">
        <v>100</v>
      </c>
      <c r="DA20" s="646"/>
      <c r="DB20" s="646"/>
      <c r="DC20" s="646"/>
      <c r="DD20" s="614">
        <v>2206739</v>
      </c>
      <c r="DE20" s="609"/>
      <c r="DF20" s="609"/>
      <c r="DG20" s="609"/>
      <c r="DH20" s="609"/>
      <c r="DI20" s="609"/>
      <c r="DJ20" s="609"/>
      <c r="DK20" s="609"/>
      <c r="DL20" s="609"/>
      <c r="DM20" s="609"/>
      <c r="DN20" s="609"/>
      <c r="DO20" s="609"/>
      <c r="DP20" s="610"/>
      <c r="DQ20" s="614">
        <v>12113101</v>
      </c>
      <c r="DR20" s="609"/>
      <c r="DS20" s="609"/>
      <c r="DT20" s="609"/>
      <c r="DU20" s="609"/>
      <c r="DV20" s="609"/>
      <c r="DW20" s="609"/>
      <c r="DX20" s="609"/>
      <c r="DY20" s="609"/>
      <c r="DZ20" s="609"/>
      <c r="EA20" s="609"/>
      <c r="EB20" s="609"/>
      <c r="EC20" s="645"/>
    </row>
    <row r="21" spans="2:133" ht="11.25" customHeight="1" x14ac:dyDescent="0.15">
      <c r="B21" s="605" t="s">
        <v>277</v>
      </c>
      <c r="C21" s="606"/>
      <c r="D21" s="606"/>
      <c r="E21" s="606"/>
      <c r="F21" s="606"/>
      <c r="G21" s="606"/>
      <c r="H21" s="606"/>
      <c r="I21" s="606"/>
      <c r="J21" s="606"/>
      <c r="K21" s="606"/>
      <c r="L21" s="606"/>
      <c r="M21" s="606"/>
      <c r="N21" s="606"/>
      <c r="O21" s="606"/>
      <c r="P21" s="606"/>
      <c r="Q21" s="607"/>
      <c r="R21" s="608">
        <v>5075770</v>
      </c>
      <c r="S21" s="609"/>
      <c r="T21" s="609"/>
      <c r="U21" s="609"/>
      <c r="V21" s="609"/>
      <c r="W21" s="609"/>
      <c r="X21" s="609"/>
      <c r="Y21" s="610"/>
      <c r="Z21" s="646">
        <v>26</v>
      </c>
      <c r="AA21" s="646"/>
      <c r="AB21" s="646"/>
      <c r="AC21" s="646"/>
      <c r="AD21" s="647">
        <v>4305577</v>
      </c>
      <c r="AE21" s="647"/>
      <c r="AF21" s="647"/>
      <c r="AG21" s="647"/>
      <c r="AH21" s="647"/>
      <c r="AI21" s="647"/>
      <c r="AJ21" s="647"/>
      <c r="AK21" s="647"/>
      <c r="AL21" s="611">
        <v>43.5</v>
      </c>
      <c r="AM21" s="612"/>
      <c r="AN21" s="612"/>
      <c r="AO21" s="648"/>
      <c r="AP21" s="605" t="s">
        <v>278</v>
      </c>
      <c r="AQ21" s="685"/>
      <c r="AR21" s="685"/>
      <c r="AS21" s="685"/>
      <c r="AT21" s="685"/>
      <c r="AU21" s="685"/>
      <c r="AV21" s="685"/>
      <c r="AW21" s="685"/>
      <c r="AX21" s="685"/>
      <c r="AY21" s="685"/>
      <c r="AZ21" s="685"/>
      <c r="BA21" s="685"/>
      <c r="BB21" s="685"/>
      <c r="BC21" s="685"/>
      <c r="BD21" s="685"/>
      <c r="BE21" s="685"/>
      <c r="BF21" s="686"/>
      <c r="BG21" s="608" t="s">
        <v>129</v>
      </c>
      <c r="BH21" s="609"/>
      <c r="BI21" s="609"/>
      <c r="BJ21" s="609"/>
      <c r="BK21" s="609"/>
      <c r="BL21" s="609"/>
      <c r="BM21" s="609"/>
      <c r="BN21" s="610"/>
      <c r="BO21" s="646" t="s">
        <v>129</v>
      </c>
      <c r="BP21" s="646"/>
      <c r="BQ21" s="646"/>
      <c r="BR21" s="646"/>
      <c r="BS21" s="647" t="s">
        <v>129</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279</v>
      </c>
      <c r="C22" s="606"/>
      <c r="D22" s="606"/>
      <c r="E22" s="606"/>
      <c r="F22" s="606"/>
      <c r="G22" s="606"/>
      <c r="H22" s="606"/>
      <c r="I22" s="606"/>
      <c r="J22" s="606"/>
      <c r="K22" s="606"/>
      <c r="L22" s="606"/>
      <c r="M22" s="606"/>
      <c r="N22" s="606"/>
      <c r="O22" s="606"/>
      <c r="P22" s="606"/>
      <c r="Q22" s="607"/>
      <c r="R22" s="608">
        <v>4305577</v>
      </c>
      <c r="S22" s="609"/>
      <c r="T22" s="609"/>
      <c r="U22" s="609"/>
      <c r="V22" s="609"/>
      <c r="W22" s="609"/>
      <c r="X22" s="609"/>
      <c r="Y22" s="610"/>
      <c r="Z22" s="646">
        <v>22.1</v>
      </c>
      <c r="AA22" s="646"/>
      <c r="AB22" s="646"/>
      <c r="AC22" s="646"/>
      <c r="AD22" s="647">
        <v>4305577</v>
      </c>
      <c r="AE22" s="647"/>
      <c r="AF22" s="647"/>
      <c r="AG22" s="647"/>
      <c r="AH22" s="647"/>
      <c r="AI22" s="647"/>
      <c r="AJ22" s="647"/>
      <c r="AK22" s="647"/>
      <c r="AL22" s="611">
        <v>43.5</v>
      </c>
      <c r="AM22" s="612"/>
      <c r="AN22" s="612"/>
      <c r="AO22" s="648"/>
      <c r="AP22" s="605" t="s">
        <v>280</v>
      </c>
      <c r="AQ22" s="685"/>
      <c r="AR22" s="685"/>
      <c r="AS22" s="685"/>
      <c r="AT22" s="685"/>
      <c r="AU22" s="685"/>
      <c r="AV22" s="685"/>
      <c r="AW22" s="685"/>
      <c r="AX22" s="685"/>
      <c r="AY22" s="685"/>
      <c r="AZ22" s="685"/>
      <c r="BA22" s="685"/>
      <c r="BB22" s="685"/>
      <c r="BC22" s="685"/>
      <c r="BD22" s="685"/>
      <c r="BE22" s="685"/>
      <c r="BF22" s="686"/>
      <c r="BG22" s="608" t="s">
        <v>129</v>
      </c>
      <c r="BH22" s="609"/>
      <c r="BI22" s="609"/>
      <c r="BJ22" s="609"/>
      <c r="BK22" s="609"/>
      <c r="BL22" s="609"/>
      <c r="BM22" s="609"/>
      <c r="BN22" s="610"/>
      <c r="BO22" s="646" t="s">
        <v>129</v>
      </c>
      <c r="BP22" s="646"/>
      <c r="BQ22" s="646"/>
      <c r="BR22" s="646"/>
      <c r="BS22" s="647" t="s">
        <v>129</v>
      </c>
      <c r="BT22" s="647"/>
      <c r="BU22" s="647"/>
      <c r="BV22" s="647"/>
      <c r="BW22" s="647"/>
      <c r="BX22" s="647"/>
      <c r="BY22" s="647"/>
      <c r="BZ22" s="647"/>
      <c r="CA22" s="647"/>
      <c r="CB22" s="687"/>
      <c r="CD22" s="660" t="s">
        <v>281</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282</v>
      </c>
      <c r="C23" s="606"/>
      <c r="D23" s="606"/>
      <c r="E23" s="606"/>
      <c r="F23" s="606"/>
      <c r="G23" s="606"/>
      <c r="H23" s="606"/>
      <c r="I23" s="606"/>
      <c r="J23" s="606"/>
      <c r="K23" s="606"/>
      <c r="L23" s="606"/>
      <c r="M23" s="606"/>
      <c r="N23" s="606"/>
      <c r="O23" s="606"/>
      <c r="P23" s="606"/>
      <c r="Q23" s="607"/>
      <c r="R23" s="608">
        <v>770193</v>
      </c>
      <c r="S23" s="609"/>
      <c r="T23" s="609"/>
      <c r="U23" s="609"/>
      <c r="V23" s="609"/>
      <c r="W23" s="609"/>
      <c r="X23" s="609"/>
      <c r="Y23" s="610"/>
      <c r="Z23" s="646">
        <v>3.9</v>
      </c>
      <c r="AA23" s="646"/>
      <c r="AB23" s="646"/>
      <c r="AC23" s="646"/>
      <c r="AD23" s="647" t="s">
        <v>129</v>
      </c>
      <c r="AE23" s="647"/>
      <c r="AF23" s="647"/>
      <c r="AG23" s="647"/>
      <c r="AH23" s="647"/>
      <c r="AI23" s="647"/>
      <c r="AJ23" s="647"/>
      <c r="AK23" s="647"/>
      <c r="AL23" s="611" t="s">
        <v>129</v>
      </c>
      <c r="AM23" s="612"/>
      <c r="AN23" s="612"/>
      <c r="AO23" s="648"/>
      <c r="AP23" s="605" t="s">
        <v>283</v>
      </c>
      <c r="AQ23" s="685"/>
      <c r="AR23" s="685"/>
      <c r="AS23" s="685"/>
      <c r="AT23" s="685"/>
      <c r="AU23" s="685"/>
      <c r="AV23" s="685"/>
      <c r="AW23" s="685"/>
      <c r="AX23" s="685"/>
      <c r="AY23" s="685"/>
      <c r="AZ23" s="685"/>
      <c r="BA23" s="685"/>
      <c r="BB23" s="685"/>
      <c r="BC23" s="685"/>
      <c r="BD23" s="685"/>
      <c r="BE23" s="685"/>
      <c r="BF23" s="686"/>
      <c r="BG23" s="608">
        <v>269366</v>
      </c>
      <c r="BH23" s="609"/>
      <c r="BI23" s="609"/>
      <c r="BJ23" s="609"/>
      <c r="BK23" s="609"/>
      <c r="BL23" s="609"/>
      <c r="BM23" s="609"/>
      <c r="BN23" s="610"/>
      <c r="BO23" s="646">
        <v>5.6</v>
      </c>
      <c r="BP23" s="646"/>
      <c r="BQ23" s="646"/>
      <c r="BR23" s="646"/>
      <c r="BS23" s="647" t="s">
        <v>129</v>
      </c>
      <c r="BT23" s="647"/>
      <c r="BU23" s="647"/>
      <c r="BV23" s="647"/>
      <c r="BW23" s="647"/>
      <c r="BX23" s="647"/>
      <c r="BY23" s="647"/>
      <c r="BZ23" s="647"/>
      <c r="CA23" s="647"/>
      <c r="CB23" s="687"/>
      <c r="CD23" s="660" t="s">
        <v>223</v>
      </c>
      <c r="CE23" s="661"/>
      <c r="CF23" s="661"/>
      <c r="CG23" s="661"/>
      <c r="CH23" s="661"/>
      <c r="CI23" s="661"/>
      <c r="CJ23" s="661"/>
      <c r="CK23" s="661"/>
      <c r="CL23" s="661"/>
      <c r="CM23" s="661"/>
      <c r="CN23" s="661"/>
      <c r="CO23" s="661"/>
      <c r="CP23" s="661"/>
      <c r="CQ23" s="662"/>
      <c r="CR23" s="660" t="s">
        <v>284</v>
      </c>
      <c r="CS23" s="661"/>
      <c r="CT23" s="661"/>
      <c r="CU23" s="661"/>
      <c r="CV23" s="661"/>
      <c r="CW23" s="661"/>
      <c r="CX23" s="661"/>
      <c r="CY23" s="662"/>
      <c r="CZ23" s="660" t="s">
        <v>285</v>
      </c>
      <c r="DA23" s="661"/>
      <c r="DB23" s="661"/>
      <c r="DC23" s="662"/>
      <c r="DD23" s="660" t="s">
        <v>286</v>
      </c>
      <c r="DE23" s="661"/>
      <c r="DF23" s="661"/>
      <c r="DG23" s="661"/>
      <c r="DH23" s="661"/>
      <c r="DI23" s="661"/>
      <c r="DJ23" s="661"/>
      <c r="DK23" s="662"/>
      <c r="DL23" s="698" t="s">
        <v>287</v>
      </c>
      <c r="DM23" s="699"/>
      <c r="DN23" s="699"/>
      <c r="DO23" s="699"/>
      <c r="DP23" s="699"/>
      <c r="DQ23" s="699"/>
      <c r="DR23" s="699"/>
      <c r="DS23" s="699"/>
      <c r="DT23" s="699"/>
      <c r="DU23" s="699"/>
      <c r="DV23" s="700"/>
      <c r="DW23" s="660" t="s">
        <v>288</v>
      </c>
      <c r="DX23" s="661"/>
      <c r="DY23" s="661"/>
      <c r="DZ23" s="661"/>
      <c r="EA23" s="661"/>
      <c r="EB23" s="661"/>
      <c r="EC23" s="662"/>
    </row>
    <row r="24" spans="2:133" ht="11.25" customHeight="1" x14ac:dyDescent="0.15">
      <c r="B24" s="605" t="s">
        <v>289</v>
      </c>
      <c r="C24" s="606"/>
      <c r="D24" s="606"/>
      <c r="E24" s="606"/>
      <c r="F24" s="606"/>
      <c r="G24" s="606"/>
      <c r="H24" s="606"/>
      <c r="I24" s="606"/>
      <c r="J24" s="606"/>
      <c r="K24" s="606"/>
      <c r="L24" s="606"/>
      <c r="M24" s="606"/>
      <c r="N24" s="606"/>
      <c r="O24" s="606"/>
      <c r="P24" s="606"/>
      <c r="Q24" s="607"/>
      <c r="R24" s="608" t="s">
        <v>129</v>
      </c>
      <c r="S24" s="609"/>
      <c r="T24" s="609"/>
      <c r="U24" s="609"/>
      <c r="V24" s="609"/>
      <c r="W24" s="609"/>
      <c r="X24" s="609"/>
      <c r="Y24" s="610"/>
      <c r="Z24" s="646" t="s">
        <v>129</v>
      </c>
      <c r="AA24" s="646"/>
      <c r="AB24" s="646"/>
      <c r="AC24" s="646"/>
      <c r="AD24" s="647" t="s">
        <v>129</v>
      </c>
      <c r="AE24" s="647"/>
      <c r="AF24" s="647"/>
      <c r="AG24" s="647"/>
      <c r="AH24" s="647"/>
      <c r="AI24" s="647"/>
      <c r="AJ24" s="647"/>
      <c r="AK24" s="647"/>
      <c r="AL24" s="611" t="s">
        <v>129</v>
      </c>
      <c r="AM24" s="612"/>
      <c r="AN24" s="612"/>
      <c r="AO24" s="648"/>
      <c r="AP24" s="605" t="s">
        <v>290</v>
      </c>
      <c r="AQ24" s="685"/>
      <c r="AR24" s="685"/>
      <c r="AS24" s="685"/>
      <c r="AT24" s="685"/>
      <c r="AU24" s="685"/>
      <c r="AV24" s="685"/>
      <c r="AW24" s="685"/>
      <c r="AX24" s="685"/>
      <c r="AY24" s="685"/>
      <c r="AZ24" s="685"/>
      <c r="BA24" s="685"/>
      <c r="BB24" s="685"/>
      <c r="BC24" s="685"/>
      <c r="BD24" s="685"/>
      <c r="BE24" s="685"/>
      <c r="BF24" s="686"/>
      <c r="BG24" s="608" t="s">
        <v>129</v>
      </c>
      <c r="BH24" s="609"/>
      <c r="BI24" s="609"/>
      <c r="BJ24" s="609"/>
      <c r="BK24" s="609"/>
      <c r="BL24" s="609"/>
      <c r="BM24" s="609"/>
      <c r="BN24" s="610"/>
      <c r="BO24" s="646" t="s">
        <v>129</v>
      </c>
      <c r="BP24" s="646"/>
      <c r="BQ24" s="646"/>
      <c r="BR24" s="646"/>
      <c r="BS24" s="647" t="s">
        <v>129</v>
      </c>
      <c r="BT24" s="647"/>
      <c r="BU24" s="647"/>
      <c r="BV24" s="647"/>
      <c r="BW24" s="647"/>
      <c r="BX24" s="647"/>
      <c r="BY24" s="647"/>
      <c r="BZ24" s="647"/>
      <c r="CA24" s="647"/>
      <c r="CB24" s="687"/>
      <c r="CD24" s="666" t="s">
        <v>291</v>
      </c>
      <c r="CE24" s="667"/>
      <c r="CF24" s="667"/>
      <c r="CG24" s="667"/>
      <c r="CH24" s="667"/>
      <c r="CI24" s="667"/>
      <c r="CJ24" s="667"/>
      <c r="CK24" s="667"/>
      <c r="CL24" s="667"/>
      <c r="CM24" s="667"/>
      <c r="CN24" s="667"/>
      <c r="CO24" s="667"/>
      <c r="CP24" s="667"/>
      <c r="CQ24" s="668"/>
      <c r="CR24" s="663">
        <v>8162565</v>
      </c>
      <c r="CS24" s="664"/>
      <c r="CT24" s="664"/>
      <c r="CU24" s="664"/>
      <c r="CV24" s="664"/>
      <c r="CW24" s="664"/>
      <c r="CX24" s="664"/>
      <c r="CY24" s="689"/>
      <c r="CZ24" s="690">
        <v>42.7</v>
      </c>
      <c r="DA24" s="672"/>
      <c r="DB24" s="672"/>
      <c r="DC24" s="692"/>
      <c r="DD24" s="688">
        <v>5202702</v>
      </c>
      <c r="DE24" s="664"/>
      <c r="DF24" s="664"/>
      <c r="DG24" s="664"/>
      <c r="DH24" s="664"/>
      <c r="DI24" s="664"/>
      <c r="DJ24" s="664"/>
      <c r="DK24" s="689"/>
      <c r="DL24" s="688">
        <v>5097015</v>
      </c>
      <c r="DM24" s="664"/>
      <c r="DN24" s="664"/>
      <c r="DO24" s="664"/>
      <c r="DP24" s="664"/>
      <c r="DQ24" s="664"/>
      <c r="DR24" s="664"/>
      <c r="DS24" s="664"/>
      <c r="DT24" s="664"/>
      <c r="DU24" s="664"/>
      <c r="DV24" s="689"/>
      <c r="DW24" s="690">
        <v>50.7</v>
      </c>
      <c r="DX24" s="672"/>
      <c r="DY24" s="672"/>
      <c r="DZ24" s="672"/>
      <c r="EA24" s="672"/>
      <c r="EB24" s="672"/>
      <c r="EC24" s="691"/>
    </row>
    <row r="25" spans="2:133" ht="11.25" customHeight="1" x14ac:dyDescent="0.15">
      <c r="B25" s="605" t="s">
        <v>292</v>
      </c>
      <c r="C25" s="606"/>
      <c r="D25" s="606"/>
      <c r="E25" s="606"/>
      <c r="F25" s="606"/>
      <c r="G25" s="606"/>
      <c r="H25" s="606"/>
      <c r="I25" s="606"/>
      <c r="J25" s="606"/>
      <c r="K25" s="606"/>
      <c r="L25" s="606"/>
      <c r="M25" s="606"/>
      <c r="N25" s="606"/>
      <c r="O25" s="606"/>
      <c r="P25" s="606"/>
      <c r="Q25" s="607"/>
      <c r="R25" s="608">
        <v>10910199</v>
      </c>
      <c r="S25" s="609"/>
      <c r="T25" s="609"/>
      <c r="U25" s="609"/>
      <c r="V25" s="609"/>
      <c r="W25" s="609"/>
      <c r="X25" s="609"/>
      <c r="Y25" s="610"/>
      <c r="Z25" s="646">
        <v>55.9</v>
      </c>
      <c r="AA25" s="646"/>
      <c r="AB25" s="646"/>
      <c r="AC25" s="646"/>
      <c r="AD25" s="647">
        <v>9870640</v>
      </c>
      <c r="AE25" s="647"/>
      <c r="AF25" s="647"/>
      <c r="AG25" s="647"/>
      <c r="AH25" s="647"/>
      <c r="AI25" s="647"/>
      <c r="AJ25" s="647"/>
      <c r="AK25" s="647"/>
      <c r="AL25" s="611">
        <v>99.8</v>
      </c>
      <c r="AM25" s="612"/>
      <c r="AN25" s="612"/>
      <c r="AO25" s="648"/>
      <c r="AP25" s="605" t="s">
        <v>293</v>
      </c>
      <c r="AQ25" s="685"/>
      <c r="AR25" s="685"/>
      <c r="AS25" s="685"/>
      <c r="AT25" s="685"/>
      <c r="AU25" s="685"/>
      <c r="AV25" s="685"/>
      <c r="AW25" s="685"/>
      <c r="AX25" s="685"/>
      <c r="AY25" s="685"/>
      <c r="AZ25" s="685"/>
      <c r="BA25" s="685"/>
      <c r="BB25" s="685"/>
      <c r="BC25" s="685"/>
      <c r="BD25" s="685"/>
      <c r="BE25" s="685"/>
      <c r="BF25" s="686"/>
      <c r="BG25" s="608" t="s">
        <v>129</v>
      </c>
      <c r="BH25" s="609"/>
      <c r="BI25" s="609"/>
      <c r="BJ25" s="609"/>
      <c r="BK25" s="609"/>
      <c r="BL25" s="609"/>
      <c r="BM25" s="609"/>
      <c r="BN25" s="610"/>
      <c r="BO25" s="646" t="s">
        <v>129</v>
      </c>
      <c r="BP25" s="646"/>
      <c r="BQ25" s="646"/>
      <c r="BR25" s="646"/>
      <c r="BS25" s="647" t="s">
        <v>129</v>
      </c>
      <c r="BT25" s="647"/>
      <c r="BU25" s="647"/>
      <c r="BV25" s="647"/>
      <c r="BW25" s="647"/>
      <c r="BX25" s="647"/>
      <c r="BY25" s="647"/>
      <c r="BZ25" s="647"/>
      <c r="CA25" s="647"/>
      <c r="CB25" s="687"/>
      <c r="CD25" s="605" t="s">
        <v>294</v>
      </c>
      <c r="CE25" s="606"/>
      <c r="CF25" s="606"/>
      <c r="CG25" s="606"/>
      <c r="CH25" s="606"/>
      <c r="CI25" s="606"/>
      <c r="CJ25" s="606"/>
      <c r="CK25" s="606"/>
      <c r="CL25" s="606"/>
      <c r="CM25" s="606"/>
      <c r="CN25" s="606"/>
      <c r="CO25" s="606"/>
      <c r="CP25" s="606"/>
      <c r="CQ25" s="607"/>
      <c r="CR25" s="608">
        <v>2677179</v>
      </c>
      <c r="CS25" s="621"/>
      <c r="CT25" s="621"/>
      <c r="CU25" s="621"/>
      <c r="CV25" s="621"/>
      <c r="CW25" s="621"/>
      <c r="CX25" s="621"/>
      <c r="CY25" s="622"/>
      <c r="CZ25" s="611">
        <v>14</v>
      </c>
      <c r="DA25" s="623"/>
      <c r="DB25" s="623"/>
      <c r="DC25" s="624"/>
      <c r="DD25" s="614">
        <v>2456291</v>
      </c>
      <c r="DE25" s="621"/>
      <c r="DF25" s="621"/>
      <c r="DG25" s="621"/>
      <c r="DH25" s="621"/>
      <c r="DI25" s="621"/>
      <c r="DJ25" s="621"/>
      <c r="DK25" s="622"/>
      <c r="DL25" s="614">
        <v>2381307</v>
      </c>
      <c r="DM25" s="621"/>
      <c r="DN25" s="621"/>
      <c r="DO25" s="621"/>
      <c r="DP25" s="621"/>
      <c r="DQ25" s="621"/>
      <c r="DR25" s="621"/>
      <c r="DS25" s="621"/>
      <c r="DT25" s="621"/>
      <c r="DU25" s="621"/>
      <c r="DV25" s="622"/>
      <c r="DW25" s="611">
        <v>23.7</v>
      </c>
      <c r="DX25" s="623"/>
      <c r="DY25" s="623"/>
      <c r="DZ25" s="623"/>
      <c r="EA25" s="623"/>
      <c r="EB25" s="623"/>
      <c r="EC25" s="635"/>
    </row>
    <row r="26" spans="2:133" ht="11.25" customHeight="1" x14ac:dyDescent="0.15">
      <c r="B26" s="605" t="s">
        <v>295</v>
      </c>
      <c r="C26" s="606"/>
      <c r="D26" s="606"/>
      <c r="E26" s="606"/>
      <c r="F26" s="606"/>
      <c r="G26" s="606"/>
      <c r="H26" s="606"/>
      <c r="I26" s="606"/>
      <c r="J26" s="606"/>
      <c r="K26" s="606"/>
      <c r="L26" s="606"/>
      <c r="M26" s="606"/>
      <c r="N26" s="606"/>
      <c r="O26" s="606"/>
      <c r="P26" s="606"/>
      <c r="Q26" s="607"/>
      <c r="R26" s="608">
        <v>3397</v>
      </c>
      <c r="S26" s="609"/>
      <c r="T26" s="609"/>
      <c r="U26" s="609"/>
      <c r="V26" s="609"/>
      <c r="W26" s="609"/>
      <c r="X26" s="609"/>
      <c r="Y26" s="610"/>
      <c r="Z26" s="646">
        <v>0</v>
      </c>
      <c r="AA26" s="646"/>
      <c r="AB26" s="646"/>
      <c r="AC26" s="646"/>
      <c r="AD26" s="647">
        <v>3397</v>
      </c>
      <c r="AE26" s="647"/>
      <c r="AF26" s="647"/>
      <c r="AG26" s="647"/>
      <c r="AH26" s="647"/>
      <c r="AI26" s="647"/>
      <c r="AJ26" s="647"/>
      <c r="AK26" s="647"/>
      <c r="AL26" s="611">
        <v>0</v>
      </c>
      <c r="AM26" s="612"/>
      <c r="AN26" s="612"/>
      <c r="AO26" s="648"/>
      <c r="AP26" s="605" t="s">
        <v>296</v>
      </c>
      <c r="AQ26" s="685"/>
      <c r="AR26" s="685"/>
      <c r="AS26" s="685"/>
      <c r="AT26" s="685"/>
      <c r="AU26" s="685"/>
      <c r="AV26" s="685"/>
      <c r="AW26" s="685"/>
      <c r="AX26" s="685"/>
      <c r="AY26" s="685"/>
      <c r="AZ26" s="685"/>
      <c r="BA26" s="685"/>
      <c r="BB26" s="685"/>
      <c r="BC26" s="685"/>
      <c r="BD26" s="685"/>
      <c r="BE26" s="685"/>
      <c r="BF26" s="686"/>
      <c r="BG26" s="608" t="s">
        <v>129</v>
      </c>
      <c r="BH26" s="609"/>
      <c r="BI26" s="609"/>
      <c r="BJ26" s="609"/>
      <c r="BK26" s="609"/>
      <c r="BL26" s="609"/>
      <c r="BM26" s="609"/>
      <c r="BN26" s="610"/>
      <c r="BO26" s="646" t="s">
        <v>129</v>
      </c>
      <c r="BP26" s="646"/>
      <c r="BQ26" s="646"/>
      <c r="BR26" s="646"/>
      <c r="BS26" s="647" t="s">
        <v>129</v>
      </c>
      <c r="BT26" s="647"/>
      <c r="BU26" s="647"/>
      <c r="BV26" s="647"/>
      <c r="BW26" s="647"/>
      <c r="BX26" s="647"/>
      <c r="BY26" s="647"/>
      <c r="BZ26" s="647"/>
      <c r="CA26" s="647"/>
      <c r="CB26" s="687"/>
      <c r="CD26" s="605" t="s">
        <v>297</v>
      </c>
      <c r="CE26" s="606"/>
      <c r="CF26" s="606"/>
      <c r="CG26" s="606"/>
      <c r="CH26" s="606"/>
      <c r="CI26" s="606"/>
      <c r="CJ26" s="606"/>
      <c r="CK26" s="606"/>
      <c r="CL26" s="606"/>
      <c r="CM26" s="606"/>
      <c r="CN26" s="606"/>
      <c r="CO26" s="606"/>
      <c r="CP26" s="606"/>
      <c r="CQ26" s="607"/>
      <c r="CR26" s="608">
        <v>1635509</v>
      </c>
      <c r="CS26" s="609"/>
      <c r="CT26" s="609"/>
      <c r="CU26" s="609"/>
      <c r="CV26" s="609"/>
      <c r="CW26" s="609"/>
      <c r="CX26" s="609"/>
      <c r="CY26" s="610"/>
      <c r="CZ26" s="611">
        <v>8.6</v>
      </c>
      <c r="DA26" s="623"/>
      <c r="DB26" s="623"/>
      <c r="DC26" s="624"/>
      <c r="DD26" s="614">
        <v>1513669</v>
      </c>
      <c r="DE26" s="609"/>
      <c r="DF26" s="609"/>
      <c r="DG26" s="609"/>
      <c r="DH26" s="609"/>
      <c r="DI26" s="609"/>
      <c r="DJ26" s="609"/>
      <c r="DK26" s="610"/>
      <c r="DL26" s="614" t="s">
        <v>129</v>
      </c>
      <c r="DM26" s="609"/>
      <c r="DN26" s="609"/>
      <c r="DO26" s="609"/>
      <c r="DP26" s="609"/>
      <c r="DQ26" s="609"/>
      <c r="DR26" s="609"/>
      <c r="DS26" s="609"/>
      <c r="DT26" s="609"/>
      <c r="DU26" s="609"/>
      <c r="DV26" s="610"/>
      <c r="DW26" s="611" t="s">
        <v>129</v>
      </c>
      <c r="DX26" s="623"/>
      <c r="DY26" s="623"/>
      <c r="DZ26" s="623"/>
      <c r="EA26" s="623"/>
      <c r="EB26" s="623"/>
      <c r="EC26" s="635"/>
    </row>
    <row r="27" spans="2:133" ht="11.25" customHeight="1" x14ac:dyDescent="0.15">
      <c r="B27" s="605" t="s">
        <v>298</v>
      </c>
      <c r="C27" s="606"/>
      <c r="D27" s="606"/>
      <c r="E27" s="606"/>
      <c r="F27" s="606"/>
      <c r="G27" s="606"/>
      <c r="H27" s="606"/>
      <c r="I27" s="606"/>
      <c r="J27" s="606"/>
      <c r="K27" s="606"/>
      <c r="L27" s="606"/>
      <c r="M27" s="606"/>
      <c r="N27" s="606"/>
      <c r="O27" s="606"/>
      <c r="P27" s="606"/>
      <c r="Q27" s="607"/>
      <c r="R27" s="608">
        <v>142008</v>
      </c>
      <c r="S27" s="609"/>
      <c r="T27" s="609"/>
      <c r="U27" s="609"/>
      <c r="V27" s="609"/>
      <c r="W27" s="609"/>
      <c r="X27" s="609"/>
      <c r="Y27" s="610"/>
      <c r="Z27" s="646">
        <v>0.7</v>
      </c>
      <c r="AA27" s="646"/>
      <c r="AB27" s="646"/>
      <c r="AC27" s="646"/>
      <c r="AD27" s="647" t="s">
        <v>129</v>
      </c>
      <c r="AE27" s="647"/>
      <c r="AF27" s="647"/>
      <c r="AG27" s="647"/>
      <c r="AH27" s="647"/>
      <c r="AI27" s="647"/>
      <c r="AJ27" s="647"/>
      <c r="AK27" s="647"/>
      <c r="AL27" s="611" t="s">
        <v>129</v>
      </c>
      <c r="AM27" s="612"/>
      <c r="AN27" s="612"/>
      <c r="AO27" s="648"/>
      <c r="AP27" s="605" t="s">
        <v>299</v>
      </c>
      <c r="AQ27" s="606"/>
      <c r="AR27" s="606"/>
      <c r="AS27" s="606"/>
      <c r="AT27" s="606"/>
      <c r="AU27" s="606"/>
      <c r="AV27" s="606"/>
      <c r="AW27" s="606"/>
      <c r="AX27" s="606"/>
      <c r="AY27" s="606"/>
      <c r="AZ27" s="606"/>
      <c r="BA27" s="606"/>
      <c r="BB27" s="606"/>
      <c r="BC27" s="606"/>
      <c r="BD27" s="606"/>
      <c r="BE27" s="606"/>
      <c r="BF27" s="607"/>
      <c r="BG27" s="608">
        <v>4779810</v>
      </c>
      <c r="BH27" s="609"/>
      <c r="BI27" s="609"/>
      <c r="BJ27" s="609"/>
      <c r="BK27" s="609"/>
      <c r="BL27" s="609"/>
      <c r="BM27" s="609"/>
      <c r="BN27" s="610"/>
      <c r="BO27" s="646">
        <v>100</v>
      </c>
      <c r="BP27" s="646"/>
      <c r="BQ27" s="646"/>
      <c r="BR27" s="646"/>
      <c r="BS27" s="647">
        <v>36058</v>
      </c>
      <c r="BT27" s="647"/>
      <c r="BU27" s="647"/>
      <c r="BV27" s="647"/>
      <c r="BW27" s="647"/>
      <c r="BX27" s="647"/>
      <c r="BY27" s="647"/>
      <c r="BZ27" s="647"/>
      <c r="CA27" s="647"/>
      <c r="CB27" s="687"/>
      <c r="CD27" s="605" t="s">
        <v>300</v>
      </c>
      <c r="CE27" s="606"/>
      <c r="CF27" s="606"/>
      <c r="CG27" s="606"/>
      <c r="CH27" s="606"/>
      <c r="CI27" s="606"/>
      <c r="CJ27" s="606"/>
      <c r="CK27" s="606"/>
      <c r="CL27" s="606"/>
      <c r="CM27" s="606"/>
      <c r="CN27" s="606"/>
      <c r="CO27" s="606"/>
      <c r="CP27" s="606"/>
      <c r="CQ27" s="607"/>
      <c r="CR27" s="608">
        <v>3672819</v>
      </c>
      <c r="CS27" s="621"/>
      <c r="CT27" s="621"/>
      <c r="CU27" s="621"/>
      <c r="CV27" s="621"/>
      <c r="CW27" s="621"/>
      <c r="CX27" s="621"/>
      <c r="CY27" s="622"/>
      <c r="CZ27" s="611">
        <v>19.2</v>
      </c>
      <c r="DA27" s="623"/>
      <c r="DB27" s="623"/>
      <c r="DC27" s="624"/>
      <c r="DD27" s="614">
        <v>994850</v>
      </c>
      <c r="DE27" s="621"/>
      <c r="DF27" s="621"/>
      <c r="DG27" s="621"/>
      <c r="DH27" s="621"/>
      <c r="DI27" s="621"/>
      <c r="DJ27" s="621"/>
      <c r="DK27" s="622"/>
      <c r="DL27" s="614">
        <v>964147</v>
      </c>
      <c r="DM27" s="621"/>
      <c r="DN27" s="621"/>
      <c r="DO27" s="621"/>
      <c r="DP27" s="621"/>
      <c r="DQ27" s="621"/>
      <c r="DR27" s="621"/>
      <c r="DS27" s="621"/>
      <c r="DT27" s="621"/>
      <c r="DU27" s="621"/>
      <c r="DV27" s="622"/>
      <c r="DW27" s="611">
        <v>9.6</v>
      </c>
      <c r="DX27" s="623"/>
      <c r="DY27" s="623"/>
      <c r="DZ27" s="623"/>
      <c r="EA27" s="623"/>
      <c r="EB27" s="623"/>
      <c r="EC27" s="635"/>
    </row>
    <row r="28" spans="2:133" ht="11.25" customHeight="1" x14ac:dyDescent="0.15">
      <c r="B28" s="605" t="s">
        <v>301</v>
      </c>
      <c r="C28" s="606"/>
      <c r="D28" s="606"/>
      <c r="E28" s="606"/>
      <c r="F28" s="606"/>
      <c r="G28" s="606"/>
      <c r="H28" s="606"/>
      <c r="I28" s="606"/>
      <c r="J28" s="606"/>
      <c r="K28" s="606"/>
      <c r="L28" s="606"/>
      <c r="M28" s="606"/>
      <c r="N28" s="606"/>
      <c r="O28" s="606"/>
      <c r="P28" s="606"/>
      <c r="Q28" s="607"/>
      <c r="R28" s="608">
        <v>205985</v>
      </c>
      <c r="S28" s="609"/>
      <c r="T28" s="609"/>
      <c r="U28" s="609"/>
      <c r="V28" s="609"/>
      <c r="W28" s="609"/>
      <c r="X28" s="609"/>
      <c r="Y28" s="610"/>
      <c r="Z28" s="646">
        <v>1.1000000000000001</v>
      </c>
      <c r="AA28" s="646"/>
      <c r="AB28" s="646"/>
      <c r="AC28" s="646"/>
      <c r="AD28" s="647">
        <v>7085</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302</v>
      </c>
      <c r="CE28" s="606"/>
      <c r="CF28" s="606"/>
      <c r="CG28" s="606"/>
      <c r="CH28" s="606"/>
      <c r="CI28" s="606"/>
      <c r="CJ28" s="606"/>
      <c r="CK28" s="606"/>
      <c r="CL28" s="606"/>
      <c r="CM28" s="606"/>
      <c r="CN28" s="606"/>
      <c r="CO28" s="606"/>
      <c r="CP28" s="606"/>
      <c r="CQ28" s="607"/>
      <c r="CR28" s="608">
        <v>1812567</v>
      </c>
      <c r="CS28" s="609"/>
      <c r="CT28" s="609"/>
      <c r="CU28" s="609"/>
      <c r="CV28" s="609"/>
      <c r="CW28" s="609"/>
      <c r="CX28" s="609"/>
      <c r="CY28" s="610"/>
      <c r="CZ28" s="611">
        <v>9.5</v>
      </c>
      <c r="DA28" s="623"/>
      <c r="DB28" s="623"/>
      <c r="DC28" s="624"/>
      <c r="DD28" s="614">
        <v>1751561</v>
      </c>
      <c r="DE28" s="609"/>
      <c r="DF28" s="609"/>
      <c r="DG28" s="609"/>
      <c r="DH28" s="609"/>
      <c r="DI28" s="609"/>
      <c r="DJ28" s="609"/>
      <c r="DK28" s="610"/>
      <c r="DL28" s="614">
        <v>1751561</v>
      </c>
      <c r="DM28" s="609"/>
      <c r="DN28" s="609"/>
      <c r="DO28" s="609"/>
      <c r="DP28" s="609"/>
      <c r="DQ28" s="609"/>
      <c r="DR28" s="609"/>
      <c r="DS28" s="609"/>
      <c r="DT28" s="609"/>
      <c r="DU28" s="609"/>
      <c r="DV28" s="610"/>
      <c r="DW28" s="611">
        <v>17.399999999999999</v>
      </c>
      <c r="DX28" s="623"/>
      <c r="DY28" s="623"/>
      <c r="DZ28" s="623"/>
      <c r="EA28" s="623"/>
      <c r="EB28" s="623"/>
      <c r="EC28" s="635"/>
    </row>
    <row r="29" spans="2:133" ht="11.25" customHeight="1" x14ac:dyDescent="0.15">
      <c r="B29" s="605" t="s">
        <v>303</v>
      </c>
      <c r="C29" s="606"/>
      <c r="D29" s="606"/>
      <c r="E29" s="606"/>
      <c r="F29" s="606"/>
      <c r="G29" s="606"/>
      <c r="H29" s="606"/>
      <c r="I29" s="606"/>
      <c r="J29" s="606"/>
      <c r="K29" s="606"/>
      <c r="L29" s="606"/>
      <c r="M29" s="606"/>
      <c r="N29" s="606"/>
      <c r="O29" s="606"/>
      <c r="P29" s="606"/>
      <c r="Q29" s="607"/>
      <c r="R29" s="608">
        <v>66032</v>
      </c>
      <c r="S29" s="609"/>
      <c r="T29" s="609"/>
      <c r="U29" s="609"/>
      <c r="V29" s="609"/>
      <c r="W29" s="609"/>
      <c r="X29" s="609"/>
      <c r="Y29" s="610"/>
      <c r="Z29" s="646">
        <v>0.3</v>
      </c>
      <c r="AA29" s="646"/>
      <c r="AB29" s="646"/>
      <c r="AC29" s="646"/>
      <c r="AD29" s="647" t="s">
        <v>129</v>
      </c>
      <c r="AE29" s="647"/>
      <c r="AF29" s="647"/>
      <c r="AG29" s="647"/>
      <c r="AH29" s="647"/>
      <c r="AI29" s="647"/>
      <c r="AJ29" s="647"/>
      <c r="AK29" s="647"/>
      <c r="AL29" s="611" t="s">
        <v>129</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304</v>
      </c>
      <c r="CE29" s="628"/>
      <c r="CF29" s="605" t="s">
        <v>72</v>
      </c>
      <c r="CG29" s="606"/>
      <c r="CH29" s="606"/>
      <c r="CI29" s="606"/>
      <c r="CJ29" s="606"/>
      <c r="CK29" s="606"/>
      <c r="CL29" s="606"/>
      <c r="CM29" s="606"/>
      <c r="CN29" s="606"/>
      <c r="CO29" s="606"/>
      <c r="CP29" s="606"/>
      <c r="CQ29" s="607"/>
      <c r="CR29" s="608">
        <v>1812567</v>
      </c>
      <c r="CS29" s="621"/>
      <c r="CT29" s="621"/>
      <c r="CU29" s="621"/>
      <c r="CV29" s="621"/>
      <c r="CW29" s="621"/>
      <c r="CX29" s="621"/>
      <c r="CY29" s="622"/>
      <c r="CZ29" s="611">
        <v>9.5</v>
      </c>
      <c r="DA29" s="623"/>
      <c r="DB29" s="623"/>
      <c r="DC29" s="624"/>
      <c r="DD29" s="614">
        <v>1751561</v>
      </c>
      <c r="DE29" s="621"/>
      <c r="DF29" s="621"/>
      <c r="DG29" s="621"/>
      <c r="DH29" s="621"/>
      <c r="DI29" s="621"/>
      <c r="DJ29" s="621"/>
      <c r="DK29" s="622"/>
      <c r="DL29" s="614">
        <v>1751561</v>
      </c>
      <c r="DM29" s="621"/>
      <c r="DN29" s="621"/>
      <c r="DO29" s="621"/>
      <c r="DP29" s="621"/>
      <c r="DQ29" s="621"/>
      <c r="DR29" s="621"/>
      <c r="DS29" s="621"/>
      <c r="DT29" s="621"/>
      <c r="DU29" s="621"/>
      <c r="DV29" s="622"/>
      <c r="DW29" s="611">
        <v>17.399999999999999</v>
      </c>
      <c r="DX29" s="623"/>
      <c r="DY29" s="623"/>
      <c r="DZ29" s="623"/>
      <c r="EA29" s="623"/>
      <c r="EB29" s="623"/>
      <c r="EC29" s="635"/>
    </row>
    <row r="30" spans="2:133" ht="11.25" customHeight="1" x14ac:dyDescent="0.15">
      <c r="B30" s="605" t="s">
        <v>305</v>
      </c>
      <c r="C30" s="606"/>
      <c r="D30" s="606"/>
      <c r="E30" s="606"/>
      <c r="F30" s="606"/>
      <c r="G30" s="606"/>
      <c r="H30" s="606"/>
      <c r="I30" s="606"/>
      <c r="J30" s="606"/>
      <c r="K30" s="606"/>
      <c r="L30" s="606"/>
      <c r="M30" s="606"/>
      <c r="N30" s="606"/>
      <c r="O30" s="606"/>
      <c r="P30" s="606"/>
      <c r="Q30" s="607"/>
      <c r="R30" s="608">
        <v>3698173</v>
      </c>
      <c r="S30" s="609"/>
      <c r="T30" s="609"/>
      <c r="U30" s="609"/>
      <c r="V30" s="609"/>
      <c r="W30" s="609"/>
      <c r="X30" s="609"/>
      <c r="Y30" s="610"/>
      <c r="Z30" s="646">
        <v>18.899999999999999</v>
      </c>
      <c r="AA30" s="646"/>
      <c r="AB30" s="646"/>
      <c r="AC30" s="646"/>
      <c r="AD30" s="647" t="s">
        <v>129</v>
      </c>
      <c r="AE30" s="647"/>
      <c r="AF30" s="647"/>
      <c r="AG30" s="647"/>
      <c r="AH30" s="647"/>
      <c r="AI30" s="647"/>
      <c r="AJ30" s="647"/>
      <c r="AK30" s="647"/>
      <c r="AL30" s="611" t="s">
        <v>129</v>
      </c>
      <c r="AM30" s="612"/>
      <c r="AN30" s="612"/>
      <c r="AO30" s="648"/>
      <c r="AP30" s="660" t="s">
        <v>223</v>
      </c>
      <c r="AQ30" s="661"/>
      <c r="AR30" s="661"/>
      <c r="AS30" s="661"/>
      <c r="AT30" s="661"/>
      <c r="AU30" s="661"/>
      <c r="AV30" s="661"/>
      <c r="AW30" s="661"/>
      <c r="AX30" s="661"/>
      <c r="AY30" s="661"/>
      <c r="AZ30" s="661"/>
      <c r="BA30" s="661"/>
      <c r="BB30" s="661"/>
      <c r="BC30" s="661"/>
      <c r="BD30" s="661"/>
      <c r="BE30" s="661"/>
      <c r="BF30" s="662"/>
      <c r="BG30" s="660" t="s">
        <v>306</v>
      </c>
      <c r="BH30" s="678"/>
      <c r="BI30" s="678"/>
      <c r="BJ30" s="678"/>
      <c r="BK30" s="678"/>
      <c r="BL30" s="678"/>
      <c r="BM30" s="678"/>
      <c r="BN30" s="678"/>
      <c r="BO30" s="678"/>
      <c r="BP30" s="678"/>
      <c r="BQ30" s="679"/>
      <c r="BR30" s="660" t="s">
        <v>307</v>
      </c>
      <c r="BS30" s="678"/>
      <c r="BT30" s="678"/>
      <c r="BU30" s="678"/>
      <c r="BV30" s="678"/>
      <c r="BW30" s="678"/>
      <c r="BX30" s="678"/>
      <c r="BY30" s="678"/>
      <c r="BZ30" s="678"/>
      <c r="CA30" s="678"/>
      <c r="CB30" s="679"/>
      <c r="CD30" s="629"/>
      <c r="CE30" s="630"/>
      <c r="CF30" s="605" t="s">
        <v>308</v>
      </c>
      <c r="CG30" s="606"/>
      <c r="CH30" s="606"/>
      <c r="CI30" s="606"/>
      <c r="CJ30" s="606"/>
      <c r="CK30" s="606"/>
      <c r="CL30" s="606"/>
      <c r="CM30" s="606"/>
      <c r="CN30" s="606"/>
      <c r="CO30" s="606"/>
      <c r="CP30" s="606"/>
      <c r="CQ30" s="607"/>
      <c r="CR30" s="608">
        <v>1722702</v>
      </c>
      <c r="CS30" s="609"/>
      <c r="CT30" s="609"/>
      <c r="CU30" s="609"/>
      <c r="CV30" s="609"/>
      <c r="CW30" s="609"/>
      <c r="CX30" s="609"/>
      <c r="CY30" s="610"/>
      <c r="CZ30" s="611">
        <v>9</v>
      </c>
      <c r="DA30" s="623"/>
      <c r="DB30" s="623"/>
      <c r="DC30" s="624"/>
      <c r="DD30" s="614">
        <v>1666431</v>
      </c>
      <c r="DE30" s="609"/>
      <c r="DF30" s="609"/>
      <c r="DG30" s="609"/>
      <c r="DH30" s="609"/>
      <c r="DI30" s="609"/>
      <c r="DJ30" s="609"/>
      <c r="DK30" s="610"/>
      <c r="DL30" s="614">
        <v>1666431</v>
      </c>
      <c r="DM30" s="609"/>
      <c r="DN30" s="609"/>
      <c r="DO30" s="609"/>
      <c r="DP30" s="609"/>
      <c r="DQ30" s="609"/>
      <c r="DR30" s="609"/>
      <c r="DS30" s="609"/>
      <c r="DT30" s="609"/>
      <c r="DU30" s="609"/>
      <c r="DV30" s="610"/>
      <c r="DW30" s="611">
        <v>16.600000000000001</v>
      </c>
      <c r="DX30" s="623"/>
      <c r="DY30" s="623"/>
      <c r="DZ30" s="623"/>
      <c r="EA30" s="623"/>
      <c r="EB30" s="623"/>
      <c r="EC30" s="635"/>
    </row>
    <row r="31" spans="2:133" ht="11.25" customHeight="1" x14ac:dyDescent="0.15">
      <c r="B31" s="675" t="s">
        <v>309</v>
      </c>
      <c r="C31" s="676"/>
      <c r="D31" s="676"/>
      <c r="E31" s="676"/>
      <c r="F31" s="676"/>
      <c r="G31" s="676"/>
      <c r="H31" s="676"/>
      <c r="I31" s="676"/>
      <c r="J31" s="676"/>
      <c r="K31" s="676"/>
      <c r="L31" s="676"/>
      <c r="M31" s="676"/>
      <c r="N31" s="676"/>
      <c r="O31" s="676"/>
      <c r="P31" s="676"/>
      <c r="Q31" s="677"/>
      <c r="R31" s="608" t="s">
        <v>129</v>
      </c>
      <c r="S31" s="609"/>
      <c r="T31" s="609"/>
      <c r="U31" s="609"/>
      <c r="V31" s="609"/>
      <c r="W31" s="609"/>
      <c r="X31" s="609"/>
      <c r="Y31" s="610"/>
      <c r="Z31" s="646" t="s">
        <v>129</v>
      </c>
      <c r="AA31" s="646"/>
      <c r="AB31" s="646"/>
      <c r="AC31" s="646"/>
      <c r="AD31" s="647" t="s">
        <v>129</v>
      </c>
      <c r="AE31" s="647"/>
      <c r="AF31" s="647"/>
      <c r="AG31" s="647"/>
      <c r="AH31" s="647"/>
      <c r="AI31" s="647"/>
      <c r="AJ31" s="647"/>
      <c r="AK31" s="647"/>
      <c r="AL31" s="611" t="s">
        <v>129</v>
      </c>
      <c r="AM31" s="612"/>
      <c r="AN31" s="612"/>
      <c r="AO31" s="648"/>
      <c r="AP31" s="680" t="s">
        <v>310</v>
      </c>
      <c r="AQ31" s="681"/>
      <c r="AR31" s="681"/>
      <c r="AS31" s="681"/>
      <c r="AT31" s="682" t="s">
        <v>311</v>
      </c>
      <c r="AU31" s="208"/>
      <c r="AV31" s="208"/>
      <c r="AW31" s="208"/>
      <c r="AX31" s="666" t="s">
        <v>189</v>
      </c>
      <c r="AY31" s="667"/>
      <c r="AZ31" s="667"/>
      <c r="BA31" s="667"/>
      <c r="BB31" s="667"/>
      <c r="BC31" s="667"/>
      <c r="BD31" s="667"/>
      <c r="BE31" s="667"/>
      <c r="BF31" s="668"/>
      <c r="BG31" s="670">
        <v>99.4</v>
      </c>
      <c r="BH31" s="671"/>
      <c r="BI31" s="671"/>
      <c r="BJ31" s="671"/>
      <c r="BK31" s="671"/>
      <c r="BL31" s="671"/>
      <c r="BM31" s="672">
        <v>96.1</v>
      </c>
      <c r="BN31" s="671"/>
      <c r="BO31" s="671"/>
      <c r="BP31" s="671"/>
      <c r="BQ31" s="673"/>
      <c r="BR31" s="670">
        <v>99.4</v>
      </c>
      <c r="BS31" s="671"/>
      <c r="BT31" s="671"/>
      <c r="BU31" s="671"/>
      <c r="BV31" s="671"/>
      <c r="BW31" s="671"/>
      <c r="BX31" s="672">
        <v>95.8</v>
      </c>
      <c r="BY31" s="671"/>
      <c r="BZ31" s="671"/>
      <c r="CA31" s="671"/>
      <c r="CB31" s="673"/>
      <c r="CD31" s="629"/>
      <c r="CE31" s="630"/>
      <c r="CF31" s="605" t="s">
        <v>312</v>
      </c>
      <c r="CG31" s="606"/>
      <c r="CH31" s="606"/>
      <c r="CI31" s="606"/>
      <c r="CJ31" s="606"/>
      <c r="CK31" s="606"/>
      <c r="CL31" s="606"/>
      <c r="CM31" s="606"/>
      <c r="CN31" s="606"/>
      <c r="CO31" s="606"/>
      <c r="CP31" s="606"/>
      <c r="CQ31" s="607"/>
      <c r="CR31" s="608">
        <v>89865</v>
      </c>
      <c r="CS31" s="621"/>
      <c r="CT31" s="621"/>
      <c r="CU31" s="621"/>
      <c r="CV31" s="621"/>
      <c r="CW31" s="621"/>
      <c r="CX31" s="621"/>
      <c r="CY31" s="622"/>
      <c r="CZ31" s="611">
        <v>0.5</v>
      </c>
      <c r="DA31" s="623"/>
      <c r="DB31" s="623"/>
      <c r="DC31" s="624"/>
      <c r="DD31" s="614">
        <v>85130</v>
      </c>
      <c r="DE31" s="621"/>
      <c r="DF31" s="621"/>
      <c r="DG31" s="621"/>
      <c r="DH31" s="621"/>
      <c r="DI31" s="621"/>
      <c r="DJ31" s="621"/>
      <c r="DK31" s="622"/>
      <c r="DL31" s="614">
        <v>85130</v>
      </c>
      <c r="DM31" s="621"/>
      <c r="DN31" s="621"/>
      <c r="DO31" s="621"/>
      <c r="DP31" s="621"/>
      <c r="DQ31" s="621"/>
      <c r="DR31" s="621"/>
      <c r="DS31" s="621"/>
      <c r="DT31" s="621"/>
      <c r="DU31" s="621"/>
      <c r="DV31" s="622"/>
      <c r="DW31" s="611">
        <v>0.8</v>
      </c>
      <c r="DX31" s="623"/>
      <c r="DY31" s="623"/>
      <c r="DZ31" s="623"/>
      <c r="EA31" s="623"/>
      <c r="EB31" s="623"/>
      <c r="EC31" s="635"/>
    </row>
    <row r="32" spans="2:133" ht="11.25" customHeight="1" x14ac:dyDescent="0.15">
      <c r="B32" s="605" t="s">
        <v>313</v>
      </c>
      <c r="C32" s="606"/>
      <c r="D32" s="606"/>
      <c r="E32" s="606"/>
      <c r="F32" s="606"/>
      <c r="G32" s="606"/>
      <c r="H32" s="606"/>
      <c r="I32" s="606"/>
      <c r="J32" s="606"/>
      <c r="K32" s="606"/>
      <c r="L32" s="606"/>
      <c r="M32" s="606"/>
      <c r="N32" s="606"/>
      <c r="O32" s="606"/>
      <c r="P32" s="606"/>
      <c r="Q32" s="607"/>
      <c r="R32" s="608">
        <v>1648236</v>
      </c>
      <c r="S32" s="609"/>
      <c r="T32" s="609"/>
      <c r="U32" s="609"/>
      <c r="V32" s="609"/>
      <c r="W32" s="609"/>
      <c r="X32" s="609"/>
      <c r="Y32" s="610"/>
      <c r="Z32" s="646">
        <v>8.4</v>
      </c>
      <c r="AA32" s="646"/>
      <c r="AB32" s="646"/>
      <c r="AC32" s="646"/>
      <c r="AD32" s="647" t="s">
        <v>129</v>
      </c>
      <c r="AE32" s="647"/>
      <c r="AF32" s="647"/>
      <c r="AG32" s="647"/>
      <c r="AH32" s="647"/>
      <c r="AI32" s="647"/>
      <c r="AJ32" s="647"/>
      <c r="AK32" s="647"/>
      <c r="AL32" s="611" t="s">
        <v>129</v>
      </c>
      <c r="AM32" s="612"/>
      <c r="AN32" s="612"/>
      <c r="AO32" s="648"/>
      <c r="AP32" s="649"/>
      <c r="AQ32" s="650"/>
      <c r="AR32" s="650"/>
      <c r="AS32" s="650"/>
      <c r="AT32" s="683"/>
      <c r="AU32" s="204" t="s">
        <v>314</v>
      </c>
      <c r="AX32" s="605" t="s">
        <v>315</v>
      </c>
      <c r="AY32" s="606"/>
      <c r="AZ32" s="606"/>
      <c r="BA32" s="606"/>
      <c r="BB32" s="606"/>
      <c r="BC32" s="606"/>
      <c r="BD32" s="606"/>
      <c r="BE32" s="606"/>
      <c r="BF32" s="607"/>
      <c r="BG32" s="674">
        <v>99.3</v>
      </c>
      <c r="BH32" s="621"/>
      <c r="BI32" s="621"/>
      <c r="BJ32" s="621"/>
      <c r="BK32" s="621"/>
      <c r="BL32" s="621"/>
      <c r="BM32" s="612">
        <v>96.5</v>
      </c>
      <c r="BN32" s="621"/>
      <c r="BO32" s="621"/>
      <c r="BP32" s="621"/>
      <c r="BQ32" s="644"/>
      <c r="BR32" s="674">
        <v>99.3</v>
      </c>
      <c r="BS32" s="621"/>
      <c r="BT32" s="621"/>
      <c r="BU32" s="621"/>
      <c r="BV32" s="621"/>
      <c r="BW32" s="621"/>
      <c r="BX32" s="612">
        <v>96.4</v>
      </c>
      <c r="BY32" s="621"/>
      <c r="BZ32" s="621"/>
      <c r="CA32" s="621"/>
      <c r="CB32" s="644"/>
      <c r="CD32" s="631"/>
      <c r="CE32" s="632"/>
      <c r="CF32" s="605" t="s">
        <v>316</v>
      </c>
      <c r="CG32" s="606"/>
      <c r="CH32" s="606"/>
      <c r="CI32" s="606"/>
      <c r="CJ32" s="606"/>
      <c r="CK32" s="606"/>
      <c r="CL32" s="606"/>
      <c r="CM32" s="606"/>
      <c r="CN32" s="606"/>
      <c r="CO32" s="606"/>
      <c r="CP32" s="606"/>
      <c r="CQ32" s="607"/>
      <c r="CR32" s="608" t="s">
        <v>129</v>
      </c>
      <c r="CS32" s="609"/>
      <c r="CT32" s="609"/>
      <c r="CU32" s="609"/>
      <c r="CV32" s="609"/>
      <c r="CW32" s="609"/>
      <c r="CX32" s="609"/>
      <c r="CY32" s="610"/>
      <c r="CZ32" s="611" t="s">
        <v>129</v>
      </c>
      <c r="DA32" s="623"/>
      <c r="DB32" s="623"/>
      <c r="DC32" s="624"/>
      <c r="DD32" s="614" t="s">
        <v>129</v>
      </c>
      <c r="DE32" s="609"/>
      <c r="DF32" s="609"/>
      <c r="DG32" s="609"/>
      <c r="DH32" s="609"/>
      <c r="DI32" s="609"/>
      <c r="DJ32" s="609"/>
      <c r="DK32" s="610"/>
      <c r="DL32" s="614" t="s">
        <v>129</v>
      </c>
      <c r="DM32" s="609"/>
      <c r="DN32" s="609"/>
      <c r="DO32" s="609"/>
      <c r="DP32" s="609"/>
      <c r="DQ32" s="609"/>
      <c r="DR32" s="609"/>
      <c r="DS32" s="609"/>
      <c r="DT32" s="609"/>
      <c r="DU32" s="609"/>
      <c r="DV32" s="610"/>
      <c r="DW32" s="611" t="s">
        <v>129</v>
      </c>
      <c r="DX32" s="623"/>
      <c r="DY32" s="623"/>
      <c r="DZ32" s="623"/>
      <c r="EA32" s="623"/>
      <c r="EB32" s="623"/>
      <c r="EC32" s="635"/>
    </row>
    <row r="33" spans="2:133" ht="11.25" customHeight="1" x14ac:dyDescent="0.15">
      <c r="B33" s="605" t="s">
        <v>317</v>
      </c>
      <c r="C33" s="606"/>
      <c r="D33" s="606"/>
      <c r="E33" s="606"/>
      <c r="F33" s="606"/>
      <c r="G33" s="606"/>
      <c r="H33" s="606"/>
      <c r="I33" s="606"/>
      <c r="J33" s="606"/>
      <c r="K33" s="606"/>
      <c r="L33" s="606"/>
      <c r="M33" s="606"/>
      <c r="N33" s="606"/>
      <c r="O33" s="606"/>
      <c r="P33" s="606"/>
      <c r="Q33" s="607"/>
      <c r="R33" s="608">
        <v>105328</v>
      </c>
      <c r="S33" s="609"/>
      <c r="T33" s="609"/>
      <c r="U33" s="609"/>
      <c r="V33" s="609"/>
      <c r="W33" s="609"/>
      <c r="X33" s="609"/>
      <c r="Y33" s="610"/>
      <c r="Z33" s="646">
        <v>0.5</v>
      </c>
      <c r="AA33" s="646"/>
      <c r="AB33" s="646"/>
      <c r="AC33" s="646"/>
      <c r="AD33" s="647">
        <v>12608</v>
      </c>
      <c r="AE33" s="647"/>
      <c r="AF33" s="647"/>
      <c r="AG33" s="647"/>
      <c r="AH33" s="647"/>
      <c r="AI33" s="647"/>
      <c r="AJ33" s="647"/>
      <c r="AK33" s="647"/>
      <c r="AL33" s="611">
        <v>0.1</v>
      </c>
      <c r="AM33" s="612"/>
      <c r="AN33" s="612"/>
      <c r="AO33" s="648"/>
      <c r="AP33" s="651"/>
      <c r="AQ33" s="652"/>
      <c r="AR33" s="652"/>
      <c r="AS33" s="652"/>
      <c r="AT33" s="684"/>
      <c r="AU33" s="209"/>
      <c r="AV33" s="209"/>
      <c r="AW33" s="209"/>
      <c r="AX33" s="589" t="s">
        <v>318</v>
      </c>
      <c r="AY33" s="590"/>
      <c r="AZ33" s="590"/>
      <c r="BA33" s="590"/>
      <c r="BB33" s="590"/>
      <c r="BC33" s="590"/>
      <c r="BD33" s="590"/>
      <c r="BE33" s="590"/>
      <c r="BF33" s="591"/>
      <c r="BG33" s="669">
        <v>99.5</v>
      </c>
      <c r="BH33" s="593"/>
      <c r="BI33" s="593"/>
      <c r="BJ33" s="593"/>
      <c r="BK33" s="593"/>
      <c r="BL33" s="593"/>
      <c r="BM33" s="639">
        <v>96.1</v>
      </c>
      <c r="BN33" s="593"/>
      <c r="BO33" s="593"/>
      <c r="BP33" s="593"/>
      <c r="BQ33" s="656"/>
      <c r="BR33" s="669">
        <v>99.4</v>
      </c>
      <c r="BS33" s="593"/>
      <c r="BT33" s="593"/>
      <c r="BU33" s="593"/>
      <c r="BV33" s="593"/>
      <c r="BW33" s="593"/>
      <c r="BX33" s="639">
        <v>95.8</v>
      </c>
      <c r="BY33" s="593"/>
      <c r="BZ33" s="593"/>
      <c r="CA33" s="593"/>
      <c r="CB33" s="656"/>
      <c r="CD33" s="605" t="s">
        <v>319</v>
      </c>
      <c r="CE33" s="606"/>
      <c r="CF33" s="606"/>
      <c r="CG33" s="606"/>
      <c r="CH33" s="606"/>
      <c r="CI33" s="606"/>
      <c r="CJ33" s="606"/>
      <c r="CK33" s="606"/>
      <c r="CL33" s="606"/>
      <c r="CM33" s="606"/>
      <c r="CN33" s="606"/>
      <c r="CO33" s="606"/>
      <c r="CP33" s="606"/>
      <c r="CQ33" s="607"/>
      <c r="CR33" s="608">
        <v>8466370</v>
      </c>
      <c r="CS33" s="621"/>
      <c r="CT33" s="621"/>
      <c r="CU33" s="621"/>
      <c r="CV33" s="621"/>
      <c r="CW33" s="621"/>
      <c r="CX33" s="621"/>
      <c r="CY33" s="622"/>
      <c r="CZ33" s="611">
        <v>44.3</v>
      </c>
      <c r="DA33" s="623"/>
      <c r="DB33" s="623"/>
      <c r="DC33" s="624"/>
      <c r="DD33" s="614">
        <v>6586493</v>
      </c>
      <c r="DE33" s="621"/>
      <c r="DF33" s="621"/>
      <c r="DG33" s="621"/>
      <c r="DH33" s="621"/>
      <c r="DI33" s="621"/>
      <c r="DJ33" s="621"/>
      <c r="DK33" s="622"/>
      <c r="DL33" s="614">
        <v>4426465</v>
      </c>
      <c r="DM33" s="621"/>
      <c r="DN33" s="621"/>
      <c r="DO33" s="621"/>
      <c r="DP33" s="621"/>
      <c r="DQ33" s="621"/>
      <c r="DR33" s="621"/>
      <c r="DS33" s="621"/>
      <c r="DT33" s="621"/>
      <c r="DU33" s="621"/>
      <c r="DV33" s="622"/>
      <c r="DW33" s="611">
        <v>44</v>
      </c>
      <c r="DX33" s="623"/>
      <c r="DY33" s="623"/>
      <c r="DZ33" s="623"/>
      <c r="EA33" s="623"/>
      <c r="EB33" s="623"/>
      <c r="EC33" s="635"/>
    </row>
    <row r="34" spans="2:133" ht="11.25" customHeight="1" x14ac:dyDescent="0.15">
      <c r="B34" s="605" t="s">
        <v>320</v>
      </c>
      <c r="C34" s="606"/>
      <c r="D34" s="606"/>
      <c r="E34" s="606"/>
      <c r="F34" s="606"/>
      <c r="G34" s="606"/>
      <c r="H34" s="606"/>
      <c r="I34" s="606"/>
      <c r="J34" s="606"/>
      <c r="K34" s="606"/>
      <c r="L34" s="606"/>
      <c r="M34" s="606"/>
      <c r="N34" s="606"/>
      <c r="O34" s="606"/>
      <c r="P34" s="606"/>
      <c r="Q34" s="607"/>
      <c r="R34" s="608">
        <v>92577</v>
      </c>
      <c r="S34" s="609"/>
      <c r="T34" s="609"/>
      <c r="U34" s="609"/>
      <c r="V34" s="609"/>
      <c r="W34" s="609"/>
      <c r="X34" s="609"/>
      <c r="Y34" s="610"/>
      <c r="Z34" s="646">
        <v>0.5</v>
      </c>
      <c r="AA34" s="646"/>
      <c r="AB34" s="646"/>
      <c r="AC34" s="646"/>
      <c r="AD34" s="647" t="s">
        <v>129</v>
      </c>
      <c r="AE34" s="647"/>
      <c r="AF34" s="647"/>
      <c r="AG34" s="647"/>
      <c r="AH34" s="647"/>
      <c r="AI34" s="647"/>
      <c r="AJ34" s="647"/>
      <c r="AK34" s="647"/>
      <c r="AL34" s="611" t="s">
        <v>129</v>
      </c>
      <c r="AM34" s="612"/>
      <c r="AN34" s="612"/>
      <c r="AO34" s="648"/>
      <c r="AP34" s="210"/>
      <c r="AQ34" s="211"/>
      <c r="AS34" s="208"/>
      <c r="AT34" s="208"/>
      <c r="AU34" s="208"/>
      <c r="AV34" s="208"/>
      <c r="AW34" s="208"/>
      <c r="AX34" s="208"/>
      <c r="AY34" s="208"/>
      <c r="AZ34" s="208"/>
      <c r="BA34" s="208"/>
      <c r="BB34" s="208"/>
      <c r="BC34" s="208"/>
      <c r="BD34" s="208"/>
      <c r="BE34" s="208"/>
      <c r="BF34" s="208"/>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05" t="s">
        <v>321</v>
      </c>
      <c r="CE34" s="606"/>
      <c r="CF34" s="606"/>
      <c r="CG34" s="606"/>
      <c r="CH34" s="606"/>
      <c r="CI34" s="606"/>
      <c r="CJ34" s="606"/>
      <c r="CK34" s="606"/>
      <c r="CL34" s="606"/>
      <c r="CM34" s="606"/>
      <c r="CN34" s="606"/>
      <c r="CO34" s="606"/>
      <c r="CP34" s="606"/>
      <c r="CQ34" s="607"/>
      <c r="CR34" s="608">
        <v>1999682</v>
      </c>
      <c r="CS34" s="609"/>
      <c r="CT34" s="609"/>
      <c r="CU34" s="609"/>
      <c r="CV34" s="609"/>
      <c r="CW34" s="609"/>
      <c r="CX34" s="609"/>
      <c r="CY34" s="610"/>
      <c r="CZ34" s="611">
        <v>10.5</v>
      </c>
      <c r="DA34" s="623"/>
      <c r="DB34" s="623"/>
      <c r="DC34" s="624"/>
      <c r="DD34" s="614">
        <v>1505325</v>
      </c>
      <c r="DE34" s="609"/>
      <c r="DF34" s="609"/>
      <c r="DG34" s="609"/>
      <c r="DH34" s="609"/>
      <c r="DI34" s="609"/>
      <c r="DJ34" s="609"/>
      <c r="DK34" s="610"/>
      <c r="DL34" s="614">
        <v>1179805</v>
      </c>
      <c r="DM34" s="609"/>
      <c r="DN34" s="609"/>
      <c r="DO34" s="609"/>
      <c r="DP34" s="609"/>
      <c r="DQ34" s="609"/>
      <c r="DR34" s="609"/>
      <c r="DS34" s="609"/>
      <c r="DT34" s="609"/>
      <c r="DU34" s="609"/>
      <c r="DV34" s="610"/>
      <c r="DW34" s="611">
        <v>11.7</v>
      </c>
      <c r="DX34" s="623"/>
      <c r="DY34" s="623"/>
      <c r="DZ34" s="623"/>
      <c r="EA34" s="623"/>
      <c r="EB34" s="623"/>
      <c r="EC34" s="635"/>
    </row>
    <row r="35" spans="2:133" ht="11.25" customHeight="1" x14ac:dyDescent="0.15">
      <c r="B35" s="605" t="s">
        <v>322</v>
      </c>
      <c r="C35" s="606"/>
      <c r="D35" s="606"/>
      <c r="E35" s="606"/>
      <c r="F35" s="606"/>
      <c r="G35" s="606"/>
      <c r="H35" s="606"/>
      <c r="I35" s="606"/>
      <c r="J35" s="606"/>
      <c r="K35" s="606"/>
      <c r="L35" s="606"/>
      <c r="M35" s="606"/>
      <c r="N35" s="606"/>
      <c r="O35" s="606"/>
      <c r="P35" s="606"/>
      <c r="Q35" s="607"/>
      <c r="R35" s="608">
        <v>73558</v>
      </c>
      <c r="S35" s="609"/>
      <c r="T35" s="609"/>
      <c r="U35" s="609"/>
      <c r="V35" s="609"/>
      <c r="W35" s="609"/>
      <c r="X35" s="609"/>
      <c r="Y35" s="610"/>
      <c r="Z35" s="646">
        <v>0.4</v>
      </c>
      <c r="AA35" s="646"/>
      <c r="AB35" s="646"/>
      <c r="AC35" s="646"/>
      <c r="AD35" s="647" t="s">
        <v>129</v>
      </c>
      <c r="AE35" s="647"/>
      <c r="AF35" s="647"/>
      <c r="AG35" s="647"/>
      <c r="AH35" s="647"/>
      <c r="AI35" s="647"/>
      <c r="AJ35" s="647"/>
      <c r="AK35" s="647"/>
      <c r="AL35" s="611" t="s">
        <v>129</v>
      </c>
      <c r="AM35" s="612"/>
      <c r="AN35" s="612"/>
      <c r="AO35" s="648"/>
      <c r="AP35" s="212"/>
      <c r="AQ35" s="660" t="s">
        <v>323</v>
      </c>
      <c r="AR35" s="661"/>
      <c r="AS35" s="661"/>
      <c r="AT35" s="661"/>
      <c r="AU35" s="661"/>
      <c r="AV35" s="661"/>
      <c r="AW35" s="661"/>
      <c r="AX35" s="661"/>
      <c r="AY35" s="661"/>
      <c r="AZ35" s="661"/>
      <c r="BA35" s="661"/>
      <c r="BB35" s="661"/>
      <c r="BC35" s="661"/>
      <c r="BD35" s="661"/>
      <c r="BE35" s="661"/>
      <c r="BF35" s="662"/>
      <c r="BG35" s="660" t="s">
        <v>324</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325</v>
      </c>
      <c r="CE35" s="606"/>
      <c r="CF35" s="606"/>
      <c r="CG35" s="606"/>
      <c r="CH35" s="606"/>
      <c r="CI35" s="606"/>
      <c r="CJ35" s="606"/>
      <c r="CK35" s="606"/>
      <c r="CL35" s="606"/>
      <c r="CM35" s="606"/>
      <c r="CN35" s="606"/>
      <c r="CO35" s="606"/>
      <c r="CP35" s="606"/>
      <c r="CQ35" s="607"/>
      <c r="CR35" s="608">
        <v>124694</v>
      </c>
      <c r="CS35" s="621"/>
      <c r="CT35" s="621"/>
      <c r="CU35" s="621"/>
      <c r="CV35" s="621"/>
      <c r="CW35" s="621"/>
      <c r="CX35" s="621"/>
      <c r="CY35" s="622"/>
      <c r="CZ35" s="611">
        <v>0.7</v>
      </c>
      <c r="DA35" s="623"/>
      <c r="DB35" s="623"/>
      <c r="DC35" s="624"/>
      <c r="DD35" s="614">
        <v>56620</v>
      </c>
      <c r="DE35" s="621"/>
      <c r="DF35" s="621"/>
      <c r="DG35" s="621"/>
      <c r="DH35" s="621"/>
      <c r="DI35" s="621"/>
      <c r="DJ35" s="621"/>
      <c r="DK35" s="622"/>
      <c r="DL35" s="614">
        <v>56553</v>
      </c>
      <c r="DM35" s="621"/>
      <c r="DN35" s="621"/>
      <c r="DO35" s="621"/>
      <c r="DP35" s="621"/>
      <c r="DQ35" s="621"/>
      <c r="DR35" s="621"/>
      <c r="DS35" s="621"/>
      <c r="DT35" s="621"/>
      <c r="DU35" s="621"/>
      <c r="DV35" s="622"/>
      <c r="DW35" s="611">
        <v>0.6</v>
      </c>
      <c r="DX35" s="623"/>
      <c r="DY35" s="623"/>
      <c r="DZ35" s="623"/>
      <c r="EA35" s="623"/>
      <c r="EB35" s="623"/>
      <c r="EC35" s="635"/>
    </row>
    <row r="36" spans="2:133" ht="11.25" customHeight="1" x14ac:dyDescent="0.15">
      <c r="B36" s="605" t="s">
        <v>326</v>
      </c>
      <c r="C36" s="606"/>
      <c r="D36" s="606"/>
      <c r="E36" s="606"/>
      <c r="F36" s="606"/>
      <c r="G36" s="606"/>
      <c r="H36" s="606"/>
      <c r="I36" s="606"/>
      <c r="J36" s="606"/>
      <c r="K36" s="606"/>
      <c r="L36" s="606"/>
      <c r="M36" s="606"/>
      <c r="N36" s="606"/>
      <c r="O36" s="606"/>
      <c r="P36" s="606"/>
      <c r="Q36" s="607"/>
      <c r="R36" s="608">
        <v>751507</v>
      </c>
      <c r="S36" s="609"/>
      <c r="T36" s="609"/>
      <c r="U36" s="609"/>
      <c r="V36" s="609"/>
      <c r="W36" s="609"/>
      <c r="X36" s="609"/>
      <c r="Y36" s="610"/>
      <c r="Z36" s="646">
        <v>3.9</v>
      </c>
      <c r="AA36" s="646"/>
      <c r="AB36" s="646"/>
      <c r="AC36" s="646"/>
      <c r="AD36" s="647" t="s">
        <v>129</v>
      </c>
      <c r="AE36" s="647"/>
      <c r="AF36" s="647"/>
      <c r="AG36" s="647"/>
      <c r="AH36" s="647"/>
      <c r="AI36" s="647"/>
      <c r="AJ36" s="647"/>
      <c r="AK36" s="647"/>
      <c r="AL36" s="611" t="s">
        <v>129</v>
      </c>
      <c r="AM36" s="612"/>
      <c r="AN36" s="612"/>
      <c r="AO36" s="648"/>
      <c r="AP36" s="212"/>
      <c r="AQ36" s="657" t="s">
        <v>327</v>
      </c>
      <c r="AR36" s="658"/>
      <c r="AS36" s="658"/>
      <c r="AT36" s="658"/>
      <c r="AU36" s="658"/>
      <c r="AV36" s="658"/>
      <c r="AW36" s="658"/>
      <c r="AX36" s="658"/>
      <c r="AY36" s="659"/>
      <c r="AZ36" s="663">
        <v>2778900</v>
      </c>
      <c r="BA36" s="664"/>
      <c r="BB36" s="664"/>
      <c r="BC36" s="664"/>
      <c r="BD36" s="664"/>
      <c r="BE36" s="664"/>
      <c r="BF36" s="665"/>
      <c r="BG36" s="666" t="s">
        <v>328</v>
      </c>
      <c r="BH36" s="667"/>
      <c r="BI36" s="667"/>
      <c r="BJ36" s="667"/>
      <c r="BK36" s="667"/>
      <c r="BL36" s="667"/>
      <c r="BM36" s="667"/>
      <c r="BN36" s="667"/>
      <c r="BO36" s="667"/>
      <c r="BP36" s="667"/>
      <c r="BQ36" s="667"/>
      <c r="BR36" s="667"/>
      <c r="BS36" s="667"/>
      <c r="BT36" s="667"/>
      <c r="BU36" s="668"/>
      <c r="BV36" s="663">
        <v>110834</v>
      </c>
      <c r="BW36" s="664"/>
      <c r="BX36" s="664"/>
      <c r="BY36" s="664"/>
      <c r="BZ36" s="664"/>
      <c r="CA36" s="664"/>
      <c r="CB36" s="665"/>
      <c r="CD36" s="605" t="s">
        <v>329</v>
      </c>
      <c r="CE36" s="606"/>
      <c r="CF36" s="606"/>
      <c r="CG36" s="606"/>
      <c r="CH36" s="606"/>
      <c r="CI36" s="606"/>
      <c r="CJ36" s="606"/>
      <c r="CK36" s="606"/>
      <c r="CL36" s="606"/>
      <c r="CM36" s="606"/>
      <c r="CN36" s="606"/>
      <c r="CO36" s="606"/>
      <c r="CP36" s="606"/>
      <c r="CQ36" s="607"/>
      <c r="CR36" s="608">
        <v>3745276</v>
      </c>
      <c r="CS36" s="609"/>
      <c r="CT36" s="609"/>
      <c r="CU36" s="609"/>
      <c r="CV36" s="609"/>
      <c r="CW36" s="609"/>
      <c r="CX36" s="609"/>
      <c r="CY36" s="610"/>
      <c r="CZ36" s="611">
        <v>19.600000000000001</v>
      </c>
      <c r="DA36" s="623"/>
      <c r="DB36" s="623"/>
      <c r="DC36" s="624"/>
      <c r="DD36" s="614">
        <v>3242629</v>
      </c>
      <c r="DE36" s="609"/>
      <c r="DF36" s="609"/>
      <c r="DG36" s="609"/>
      <c r="DH36" s="609"/>
      <c r="DI36" s="609"/>
      <c r="DJ36" s="609"/>
      <c r="DK36" s="610"/>
      <c r="DL36" s="614">
        <v>2035152</v>
      </c>
      <c r="DM36" s="609"/>
      <c r="DN36" s="609"/>
      <c r="DO36" s="609"/>
      <c r="DP36" s="609"/>
      <c r="DQ36" s="609"/>
      <c r="DR36" s="609"/>
      <c r="DS36" s="609"/>
      <c r="DT36" s="609"/>
      <c r="DU36" s="609"/>
      <c r="DV36" s="610"/>
      <c r="DW36" s="611">
        <v>20.2</v>
      </c>
      <c r="DX36" s="623"/>
      <c r="DY36" s="623"/>
      <c r="DZ36" s="623"/>
      <c r="EA36" s="623"/>
      <c r="EB36" s="623"/>
      <c r="EC36" s="635"/>
    </row>
    <row r="37" spans="2:133" ht="11.25" customHeight="1" x14ac:dyDescent="0.15">
      <c r="B37" s="605" t="s">
        <v>330</v>
      </c>
      <c r="C37" s="606"/>
      <c r="D37" s="606"/>
      <c r="E37" s="606"/>
      <c r="F37" s="606"/>
      <c r="G37" s="606"/>
      <c r="H37" s="606"/>
      <c r="I37" s="606"/>
      <c r="J37" s="606"/>
      <c r="K37" s="606"/>
      <c r="L37" s="606"/>
      <c r="M37" s="606"/>
      <c r="N37" s="606"/>
      <c r="O37" s="606"/>
      <c r="P37" s="606"/>
      <c r="Q37" s="607"/>
      <c r="R37" s="608">
        <v>798715</v>
      </c>
      <c r="S37" s="609"/>
      <c r="T37" s="609"/>
      <c r="U37" s="609"/>
      <c r="V37" s="609"/>
      <c r="W37" s="609"/>
      <c r="X37" s="609"/>
      <c r="Y37" s="610"/>
      <c r="Z37" s="646">
        <v>4.0999999999999996</v>
      </c>
      <c r="AA37" s="646"/>
      <c r="AB37" s="646"/>
      <c r="AC37" s="646"/>
      <c r="AD37" s="647">
        <v>1282</v>
      </c>
      <c r="AE37" s="647"/>
      <c r="AF37" s="647"/>
      <c r="AG37" s="647"/>
      <c r="AH37" s="647"/>
      <c r="AI37" s="647"/>
      <c r="AJ37" s="647"/>
      <c r="AK37" s="647"/>
      <c r="AL37" s="611">
        <v>0</v>
      </c>
      <c r="AM37" s="612"/>
      <c r="AN37" s="612"/>
      <c r="AO37" s="648"/>
      <c r="AQ37" s="641" t="s">
        <v>331</v>
      </c>
      <c r="AR37" s="642"/>
      <c r="AS37" s="642"/>
      <c r="AT37" s="642"/>
      <c r="AU37" s="642"/>
      <c r="AV37" s="642"/>
      <c r="AW37" s="642"/>
      <c r="AX37" s="642"/>
      <c r="AY37" s="643"/>
      <c r="AZ37" s="608">
        <v>879462</v>
      </c>
      <c r="BA37" s="609"/>
      <c r="BB37" s="609"/>
      <c r="BC37" s="609"/>
      <c r="BD37" s="621"/>
      <c r="BE37" s="621"/>
      <c r="BF37" s="644"/>
      <c r="BG37" s="605" t="s">
        <v>332</v>
      </c>
      <c r="BH37" s="606"/>
      <c r="BI37" s="606"/>
      <c r="BJ37" s="606"/>
      <c r="BK37" s="606"/>
      <c r="BL37" s="606"/>
      <c r="BM37" s="606"/>
      <c r="BN37" s="606"/>
      <c r="BO37" s="606"/>
      <c r="BP37" s="606"/>
      <c r="BQ37" s="606"/>
      <c r="BR37" s="606"/>
      <c r="BS37" s="606"/>
      <c r="BT37" s="606"/>
      <c r="BU37" s="607"/>
      <c r="BV37" s="608">
        <v>28173</v>
      </c>
      <c r="BW37" s="609"/>
      <c r="BX37" s="609"/>
      <c r="BY37" s="609"/>
      <c r="BZ37" s="609"/>
      <c r="CA37" s="609"/>
      <c r="CB37" s="645"/>
      <c r="CD37" s="605" t="s">
        <v>333</v>
      </c>
      <c r="CE37" s="606"/>
      <c r="CF37" s="606"/>
      <c r="CG37" s="606"/>
      <c r="CH37" s="606"/>
      <c r="CI37" s="606"/>
      <c r="CJ37" s="606"/>
      <c r="CK37" s="606"/>
      <c r="CL37" s="606"/>
      <c r="CM37" s="606"/>
      <c r="CN37" s="606"/>
      <c r="CO37" s="606"/>
      <c r="CP37" s="606"/>
      <c r="CQ37" s="607"/>
      <c r="CR37" s="608">
        <v>987434</v>
      </c>
      <c r="CS37" s="621"/>
      <c r="CT37" s="621"/>
      <c r="CU37" s="621"/>
      <c r="CV37" s="621"/>
      <c r="CW37" s="621"/>
      <c r="CX37" s="621"/>
      <c r="CY37" s="622"/>
      <c r="CZ37" s="611">
        <v>5.2</v>
      </c>
      <c r="DA37" s="623"/>
      <c r="DB37" s="623"/>
      <c r="DC37" s="624"/>
      <c r="DD37" s="614">
        <v>987431</v>
      </c>
      <c r="DE37" s="621"/>
      <c r="DF37" s="621"/>
      <c r="DG37" s="621"/>
      <c r="DH37" s="621"/>
      <c r="DI37" s="621"/>
      <c r="DJ37" s="621"/>
      <c r="DK37" s="622"/>
      <c r="DL37" s="614">
        <v>970417</v>
      </c>
      <c r="DM37" s="621"/>
      <c r="DN37" s="621"/>
      <c r="DO37" s="621"/>
      <c r="DP37" s="621"/>
      <c r="DQ37" s="621"/>
      <c r="DR37" s="621"/>
      <c r="DS37" s="621"/>
      <c r="DT37" s="621"/>
      <c r="DU37" s="621"/>
      <c r="DV37" s="622"/>
      <c r="DW37" s="611">
        <v>9.6</v>
      </c>
      <c r="DX37" s="623"/>
      <c r="DY37" s="623"/>
      <c r="DZ37" s="623"/>
      <c r="EA37" s="623"/>
      <c r="EB37" s="623"/>
      <c r="EC37" s="635"/>
    </row>
    <row r="38" spans="2:133" ht="11.25" customHeight="1" x14ac:dyDescent="0.15">
      <c r="B38" s="605" t="s">
        <v>334</v>
      </c>
      <c r="C38" s="606"/>
      <c r="D38" s="606"/>
      <c r="E38" s="606"/>
      <c r="F38" s="606"/>
      <c r="G38" s="606"/>
      <c r="H38" s="606"/>
      <c r="I38" s="606"/>
      <c r="J38" s="606"/>
      <c r="K38" s="606"/>
      <c r="L38" s="606"/>
      <c r="M38" s="606"/>
      <c r="N38" s="606"/>
      <c r="O38" s="606"/>
      <c r="P38" s="606"/>
      <c r="Q38" s="607"/>
      <c r="R38" s="608">
        <v>1020276</v>
      </c>
      <c r="S38" s="609"/>
      <c r="T38" s="609"/>
      <c r="U38" s="609"/>
      <c r="V38" s="609"/>
      <c r="W38" s="609"/>
      <c r="X38" s="609"/>
      <c r="Y38" s="610"/>
      <c r="Z38" s="646">
        <v>5.2</v>
      </c>
      <c r="AA38" s="646"/>
      <c r="AB38" s="646"/>
      <c r="AC38" s="646"/>
      <c r="AD38" s="647" t="s">
        <v>129</v>
      </c>
      <c r="AE38" s="647"/>
      <c r="AF38" s="647"/>
      <c r="AG38" s="647"/>
      <c r="AH38" s="647"/>
      <c r="AI38" s="647"/>
      <c r="AJ38" s="647"/>
      <c r="AK38" s="647"/>
      <c r="AL38" s="611" t="s">
        <v>129</v>
      </c>
      <c r="AM38" s="612"/>
      <c r="AN38" s="612"/>
      <c r="AO38" s="648"/>
      <c r="AQ38" s="641" t="s">
        <v>335</v>
      </c>
      <c r="AR38" s="642"/>
      <c r="AS38" s="642"/>
      <c r="AT38" s="642"/>
      <c r="AU38" s="642"/>
      <c r="AV38" s="642"/>
      <c r="AW38" s="642"/>
      <c r="AX38" s="642"/>
      <c r="AY38" s="643"/>
      <c r="AZ38" s="608">
        <v>362168</v>
      </c>
      <c r="BA38" s="609"/>
      <c r="BB38" s="609"/>
      <c r="BC38" s="609"/>
      <c r="BD38" s="621"/>
      <c r="BE38" s="621"/>
      <c r="BF38" s="644"/>
      <c r="BG38" s="605" t="s">
        <v>336</v>
      </c>
      <c r="BH38" s="606"/>
      <c r="BI38" s="606"/>
      <c r="BJ38" s="606"/>
      <c r="BK38" s="606"/>
      <c r="BL38" s="606"/>
      <c r="BM38" s="606"/>
      <c r="BN38" s="606"/>
      <c r="BO38" s="606"/>
      <c r="BP38" s="606"/>
      <c r="BQ38" s="606"/>
      <c r="BR38" s="606"/>
      <c r="BS38" s="606"/>
      <c r="BT38" s="606"/>
      <c r="BU38" s="607"/>
      <c r="BV38" s="608">
        <v>4567</v>
      </c>
      <c r="BW38" s="609"/>
      <c r="BX38" s="609"/>
      <c r="BY38" s="609"/>
      <c r="BZ38" s="609"/>
      <c r="CA38" s="609"/>
      <c r="CB38" s="645"/>
      <c r="CD38" s="605" t="s">
        <v>337</v>
      </c>
      <c r="CE38" s="606"/>
      <c r="CF38" s="606"/>
      <c r="CG38" s="606"/>
      <c r="CH38" s="606"/>
      <c r="CI38" s="606"/>
      <c r="CJ38" s="606"/>
      <c r="CK38" s="606"/>
      <c r="CL38" s="606"/>
      <c r="CM38" s="606"/>
      <c r="CN38" s="606"/>
      <c r="CO38" s="606"/>
      <c r="CP38" s="606"/>
      <c r="CQ38" s="607"/>
      <c r="CR38" s="608">
        <v>1537270</v>
      </c>
      <c r="CS38" s="609"/>
      <c r="CT38" s="609"/>
      <c r="CU38" s="609"/>
      <c r="CV38" s="609"/>
      <c r="CW38" s="609"/>
      <c r="CX38" s="609"/>
      <c r="CY38" s="610"/>
      <c r="CZ38" s="611">
        <v>8</v>
      </c>
      <c r="DA38" s="623"/>
      <c r="DB38" s="623"/>
      <c r="DC38" s="624"/>
      <c r="DD38" s="614">
        <v>1211923</v>
      </c>
      <c r="DE38" s="609"/>
      <c r="DF38" s="609"/>
      <c r="DG38" s="609"/>
      <c r="DH38" s="609"/>
      <c r="DI38" s="609"/>
      <c r="DJ38" s="609"/>
      <c r="DK38" s="610"/>
      <c r="DL38" s="614">
        <v>1135366</v>
      </c>
      <c r="DM38" s="609"/>
      <c r="DN38" s="609"/>
      <c r="DO38" s="609"/>
      <c r="DP38" s="609"/>
      <c r="DQ38" s="609"/>
      <c r="DR38" s="609"/>
      <c r="DS38" s="609"/>
      <c r="DT38" s="609"/>
      <c r="DU38" s="609"/>
      <c r="DV38" s="610"/>
      <c r="DW38" s="611">
        <v>11.3</v>
      </c>
      <c r="DX38" s="623"/>
      <c r="DY38" s="623"/>
      <c r="DZ38" s="623"/>
      <c r="EA38" s="623"/>
      <c r="EB38" s="623"/>
      <c r="EC38" s="635"/>
    </row>
    <row r="39" spans="2:133" ht="11.25" customHeight="1" x14ac:dyDescent="0.15">
      <c r="B39" s="605" t="s">
        <v>338</v>
      </c>
      <c r="C39" s="606"/>
      <c r="D39" s="606"/>
      <c r="E39" s="606"/>
      <c r="F39" s="606"/>
      <c r="G39" s="606"/>
      <c r="H39" s="606"/>
      <c r="I39" s="606"/>
      <c r="J39" s="606"/>
      <c r="K39" s="606"/>
      <c r="L39" s="606"/>
      <c r="M39" s="606"/>
      <c r="N39" s="606"/>
      <c r="O39" s="606"/>
      <c r="P39" s="606"/>
      <c r="Q39" s="607"/>
      <c r="R39" s="608" t="s">
        <v>129</v>
      </c>
      <c r="S39" s="609"/>
      <c r="T39" s="609"/>
      <c r="U39" s="609"/>
      <c r="V39" s="609"/>
      <c r="W39" s="609"/>
      <c r="X39" s="609"/>
      <c r="Y39" s="610"/>
      <c r="Z39" s="646" t="s">
        <v>129</v>
      </c>
      <c r="AA39" s="646"/>
      <c r="AB39" s="646"/>
      <c r="AC39" s="646"/>
      <c r="AD39" s="647" t="s">
        <v>129</v>
      </c>
      <c r="AE39" s="647"/>
      <c r="AF39" s="647"/>
      <c r="AG39" s="647"/>
      <c r="AH39" s="647"/>
      <c r="AI39" s="647"/>
      <c r="AJ39" s="647"/>
      <c r="AK39" s="647"/>
      <c r="AL39" s="611" t="s">
        <v>129</v>
      </c>
      <c r="AM39" s="612"/>
      <c r="AN39" s="612"/>
      <c r="AO39" s="648"/>
      <c r="AQ39" s="641" t="s">
        <v>339</v>
      </c>
      <c r="AR39" s="642"/>
      <c r="AS39" s="642"/>
      <c r="AT39" s="642"/>
      <c r="AU39" s="642"/>
      <c r="AV39" s="642"/>
      <c r="AW39" s="642"/>
      <c r="AX39" s="642"/>
      <c r="AY39" s="643"/>
      <c r="AZ39" s="608" t="s">
        <v>129</v>
      </c>
      <c r="BA39" s="609"/>
      <c r="BB39" s="609"/>
      <c r="BC39" s="609"/>
      <c r="BD39" s="621"/>
      <c r="BE39" s="621"/>
      <c r="BF39" s="644"/>
      <c r="BG39" s="605" t="s">
        <v>340</v>
      </c>
      <c r="BH39" s="606"/>
      <c r="BI39" s="606"/>
      <c r="BJ39" s="606"/>
      <c r="BK39" s="606"/>
      <c r="BL39" s="606"/>
      <c r="BM39" s="606"/>
      <c r="BN39" s="606"/>
      <c r="BO39" s="606"/>
      <c r="BP39" s="606"/>
      <c r="BQ39" s="606"/>
      <c r="BR39" s="606"/>
      <c r="BS39" s="606"/>
      <c r="BT39" s="606"/>
      <c r="BU39" s="607"/>
      <c r="BV39" s="608">
        <v>6710</v>
      </c>
      <c r="BW39" s="609"/>
      <c r="BX39" s="609"/>
      <c r="BY39" s="609"/>
      <c r="BZ39" s="609"/>
      <c r="CA39" s="609"/>
      <c r="CB39" s="645"/>
      <c r="CD39" s="605" t="s">
        <v>341</v>
      </c>
      <c r="CE39" s="606"/>
      <c r="CF39" s="606"/>
      <c r="CG39" s="606"/>
      <c r="CH39" s="606"/>
      <c r="CI39" s="606"/>
      <c r="CJ39" s="606"/>
      <c r="CK39" s="606"/>
      <c r="CL39" s="606"/>
      <c r="CM39" s="606"/>
      <c r="CN39" s="606"/>
      <c r="CO39" s="606"/>
      <c r="CP39" s="606"/>
      <c r="CQ39" s="607"/>
      <c r="CR39" s="608">
        <v>430865</v>
      </c>
      <c r="CS39" s="621"/>
      <c r="CT39" s="621"/>
      <c r="CU39" s="621"/>
      <c r="CV39" s="621"/>
      <c r="CW39" s="621"/>
      <c r="CX39" s="621"/>
      <c r="CY39" s="622"/>
      <c r="CZ39" s="611">
        <v>2.2999999999999998</v>
      </c>
      <c r="DA39" s="623"/>
      <c r="DB39" s="623"/>
      <c r="DC39" s="624"/>
      <c r="DD39" s="614">
        <v>337315</v>
      </c>
      <c r="DE39" s="621"/>
      <c r="DF39" s="621"/>
      <c r="DG39" s="621"/>
      <c r="DH39" s="621"/>
      <c r="DI39" s="621"/>
      <c r="DJ39" s="621"/>
      <c r="DK39" s="622"/>
      <c r="DL39" s="614" t="s">
        <v>129</v>
      </c>
      <c r="DM39" s="621"/>
      <c r="DN39" s="621"/>
      <c r="DO39" s="621"/>
      <c r="DP39" s="621"/>
      <c r="DQ39" s="621"/>
      <c r="DR39" s="621"/>
      <c r="DS39" s="621"/>
      <c r="DT39" s="621"/>
      <c r="DU39" s="621"/>
      <c r="DV39" s="622"/>
      <c r="DW39" s="611" t="s">
        <v>129</v>
      </c>
      <c r="DX39" s="623"/>
      <c r="DY39" s="623"/>
      <c r="DZ39" s="623"/>
      <c r="EA39" s="623"/>
      <c r="EB39" s="623"/>
      <c r="EC39" s="635"/>
    </row>
    <row r="40" spans="2:133" ht="11.25" customHeight="1" x14ac:dyDescent="0.15">
      <c r="B40" s="605" t="s">
        <v>342</v>
      </c>
      <c r="C40" s="606"/>
      <c r="D40" s="606"/>
      <c r="E40" s="606"/>
      <c r="F40" s="606"/>
      <c r="G40" s="606"/>
      <c r="H40" s="606"/>
      <c r="I40" s="606"/>
      <c r="J40" s="606"/>
      <c r="K40" s="606"/>
      <c r="L40" s="606"/>
      <c r="M40" s="606"/>
      <c r="N40" s="606"/>
      <c r="O40" s="606"/>
      <c r="P40" s="606"/>
      <c r="Q40" s="607"/>
      <c r="R40" s="608">
        <v>163176</v>
      </c>
      <c r="S40" s="609"/>
      <c r="T40" s="609"/>
      <c r="U40" s="609"/>
      <c r="V40" s="609"/>
      <c r="W40" s="609"/>
      <c r="X40" s="609"/>
      <c r="Y40" s="610"/>
      <c r="Z40" s="646">
        <v>0.8</v>
      </c>
      <c r="AA40" s="646"/>
      <c r="AB40" s="646"/>
      <c r="AC40" s="646"/>
      <c r="AD40" s="647" t="s">
        <v>129</v>
      </c>
      <c r="AE40" s="647"/>
      <c r="AF40" s="647"/>
      <c r="AG40" s="647"/>
      <c r="AH40" s="647"/>
      <c r="AI40" s="647"/>
      <c r="AJ40" s="647"/>
      <c r="AK40" s="647"/>
      <c r="AL40" s="611" t="s">
        <v>129</v>
      </c>
      <c r="AM40" s="612"/>
      <c r="AN40" s="612"/>
      <c r="AO40" s="648"/>
      <c r="AQ40" s="641" t="s">
        <v>343</v>
      </c>
      <c r="AR40" s="642"/>
      <c r="AS40" s="642"/>
      <c r="AT40" s="642"/>
      <c r="AU40" s="642"/>
      <c r="AV40" s="642"/>
      <c r="AW40" s="642"/>
      <c r="AX40" s="642"/>
      <c r="AY40" s="643"/>
      <c r="AZ40" s="608" t="s">
        <v>129</v>
      </c>
      <c r="BA40" s="609"/>
      <c r="BB40" s="609"/>
      <c r="BC40" s="609"/>
      <c r="BD40" s="621"/>
      <c r="BE40" s="621"/>
      <c r="BF40" s="644"/>
      <c r="BG40" s="649" t="s">
        <v>344</v>
      </c>
      <c r="BH40" s="650"/>
      <c r="BI40" s="650"/>
      <c r="BJ40" s="650"/>
      <c r="BK40" s="650"/>
      <c r="BL40" s="213"/>
      <c r="BM40" s="606" t="s">
        <v>345</v>
      </c>
      <c r="BN40" s="606"/>
      <c r="BO40" s="606"/>
      <c r="BP40" s="606"/>
      <c r="BQ40" s="606"/>
      <c r="BR40" s="606"/>
      <c r="BS40" s="606"/>
      <c r="BT40" s="606"/>
      <c r="BU40" s="607"/>
      <c r="BV40" s="608">
        <v>87</v>
      </c>
      <c r="BW40" s="609"/>
      <c r="BX40" s="609"/>
      <c r="BY40" s="609"/>
      <c r="BZ40" s="609"/>
      <c r="CA40" s="609"/>
      <c r="CB40" s="645"/>
      <c r="CD40" s="605" t="s">
        <v>346</v>
      </c>
      <c r="CE40" s="606"/>
      <c r="CF40" s="606"/>
      <c r="CG40" s="606"/>
      <c r="CH40" s="606"/>
      <c r="CI40" s="606"/>
      <c r="CJ40" s="606"/>
      <c r="CK40" s="606"/>
      <c r="CL40" s="606"/>
      <c r="CM40" s="606"/>
      <c r="CN40" s="606"/>
      <c r="CO40" s="606"/>
      <c r="CP40" s="606"/>
      <c r="CQ40" s="607"/>
      <c r="CR40" s="608">
        <v>628583</v>
      </c>
      <c r="CS40" s="609"/>
      <c r="CT40" s="609"/>
      <c r="CU40" s="609"/>
      <c r="CV40" s="609"/>
      <c r="CW40" s="609"/>
      <c r="CX40" s="609"/>
      <c r="CY40" s="610"/>
      <c r="CZ40" s="611">
        <v>3.3</v>
      </c>
      <c r="DA40" s="623"/>
      <c r="DB40" s="623"/>
      <c r="DC40" s="624"/>
      <c r="DD40" s="614">
        <v>232681</v>
      </c>
      <c r="DE40" s="609"/>
      <c r="DF40" s="609"/>
      <c r="DG40" s="609"/>
      <c r="DH40" s="609"/>
      <c r="DI40" s="609"/>
      <c r="DJ40" s="609"/>
      <c r="DK40" s="610"/>
      <c r="DL40" s="614">
        <v>19589</v>
      </c>
      <c r="DM40" s="609"/>
      <c r="DN40" s="609"/>
      <c r="DO40" s="609"/>
      <c r="DP40" s="609"/>
      <c r="DQ40" s="609"/>
      <c r="DR40" s="609"/>
      <c r="DS40" s="609"/>
      <c r="DT40" s="609"/>
      <c r="DU40" s="609"/>
      <c r="DV40" s="610"/>
      <c r="DW40" s="611">
        <v>0.2</v>
      </c>
      <c r="DX40" s="623"/>
      <c r="DY40" s="623"/>
      <c r="DZ40" s="623"/>
      <c r="EA40" s="623"/>
      <c r="EB40" s="623"/>
      <c r="EC40" s="635"/>
    </row>
    <row r="41" spans="2:133" ht="11.25" customHeight="1" x14ac:dyDescent="0.15">
      <c r="B41" s="589" t="s">
        <v>347</v>
      </c>
      <c r="C41" s="590"/>
      <c r="D41" s="590"/>
      <c r="E41" s="590"/>
      <c r="F41" s="590"/>
      <c r="G41" s="590"/>
      <c r="H41" s="590"/>
      <c r="I41" s="590"/>
      <c r="J41" s="590"/>
      <c r="K41" s="590"/>
      <c r="L41" s="590"/>
      <c r="M41" s="590"/>
      <c r="N41" s="590"/>
      <c r="O41" s="590"/>
      <c r="P41" s="590"/>
      <c r="Q41" s="591"/>
      <c r="R41" s="592">
        <v>19515991</v>
      </c>
      <c r="S41" s="633"/>
      <c r="T41" s="633"/>
      <c r="U41" s="633"/>
      <c r="V41" s="633"/>
      <c r="W41" s="633"/>
      <c r="X41" s="633"/>
      <c r="Y41" s="636"/>
      <c r="Z41" s="637">
        <v>100</v>
      </c>
      <c r="AA41" s="637"/>
      <c r="AB41" s="637"/>
      <c r="AC41" s="637"/>
      <c r="AD41" s="638">
        <v>9895012</v>
      </c>
      <c r="AE41" s="638"/>
      <c r="AF41" s="638"/>
      <c r="AG41" s="638"/>
      <c r="AH41" s="638"/>
      <c r="AI41" s="638"/>
      <c r="AJ41" s="638"/>
      <c r="AK41" s="638"/>
      <c r="AL41" s="595">
        <v>100</v>
      </c>
      <c r="AM41" s="639"/>
      <c r="AN41" s="639"/>
      <c r="AO41" s="640"/>
      <c r="AQ41" s="641" t="s">
        <v>348</v>
      </c>
      <c r="AR41" s="642"/>
      <c r="AS41" s="642"/>
      <c r="AT41" s="642"/>
      <c r="AU41" s="642"/>
      <c r="AV41" s="642"/>
      <c r="AW41" s="642"/>
      <c r="AX41" s="642"/>
      <c r="AY41" s="643"/>
      <c r="AZ41" s="608">
        <v>352122</v>
      </c>
      <c r="BA41" s="609"/>
      <c r="BB41" s="609"/>
      <c r="BC41" s="609"/>
      <c r="BD41" s="621"/>
      <c r="BE41" s="621"/>
      <c r="BF41" s="644"/>
      <c r="BG41" s="649"/>
      <c r="BH41" s="650"/>
      <c r="BI41" s="650"/>
      <c r="BJ41" s="650"/>
      <c r="BK41" s="650"/>
      <c r="BL41" s="213"/>
      <c r="BM41" s="606" t="s">
        <v>349</v>
      </c>
      <c r="BN41" s="606"/>
      <c r="BO41" s="606"/>
      <c r="BP41" s="606"/>
      <c r="BQ41" s="606"/>
      <c r="BR41" s="606"/>
      <c r="BS41" s="606"/>
      <c r="BT41" s="606"/>
      <c r="BU41" s="607"/>
      <c r="BV41" s="608" t="s">
        <v>350</v>
      </c>
      <c r="BW41" s="609"/>
      <c r="BX41" s="609"/>
      <c r="BY41" s="609"/>
      <c r="BZ41" s="609"/>
      <c r="CA41" s="609"/>
      <c r="CB41" s="645"/>
      <c r="CD41" s="605" t="s">
        <v>351</v>
      </c>
      <c r="CE41" s="606"/>
      <c r="CF41" s="606"/>
      <c r="CG41" s="606"/>
      <c r="CH41" s="606"/>
      <c r="CI41" s="606"/>
      <c r="CJ41" s="606"/>
      <c r="CK41" s="606"/>
      <c r="CL41" s="606"/>
      <c r="CM41" s="606"/>
      <c r="CN41" s="606"/>
      <c r="CO41" s="606"/>
      <c r="CP41" s="606"/>
      <c r="CQ41" s="607"/>
      <c r="CR41" s="608" t="s">
        <v>129</v>
      </c>
      <c r="CS41" s="621"/>
      <c r="CT41" s="621"/>
      <c r="CU41" s="621"/>
      <c r="CV41" s="621"/>
      <c r="CW41" s="621"/>
      <c r="CX41" s="621"/>
      <c r="CY41" s="622"/>
      <c r="CZ41" s="611" t="s">
        <v>129</v>
      </c>
      <c r="DA41" s="623"/>
      <c r="DB41" s="623"/>
      <c r="DC41" s="624"/>
      <c r="DD41" s="614" t="s">
        <v>129</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352</v>
      </c>
      <c r="AR42" s="654"/>
      <c r="AS42" s="654"/>
      <c r="AT42" s="654"/>
      <c r="AU42" s="654"/>
      <c r="AV42" s="654"/>
      <c r="AW42" s="654"/>
      <c r="AX42" s="654"/>
      <c r="AY42" s="655"/>
      <c r="AZ42" s="592">
        <v>1185148</v>
      </c>
      <c r="BA42" s="633"/>
      <c r="BB42" s="633"/>
      <c r="BC42" s="633"/>
      <c r="BD42" s="593"/>
      <c r="BE42" s="593"/>
      <c r="BF42" s="656"/>
      <c r="BG42" s="651"/>
      <c r="BH42" s="652"/>
      <c r="BI42" s="652"/>
      <c r="BJ42" s="652"/>
      <c r="BK42" s="652"/>
      <c r="BL42" s="214"/>
      <c r="BM42" s="590" t="s">
        <v>353</v>
      </c>
      <c r="BN42" s="590"/>
      <c r="BO42" s="590"/>
      <c r="BP42" s="590"/>
      <c r="BQ42" s="590"/>
      <c r="BR42" s="590"/>
      <c r="BS42" s="590"/>
      <c r="BT42" s="590"/>
      <c r="BU42" s="591"/>
      <c r="BV42" s="592">
        <v>450</v>
      </c>
      <c r="BW42" s="633"/>
      <c r="BX42" s="633"/>
      <c r="BY42" s="633"/>
      <c r="BZ42" s="633"/>
      <c r="CA42" s="633"/>
      <c r="CB42" s="634"/>
      <c r="CD42" s="605" t="s">
        <v>354</v>
      </c>
      <c r="CE42" s="606"/>
      <c r="CF42" s="606"/>
      <c r="CG42" s="606"/>
      <c r="CH42" s="606"/>
      <c r="CI42" s="606"/>
      <c r="CJ42" s="606"/>
      <c r="CK42" s="606"/>
      <c r="CL42" s="606"/>
      <c r="CM42" s="606"/>
      <c r="CN42" s="606"/>
      <c r="CO42" s="606"/>
      <c r="CP42" s="606"/>
      <c r="CQ42" s="607"/>
      <c r="CR42" s="608">
        <v>2483726</v>
      </c>
      <c r="CS42" s="621"/>
      <c r="CT42" s="621"/>
      <c r="CU42" s="621"/>
      <c r="CV42" s="621"/>
      <c r="CW42" s="621"/>
      <c r="CX42" s="621"/>
      <c r="CY42" s="622"/>
      <c r="CZ42" s="611">
        <v>13</v>
      </c>
      <c r="DA42" s="623"/>
      <c r="DB42" s="623"/>
      <c r="DC42" s="624"/>
      <c r="DD42" s="614">
        <v>323906</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4" t="s">
        <v>355</v>
      </c>
      <c r="CD43" s="605" t="s">
        <v>356</v>
      </c>
      <c r="CE43" s="606"/>
      <c r="CF43" s="606"/>
      <c r="CG43" s="606"/>
      <c r="CH43" s="606"/>
      <c r="CI43" s="606"/>
      <c r="CJ43" s="606"/>
      <c r="CK43" s="606"/>
      <c r="CL43" s="606"/>
      <c r="CM43" s="606"/>
      <c r="CN43" s="606"/>
      <c r="CO43" s="606"/>
      <c r="CP43" s="606"/>
      <c r="CQ43" s="607"/>
      <c r="CR43" s="608">
        <v>72656</v>
      </c>
      <c r="CS43" s="621"/>
      <c r="CT43" s="621"/>
      <c r="CU43" s="621"/>
      <c r="CV43" s="621"/>
      <c r="CW43" s="621"/>
      <c r="CX43" s="621"/>
      <c r="CY43" s="622"/>
      <c r="CZ43" s="611">
        <v>0.4</v>
      </c>
      <c r="DA43" s="623"/>
      <c r="DB43" s="623"/>
      <c r="DC43" s="624"/>
      <c r="DD43" s="614">
        <v>72446</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357</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304</v>
      </c>
      <c r="CE44" s="628"/>
      <c r="CF44" s="605" t="s">
        <v>358</v>
      </c>
      <c r="CG44" s="606"/>
      <c r="CH44" s="606"/>
      <c r="CI44" s="606"/>
      <c r="CJ44" s="606"/>
      <c r="CK44" s="606"/>
      <c r="CL44" s="606"/>
      <c r="CM44" s="606"/>
      <c r="CN44" s="606"/>
      <c r="CO44" s="606"/>
      <c r="CP44" s="606"/>
      <c r="CQ44" s="607"/>
      <c r="CR44" s="608">
        <v>2206739</v>
      </c>
      <c r="CS44" s="609"/>
      <c r="CT44" s="609"/>
      <c r="CU44" s="609"/>
      <c r="CV44" s="609"/>
      <c r="CW44" s="609"/>
      <c r="CX44" s="609"/>
      <c r="CY44" s="610"/>
      <c r="CZ44" s="611">
        <v>11.5</v>
      </c>
      <c r="DA44" s="612"/>
      <c r="DB44" s="612"/>
      <c r="DC44" s="613"/>
      <c r="DD44" s="614">
        <v>292669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359</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360</v>
      </c>
      <c r="CG45" s="606"/>
      <c r="CH45" s="606"/>
      <c r="CI45" s="606"/>
      <c r="CJ45" s="606"/>
      <c r="CK45" s="606"/>
      <c r="CL45" s="606"/>
      <c r="CM45" s="606"/>
      <c r="CN45" s="606"/>
      <c r="CO45" s="606"/>
      <c r="CP45" s="606"/>
      <c r="CQ45" s="607"/>
      <c r="CR45" s="608">
        <v>1288150</v>
      </c>
      <c r="CS45" s="621"/>
      <c r="CT45" s="621"/>
      <c r="CU45" s="621"/>
      <c r="CV45" s="621"/>
      <c r="CW45" s="621"/>
      <c r="CX45" s="621"/>
      <c r="CY45" s="622"/>
      <c r="CZ45" s="611">
        <v>6.7</v>
      </c>
      <c r="DA45" s="623"/>
      <c r="DB45" s="623"/>
      <c r="DC45" s="624"/>
      <c r="DD45" s="614">
        <v>69521</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5"/>
      <c r="CD46" s="629"/>
      <c r="CE46" s="630"/>
      <c r="CF46" s="605" t="s">
        <v>361</v>
      </c>
      <c r="CG46" s="606"/>
      <c r="CH46" s="606"/>
      <c r="CI46" s="606"/>
      <c r="CJ46" s="606"/>
      <c r="CK46" s="606"/>
      <c r="CL46" s="606"/>
      <c r="CM46" s="606"/>
      <c r="CN46" s="606"/>
      <c r="CO46" s="606"/>
      <c r="CP46" s="606"/>
      <c r="CQ46" s="607"/>
      <c r="CR46" s="608">
        <v>635267</v>
      </c>
      <c r="CS46" s="609"/>
      <c r="CT46" s="609"/>
      <c r="CU46" s="609"/>
      <c r="CV46" s="609"/>
      <c r="CW46" s="609"/>
      <c r="CX46" s="609"/>
      <c r="CY46" s="610"/>
      <c r="CZ46" s="611">
        <v>3.3</v>
      </c>
      <c r="DA46" s="612"/>
      <c r="DB46" s="612"/>
      <c r="DC46" s="613"/>
      <c r="DD46" s="614">
        <v>195191</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5"/>
      <c r="CD47" s="629"/>
      <c r="CE47" s="630"/>
      <c r="CF47" s="605" t="s">
        <v>362</v>
      </c>
      <c r="CG47" s="606"/>
      <c r="CH47" s="606"/>
      <c r="CI47" s="606"/>
      <c r="CJ47" s="606"/>
      <c r="CK47" s="606"/>
      <c r="CL47" s="606"/>
      <c r="CM47" s="606"/>
      <c r="CN47" s="606"/>
      <c r="CO47" s="606"/>
      <c r="CP47" s="606"/>
      <c r="CQ47" s="607"/>
      <c r="CR47" s="608">
        <v>276987</v>
      </c>
      <c r="CS47" s="621"/>
      <c r="CT47" s="621"/>
      <c r="CU47" s="621"/>
      <c r="CV47" s="621"/>
      <c r="CW47" s="621"/>
      <c r="CX47" s="621"/>
      <c r="CY47" s="622"/>
      <c r="CZ47" s="611">
        <v>1.4</v>
      </c>
      <c r="DA47" s="623"/>
      <c r="DB47" s="623"/>
      <c r="DC47" s="624"/>
      <c r="DD47" s="614">
        <v>31237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5"/>
      <c r="CD48" s="631"/>
      <c r="CE48" s="632"/>
      <c r="CF48" s="605" t="s">
        <v>363</v>
      </c>
      <c r="CG48" s="606"/>
      <c r="CH48" s="606"/>
      <c r="CI48" s="606"/>
      <c r="CJ48" s="606"/>
      <c r="CK48" s="606"/>
      <c r="CL48" s="606"/>
      <c r="CM48" s="606"/>
      <c r="CN48" s="606"/>
      <c r="CO48" s="606"/>
      <c r="CP48" s="606"/>
      <c r="CQ48" s="607"/>
      <c r="CR48" s="608" t="s">
        <v>129</v>
      </c>
      <c r="CS48" s="609"/>
      <c r="CT48" s="609"/>
      <c r="CU48" s="609"/>
      <c r="CV48" s="609"/>
      <c r="CW48" s="609"/>
      <c r="CX48" s="609"/>
      <c r="CY48" s="610"/>
      <c r="CZ48" s="611" t="s">
        <v>129</v>
      </c>
      <c r="DA48" s="612"/>
      <c r="DB48" s="612"/>
      <c r="DC48" s="613"/>
      <c r="DD48" s="614" t="s">
        <v>129</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5"/>
      <c r="CD49" s="589" t="s">
        <v>364</v>
      </c>
      <c r="CE49" s="590"/>
      <c r="CF49" s="590"/>
      <c r="CG49" s="590"/>
      <c r="CH49" s="590"/>
      <c r="CI49" s="590"/>
      <c r="CJ49" s="590"/>
      <c r="CK49" s="590"/>
      <c r="CL49" s="590"/>
      <c r="CM49" s="590"/>
      <c r="CN49" s="590"/>
      <c r="CO49" s="590"/>
      <c r="CP49" s="590"/>
      <c r="CQ49" s="591"/>
      <c r="CR49" s="592">
        <v>19112661</v>
      </c>
      <c r="CS49" s="593"/>
      <c r="CT49" s="593"/>
      <c r="CU49" s="593"/>
      <c r="CV49" s="593"/>
      <c r="CW49" s="593"/>
      <c r="CX49" s="593"/>
      <c r="CY49" s="594"/>
      <c r="CZ49" s="595">
        <v>100</v>
      </c>
      <c r="DA49" s="596"/>
      <c r="DB49" s="596"/>
      <c r="DC49" s="597"/>
      <c r="DD49" s="598">
        <v>12113101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gwi51mxT+BDJSi40etNiBReMrl5hVV1ayg5+9uU8rX9DEdCug1ZFRZ7nM5FgViIiUhVpMmhM/8Th86cc8rMpkg==" saltValue="S7g6d8Rr7CQL3gAfNoxmd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1078" t="s">
        <v>365</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1079" t="s">
        <v>366</v>
      </c>
      <c r="DK2" s="1080"/>
      <c r="DL2" s="1080"/>
      <c r="DM2" s="1080"/>
      <c r="DN2" s="1080"/>
      <c r="DO2" s="1081"/>
      <c r="DP2" s="218"/>
      <c r="DQ2" s="1079" t="s">
        <v>367</v>
      </c>
      <c r="DR2" s="1080"/>
      <c r="DS2" s="1080"/>
      <c r="DT2" s="1080"/>
      <c r="DU2" s="1080"/>
      <c r="DV2" s="1080"/>
      <c r="DW2" s="1080"/>
      <c r="DX2" s="1080"/>
      <c r="DY2" s="1080"/>
      <c r="DZ2" s="1081"/>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1047" t="s">
        <v>368</v>
      </c>
      <c r="B4" s="1047"/>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c r="AQ4" s="1047"/>
      <c r="AR4" s="1047"/>
      <c r="AS4" s="1047"/>
      <c r="AT4" s="1047"/>
      <c r="AU4" s="1047"/>
      <c r="AV4" s="1047"/>
      <c r="AW4" s="1047"/>
      <c r="AX4" s="1047"/>
      <c r="AY4" s="1047"/>
      <c r="AZ4" s="222"/>
      <c r="BA4" s="222"/>
      <c r="BB4" s="222"/>
      <c r="BC4" s="222"/>
      <c r="BD4" s="222"/>
      <c r="BE4" s="223"/>
      <c r="BF4" s="223"/>
      <c r="BG4" s="223"/>
      <c r="BH4" s="223"/>
      <c r="BI4" s="223"/>
      <c r="BJ4" s="223"/>
      <c r="BK4" s="223"/>
      <c r="BL4" s="223"/>
      <c r="BM4" s="223"/>
      <c r="BN4" s="223"/>
      <c r="BO4" s="223"/>
      <c r="BP4" s="223"/>
      <c r="BQ4" s="717" t="s">
        <v>369</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4"/>
    </row>
    <row r="5" spans="1:131" s="225" customFormat="1" ht="26.25" customHeight="1" x14ac:dyDescent="0.15">
      <c r="A5" s="983" t="s">
        <v>370</v>
      </c>
      <c r="B5" s="984"/>
      <c r="C5" s="984"/>
      <c r="D5" s="984"/>
      <c r="E5" s="984"/>
      <c r="F5" s="984"/>
      <c r="G5" s="984"/>
      <c r="H5" s="984"/>
      <c r="I5" s="984"/>
      <c r="J5" s="984"/>
      <c r="K5" s="984"/>
      <c r="L5" s="984"/>
      <c r="M5" s="984"/>
      <c r="N5" s="984"/>
      <c r="O5" s="984"/>
      <c r="P5" s="985"/>
      <c r="Q5" s="989" t="s">
        <v>371</v>
      </c>
      <c r="R5" s="990"/>
      <c r="S5" s="990"/>
      <c r="T5" s="990"/>
      <c r="U5" s="991"/>
      <c r="V5" s="989" t="s">
        <v>372</v>
      </c>
      <c r="W5" s="990"/>
      <c r="X5" s="990"/>
      <c r="Y5" s="990"/>
      <c r="Z5" s="991"/>
      <c r="AA5" s="989" t="s">
        <v>373</v>
      </c>
      <c r="AB5" s="990"/>
      <c r="AC5" s="990"/>
      <c r="AD5" s="990"/>
      <c r="AE5" s="990"/>
      <c r="AF5" s="1082" t="s">
        <v>374</v>
      </c>
      <c r="AG5" s="990"/>
      <c r="AH5" s="990"/>
      <c r="AI5" s="990"/>
      <c r="AJ5" s="1003"/>
      <c r="AK5" s="990" t="s">
        <v>375</v>
      </c>
      <c r="AL5" s="990"/>
      <c r="AM5" s="990"/>
      <c r="AN5" s="990"/>
      <c r="AO5" s="991"/>
      <c r="AP5" s="989" t="s">
        <v>376</v>
      </c>
      <c r="AQ5" s="990"/>
      <c r="AR5" s="990"/>
      <c r="AS5" s="990"/>
      <c r="AT5" s="991"/>
      <c r="AU5" s="989" t="s">
        <v>377</v>
      </c>
      <c r="AV5" s="990"/>
      <c r="AW5" s="990"/>
      <c r="AX5" s="990"/>
      <c r="AY5" s="1003"/>
      <c r="AZ5" s="222"/>
      <c r="BA5" s="222"/>
      <c r="BB5" s="222"/>
      <c r="BC5" s="222"/>
      <c r="BD5" s="222"/>
      <c r="BE5" s="223"/>
      <c r="BF5" s="223"/>
      <c r="BG5" s="223"/>
      <c r="BH5" s="223"/>
      <c r="BI5" s="223"/>
      <c r="BJ5" s="223"/>
      <c r="BK5" s="223"/>
      <c r="BL5" s="223"/>
      <c r="BM5" s="223"/>
      <c r="BN5" s="223"/>
      <c r="BO5" s="223"/>
      <c r="BP5" s="223"/>
      <c r="BQ5" s="983" t="s">
        <v>378</v>
      </c>
      <c r="BR5" s="984"/>
      <c r="BS5" s="984"/>
      <c r="BT5" s="984"/>
      <c r="BU5" s="984"/>
      <c r="BV5" s="984"/>
      <c r="BW5" s="984"/>
      <c r="BX5" s="984"/>
      <c r="BY5" s="984"/>
      <c r="BZ5" s="984"/>
      <c r="CA5" s="984"/>
      <c r="CB5" s="984"/>
      <c r="CC5" s="984"/>
      <c r="CD5" s="984"/>
      <c r="CE5" s="984"/>
      <c r="CF5" s="984"/>
      <c r="CG5" s="985"/>
      <c r="CH5" s="989" t="s">
        <v>379</v>
      </c>
      <c r="CI5" s="990"/>
      <c r="CJ5" s="990"/>
      <c r="CK5" s="990"/>
      <c r="CL5" s="991"/>
      <c r="CM5" s="989" t="s">
        <v>380</v>
      </c>
      <c r="CN5" s="990"/>
      <c r="CO5" s="990"/>
      <c r="CP5" s="990"/>
      <c r="CQ5" s="991"/>
      <c r="CR5" s="989" t="s">
        <v>381</v>
      </c>
      <c r="CS5" s="990"/>
      <c r="CT5" s="990"/>
      <c r="CU5" s="990"/>
      <c r="CV5" s="991"/>
      <c r="CW5" s="989" t="s">
        <v>382</v>
      </c>
      <c r="CX5" s="990"/>
      <c r="CY5" s="990"/>
      <c r="CZ5" s="990"/>
      <c r="DA5" s="991"/>
      <c r="DB5" s="989" t="s">
        <v>383</v>
      </c>
      <c r="DC5" s="990"/>
      <c r="DD5" s="990"/>
      <c r="DE5" s="990"/>
      <c r="DF5" s="991"/>
      <c r="DG5" s="1072" t="s">
        <v>384</v>
      </c>
      <c r="DH5" s="1073"/>
      <c r="DI5" s="1073"/>
      <c r="DJ5" s="1073"/>
      <c r="DK5" s="1074"/>
      <c r="DL5" s="1072" t="s">
        <v>385</v>
      </c>
      <c r="DM5" s="1073"/>
      <c r="DN5" s="1073"/>
      <c r="DO5" s="1073"/>
      <c r="DP5" s="1074"/>
      <c r="DQ5" s="989" t="s">
        <v>386</v>
      </c>
      <c r="DR5" s="990"/>
      <c r="DS5" s="990"/>
      <c r="DT5" s="990"/>
      <c r="DU5" s="991"/>
      <c r="DV5" s="989" t="s">
        <v>377</v>
      </c>
      <c r="DW5" s="990"/>
      <c r="DX5" s="990"/>
      <c r="DY5" s="990"/>
      <c r="DZ5" s="1003"/>
      <c r="EA5" s="224"/>
    </row>
    <row r="6" spans="1:131" s="225" customFormat="1" ht="26.25" customHeight="1" thickBot="1" x14ac:dyDescent="0.2">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83"/>
      <c r="AG6" s="993"/>
      <c r="AH6" s="993"/>
      <c r="AI6" s="993"/>
      <c r="AJ6" s="1004"/>
      <c r="AK6" s="993"/>
      <c r="AL6" s="993"/>
      <c r="AM6" s="993"/>
      <c r="AN6" s="993"/>
      <c r="AO6" s="994"/>
      <c r="AP6" s="992"/>
      <c r="AQ6" s="993"/>
      <c r="AR6" s="993"/>
      <c r="AS6" s="993"/>
      <c r="AT6" s="994"/>
      <c r="AU6" s="992"/>
      <c r="AV6" s="993"/>
      <c r="AW6" s="993"/>
      <c r="AX6" s="993"/>
      <c r="AY6" s="1004"/>
      <c r="AZ6" s="222"/>
      <c r="BA6" s="222"/>
      <c r="BB6" s="222"/>
      <c r="BC6" s="222"/>
      <c r="BD6" s="222"/>
      <c r="BE6" s="223"/>
      <c r="BF6" s="223"/>
      <c r="BG6" s="223"/>
      <c r="BH6" s="223"/>
      <c r="BI6" s="223"/>
      <c r="BJ6" s="223"/>
      <c r="BK6" s="223"/>
      <c r="BL6" s="223"/>
      <c r="BM6" s="223"/>
      <c r="BN6" s="223"/>
      <c r="BO6" s="223"/>
      <c r="BP6" s="223"/>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075"/>
      <c r="DH6" s="1076"/>
      <c r="DI6" s="1076"/>
      <c r="DJ6" s="1076"/>
      <c r="DK6" s="1077"/>
      <c r="DL6" s="1075"/>
      <c r="DM6" s="1076"/>
      <c r="DN6" s="1076"/>
      <c r="DO6" s="1076"/>
      <c r="DP6" s="1077"/>
      <c r="DQ6" s="992"/>
      <c r="DR6" s="993"/>
      <c r="DS6" s="993"/>
      <c r="DT6" s="993"/>
      <c r="DU6" s="994"/>
      <c r="DV6" s="992"/>
      <c r="DW6" s="993"/>
      <c r="DX6" s="993"/>
      <c r="DY6" s="993"/>
      <c r="DZ6" s="1004"/>
      <c r="EA6" s="224"/>
    </row>
    <row r="7" spans="1:131" s="225" customFormat="1" ht="26.25" customHeight="1" thickTop="1" x14ac:dyDescent="0.15">
      <c r="A7" s="226">
        <v>1</v>
      </c>
      <c r="B7" s="1035" t="s">
        <v>387</v>
      </c>
      <c r="C7" s="1036"/>
      <c r="D7" s="1036"/>
      <c r="E7" s="1036"/>
      <c r="F7" s="1036"/>
      <c r="G7" s="1036"/>
      <c r="H7" s="1036"/>
      <c r="I7" s="1036"/>
      <c r="J7" s="1036"/>
      <c r="K7" s="1036"/>
      <c r="L7" s="1036"/>
      <c r="M7" s="1036"/>
      <c r="N7" s="1036"/>
      <c r="O7" s="1036"/>
      <c r="P7" s="1037"/>
      <c r="Q7" s="1090">
        <v>19528</v>
      </c>
      <c r="R7" s="1091"/>
      <c r="S7" s="1091"/>
      <c r="T7" s="1091"/>
      <c r="U7" s="1091"/>
      <c r="V7" s="1091">
        <v>19125</v>
      </c>
      <c r="W7" s="1091"/>
      <c r="X7" s="1091"/>
      <c r="Y7" s="1091"/>
      <c r="Z7" s="1091"/>
      <c r="AA7" s="1091">
        <v>403</v>
      </c>
      <c r="AB7" s="1091"/>
      <c r="AC7" s="1091"/>
      <c r="AD7" s="1091"/>
      <c r="AE7" s="1092"/>
      <c r="AF7" s="1093">
        <v>372</v>
      </c>
      <c r="AG7" s="1094"/>
      <c r="AH7" s="1094"/>
      <c r="AI7" s="1094"/>
      <c r="AJ7" s="1095"/>
      <c r="AK7" s="1096">
        <v>76</v>
      </c>
      <c r="AL7" s="1097"/>
      <c r="AM7" s="1097"/>
      <c r="AN7" s="1097"/>
      <c r="AO7" s="1097"/>
      <c r="AP7" s="1097">
        <v>15672</v>
      </c>
      <c r="AQ7" s="1097"/>
      <c r="AR7" s="1097"/>
      <c r="AS7" s="1097"/>
      <c r="AT7" s="1097"/>
      <c r="AU7" s="1098"/>
      <c r="AV7" s="1098"/>
      <c r="AW7" s="1098"/>
      <c r="AX7" s="1098"/>
      <c r="AY7" s="1099"/>
      <c r="AZ7" s="222"/>
      <c r="BA7" s="222"/>
      <c r="BB7" s="222"/>
      <c r="BC7" s="222"/>
      <c r="BD7" s="222"/>
      <c r="BE7" s="223"/>
      <c r="BF7" s="223"/>
      <c r="BG7" s="223"/>
      <c r="BH7" s="223"/>
      <c r="BI7" s="223"/>
      <c r="BJ7" s="223"/>
      <c r="BK7" s="223"/>
      <c r="BL7" s="223"/>
      <c r="BM7" s="223"/>
      <c r="BN7" s="223"/>
      <c r="BO7" s="223"/>
      <c r="BP7" s="223"/>
      <c r="BQ7" s="226">
        <v>1</v>
      </c>
      <c r="BR7" s="227" t="s">
        <v>586</v>
      </c>
      <c r="BS7" s="1087" t="s">
        <v>583</v>
      </c>
      <c r="BT7" s="1088"/>
      <c r="BU7" s="1088"/>
      <c r="BV7" s="1088"/>
      <c r="BW7" s="1088"/>
      <c r="BX7" s="1088"/>
      <c r="BY7" s="1088"/>
      <c r="BZ7" s="1088"/>
      <c r="CA7" s="1088"/>
      <c r="CB7" s="1088"/>
      <c r="CC7" s="1088"/>
      <c r="CD7" s="1088"/>
      <c r="CE7" s="1088"/>
      <c r="CF7" s="1088"/>
      <c r="CG7" s="1100"/>
      <c r="CH7" s="1084">
        <v>0</v>
      </c>
      <c r="CI7" s="1085"/>
      <c r="CJ7" s="1085"/>
      <c r="CK7" s="1085"/>
      <c r="CL7" s="1086"/>
      <c r="CM7" s="1084">
        <v>-13</v>
      </c>
      <c r="CN7" s="1085"/>
      <c r="CO7" s="1085"/>
      <c r="CP7" s="1085"/>
      <c r="CQ7" s="1086"/>
      <c r="CR7" s="1084">
        <v>10</v>
      </c>
      <c r="CS7" s="1085"/>
      <c r="CT7" s="1085"/>
      <c r="CU7" s="1085"/>
      <c r="CV7" s="1086"/>
      <c r="CW7" s="1084">
        <v>72</v>
      </c>
      <c r="CX7" s="1085"/>
      <c r="CY7" s="1085"/>
      <c r="CZ7" s="1085"/>
      <c r="DA7" s="1086"/>
      <c r="DB7" s="1084" t="s">
        <v>508</v>
      </c>
      <c r="DC7" s="1085"/>
      <c r="DD7" s="1085"/>
      <c r="DE7" s="1085"/>
      <c r="DF7" s="1086"/>
      <c r="DG7" s="1084" t="s">
        <v>508</v>
      </c>
      <c r="DH7" s="1085"/>
      <c r="DI7" s="1085"/>
      <c r="DJ7" s="1085"/>
      <c r="DK7" s="1086"/>
      <c r="DL7" s="1084">
        <v>43</v>
      </c>
      <c r="DM7" s="1085"/>
      <c r="DN7" s="1085"/>
      <c r="DO7" s="1085"/>
      <c r="DP7" s="1086"/>
      <c r="DQ7" s="1084">
        <v>39</v>
      </c>
      <c r="DR7" s="1085"/>
      <c r="DS7" s="1085"/>
      <c r="DT7" s="1085"/>
      <c r="DU7" s="1086"/>
      <c r="DV7" s="1087"/>
      <c r="DW7" s="1088"/>
      <c r="DX7" s="1088"/>
      <c r="DY7" s="1088"/>
      <c r="DZ7" s="1089"/>
      <c r="EA7" s="224"/>
    </row>
    <row r="8" spans="1:131" s="225" customFormat="1" ht="26.25" customHeight="1" x14ac:dyDescent="0.15">
      <c r="A8" s="228">
        <v>2</v>
      </c>
      <c r="B8" s="1018" t="s">
        <v>388</v>
      </c>
      <c r="C8" s="1019"/>
      <c r="D8" s="1019"/>
      <c r="E8" s="1019"/>
      <c r="F8" s="1019"/>
      <c r="G8" s="1019"/>
      <c r="H8" s="1019"/>
      <c r="I8" s="1019"/>
      <c r="J8" s="1019"/>
      <c r="K8" s="1019"/>
      <c r="L8" s="1019"/>
      <c r="M8" s="1019"/>
      <c r="N8" s="1019"/>
      <c r="O8" s="1019"/>
      <c r="P8" s="1020"/>
      <c r="Q8" s="1026">
        <v>1</v>
      </c>
      <c r="R8" s="1027"/>
      <c r="S8" s="1027"/>
      <c r="T8" s="1027"/>
      <c r="U8" s="1027"/>
      <c r="V8" s="1027">
        <v>1</v>
      </c>
      <c r="W8" s="1027"/>
      <c r="X8" s="1027"/>
      <c r="Y8" s="1027"/>
      <c r="Z8" s="1027"/>
      <c r="AA8" s="1027">
        <v>0</v>
      </c>
      <c r="AB8" s="1027"/>
      <c r="AC8" s="1027"/>
      <c r="AD8" s="1027"/>
      <c r="AE8" s="1028"/>
      <c r="AF8" s="1023">
        <v>0</v>
      </c>
      <c r="AG8" s="1024"/>
      <c r="AH8" s="1024"/>
      <c r="AI8" s="1024"/>
      <c r="AJ8" s="1025"/>
      <c r="AK8" s="1068">
        <v>0</v>
      </c>
      <c r="AL8" s="1069"/>
      <c r="AM8" s="1069"/>
      <c r="AN8" s="1069"/>
      <c r="AO8" s="1069"/>
      <c r="AP8" s="1069" t="s">
        <v>508</v>
      </c>
      <c r="AQ8" s="1069"/>
      <c r="AR8" s="1069"/>
      <c r="AS8" s="1069"/>
      <c r="AT8" s="1069"/>
      <c r="AU8" s="1070"/>
      <c r="AV8" s="1070"/>
      <c r="AW8" s="1070"/>
      <c r="AX8" s="1070"/>
      <c r="AY8" s="1071"/>
      <c r="AZ8" s="222"/>
      <c r="BA8" s="222"/>
      <c r="BB8" s="222"/>
      <c r="BC8" s="222"/>
      <c r="BD8" s="222"/>
      <c r="BE8" s="223"/>
      <c r="BF8" s="223"/>
      <c r="BG8" s="223"/>
      <c r="BH8" s="223"/>
      <c r="BI8" s="223"/>
      <c r="BJ8" s="223"/>
      <c r="BK8" s="223"/>
      <c r="BL8" s="223"/>
      <c r="BM8" s="223"/>
      <c r="BN8" s="223"/>
      <c r="BO8" s="223"/>
      <c r="BP8" s="223"/>
      <c r="BQ8" s="228">
        <v>2</v>
      </c>
      <c r="BR8" s="229" t="s">
        <v>586</v>
      </c>
      <c r="BS8" s="980" t="s">
        <v>584</v>
      </c>
      <c r="BT8" s="981"/>
      <c r="BU8" s="981"/>
      <c r="BV8" s="981"/>
      <c r="BW8" s="981"/>
      <c r="BX8" s="981"/>
      <c r="BY8" s="981"/>
      <c r="BZ8" s="981"/>
      <c r="CA8" s="981"/>
      <c r="CB8" s="981"/>
      <c r="CC8" s="981"/>
      <c r="CD8" s="981"/>
      <c r="CE8" s="981"/>
      <c r="CF8" s="981"/>
      <c r="CG8" s="1002"/>
      <c r="CH8" s="977">
        <v>0</v>
      </c>
      <c r="CI8" s="978"/>
      <c r="CJ8" s="978"/>
      <c r="CK8" s="978"/>
      <c r="CL8" s="979"/>
      <c r="CM8" s="977">
        <v>25</v>
      </c>
      <c r="CN8" s="978"/>
      <c r="CO8" s="978"/>
      <c r="CP8" s="978"/>
      <c r="CQ8" s="979"/>
      <c r="CR8" s="977">
        <v>10</v>
      </c>
      <c r="CS8" s="978"/>
      <c r="CT8" s="978"/>
      <c r="CU8" s="978"/>
      <c r="CV8" s="979"/>
      <c r="CW8" s="977">
        <v>2</v>
      </c>
      <c r="CX8" s="978"/>
      <c r="CY8" s="978"/>
      <c r="CZ8" s="978"/>
      <c r="DA8" s="979"/>
      <c r="DB8" s="977" t="s">
        <v>508</v>
      </c>
      <c r="DC8" s="978"/>
      <c r="DD8" s="978"/>
      <c r="DE8" s="978"/>
      <c r="DF8" s="979"/>
      <c r="DG8" s="977" t="s">
        <v>508</v>
      </c>
      <c r="DH8" s="978"/>
      <c r="DI8" s="978"/>
      <c r="DJ8" s="978"/>
      <c r="DK8" s="979"/>
      <c r="DL8" s="977" t="s">
        <v>508</v>
      </c>
      <c r="DM8" s="978"/>
      <c r="DN8" s="978"/>
      <c r="DO8" s="978"/>
      <c r="DP8" s="979"/>
      <c r="DQ8" s="977" t="s">
        <v>508</v>
      </c>
      <c r="DR8" s="978"/>
      <c r="DS8" s="978"/>
      <c r="DT8" s="978"/>
      <c r="DU8" s="979"/>
      <c r="DV8" s="980"/>
      <c r="DW8" s="981"/>
      <c r="DX8" s="981"/>
      <c r="DY8" s="981"/>
      <c r="DZ8" s="982"/>
      <c r="EA8" s="224"/>
    </row>
    <row r="9" spans="1:131" s="225" customFormat="1" ht="26.25" customHeight="1" x14ac:dyDescent="0.15">
      <c r="A9" s="228">
        <v>3</v>
      </c>
      <c r="B9" s="1018"/>
      <c r="C9" s="1019"/>
      <c r="D9" s="1019"/>
      <c r="E9" s="1019"/>
      <c r="F9" s="1019"/>
      <c r="G9" s="1019"/>
      <c r="H9" s="1019"/>
      <c r="I9" s="1019"/>
      <c r="J9" s="1019"/>
      <c r="K9" s="1019"/>
      <c r="L9" s="1019"/>
      <c r="M9" s="1019"/>
      <c r="N9" s="1019"/>
      <c r="O9" s="1019"/>
      <c r="P9" s="1020"/>
      <c r="Q9" s="1026"/>
      <c r="R9" s="1027"/>
      <c r="S9" s="1027"/>
      <c r="T9" s="1027"/>
      <c r="U9" s="1027"/>
      <c r="V9" s="1027"/>
      <c r="W9" s="1027"/>
      <c r="X9" s="1027"/>
      <c r="Y9" s="1027"/>
      <c r="Z9" s="1027"/>
      <c r="AA9" s="1027"/>
      <c r="AB9" s="1027"/>
      <c r="AC9" s="1027"/>
      <c r="AD9" s="1027"/>
      <c r="AE9" s="1028"/>
      <c r="AF9" s="1023"/>
      <c r="AG9" s="1024"/>
      <c r="AH9" s="1024"/>
      <c r="AI9" s="1024"/>
      <c r="AJ9" s="1025"/>
      <c r="AK9" s="1068"/>
      <c r="AL9" s="1069"/>
      <c r="AM9" s="1069"/>
      <c r="AN9" s="1069"/>
      <c r="AO9" s="1069"/>
      <c r="AP9" s="1069"/>
      <c r="AQ9" s="1069"/>
      <c r="AR9" s="1069"/>
      <c r="AS9" s="1069"/>
      <c r="AT9" s="1069"/>
      <c r="AU9" s="1070"/>
      <c r="AV9" s="1070"/>
      <c r="AW9" s="1070"/>
      <c r="AX9" s="1070"/>
      <c r="AY9" s="1071"/>
      <c r="AZ9" s="222"/>
      <c r="BA9" s="222"/>
      <c r="BB9" s="222"/>
      <c r="BC9" s="222"/>
      <c r="BD9" s="222"/>
      <c r="BE9" s="223"/>
      <c r="BF9" s="223"/>
      <c r="BG9" s="223"/>
      <c r="BH9" s="223"/>
      <c r="BI9" s="223"/>
      <c r="BJ9" s="223"/>
      <c r="BK9" s="223"/>
      <c r="BL9" s="223"/>
      <c r="BM9" s="223"/>
      <c r="BN9" s="223"/>
      <c r="BO9" s="223"/>
      <c r="BP9" s="223"/>
      <c r="BQ9" s="228">
        <v>3</v>
      </c>
      <c r="BR9" s="229"/>
      <c r="BS9" s="980" t="s">
        <v>585</v>
      </c>
      <c r="BT9" s="981"/>
      <c r="BU9" s="981"/>
      <c r="BV9" s="981"/>
      <c r="BW9" s="981"/>
      <c r="BX9" s="981"/>
      <c r="BY9" s="981"/>
      <c r="BZ9" s="981"/>
      <c r="CA9" s="981"/>
      <c r="CB9" s="981"/>
      <c r="CC9" s="981"/>
      <c r="CD9" s="981"/>
      <c r="CE9" s="981"/>
      <c r="CF9" s="981"/>
      <c r="CG9" s="1002"/>
      <c r="CH9" s="977">
        <v>4</v>
      </c>
      <c r="CI9" s="978"/>
      <c r="CJ9" s="978"/>
      <c r="CK9" s="978"/>
      <c r="CL9" s="979"/>
      <c r="CM9" s="977">
        <v>36</v>
      </c>
      <c r="CN9" s="978"/>
      <c r="CO9" s="978"/>
      <c r="CP9" s="978"/>
      <c r="CQ9" s="979"/>
      <c r="CR9" s="977">
        <v>10</v>
      </c>
      <c r="CS9" s="978"/>
      <c r="CT9" s="978"/>
      <c r="CU9" s="978"/>
      <c r="CV9" s="979"/>
      <c r="CW9" s="977">
        <v>63</v>
      </c>
      <c r="CX9" s="978"/>
      <c r="CY9" s="978"/>
      <c r="CZ9" s="978"/>
      <c r="DA9" s="979"/>
      <c r="DB9" s="977" t="s">
        <v>508</v>
      </c>
      <c r="DC9" s="978"/>
      <c r="DD9" s="978"/>
      <c r="DE9" s="978"/>
      <c r="DF9" s="979"/>
      <c r="DG9" s="977" t="s">
        <v>508</v>
      </c>
      <c r="DH9" s="978"/>
      <c r="DI9" s="978"/>
      <c r="DJ9" s="978"/>
      <c r="DK9" s="979"/>
      <c r="DL9" s="977" t="s">
        <v>508</v>
      </c>
      <c r="DM9" s="978"/>
      <c r="DN9" s="978"/>
      <c r="DO9" s="978"/>
      <c r="DP9" s="979"/>
      <c r="DQ9" s="977" t="s">
        <v>508</v>
      </c>
      <c r="DR9" s="978"/>
      <c r="DS9" s="978"/>
      <c r="DT9" s="978"/>
      <c r="DU9" s="979"/>
      <c r="DV9" s="980"/>
      <c r="DW9" s="981"/>
      <c r="DX9" s="981"/>
      <c r="DY9" s="981"/>
      <c r="DZ9" s="982"/>
      <c r="EA9" s="224"/>
    </row>
    <row r="10" spans="1:131" s="225" customFormat="1" ht="26.25" customHeight="1" x14ac:dyDescent="0.15">
      <c r="A10" s="228">
        <v>4</v>
      </c>
      <c r="B10" s="1018"/>
      <c r="C10" s="1019"/>
      <c r="D10" s="1019"/>
      <c r="E10" s="1019"/>
      <c r="F10" s="1019"/>
      <c r="G10" s="1019"/>
      <c r="H10" s="1019"/>
      <c r="I10" s="1019"/>
      <c r="J10" s="1019"/>
      <c r="K10" s="1019"/>
      <c r="L10" s="1019"/>
      <c r="M10" s="1019"/>
      <c r="N10" s="1019"/>
      <c r="O10" s="1019"/>
      <c r="P10" s="1020"/>
      <c r="Q10" s="1026"/>
      <c r="R10" s="1027"/>
      <c r="S10" s="1027"/>
      <c r="T10" s="1027"/>
      <c r="U10" s="1027"/>
      <c r="V10" s="1027"/>
      <c r="W10" s="1027"/>
      <c r="X10" s="1027"/>
      <c r="Y10" s="1027"/>
      <c r="Z10" s="1027"/>
      <c r="AA10" s="1027"/>
      <c r="AB10" s="1027"/>
      <c r="AC10" s="1027"/>
      <c r="AD10" s="1027"/>
      <c r="AE10" s="1028"/>
      <c r="AF10" s="1023"/>
      <c r="AG10" s="1024"/>
      <c r="AH10" s="1024"/>
      <c r="AI10" s="1024"/>
      <c r="AJ10" s="1025"/>
      <c r="AK10" s="1068"/>
      <c r="AL10" s="1069"/>
      <c r="AM10" s="1069"/>
      <c r="AN10" s="1069"/>
      <c r="AO10" s="1069"/>
      <c r="AP10" s="1069"/>
      <c r="AQ10" s="1069"/>
      <c r="AR10" s="1069"/>
      <c r="AS10" s="1069"/>
      <c r="AT10" s="1069"/>
      <c r="AU10" s="1070"/>
      <c r="AV10" s="1070"/>
      <c r="AW10" s="1070"/>
      <c r="AX10" s="1070"/>
      <c r="AY10" s="1071"/>
      <c r="AZ10" s="222"/>
      <c r="BA10" s="222"/>
      <c r="BB10" s="222"/>
      <c r="BC10" s="222"/>
      <c r="BD10" s="222"/>
      <c r="BE10" s="223"/>
      <c r="BF10" s="223"/>
      <c r="BG10" s="223"/>
      <c r="BH10" s="223"/>
      <c r="BI10" s="223"/>
      <c r="BJ10" s="223"/>
      <c r="BK10" s="223"/>
      <c r="BL10" s="223"/>
      <c r="BM10" s="223"/>
      <c r="BN10" s="223"/>
      <c r="BO10" s="223"/>
      <c r="BP10" s="223"/>
      <c r="BQ10" s="228">
        <v>4</v>
      </c>
      <c r="BR10" s="229"/>
      <c r="BS10" s="980"/>
      <c r="BT10" s="981"/>
      <c r="BU10" s="981"/>
      <c r="BV10" s="981"/>
      <c r="BW10" s="981"/>
      <c r="BX10" s="981"/>
      <c r="BY10" s="981"/>
      <c r="BZ10" s="981"/>
      <c r="CA10" s="981"/>
      <c r="CB10" s="981"/>
      <c r="CC10" s="981"/>
      <c r="CD10" s="981"/>
      <c r="CE10" s="981"/>
      <c r="CF10" s="981"/>
      <c r="CG10" s="1002"/>
      <c r="CH10" s="977"/>
      <c r="CI10" s="978"/>
      <c r="CJ10" s="978"/>
      <c r="CK10" s="978"/>
      <c r="CL10" s="979"/>
      <c r="CM10" s="977"/>
      <c r="CN10" s="978"/>
      <c r="CO10" s="978"/>
      <c r="CP10" s="978"/>
      <c r="CQ10" s="979"/>
      <c r="CR10" s="977"/>
      <c r="CS10" s="978"/>
      <c r="CT10" s="978"/>
      <c r="CU10" s="978"/>
      <c r="CV10" s="979"/>
      <c r="CW10" s="977"/>
      <c r="CX10" s="978"/>
      <c r="CY10" s="978"/>
      <c r="CZ10" s="978"/>
      <c r="DA10" s="979"/>
      <c r="DB10" s="977"/>
      <c r="DC10" s="978"/>
      <c r="DD10" s="978"/>
      <c r="DE10" s="978"/>
      <c r="DF10" s="979"/>
      <c r="DG10" s="977"/>
      <c r="DH10" s="978"/>
      <c r="DI10" s="978"/>
      <c r="DJ10" s="978"/>
      <c r="DK10" s="979"/>
      <c r="DL10" s="977"/>
      <c r="DM10" s="978"/>
      <c r="DN10" s="978"/>
      <c r="DO10" s="978"/>
      <c r="DP10" s="979"/>
      <c r="DQ10" s="977"/>
      <c r="DR10" s="978"/>
      <c r="DS10" s="978"/>
      <c r="DT10" s="978"/>
      <c r="DU10" s="979"/>
      <c r="DV10" s="980"/>
      <c r="DW10" s="981"/>
      <c r="DX10" s="981"/>
      <c r="DY10" s="981"/>
      <c r="DZ10" s="982"/>
      <c r="EA10" s="224"/>
    </row>
    <row r="11" spans="1:131" s="225" customFormat="1" ht="26.25" customHeight="1" x14ac:dyDescent="0.15">
      <c r="A11" s="228">
        <v>5</v>
      </c>
      <c r="B11" s="1018"/>
      <c r="C11" s="1019"/>
      <c r="D11" s="1019"/>
      <c r="E11" s="1019"/>
      <c r="F11" s="1019"/>
      <c r="G11" s="1019"/>
      <c r="H11" s="1019"/>
      <c r="I11" s="1019"/>
      <c r="J11" s="1019"/>
      <c r="K11" s="1019"/>
      <c r="L11" s="1019"/>
      <c r="M11" s="1019"/>
      <c r="N11" s="1019"/>
      <c r="O11" s="1019"/>
      <c r="P11" s="1020"/>
      <c r="Q11" s="1026"/>
      <c r="R11" s="1027"/>
      <c r="S11" s="1027"/>
      <c r="T11" s="1027"/>
      <c r="U11" s="1027"/>
      <c r="V11" s="1027"/>
      <c r="W11" s="1027"/>
      <c r="X11" s="1027"/>
      <c r="Y11" s="1027"/>
      <c r="Z11" s="1027"/>
      <c r="AA11" s="1027"/>
      <c r="AB11" s="1027"/>
      <c r="AC11" s="1027"/>
      <c r="AD11" s="1027"/>
      <c r="AE11" s="1028"/>
      <c r="AF11" s="1023"/>
      <c r="AG11" s="1024"/>
      <c r="AH11" s="1024"/>
      <c r="AI11" s="1024"/>
      <c r="AJ11" s="1025"/>
      <c r="AK11" s="1068"/>
      <c r="AL11" s="1069"/>
      <c r="AM11" s="1069"/>
      <c r="AN11" s="1069"/>
      <c r="AO11" s="1069"/>
      <c r="AP11" s="1069"/>
      <c r="AQ11" s="1069"/>
      <c r="AR11" s="1069"/>
      <c r="AS11" s="1069"/>
      <c r="AT11" s="1069"/>
      <c r="AU11" s="1070"/>
      <c r="AV11" s="1070"/>
      <c r="AW11" s="1070"/>
      <c r="AX11" s="1070"/>
      <c r="AY11" s="1071"/>
      <c r="AZ11" s="222"/>
      <c r="BA11" s="222"/>
      <c r="BB11" s="222"/>
      <c r="BC11" s="222"/>
      <c r="BD11" s="222"/>
      <c r="BE11" s="223"/>
      <c r="BF11" s="223"/>
      <c r="BG11" s="223"/>
      <c r="BH11" s="223"/>
      <c r="BI11" s="223"/>
      <c r="BJ11" s="223"/>
      <c r="BK11" s="223"/>
      <c r="BL11" s="223"/>
      <c r="BM11" s="223"/>
      <c r="BN11" s="223"/>
      <c r="BO11" s="223"/>
      <c r="BP11" s="223"/>
      <c r="BQ11" s="228">
        <v>5</v>
      </c>
      <c r="BR11" s="229"/>
      <c r="BS11" s="980"/>
      <c r="BT11" s="981"/>
      <c r="BU11" s="981"/>
      <c r="BV11" s="981"/>
      <c r="BW11" s="981"/>
      <c r="BX11" s="981"/>
      <c r="BY11" s="981"/>
      <c r="BZ11" s="981"/>
      <c r="CA11" s="981"/>
      <c r="CB11" s="981"/>
      <c r="CC11" s="981"/>
      <c r="CD11" s="981"/>
      <c r="CE11" s="981"/>
      <c r="CF11" s="981"/>
      <c r="CG11" s="1002"/>
      <c r="CH11" s="977"/>
      <c r="CI11" s="978"/>
      <c r="CJ11" s="978"/>
      <c r="CK11" s="978"/>
      <c r="CL11" s="979"/>
      <c r="CM11" s="977"/>
      <c r="CN11" s="978"/>
      <c r="CO11" s="978"/>
      <c r="CP11" s="978"/>
      <c r="CQ11" s="979"/>
      <c r="CR11" s="977"/>
      <c r="CS11" s="978"/>
      <c r="CT11" s="978"/>
      <c r="CU11" s="978"/>
      <c r="CV11" s="979"/>
      <c r="CW11" s="977"/>
      <c r="CX11" s="978"/>
      <c r="CY11" s="978"/>
      <c r="CZ11" s="978"/>
      <c r="DA11" s="979"/>
      <c r="DB11" s="977"/>
      <c r="DC11" s="978"/>
      <c r="DD11" s="978"/>
      <c r="DE11" s="978"/>
      <c r="DF11" s="979"/>
      <c r="DG11" s="977"/>
      <c r="DH11" s="978"/>
      <c r="DI11" s="978"/>
      <c r="DJ11" s="978"/>
      <c r="DK11" s="979"/>
      <c r="DL11" s="977"/>
      <c r="DM11" s="978"/>
      <c r="DN11" s="978"/>
      <c r="DO11" s="978"/>
      <c r="DP11" s="979"/>
      <c r="DQ11" s="977"/>
      <c r="DR11" s="978"/>
      <c r="DS11" s="978"/>
      <c r="DT11" s="978"/>
      <c r="DU11" s="979"/>
      <c r="DV11" s="980"/>
      <c r="DW11" s="981"/>
      <c r="DX11" s="981"/>
      <c r="DY11" s="981"/>
      <c r="DZ11" s="982"/>
      <c r="EA11" s="224"/>
    </row>
    <row r="12" spans="1:131" s="225" customFormat="1" ht="26.25" customHeight="1" x14ac:dyDescent="0.15">
      <c r="A12" s="228">
        <v>6</v>
      </c>
      <c r="B12" s="1018"/>
      <c r="C12" s="1019"/>
      <c r="D12" s="1019"/>
      <c r="E12" s="1019"/>
      <c r="F12" s="1019"/>
      <c r="G12" s="1019"/>
      <c r="H12" s="1019"/>
      <c r="I12" s="1019"/>
      <c r="J12" s="1019"/>
      <c r="K12" s="1019"/>
      <c r="L12" s="1019"/>
      <c r="M12" s="1019"/>
      <c r="N12" s="1019"/>
      <c r="O12" s="1019"/>
      <c r="P12" s="1020"/>
      <c r="Q12" s="1026"/>
      <c r="R12" s="1027"/>
      <c r="S12" s="1027"/>
      <c r="T12" s="1027"/>
      <c r="U12" s="1027"/>
      <c r="V12" s="1027"/>
      <c r="W12" s="1027"/>
      <c r="X12" s="1027"/>
      <c r="Y12" s="1027"/>
      <c r="Z12" s="1027"/>
      <c r="AA12" s="1027"/>
      <c r="AB12" s="1027"/>
      <c r="AC12" s="1027"/>
      <c r="AD12" s="1027"/>
      <c r="AE12" s="1028"/>
      <c r="AF12" s="1023"/>
      <c r="AG12" s="1024"/>
      <c r="AH12" s="1024"/>
      <c r="AI12" s="1024"/>
      <c r="AJ12" s="1025"/>
      <c r="AK12" s="1068"/>
      <c r="AL12" s="1069"/>
      <c r="AM12" s="1069"/>
      <c r="AN12" s="1069"/>
      <c r="AO12" s="1069"/>
      <c r="AP12" s="1069"/>
      <c r="AQ12" s="1069"/>
      <c r="AR12" s="1069"/>
      <c r="AS12" s="1069"/>
      <c r="AT12" s="1069"/>
      <c r="AU12" s="1070"/>
      <c r="AV12" s="1070"/>
      <c r="AW12" s="1070"/>
      <c r="AX12" s="1070"/>
      <c r="AY12" s="1071"/>
      <c r="AZ12" s="222"/>
      <c r="BA12" s="222"/>
      <c r="BB12" s="222"/>
      <c r="BC12" s="222"/>
      <c r="BD12" s="222"/>
      <c r="BE12" s="223"/>
      <c r="BF12" s="223"/>
      <c r="BG12" s="223"/>
      <c r="BH12" s="223"/>
      <c r="BI12" s="223"/>
      <c r="BJ12" s="223"/>
      <c r="BK12" s="223"/>
      <c r="BL12" s="223"/>
      <c r="BM12" s="223"/>
      <c r="BN12" s="223"/>
      <c r="BO12" s="223"/>
      <c r="BP12" s="223"/>
      <c r="BQ12" s="228">
        <v>6</v>
      </c>
      <c r="BR12" s="229"/>
      <c r="BS12" s="980"/>
      <c r="BT12" s="981"/>
      <c r="BU12" s="981"/>
      <c r="BV12" s="981"/>
      <c r="BW12" s="981"/>
      <c r="BX12" s="981"/>
      <c r="BY12" s="981"/>
      <c r="BZ12" s="981"/>
      <c r="CA12" s="981"/>
      <c r="CB12" s="981"/>
      <c r="CC12" s="981"/>
      <c r="CD12" s="981"/>
      <c r="CE12" s="981"/>
      <c r="CF12" s="981"/>
      <c r="CG12" s="1002"/>
      <c r="CH12" s="977"/>
      <c r="CI12" s="978"/>
      <c r="CJ12" s="978"/>
      <c r="CK12" s="978"/>
      <c r="CL12" s="979"/>
      <c r="CM12" s="977"/>
      <c r="CN12" s="978"/>
      <c r="CO12" s="978"/>
      <c r="CP12" s="978"/>
      <c r="CQ12" s="979"/>
      <c r="CR12" s="977"/>
      <c r="CS12" s="978"/>
      <c r="CT12" s="978"/>
      <c r="CU12" s="978"/>
      <c r="CV12" s="979"/>
      <c r="CW12" s="977"/>
      <c r="CX12" s="978"/>
      <c r="CY12" s="978"/>
      <c r="CZ12" s="978"/>
      <c r="DA12" s="979"/>
      <c r="DB12" s="977"/>
      <c r="DC12" s="978"/>
      <c r="DD12" s="978"/>
      <c r="DE12" s="978"/>
      <c r="DF12" s="979"/>
      <c r="DG12" s="977"/>
      <c r="DH12" s="978"/>
      <c r="DI12" s="978"/>
      <c r="DJ12" s="978"/>
      <c r="DK12" s="979"/>
      <c r="DL12" s="977"/>
      <c r="DM12" s="978"/>
      <c r="DN12" s="978"/>
      <c r="DO12" s="978"/>
      <c r="DP12" s="979"/>
      <c r="DQ12" s="977"/>
      <c r="DR12" s="978"/>
      <c r="DS12" s="978"/>
      <c r="DT12" s="978"/>
      <c r="DU12" s="979"/>
      <c r="DV12" s="980"/>
      <c r="DW12" s="981"/>
      <c r="DX12" s="981"/>
      <c r="DY12" s="981"/>
      <c r="DZ12" s="982"/>
      <c r="EA12" s="224"/>
    </row>
    <row r="13" spans="1:131" s="225" customFormat="1" ht="26.25" customHeight="1" x14ac:dyDescent="0.15">
      <c r="A13" s="228">
        <v>7</v>
      </c>
      <c r="B13" s="1018"/>
      <c r="C13" s="1019"/>
      <c r="D13" s="1019"/>
      <c r="E13" s="1019"/>
      <c r="F13" s="1019"/>
      <c r="G13" s="1019"/>
      <c r="H13" s="1019"/>
      <c r="I13" s="1019"/>
      <c r="J13" s="1019"/>
      <c r="K13" s="1019"/>
      <c r="L13" s="1019"/>
      <c r="M13" s="1019"/>
      <c r="N13" s="1019"/>
      <c r="O13" s="1019"/>
      <c r="P13" s="1020"/>
      <c r="Q13" s="1026"/>
      <c r="R13" s="1027"/>
      <c r="S13" s="1027"/>
      <c r="T13" s="1027"/>
      <c r="U13" s="1027"/>
      <c r="V13" s="1027"/>
      <c r="W13" s="1027"/>
      <c r="X13" s="1027"/>
      <c r="Y13" s="1027"/>
      <c r="Z13" s="1027"/>
      <c r="AA13" s="1027"/>
      <c r="AB13" s="1027"/>
      <c r="AC13" s="1027"/>
      <c r="AD13" s="1027"/>
      <c r="AE13" s="1028"/>
      <c r="AF13" s="1023"/>
      <c r="AG13" s="1024"/>
      <c r="AH13" s="1024"/>
      <c r="AI13" s="1024"/>
      <c r="AJ13" s="1025"/>
      <c r="AK13" s="1068"/>
      <c r="AL13" s="1069"/>
      <c r="AM13" s="1069"/>
      <c r="AN13" s="1069"/>
      <c r="AO13" s="1069"/>
      <c r="AP13" s="1069"/>
      <c r="AQ13" s="1069"/>
      <c r="AR13" s="1069"/>
      <c r="AS13" s="1069"/>
      <c r="AT13" s="1069"/>
      <c r="AU13" s="1070"/>
      <c r="AV13" s="1070"/>
      <c r="AW13" s="1070"/>
      <c r="AX13" s="1070"/>
      <c r="AY13" s="1071"/>
      <c r="AZ13" s="222"/>
      <c r="BA13" s="222"/>
      <c r="BB13" s="222"/>
      <c r="BC13" s="222"/>
      <c r="BD13" s="222"/>
      <c r="BE13" s="223"/>
      <c r="BF13" s="223"/>
      <c r="BG13" s="223"/>
      <c r="BH13" s="223"/>
      <c r="BI13" s="223"/>
      <c r="BJ13" s="223"/>
      <c r="BK13" s="223"/>
      <c r="BL13" s="223"/>
      <c r="BM13" s="223"/>
      <c r="BN13" s="223"/>
      <c r="BO13" s="223"/>
      <c r="BP13" s="223"/>
      <c r="BQ13" s="228">
        <v>7</v>
      </c>
      <c r="BR13" s="229"/>
      <c r="BS13" s="980"/>
      <c r="BT13" s="981"/>
      <c r="BU13" s="981"/>
      <c r="BV13" s="981"/>
      <c r="BW13" s="981"/>
      <c r="BX13" s="981"/>
      <c r="BY13" s="981"/>
      <c r="BZ13" s="981"/>
      <c r="CA13" s="981"/>
      <c r="CB13" s="981"/>
      <c r="CC13" s="981"/>
      <c r="CD13" s="981"/>
      <c r="CE13" s="981"/>
      <c r="CF13" s="981"/>
      <c r="CG13" s="1002"/>
      <c r="CH13" s="977"/>
      <c r="CI13" s="978"/>
      <c r="CJ13" s="978"/>
      <c r="CK13" s="978"/>
      <c r="CL13" s="979"/>
      <c r="CM13" s="977"/>
      <c r="CN13" s="978"/>
      <c r="CO13" s="978"/>
      <c r="CP13" s="978"/>
      <c r="CQ13" s="979"/>
      <c r="CR13" s="977"/>
      <c r="CS13" s="978"/>
      <c r="CT13" s="978"/>
      <c r="CU13" s="978"/>
      <c r="CV13" s="979"/>
      <c r="CW13" s="977"/>
      <c r="CX13" s="978"/>
      <c r="CY13" s="978"/>
      <c r="CZ13" s="978"/>
      <c r="DA13" s="979"/>
      <c r="DB13" s="977"/>
      <c r="DC13" s="978"/>
      <c r="DD13" s="978"/>
      <c r="DE13" s="978"/>
      <c r="DF13" s="979"/>
      <c r="DG13" s="977"/>
      <c r="DH13" s="978"/>
      <c r="DI13" s="978"/>
      <c r="DJ13" s="978"/>
      <c r="DK13" s="979"/>
      <c r="DL13" s="977"/>
      <c r="DM13" s="978"/>
      <c r="DN13" s="978"/>
      <c r="DO13" s="978"/>
      <c r="DP13" s="979"/>
      <c r="DQ13" s="977"/>
      <c r="DR13" s="978"/>
      <c r="DS13" s="978"/>
      <c r="DT13" s="978"/>
      <c r="DU13" s="979"/>
      <c r="DV13" s="980"/>
      <c r="DW13" s="981"/>
      <c r="DX13" s="981"/>
      <c r="DY13" s="981"/>
      <c r="DZ13" s="982"/>
      <c r="EA13" s="224"/>
    </row>
    <row r="14" spans="1:131" s="225" customFormat="1" ht="26.25" customHeight="1" x14ac:dyDescent="0.15">
      <c r="A14" s="228">
        <v>8</v>
      </c>
      <c r="B14" s="1018"/>
      <c r="C14" s="1019"/>
      <c r="D14" s="1019"/>
      <c r="E14" s="1019"/>
      <c r="F14" s="1019"/>
      <c r="G14" s="1019"/>
      <c r="H14" s="1019"/>
      <c r="I14" s="1019"/>
      <c r="J14" s="1019"/>
      <c r="K14" s="1019"/>
      <c r="L14" s="1019"/>
      <c r="M14" s="1019"/>
      <c r="N14" s="1019"/>
      <c r="O14" s="1019"/>
      <c r="P14" s="1020"/>
      <c r="Q14" s="1026"/>
      <c r="R14" s="1027"/>
      <c r="S14" s="1027"/>
      <c r="T14" s="1027"/>
      <c r="U14" s="1027"/>
      <c r="V14" s="1027"/>
      <c r="W14" s="1027"/>
      <c r="X14" s="1027"/>
      <c r="Y14" s="1027"/>
      <c r="Z14" s="1027"/>
      <c r="AA14" s="1027"/>
      <c r="AB14" s="1027"/>
      <c r="AC14" s="1027"/>
      <c r="AD14" s="1027"/>
      <c r="AE14" s="1028"/>
      <c r="AF14" s="1023"/>
      <c r="AG14" s="1024"/>
      <c r="AH14" s="1024"/>
      <c r="AI14" s="1024"/>
      <c r="AJ14" s="1025"/>
      <c r="AK14" s="1068"/>
      <c r="AL14" s="1069"/>
      <c r="AM14" s="1069"/>
      <c r="AN14" s="1069"/>
      <c r="AO14" s="1069"/>
      <c r="AP14" s="1069"/>
      <c r="AQ14" s="1069"/>
      <c r="AR14" s="1069"/>
      <c r="AS14" s="1069"/>
      <c r="AT14" s="1069"/>
      <c r="AU14" s="1070"/>
      <c r="AV14" s="1070"/>
      <c r="AW14" s="1070"/>
      <c r="AX14" s="1070"/>
      <c r="AY14" s="1071"/>
      <c r="AZ14" s="222"/>
      <c r="BA14" s="222"/>
      <c r="BB14" s="222"/>
      <c r="BC14" s="222"/>
      <c r="BD14" s="222"/>
      <c r="BE14" s="223"/>
      <c r="BF14" s="223"/>
      <c r="BG14" s="223"/>
      <c r="BH14" s="223"/>
      <c r="BI14" s="223"/>
      <c r="BJ14" s="223"/>
      <c r="BK14" s="223"/>
      <c r="BL14" s="223"/>
      <c r="BM14" s="223"/>
      <c r="BN14" s="223"/>
      <c r="BO14" s="223"/>
      <c r="BP14" s="223"/>
      <c r="BQ14" s="228">
        <v>8</v>
      </c>
      <c r="BR14" s="229"/>
      <c r="BS14" s="980"/>
      <c r="BT14" s="981"/>
      <c r="BU14" s="981"/>
      <c r="BV14" s="981"/>
      <c r="BW14" s="981"/>
      <c r="BX14" s="981"/>
      <c r="BY14" s="981"/>
      <c r="BZ14" s="981"/>
      <c r="CA14" s="981"/>
      <c r="CB14" s="981"/>
      <c r="CC14" s="981"/>
      <c r="CD14" s="981"/>
      <c r="CE14" s="981"/>
      <c r="CF14" s="981"/>
      <c r="CG14" s="1002"/>
      <c r="CH14" s="977"/>
      <c r="CI14" s="978"/>
      <c r="CJ14" s="978"/>
      <c r="CK14" s="978"/>
      <c r="CL14" s="979"/>
      <c r="CM14" s="977"/>
      <c r="CN14" s="978"/>
      <c r="CO14" s="978"/>
      <c r="CP14" s="978"/>
      <c r="CQ14" s="979"/>
      <c r="CR14" s="977"/>
      <c r="CS14" s="978"/>
      <c r="CT14" s="978"/>
      <c r="CU14" s="978"/>
      <c r="CV14" s="979"/>
      <c r="CW14" s="977"/>
      <c r="CX14" s="978"/>
      <c r="CY14" s="978"/>
      <c r="CZ14" s="978"/>
      <c r="DA14" s="979"/>
      <c r="DB14" s="977"/>
      <c r="DC14" s="978"/>
      <c r="DD14" s="978"/>
      <c r="DE14" s="978"/>
      <c r="DF14" s="979"/>
      <c r="DG14" s="977"/>
      <c r="DH14" s="978"/>
      <c r="DI14" s="978"/>
      <c r="DJ14" s="978"/>
      <c r="DK14" s="979"/>
      <c r="DL14" s="977"/>
      <c r="DM14" s="978"/>
      <c r="DN14" s="978"/>
      <c r="DO14" s="978"/>
      <c r="DP14" s="979"/>
      <c r="DQ14" s="977"/>
      <c r="DR14" s="978"/>
      <c r="DS14" s="978"/>
      <c r="DT14" s="978"/>
      <c r="DU14" s="979"/>
      <c r="DV14" s="980"/>
      <c r="DW14" s="981"/>
      <c r="DX14" s="981"/>
      <c r="DY14" s="981"/>
      <c r="DZ14" s="982"/>
      <c r="EA14" s="224"/>
    </row>
    <row r="15" spans="1:131" s="225" customFormat="1" ht="26.25" customHeight="1" x14ac:dyDescent="0.15">
      <c r="A15" s="228">
        <v>9</v>
      </c>
      <c r="B15" s="1018"/>
      <c r="C15" s="1019"/>
      <c r="D15" s="1019"/>
      <c r="E15" s="1019"/>
      <c r="F15" s="1019"/>
      <c r="G15" s="1019"/>
      <c r="H15" s="1019"/>
      <c r="I15" s="1019"/>
      <c r="J15" s="1019"/>
      <c r="K15" s="1019"/>
      <c r="L15" s="1019"/>
      <c r="M15" s="1019"/>
      <c r="N15" s="1019"/>
      <c r="O15" s="1019"/>
      <c r="P15" s="1020"/>
      <c r="Q15" s="1026"/>
      <c r="R15" s="1027"/>
      <c r="S15" s="1027"/>
      <c r="T15" s="1027"/>
      <c r="U15" s="1027"/>
      <c r="V15" s="1027"/>
      <c r="W15" s="1027"/>
      <c r="X15" s="1027"/>
      <c r="Y15" s="1027"/>
      <c r="Z15" s="1027"/>
      <c r="AA15" s="1027"/>
      <c r="AB15" s="1027"/>
      <c r="AC15" s="1027"/>
      <c r="AD15" s="1027"/>
      <c r="AE15" s="1028"/>
      <c r="AF15" s="1023"/>
      <c r="AG15" s="1024"/>
      <c r="AH15" s="1024"/>
      <c r="AI15" s="1024"/>
      <c r="AJ15" s="1025"/>
      <c r="AK15" s="1068"/>
      <c r="AL15" s="1069"/>
      <c r="AM15" s="1069"/>
      <c r="AN15" s="1069"/>
      <c r="AO15" s="1069"/>
      <c r="AP15" s="1069"/>
      <c r="AQ15" s="1069"/>
      <c r="AR15" s="1069"/>
      <c r="AS15" s="1069"/>
      <c r="AT15" s="1069"/>
      <c r="AU15" s="1070"/>
      <c r="AV15" s="1070"/>
      <c r="AW15" s="1070"/>
      <c r="AX15" s="1070"/>
      <c r="AY15" s="1071"/>
      <c r="AZ15" s="222"/>
      <c r="BA15" s="222"/>
      <c r="BB15" s="222"/>
      <c r="BC15" s="222"/>
      <c r="BD15" s="222"/>
      <c r="BE15" s="223"/>
      <c r="BF15" s="223"/>
      <c r="BG15" s="223"/>
      <c r="BH15" s="223"/>
      <c r="BI15" s="223"/>
      <c r="BJ15" s="223"/>
      <c r="BK15" s="223"/>
      <c r="BL15" s="223"/>
      <c r="BM15" s="223"/>
      <c r="BN15" s="223"/>
      <c r="BO15" s="223"/>
      <c r="BP15" s="223"/>
      <c r="BQ15" s="228">
        <v>9</v>
      </c>
      <c r="BR15" s="229"/>
      <c r="BS15" s="980"/>
      <c r="BT15" s="981"/>
      <c r="BU15" s="981"/>
      <c r="BV15" s="981"/>
      <c r="BW15" s="981"/>
      <c r="BX15" s="981"/>
      <c r="BY15" s="981"/>
      <c r="BZ15" s="981"/>
      <c r="CA15" s="981"/>
      <c r="CB15" s="981"/>
      <c r="CC15" s="981"/>
      <c r="CD15" s="981"/>
      <c r="CE15" s="981"/>
      <c r="CF15" s="981"/>
      <c r="CG15" s="1002"/>
      <c r="CH15" s="977"/>
      <c r="CI15" s="978"/>
      <c r="CJ15" s="978"/>
      <c r="CK15" s="978"/>
      <c r="CL15" s="979"/>
      <c r="CM15" s="977"/>
      <c r="CN15" s="978"/>
      <c r="CO15" s="978"/>
      <c r="CP15" s="978"/>
      <c r="CQ15" s="979"/>
      <c r="CR15" s="977"/>
      <c r="CS15" s="978"/>
      <c r="CT15" s="978"/>
      <c r="CU15" s="978"/>
      <c r="CV15" s="979"/>
      <c r="CW15" s="977"/>
      <c r="CX15" s="978"/>
      <c r="CY15" s="978"/>
      <c r="CZ15" s="978"/>
      <c r="DA15" s="979"/>
      <c r="DB15" s="977"/>
      <c r="DC15" s="978"/>
      <c r="DD15" s="978"/>
      <c r="DE15" s="978"/>
      <c r="DF15" s="979"/>
      <c r="DG15" s="977"/>
      <c r="DH15" s="978"/>
      <c r="DI15" s="978"/>
      <c r="DJ15" s="978"/>
      <c r="DK15" s="979"/>
      <c r="DL15" s="977"/>
      <c r="DM15" s="978"/>
      <c r="DN15" s="978"/>
      <c r="DO15" s="978"/>
      <c r="DP15" s="979"/>
      <c r="DQ15" s="977"/>
      <c r="DR15" s="978"/>
      <c r="DS15" s="978"/>
      <c r="DT15" s="978"/>
      <c r="DU15" s="979"/>
      <c r="DV15" s="980"/>
      <c r="DW15" s="981"/>
      <c r="DX15" s="981"/>
      <c r="DY15" s="981"/>
      <c r="DZ15" s="982"/>
      <c r="EA15" s="224"/>
    </row>
    <row r="16" spans="1:131" s="225" customFormat="1" ht="26.25" customHeight="1" x14ac:dyDescent="0.15">
      <c r="A16" s="228">
        <v>10</v>
      </c>
      <c r="B16" s="1018"/>
      <c r="C16" s="1019"/>
      <c r="D16" s="1019"/>
      <c r="E16" s="1019"/>
      <c r="F16" s="1019"/>
      <c r="G16" s="1019"/>
      <c r="H16" s="1019"/>
      <c r="I16" s="1019"/>
      <c r="J16" s="1019"/>
      <c r="K16" s="1019"/>
      <c r="L16" s="1019"/>
      <c r="M16" s="1019"/>
      <c r="N16" s="1019"/>
      <c r="O16" s="1019"/>
      <c r="P16" s="1020"/>
      <c r="Q16" s="1026"/>
      <c r="R16" s="1027"/>
      <c r="S16" s="1027"/>
      <c r="T16" s="1027"/>
      <c r="U16" s="1027"/>
      <c r="V16" s="1027"/>
      <c r="W16" s="1027"/>
      <c r="X16" s="1027"/>
      <c r="Y16" s="1027"/>
      <c r="Z16" s="1027"/>
      <c r="AA16" s="1027"/>
      <c r="AB16" s="1027"/>
      <c r="AC16" s="1027"/>
      <c r="AD16" s="1027"/>
      <c r="AE16" s="1028"/>
      <c r="AF16" s="1023"/>
      <c r="AG16" s="1024"/>
      <c r="AH16" s="1024"/>
      <c r="AI16" s="1024"/>
      <c r="AJ16" s="1025"/>
      <c r="AK16" s="1068"/>
      <c r="AL16" s="1069"/>
      <c r="AM16" s="1069"/>
      <c r="AN16" s="1069"/>
      <c r="AO16" s="1069"/>
      <c r="AP16" s="1069"/>
      <c r="AQ16" s="1069"/>
      <c r="AR16" s="1069"/>
      <c r="AS16" s="1069"/>
      <c r="AT16" s="1069"/>
      <c r="AU16" s="1070"/>
      <c r="AV16" s="1070"/>
      <c r="AW16" s="1070"/>
      <c r="AX16" s="1070"/>
      <c r="AY16" s="1071"/>
      <c r="AZ16" s="222"/>
      <c r="BA16" s="222"/>
      <c r="BB16" s="222"/>
      <c r="BC16" s="222"/>
      <c r="BD16" s="222"/>
      <c r="BE16" s="223"/>
      <c r="BF16" s="223"/>
      <c r="BG16" s="223"/>
      <c r="BH16" s="223"/>
      <c r="BI16" s="223"/>
      <c r="BJ16" s="223"/>
      <c r="BK16" s="223"/>
      <c r="BL16" s="223"/>
      <c r="BM16" s="223"/>
      <c r="BN16" s="223"/>
      <c r="BO16" s="223"/>
      <c r="BP16" s="223"/>
      <c r="BQ16" s="228">
        <v>10</v>
      </c>
      <c r="BR16" s="229"/>
      <c r="BS16" s="980"/>
      <c r="BT16" s="981"/>
      <c r="BU16" s="981"/>
      <c r="BV16" s="981"/>
      <c r="BW16" s="981"/>
      <c r="BX16" s="981"/>
      <c r="BY16" s="981"/>
      <c r="BZ16" s="981"/>
      <c r="CA16" s="981"/>
      <c r="CB16" s="981"/>
      <c r="CC16" s="981"/>
      <c r="CD16" s="981"/>
      <c r="CE16" s="981"/>
      <c r="CF16" s="981"/>
      <c r="CG16" s="1002"/>
      <c r="CH16" s="977"/>
      <c r="CI16" s="978"/>
      <c r="CJ16" s="978"/>
      <c r="CK16" s="978"/>
      <c r="CL16" s="979"/>
      <c r="CM16" s="977"/>
      <c r="CN16" s="978"/>
      <c r="CO16" s="978"/>
      <c r="CP16" s="978"/>
      <c r="CQ16" s="979"/>
      <c r="CR16" s="977"/>
      <c r="CS16" s="978"/>
      <c r="CT16" s="978"/>
      <c r="CU16" s="978"/>
      <c r="CV16" s="979"/>
      <c r="CW16" s="977"/>
      <c r="CX16" s="978"/>
      <c r="CY16" s="978"/>
      <c r="CZ16" s="978"/>
      <c r="DA16" s="979"/>
      <c r="DB16" s="977"/>
      <c r="DC16" s="978"/>
      <c r="DD16" s="978"/>
      <c r="DE16" s="978"/>
      <c r="DF16" s="979"/>
      <c r="DG16" s="977"/>
      <c r="DH16" s="978"/>
      <c r="DI16" s="978"/>
      <c r="DJ16" s="978"/>
      <c r="DK16" s="979"/>
      <c r="DL16" s="977"/>
      <c r="DM16" s="978"/>
      <c r="DN16" s="978"/>
      <c r="DO16" s="978"/>
      <c r="DP16" s="979"/>
      <c r="DQ16" s="977"/>
      <c r="DR16" s="978"/>
      <c r="DS16" s="978"/>
      <c r="DT16" s="978"/>
      <c r="DU16" s="979"/>
      <c r="DV16" s="980"/>
      <c r="DW16" s="981"/>
      <c r="DX16" s="981"/>
      <c r="DY16" s="981"/>
      <c r="DZ16" s="982"/>
      <c r="EA16" s="224"/>
    </row>
    <row r="17" spans="1:131" s="225" customFormat="1" ht="26.25" customHeight="1" x14ac:dyDescent="0.15">
      <c r="A17" s="228">
        <v>11</v>
      </c>
      <c r="B17" s="1018"/>
      <c r="C17" s="1019"/>
      <c r="D17" s="1019"/>
      <c r="E17" s="1019"/>
      <c r="F17" s="1019"/>
      <c r="G17" s="1019"/>
      <c r="H17" s="1019"/>
      <c r="I17" s="1019"/>
      <c r="J17" s="1019"/>
      <c r="K17" s="1019"/>
      <c r="L17" s="1019"/>
      <c r="M17" s="1019"/>
      <c r="N17" s="1019"/>
      <c r="O17" s="1019"/>
      <c r="P17" s="1020"/>
      <c r="Q17" s="1026"/>
      <c r="R17" s="1027"/>
      <c r="S17" s="1027"/>
      <c r="T17" s="1027"/>
      <c r="U17" s="1027"/>
      <c r="V17" s="1027"/>
      <c r="W17" s="1027"/>
      <c r="X17" s="1027"/>
      <c r="Y17" s="1027"/>
      <c r="Z17" s="1027"/>
      <c r="AA17" s="1027"/>
      <c r="AB17" s="1027"/>
      <c r="AC17" s="1027"/>
      <c r="AD17" s="1027"/>
      <c r="AE17" s="1028"/>
      <c r="AF17" s="1023"/>
      <c r="AG17" s="1024"/>
      <c r="AH17" s="1024"/>
      <c r="AI17" s="1024"/>
      <c r="AJ17" s="1025"/>
      <c r="AK17" s="1068"/>
      <c r="AL17" s="1069"/>
      <c r="AM17" s="1069"/>
      <c r="AN17" s="1069"/>
      <c r="AO17" s="1069"/>
      <c r="AP17" s="1069"/>
      <c r="AQ17" s="1069"/>
      <c r="AR17" s="1069"/>
      <c r="AS17" s="1069"/>
      <c r="AT17" s="1069"/>
      <c r="AU17" s="1070"/>
      <c r="AV17" s="1070"/>
      <c r="AW17" s="1070"/>
      <c r="AX17" s="1070"/>
      <c r="AY17" s="1071"/>
      <c r="AZ17" s="222"/>
      <c r="BA17" s="222"/>
      <c r="BB17" s="222"/>
      <c r="BC17" s="222"/>
      <c r="BD17" s="222"/>
      <c r="BE17" s="223"/>
      <c r="BF17" s="223"/>
      <c r="BG17" s="223"/>
      <c r="BH17" s="223"/>
      <c r="BI17" s="223"/>
      <c r="BJ17" s="223"/>
      <c r="BK17" s="223"/>
      <c r="BL17" s="223"/>
      <c r="BM17" s="223"/>
      <c r="BN17" s="223"/>
      <c r="BO17" s="223"/>
      <c r="BP17" s="223"/>
      <c r="BQ17" s="228">
        <v>11</v>
      </c>
      <c r="BR17" s="229"/>
      <c r="BS17" s="980"/>
      <c r="BT17" s="981"/>
      <c r="BU17" s="981"/>
      <c r="BV17" s="981"/>
      <c r="BW17" s="981"/>
      <c r="BX17" s="981"/>
      <c r="BY17" s="981"/>
      <c r="BZ17" s="981"/>
      <c r="CA17" s="981"/>
      <c r="CB17" s="981"/>
      <c r="CC17" s="981"/>
      <c r="CD17" s="981"/>
      <c r="CE17" s="981"/>
      <c r="CF17" s="981"/>
      <c r="CG17" s="1002"/>
      <c r="CH17" s="977"/>
      <c r="CI17" s="978"/>
      <c r="CJ17" s="978"/>
      <c r="CK17" s="978"/>
      <c r="CL17" s="979"/>
      <c r="CM17" s="977"/>
      <c r="CN17" s="978"/>
      <c r="CO17" s="978"/>
      <c r="CP17" s="978"/>
      <c r="CQ17" s="979"/>
      <c r="CR17" s="977"/>
      <c r="CS17" s="978"/>
      <c r="CT17" s="978"/>
      <c r="CU17" s="978"/>
      <c r="CV17" s="979"/>
      <c r="CW17" s="977"/>
      <c r="CX17" s="978"/>
      <c r="CY17" s="978"/>
      <c r="CZ17" s="978"/>
      <c r="DA17" s="979"/>
      <c r="DB17" s="977"/>
      <c r="DC17" s="978"/>
      <c r="DD17" s="978"/>
      <c r="DE17" s="978"/>
      <c r="DF17" s="979"/>
      <c r="DG17" s="977"/>
      <c r="DH17" s="978"/>
      <c r="DI17" s="978"/>
      <c r="DJ17" s="978"/>
      <c r="DK17" s="979"/>
      <c r="DL17" s="977"/>
      <c r="DM17" s="978"/>
      <c r="DN17" s="978"/>
      <c r="DO17" s="978"/>
      <c r="DP17" s="979"/>
      <c r="DQ17" s="977"/>
      <c r="DR17" s="978"/>
      <c r="DS17" s="978"/>
      <c r="DT17" s="978"/>
      <c r="DU17" s="979"/>
      <c r="DV17" s="980"/>
      <c r="DW17" s="981"/>
      <c r="DX17" s="981"/>
      <c r="DY17" s="981"/>
      <c r="DZ17" s="982"/>
      <c r="EA17" s="224"/>
    </row>
    <row r="18" spans="1:131" s="225" customFormat="1" ht="26.25" customHeight="1" x14ac:dyDescent="0.15">
      <c r="A18" s="228">
        <v>12</v>
      </c>
      <c r="B18" s="1018"/>
      <c r="C18" s="1019"/>
      <c r="D18" s="1019"/>
      <c r="E18" s="1019"/>
      <c r="F18" s="1019"/>
      <c r="G18" s="1019"/>
      <c r="H18" s="1019"/>
      <c r="I18" s="1019"/>
      <c r="J18" s="1019"/>
      <c r="K18" s="1019"/>
      <c r="L18" s="1019"/>
      <c r="M18" s="1019"/>
      <c r="N18" s="1019"/>
      <c r="O18" s="1019"/>
      <c r="P18" s="1020"/>
      <c r="Q18" s="1026"/>
      <c r="R18" s="1027"/>
      <c r="S18" s="1027"/>
      <c r="T18" s="1027"/>
      <c r="U18" s="1027"/>
      <c r="V18" s="1027"/>
      <c r="W18" s="1027"/>
      <c r="X18" s="1027"/>
      <c r="Y18" s="1027"/>
      <c r="Z18" s="1027"/>
      <c r="AA18" s="1027"/>
      <c r="AB18" s="1027"/>
      <c r="AC18" s="1027"/>
      <c r="AD18" s="1027"/>
      <c r="AE18" s="1028"/>
      <c r="AF18" s="1023"/>
      <c r="AG18" s="1024"/>
      <c r="AH18" s="1024"/>
      <c r="AI18" s="1024"/>
      <c r="AJ18" s="1025"/>
      <c r="AK18" s="1068"/>
      <c r="AL18" s="1069"/>
      <c r="AM18" s="1069"/>
      <c r="AN18" s="1069"/>
      <c r="AO18" s="1069"/>
      <c r="AP18" s="1069"/>
      <c r="AQ18" s="1069"/>
      <c r="AR18" s="1069"/>
      <c r="AS18" s="1069"/>
      <c r="AT18" s="1069"/>
      <c r="AU18" s="1070"/>
      <c r="AV18" s="1070"/>
      <c r="AW18" s="1070"/>
      <c r="AX18" s="1070"/>
      <c r="AY18" s="1071"/>
      <c r="AZ18" s="222"/>
      <c r="BA18" s="222"/>
      <c r="BB18" s="222"/>
      <c r="BC18" s="222"/>
      <c r="BD18" s="222"/>
      <c r="BE18" s="223"/>
      <c r="BF18" s="223"/>
      <c r="BG18" s="223"/>
      <c r="BH18" s="223"/>
      <c r="BI18" s="223"/>
      <c r="BJ18" s="223"/>
      <c r="BK18" s="223"/>
      <c r="BL18" s="223"/>
      <c r="BM18" s="223"/>
      <c r="BN18" s="223"/>
      <c r="BO18" s="223"/>
      <c r="BP18" s="223"/>
      <c r="BQ18" s="228">
        <v>12</v>
      </c>
      <c r="BR18" s="229"/>
      <c r="BS18" s="980"/>
      <c r="BT18" s="981"/>
      <c r="BU18" s="981"/>
      <c r="BV18" s="981"/>
      <c r="BW18" s="981"/>
      <c r="BX18" s="981"/>
      <c r="BY18" s="981"/>
      <c r="BZ18" s="981"/>
      <c r="CA18" s="981"/>
      <c r="CB18" s="981"/>
      <c r="CC18" s="981"/>
      <c r="CD18" s="981"/>
      <c r="CE18" s="981"/>
      <c r="CF18" s="981"/>
      <c r="CG18" s="1002"/>
      <c r="CH18" s="977"/>
      <c r="CI18" s="978"/>
      <c r="CJ18" s="978"/>
      <c r="CK18" s="978"/>
      <c r="CL18" s="979"/>
      <c r="CM18" s="977"/>
      <c r="CN18" s="978"/>
      <c r="CO18" s="978"/>
      <c r="CP18" s="978"/>
      <c r="CQ18" s="979"/>
      <c r="CR18" s="977"/>
      <c r="CS18" s="978"/>
      <c r="CT18" s="978"/>
      <c r="CU18" s="978"/>
      <c r="CV18" s="979"/>
      <c r="CW18" s="977"/>
      <c r="CX18" s="978"/>
      <c r="CY18" s="978"/>
      <c r="CZ18" s="978"/>
      <c r="DA18" s="979"/>
      <c r="DB18" s="977"/>
      <c r="DC18" s="978"/>
      <c r="DD18" s="978"/>
      <c r="DE18" s="978"/>
      <c r="DF18" s="979"/>
      <c r="DG18" s="977"/>
      <c r="DH18" s="978"/>
      <c r="DI18" s="978"/>
      <c r="DJ18" s="978"/>
      <c r="DK18" s="979"/>
      <c r="DL18" s="977"/>
      <c r="DM18" s="978"/>
      <c r="DN18" s="978"/>
      <c r="DO18" s="978"/>
      <c r="DP18" s="979"/>
      <c r="DQ18" s="977"/>
      <c r="DR18" s="978"/>
      <c r="DS18" s="978"/>
      <c r="DT18" s="978"/>
      <c r="DU18" s="979"/>
      <c r="DV18" s="980"/>
      <c r="DW18" s="981"/>
      <c r="DX18" s="981"/>
      <c r="DY18" s="981"/>
      <c r="DZ18" s="982"/>
      <c r="EA18" s="224"/>
    </row>
    <row r="19" spans="1:131" s="225" customFormat="1" ht="26.25" customHeight="1" x14ac:dyDescent="0.15">
      <c r="A19" s="228">
        <v>13</v>
      </c>
      <c r="B19" s="1018"/>
      <c r="C19" s="1019"/>
      <c r="D19" s="1019"/>
      <c r="E19" s="1019"/>
      <c r="F19" s="1019"/>
      <c r="G19" s="1019"/>
      <c r="H19" s="1019"/>
      <c r="I19" s="1019"/>
      <c r="J19" s="1019"/>
      <c r="K19" s="1019"/>
      <c r="L19" s="1019"/>
      <c r="M19" s="1019"/>
      <c r="N19" s="1019"/>
      <c r="O19" s="1019"/>
      <c r="P19" s="1020"/>
      <c r="Q19" s="1026"/>
      <c r="R19" s="1027"/>
      <c r="S19" s="1027"/>
      <c r="T19" s="1027"/>
      <c r="U19" s="1027"/>
      <c r="V19" s="1027"/>
      <c r="W19" s="1027"/>
      <c r="X19" s="1027"/>
      <c r="Y19" s="1027"/>
      <c r="Z19" s="1027"/>
      <c r="AA19" s="1027"/>
      <c r="AB19" s="1027"/>
      <c r="AC19" s="1027"/>
      <c r="AD19" s="1027"/>
      <c r="AE19" s="1028"/>
      <c r="AF19" s="1023"/>
      <c r="AG19" s="1024"/>
      <c r="AH19" s="1024"/>
      <c r="AI19" s="1024"/>
      <c r="AJ19" s="1025"/>
      <c r="AK19" s="1068"/>
      <c r="AL19" s="1069"/>
      <c r="AM19" s="1069"/>
      <c r="AN19" s="1069"/>
      <c r="AO19" s="1069"/>
      <c r="AP19" s="1069"/>
      <c r="AQ19" s="1069"/>
      <c r="AR19" s="1069"/>
      <c r="AS19" s="1069"/>
      <c r="AT19" s="1069"/>
      <c r="AU19" s="1070"/>
      <c r="AV19" s="1070"/>
      <c r="AW19" s="1070"/>
      <c r="AX19" s="1070"/>
      <c r="AY19" s="1071"/>
      <c r="AZ19" s="222"/>
      <c r="BA19" s="222"/>
      <c r="BB19" s="222"/>
      <c r="BC19" s="222"/>
      <c r="BD19" s="222"/>
      <c r="BE19" s="223"/>
      <c r="BF19" s="223"/>
      <c r="BG19" s="223"/>
      <c r="BH19" s="223"/>
      <c r="BI19" s="223"/>
      <c r="BJ19" s="223"/>
      <c r="BK19" s="223"/>
      <c r="BL19" s="223"/>
      <c r="BM19" s="223"/>
      <c r="BN19" s="223"/>
      <c r="BO19" s="223"/>
      <c r="BP19" s="223"/>
      <c r="BQ19" s="228">
        <v>13</v>
      </c>
      <c r="BR19" s="229"/>
      <c r="BS19" s="980"/>
      <c r="BT19" s="981"/>
      <c r="BU19" s="981"/>
      <c r="BV19" s="981"/>
      <c r="BW19" s="981"/>
      <c r="BX19" s="981"/>
      <c r="BY19" s="981"/>
      <c r="BZ19" s="981"/>
      <c r="CA19" s="981"/>
      <c r="CB19" s="981"/>
      <c r="CC19" s="981"/>
      <c r="CD19" s="981"/>
      <c r="CE19" s="981"/>
      <c r="CF19" s="981"/>
      <c r="CG19" s="1002"/>
      <c r="CH19" s="977"/>
      <c r="CI19" s="978"/>
      <c r="CJ19" s="978"/>
      <c r="CK19" s="978"/>
      <c r="CL19" s="979"/>
      <c r="CM19" s="977"/>
      <c r="CN19" s="978"/>
      <c r="CO19" s="978"/>
      <c r="CP19" s="978"/>
      <c r="CQ19" s="979"/>
      <c r="CR19" s="977"/>
      <c r="CS19" s="978"/>
      <c r="CT19" s="978"/>
      <c r="CU19" s="978"/>
      <c r="CV19" s="979"/>
      <c r="CW19" s="977"/>
      <c r="CX19" s="978"/>
      <c r="CY19" s="978"/>
      <c r="CZ19" s="978"/>
      <c r="DA19" s="979"/>
      <c r="DB19" s="977"/>
      <c r="DC19" s="978"/>
      <c r="DD19" s="978"/>
      <c r="DE19" s="978"/>
      <c r="DF19" s="979"/>
      <c r="DG19" s="977"/>
      <c r="DH19" s="978"/>
      <c r="DI19" s="978"/>
      <c r="DJ19" s="978"/>
      <c r="DK19" s="979"/>
      <c r="DL19" s="977"/>
      <c r="DM19" s="978"/>
      <c r="DN19" s="978"/>
      <c r="DO19" s="978"/>
      <c r="DP19" s="979"/>
      <c r="DQ19" s="977"/>
      <c r="DR19" s="978"/>
      <c r="DS19" s="978"/>
      <c r="DT19" s="978"/>
      <c r="DU19" s="979"/>
      <c r="DV19" s="980"/>
      <c r="DW19" s="981"/>
      <c r="DX19" s="981"/>
      <c r="DY19" s="981"/>
      <c r="DZ19" s="982"/>
      <c r="EA19" s="224"/>
    </row>
    <row r="20" spans="1:131" s="225" customFormat="1" ht="26.25" customHeight="1" x14ac:dyDescent="0.15">
      <c r="A20" s="228">
        <v>14</v>
      </c>
      <c r="B20" s="1018"/>
      <c r="C20" s="1019"/>
      <c r="D20" s="1019"/>
      <c r="E20" s="1019"/>
      <c r="F20" s="1019"/>
      <c r="G20" s="1019"/>
      <c r="H20" s="1019"/>
      <c r="I20" s="1019"/>
      <c r="J20" s="1019"/>
      <c r="K20" s="1019"/>
      <c r="L20" s="1019"/>
      <c r="M20" s="1019"/>
      <c r="N20" s="1019"/>
      <c r="O20" s="1019"/>
      <c r="P20" s="1020"/>
      <c r="Q20" s="1026"/>
      <c r="R20" s="1027"/>
      <c r="S20" s="1027"/>
      <c r="T20" s="1027"/>
      <c r="U20" s="1027"/>
      <c r="V20" s="1027"/>
      <c r="W20" s="1027"/>
      <c r="X20" s="1027"/>
      <c r="Y20" s="1027"/>
      <c r="Z20" s="1027"/>
      <c r="AA20" s="1027"/>
      <c r="AB20" s="1027"/>
      <c r="AC20" s="1027"/>
      <c r="AD20" s="1027"/>
      <c r="AE20" s="1028"/>
      <c r="AF20" s="1023"/>
      <c r="AG20" s="1024"/>
      <c r="AH20" s="1024"/>
      <c r="AI20" s="1024"/>
      <c r="AJ20" s="1025"/>
      <c r="AK20" s="1068"/>
      <c r="AL20" s="1069"/>
      <c r="AM20" s="1069"/>
      <c r="AN20" s="1069"/>
      <c r="AO20" s="1069"/>
      <c r="AP20" s="1069"/>
      <c r="AQ20" s="1069"/>
      <c r="AR20" s="1069"/>
      <c r="AS20" s="1069"/>
      <c r="AT20" s="1069"/>
      <c r="AU20" s="1070"/>
      <c r="AV20" s="1070"/>
      <c r="AW20" s="1070"/>
      <c r="AX20" s="1070"/>
      <c r="AY20" s="1071"/>
      <c r="AZ20" s="222"/>
      <c r="BA20" s="222"/>
      <c r="BB20" s="222"/>
      <c r="BC20" s="222"/>
      <c r="BD20" s="222"/>
      <c r="BE20" s="223"/>
      <c r="BF20" s="223"/>
      <c r="BG20" s="223"/>
      <c r="BH20" s="223"/>
      <c r="BI20" s="223"/>
      <c r="BJ20" s="223"/>
      <c r="BK20" s="223"/>
      <c r="BL20" s="223"/>
      <c r="BM20" s="223"/>
      <c r="BN20" s="223"/>
      <c r="BO20" s="223"/>
      <c r="BP20" s="223"/>
      <c r="BQ20" s="228">
        <v>14</v>
      </c>
      <c r="BR20" s="229"/>
      <c r="BS20" s="980"/>
      <c r="BT20" s="981"/>
      <c r="BU20" s="981"/>
      <c r="BV20" s="981"/>
      <c r="BW20" s="981"/>
      <c r="BX20" s="981"/>
      <c r="BY20" s="981"/>
      <c r="BZ20" s="981"/>
      <c r="CA20" s="981"/>
      <c r="CB20" s="981"/>
      <c r="CC20" s="981"/>
      <c r="CD20" s="981"/>
      <c r="CE20" s="981"/>
      <c r="CF20" s="981"/>
      <c r="CG20" s="1002"/>
      <c r="CH20" s="977"/>
      <c r="CI20" s="978"/>
      <c r="CJ20" s="978"/>
      <c r="CK20" s="978"/>
      <c r="CL20" s="979"/>
      <c r="CM20" s="977"/>
      <c r="CN20" s="978"/>
      <c r="CO20" s="978"/>
      <c r="CP20" s="978"/>
      <c r="CQ20" s="979"/>
      <c r="CR20" s="977"/>
      <c r="CS20" s="978"/>
      <c r="CT20" s="978"/>
      <c r="CU20" s="978"/>
      <c r="CV20" s="979"/>
      <c r="CW20" s="977"/>
      <c r="CX20" s="978"/>
      <c r="CY20" s="978"/>
      <c r="CZ20" s="978"/>
      <c r="DA20" s="979"/>
      <c r="DB20" s="977"/>
      <c r="DC20" s="978"/>
      <c r="DD20" s="978"/>
      <c r="DE20" s="978"/>
      <c r="DF20" s="979"/>
      <c r="DG20" s="977"/>
      <c r="DH20" s="978"/>
      <c r="DI20" s="978"/>
      <c r="DJ20" s="978"/>
      <c r="DK20" s="979"/>
      <c r="DL20" s="977"/>
      <c r="DM20" s="978"/>
      <c r="DN20" s="978"/>
      <c r="DO20" s="978"/>
      <c r="DP20" s="979"/>
      <c r="DQ20" s="977"/>
      <c r="DR20" s="978"/>
      <c r="DS20" s="978"/>
      <c r="DT20" s="978"/>
      <c r="DU20" s="979"/>
      <c r="DV20" s="980"/>
      <c r="DW20" s="981"/>
      <c r="DX20" s="981"/>
      <c r="DY20" s="981"/>
      <c r="DZ20" s="982"/>
      <c r="EA20" s="224"/>
    </row>
    <row r="21" spans="1:131" s="225" customFormat="1" ht="26.25" customHeight="1" thickBot="1" x14ac:dyDescent="0.2">
      <c r="A21" s="228">
        <v>15</v>
      </c>
      <c r="B21" s="1018"/>
      <c r="C21" s="1019"/>
      <c r="D21" s="1019"/>
      <c r="E21" s="1019"/>
      <c r="F21" s="1019"/>
      <c r="G21" s="1019"/>
      <c r="H21" s="1019"/>
      <c r="I21" s="1019"/>
      <c r="J21" s="1019"/>
      <c r="K21" s="1019"/>
      <c r="L21" s="1019"/>
      <c r="M21" s="1019"/>
      <c r="N21" s="1019"/>
      <c r="O21" s="1019"/>
      <c r="P21" s="1020"/>
      <c r="Q21" s="1026"/>
      <c r="R21" s="1027"/>
      <c r="S21" s="1027"/>
      <c r="T21" s="1027"/>
      <c r="U21" s="1027"/>
      <c r="V21" s="1027"/>
      <c r="W21" s="1027"/>
      <c r="X21" s="1027"/>
      <c r="Y21" s="1027"/>
      <c r="Z21" s="1027"/>
      <c r="AA21" s="1027"/>
      <c r="AB21" s="1027"/>
      <c r="AC21" s="1027"/>
      <c r="AD21" s="1027"/>
      <c r="AE21" s="1028"/>
      <c r="AF21" s="1023"/>
      <c r="AG21" s="1024"/>
      <c r="AH21" s="1024"/>
      <c r="AI21" s="1024"/>
      <c r="AJ21" s="1025"/>
      <c r="AK21" s="1068"/>
      <c r="AL21" s="1069"/>
      <c r="AM21" s="1069"/>
      <c r="AN21" s="1069"/>
      <c r="AO21" s="1069"/>
      <c r="AP21" s="1069"/>
      <c r="AQ21" s="1069"/>
      <c r="AR21" s="1069"/>
      <c r="AS21" s="1069"/>
      <c r="AT21" s="1069"/>
      <c r="AU21" s="1070"/>
      <c r="AV21" s="1070"/>
      <c r="AW21" s="1070"/>
      <c r="AX21" s="1070"/>
      <c r="AY21" s="1071"/>
      <c r="AZ21" s="222"/>
      <c r="BA21" s="222"/>
      <c r="BB21" s="222"/>
      <c r="BC21" s="222"/>
      <c r="BD21" s="222"/>
      <c r="BE21" s="223"/>
      <c r="BF21" s="223"/>
      <c r="BG21" s="223"/>
      <c r="BH21" s="223"/>
      <c r="BI21" s="223"/>
      <c r="BJ21" s="223"/>
      <c r="BK21" s="223"/>
      <c r="BL21" s="223"/>
      <c r="BM21" s="223"/>
      <c r="BN21" s="223"/>
      <c r="BO21" s="223"/>
      <c r="BP21" s="223"/>
      <c r="BQ21" s="228">
        <v>15</v>
      </c>
      <c r="BR21" s="229"/>
      <c r="BS21" s="980"/>
      <c r="BT21" s="981"/>
      <c r="BU21" s="981"/>
      <c r="BV21" s="981"/>
      <c r="BW21" s="981"/>
      <c r="BX21" s="981"/>
      <c r="BY21" s="981"/>
      <c r="BZ21" s="981"/>
      <c r="CA21" s="981"/>
      <c r="CB21" s="981"/>
      <c r="CC21" s="981"/>
      <c r="CD21" s="981"/>
      <c r="CE21" s="981"/>
      <c r="CF21" s="981"/>
      <c r="CG21" s="1002"/>
      <c r="CH21" s="977"/>
      <c r="CI21" s="978"/>
      <c r="CJ21" s="978"/>
      <c r="CK21" s="978"/>
      <c r="CL21" s="979"/>
      <c r="CM21" s="977"/>
      <c r="CN21" s="978"/>
      <c r="CO21" s="978"/>
      <c r="CP21" s="978"/>
      <c r="CQ21" s="979"/>
      <c r="CR21" s="977"/>
      <c r="CS21" s="978"/>
      <c r="CT21" s="978"/>
      <c r="CU21" s="978"/>
      <c r="CV21" s="979"/>
      <c r="CW21" s="977"/>
      <c r="CX21" s="978"/>
      <c r="CY21" s="978"/>
      <c r="CZ21" s="978"/>
      <c r="DA21" s="979"/>
      <c r="DB21" s="977"/>
      <c r="DC21" s="978"/>
      <c r="DD21" s="978"/>
      <c r="DE21" s="978"/>
      <c r="DF21" s="979"/>
      <c r="DG21" s="977"/>
      <c r="DH21" s="978"/>
      <c r="DI21" s="978"/>
      <c r="DJ21" s="978"/>
      <c r="DK21" s="979"/>
      <c r="DL21" s="977"/>
      <c r="DM21" s="978"/>
      <c r="DN21" s="978"/>
      <c r="DO21" s="978"/>
      <c r="DP21" s="979"/>
      <c r="DQ21" s="977"/>
      <c r="DR21" s="978"/>
      <c r="DS21" s="978"/>
      <c r="DT21" s="978"/>
      <c r="DU21" s="979"/>
      <c r="DV21" s="980"/>
      <c r="DW21" s="981"/>
      <c r="DX21" s="981"/>
      <c r="DY21" s="981"/>
      <c r="DZ21" s="982"/>
      <c r="EA21" s="224"/>
    </row>
    <row r="22" spans="1:131" s="225" customFormat="1" ht="26.25" customHeight="1" x14ac:dyDescent="0.15">
      <c r="A22" s="228">
        <v>16</v>
      </c>
      <c r="B22" s="1018"/>
      <c r="C22" s="1019"/>
      <c r="D22" s="1019"/>
      <c r="E22" s="1019"/>
      <c r="F22" s="1019"/>
      <c r="G22" s="1019"/>
      <c r="H22" s="1019"/>
      <c r="I22" s="1019"/>
      <c r="J22" s="1019"/>
      <c r="K22" s="1019"/>
      <c r="L22" s="1019"/>
      <c r="M22" s="1019"/>
      <c r="N22" s="1019"/>
      <c r="O22" s="1019"/>
      <c r="P22" s="1020"/>
      <c r="Q22" s="1061"/>
      <c r="R22" s="1062"/>
      <c r="S22" s="1062"/>
      <c r="T22" s="1062"/>
      <c r="U22" s="1062"/>
      <c r="V22" s="1062"/>
      <c r="W22" s="1062"/>
      <c r="X22" s="1062"/>
      <c r="Y22" s="1062"/>
      <c r="Z22" s="1062"/>
      <c r="AA22" s="1062"/>
      <c r="AB22" s="1062"/>
      <c r="AC22" s="1062"/>
      <c r="AD22" s="1062"/>
      <c r="AE22" s="1063"/>
      <c r="AF22" s="1023"/>
      <c r="AG22" s="1024"/>
      <c r="AH22" s="1024"/>
      <c r="AI22" s="1024"/>
      <c r="AJ22" s="1025"/>
      <c r="AK22" s="1064"/>
      <c r="AL22" s="1065"/>
      <c r="AM22" s="1065"/>
      <c r="AN22" s="1065"/>
      <c r="AO22" s="1065"/>
      <c r="AP22" s="1065"/>
      <c r="AQ22" s="1065"/>
      <c r="AR22" s="1065"/>
      <c r="AS22" s="1065"/>
      <c r="AT22" s="1065"/>
      <c r="AU22" s="1066"/>
      <c r="AV22" s="1066"/>
      <c r="AW22" s="1066"/>
      <c r="AX22" s="1066"/>
      <c r="AY22" s="1067"/>
      <c r="AZ22" s="1016" t="s">
        <v>389</v>
      </c>
      <c r="BA22" s="1016"/>
      <c r="BB22" s="1016"/>
      <c r="BC22" s="1016"/>
      <c r="BD22" s="1017"/>
      <c r="BE22" s="223"/>
      <c r="BF22" s="223"/>
      <c r="BG22" s="223"/>
      <c r="BH22" s="223"/>
      <c r="BI22" s="223"/>
      <c r="BJ22" s="223"/>
      <c r="BK22" s="223"/>
      <c r="BL22" s="223"/>
      <c r="BM22" s="223"/>
      <c r="BN22" s="223"/>
      <c r="BO22" s="223"/>
      <c r="BP22" s="223"/>
      <c r="BQ22" s="228">
        <v>16</v>
      </c>
      <c r="BR22" s="229"/>
      <c r="BS22" s="980"/>
      <c r="BT22" s="981"/>
      <c r="BU22" s="981"/>
      <c r="BV22" s="981"/>
      <c r="BW22" s="981"/>
      <c r="BX22" s="981"/>
      <c r="BY22" s="981"/>
      <c r="BZ22" s="981"/>
      <c r="CA22" s="981"/>
      <c r="CB22" s="981"/>
      <c r="CC22" s="981"/>
      <c r="CD22" s="981"/>
      <c r="CE22" s="981"/>
      <c r="CF22" s="981"/>
      <c r="CG22" s="1002"/>
      <c r="CH22" s="977"/>
      <c r="CI22" s="978"/>
      <c r="CJ22" s="978"/>
      <c r="CK22" s="978"/>
      <c r="CL22" s="979"/>
      <c r="CM22" s="977"/>
      <c r="CN22" s="978"/>
      <c r="CO22" s="978"/>
      <c r="CP22" s="978"/>
      <c r="CQ22" s="979"/>
      <c r="CR22" s="977"/>
      <c r="CS22" s="978"/>
      <c r="CT22" s="978"/>
      <c r="CU22" s="978"/>
      <c r="CV22" s="979"/>
      <c r="CW22" s="977"/>
      <c r="CX22" s="978"/>
      <c r="CY22" s="978"/>
      <c r="CZ22" s="978"/>
      <c r="DA22" s="979"/>
      <c r="DB22" s="977"/>
      <c r="DC22" s="978"/>
      <c r="DD22" s="978"/>
      <c r="DE22" s="978"/>
      <c r="DF22" s="979"/>
      <c r="DG22" s="977"/>
      <c r="DH22" s="978"/>
      <c r="DI22" s="978"/>
      <c r="DJ22" s="978"/>
      <c r="DK22" s="979"/>
      <c r="DL22" s="977"/>
      <c r="DM22" s="978"/>
      <c r="DN22" s="978"/>
      <c r="DO22" s="978"/>
      <c r="DP22" s="979"/>
      <c r="DQ22" s="977"/>
      <c r="DR22" s="978"/>
      <c r="DS22" s="978"/>
      <c r="DT22" s="978"/>
      <c r="DU22" s="979"/>
      <c r="DV22" s="980"/>
      <c r="DW22" s="981"/>
      <c r="DX22" s="981"/>
      <c r="DY22" s="981"/>
      <c r="DZ22" s="982"/>
      <c r="EA22" s="224"/>
    </row>
    <row r="23" spans="1:131" s="225" customFormat="1" ht="26.25" customHeight="1" thickBot="1" x14ac:dyDescent="0.2">
      <c r="A23" s="230" t="s">
        <v>390</v>
      </c>
      <c r="B23" s="924" t="s">
        <v>391</v>
      </c>
      <c r="C23" s="925"/>
      <c r="D23" s="925"/>
      <c r="E23" s="925"/>
      <c r="F23" s="925"/>
      <c r="G23" s="925"/>
      <c r="H23" s="925"/>
      <c r="I23" s="925"/>
      <c r="J23" s="925"/>
      <c r="K23" s="925"/>
      <c r="L23" s="925"/>
      <c r="M23" s="925"/>
      <c r="N23" s="925"/>
      <c r="O23" s="925"/>
      <c r="P23" s="935"/>
      <c r="Q23" s="1055">
        <v>19516</v>
      </c>
      <c r="R23" s="1049"/>
      <c r="S23" s="1049"/>
      <c r="T23" s="1049"/>
      <c r="U23" s="1049"/>
      <c r="V23" s="1049">
        <v>19113</v>
      </c>
      <c r="W23" s="1049"/>
      <c r="X23" s="1049"/>
      <c r="Y23" s="1049"/>
      <c r="Z23" s="1049"/>
      <c r="AA23" s="1049">
        <v>403</v>
      </c>
      <c r="AB23" s="1049"/>
      <c r="AC23" s="1049"/>
      <c r="AD23" s="1049"/>
      <c r="AE23" s="1056"/>
      <c r="AF23" s="1057">
        <v>372</v>
      </c>
      <c r="AG23" s="1049"/>
      <c r="AH23" s="1049"/>
      <c r="AI23" s="1049"/>
      <c r="AJ23" s="1058"/>
      <c r="AK23" s="1059"/>
      <c r="AL23" s="1060"/>
      <c r="AM23" s="1060"/>
      <c r="AN23" s="1060"/>
      <c r="AO23" s="1060"/>
      <c r="AP23" s="1049">
        <v>15672</v>
      </c>
      <c r="AQ23" s="1049"/>
      <c r="AR23" s="1049"/>
      <c r="AS23" s="1049"/>
      <c r="AT23" s="1049"/>
      <c r="AU23" s="1050"/>
      <c r="AV23" s="1050"/>
      <c r="AW23" s="1050"/>
      <c r="AX23" s="1050"/>
      <c r="AY23" s="1051"/>
      <c r="AZ23" s="1052" t="s">
        <v>392</v>
      </c>
      <c r="BA23" s="1053"/>
      <c r="BB23" s="1053"/>
      <c r="BC23" s="1053"/>
      <c r="BD23" s="1054"/>
      <c r="BE23" s="223"/>
      <c r="BF23" s="223"/>
      <c r="BG23" s="223"/>
      <c r="BH23" s="223"/>
      <c r="BI23" s="223"/>
      <c r="BJ23" s="223"/>
      <c r="BK23" s="223"/>
      <c r="BL23" s="223"/>
      <c r="BM23" s="223"/>
      <c r="BN23" s="223"/>
      <c r="BO23" s="223"/>
      <c r="BP23" s="223"/>
      <c r="BQ23" s="228">
        <v>17</v>
      </c>
      <c r="BR23" s="229"/>
      <c r="BS23" s="980"/>
      <c r="BT23" s="981"/>
      <c r="BU23" s="981"/>
      <c r="BV23" s="981"/>
      <c r="BW23" s="981"/>
      <c r="BX23" s="981"/>
      <c r="BY23" s="981"/>
      <c r="BZ23" s="981"/>
      <c r="CA23" s="981"/>
      <c r="CB23" s="981"/>
      <c r="CC23" s="981"/>
      <c r="CD23" s="981"/>
      <c r="CE23" s="981"/>
      <c r="CF23" s="981"/>
      <c r="CG23" s="1002"/>
      <c r="CH23" s="977"/>
      <c r="CI23" s="978"/>
      <c r="CJ23" s="978"/>
      <c r="CK23" s="978"/>
      <c r="CL23" s="979"/>
      <c r="CM23" s="977"/>
      <c r="CN23" s="978"/>
      <c r="CO23" s="978"/>
      <c r="CP23" s="978"/>
      <c r="CQ23" s="979"/>
      <c r="CR23" s="977"/>
      <c r="CS23" s="978"/>
      <c r="CT23" s="978"/>
      <c r="CU23" s="978"/>
      <c r="CV23" s="979"/>
      <c r="CW23" s="977"/>
      <c r="CX23" s="978"/>
      <c r="CY23" s="978"/>
      <c r="CZ23" s="978"/>
      <c r="DA23" s="979"/>
      <c r="DB23" s="977"/>
      <c r="DC23" s="978"/>
      <c r="DD23" s="978"/>
      <c r="DE23" s="978"/>
      <c r="DF23" s="979"/>
      <c r="DG23" s="977"/>
      <c r="DH23" s="978"/>
      <c r="DI23" s="978"/>
      <c r="DJ23" s="978"/>
      <c r="DK23" s="979"/>
      <c r="DL23" s="977"/>
      <c r="DM23" s="978"/>
      <c r="DN23" s="978"/>
      <c r="DO23" s="978"/>
      <c r="DP23" s="979"/>
      <c r="DQ23" s="977"/>
      <c r="DR23" s="978"/>
      <c r="DS23" s="978"/>
      <c r="DT23" s="978"/>
      <c r="DU23" s="979"/>
      <c r="DV23" s="980"/>
      <c r="DW23" s="981"/>
      <c r="DX23" s="981"/>
      <c r="DY23" s="981"/>
      <c r="DZ23" s="982"/>
      <c r="EA23" s="224"/>
    </row>
    <row r="24" spans="1:131" s="225" customFormat="1" ht="26.25" customHeight="1" x14ac:dyDescent="0.15">
      <c r="A24" s="1048" t="s">
        <v>393</v>
      </c>
      <c r="B24" s="1048"/>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1048"/>
      <c r="AL24" s="1048"/>
      <c r="AM24" s="1048"/>
      <c r="AN24" s="1048"/>
      <c r="AO24" s="1048"/>
      <c r="AP24" s="1048"/>
      <c r="AQ24" s="1048"/>
      <c r="AR24" s="1048"/>
      <c r="AS24" s="1048"/>
      <c r="AT24" s="1048"/>
      <c r="AU24" s="1048"/>
      <c r="AV24" s="1048"/>
      <c r="AW24" s="1048"/>
      <c r="AX24" s="1048"/>
      <c r="AY24" s="1048"/>
      <c r="AZ24" s="222"/>
      <c r="BA24" s="222"/>
      <c r="BB24" s="222"/>
      <c r="BC24" s="222"/>
      <c r="BD24" s="222"/>
      <c r="BE24" s="223"/>
      <c r="BF24" s="223"/>
      <c r="BG24" s="223"/>
      <c r="BH24" s="223"/>
      <c r="BI24" s="223"/>
      <c r="BJ24" s="223"/>
      <c r="BK24" s="223"/>
      <c r="BL24" s="223"/>
      <c r="BM24" s="223"/>
      <c r="BN24" s="223"/>
      <c r="BO24" s="223"/>
      <c r="BP24" s="223"/>
      <c r="BQ24" s="228">
        <v>18</v>
      </c>
      <c r="BR24" s="229"/>
      <c r="BS24" s="980"/>
      <c r="BT24" s="981"/>
      <c r="BU24" s="981"/>
      <c r="BV24" s="981"/>
      <c r="BW24" s="981"/>
      <c r="BX24" s="981"/>
      <c r="BY24" s="981"/>
      <c r="BZ24" s="981"/>
      <c r="CA24" s="981"/>
      <c r="CB24" s="981"/>
      <c r="CC24" s="981"/>
      <c r="CD24" s="981"/>
      <c r="CE24" s="981"/>
      <c r="CF24" s="981"/>
      <c r="CG24" s="1002"/>
      <c r="CH24" s="977"/>
      <c r="CI24" s="978"/>
      <c r="CJ24" s="978"/>
      <c r="CK24" s="978"/>
      <c r="CL24" s="979"/>
      <c r="CM24" s="977"/>
      <c r="CN24" s="978"/>
      <c r="CO24" s="978"/>
      <c r="CP24" s="978"/>
      <c r="CQ24" s="979"/>
      <c r="CR24" s="977"/>
      <c r="CS24" s="978"/>
      <c r="CT24" s="978"/>
      <c r="CU24" s="978"/>
      <c r="CV24" s="979"/>
      <c r="CW24" s="977"/>
      <c r="CX24" s="978"/>
      <c r="CY24" s="978"/>
      <c r="CZ24" s="978"/>
      <c r="DA24" s="979"/>
      <c r="DB24" s="977"/>
      <c r="DC24" s="978"/>
      <c r="DD24" s="978"/>
      <c r="DE24" s="978"/>
      <c r="DF24" s="979"/>
      <c r="DG24" s="977"/>
      <c r="DH24" s="978"/>
      <c r="DI24" s="978"/>
      <c r="DJ24" s="978"/>
      <c r="DK24" s="979"/>
      <c r="DL24" s="977"/>
      <c r="DM24" s="978"/>
      <c r="DN24" s="978"/>
      <c r="DO24" s="978"/>
      <c r="DP24" s="979"/>
      <c r="DQ24" s="977"/>
      <c r="DR24" s="978"/>
      <c r="DS24" s="978"/>
      <c r="DT24" s="978"/>
      <c r="DU24" s="979"/>
      <c r="DV24" s="980"/>
      <c r="DW24" s="981"/>
      <c r="DX24" s="981"/>
      <c r="DY24" s="981"/>
      <c r="DZ24" s="982"/>
      <c r="EA24" s="224"/>
    </row>
    <row r="25" spans="1:131" ht="26.25" customHeight="1" thickBot="1" x14ac:dyDescent="0.2">
      <c r="A25" s="1047" t="s">
        <v>394</v>
      </c>
      <c r="B25" s="1047"/>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1047"/>
      <c r="AL25" s="1047"/>
      <c r="AM25" s="1047"/>
      <c r="AN25" s="1047"/>
      <c r="AO25" s="1047"/>
      <c r="AP25" s="1047"/>
      <c r="AQ25" s="1047"/>
      <c r="AR25" s="1047"/>
      <c r="AS25" s="1047"/>
      <c r="AT25" s="1047"/>
      <c r="AU25" s="1047"/>
      <c r="AV25" s="1047"/>
      <c r="AW25" s="1047"/>
      <c r="AX25" s="1047"/>
      <c r="AY25" s="1047"/>
      <c r="AZ25" s="1047"/>
      <c r="BA25" s="1047"/>
      <c r="BB25" s="1047"/>
      <c r="BC25" s="1047"/>
      <c r="BD25" s="1047"/>
      <c r="BE25" s="1047"/>
      <c r="BF25" s="1047"/>
      <c r="BG25" s="1047"/>
      <c r="BH25" s="1047"/>
      <c r="BI25" s="1047"/>
      <c r="BJ25" s="222"/>
      <c r="BK25" s="222"/>
      <c r="BL25" s="222"/>
      <c r="BM25" s="222"/>
      <c r="BN25" s="222"/>
      <c r="BO25" s="231"/>
      <c r="BP25" s="231"/>
      <c r="BQ25" s="228">
        <v>19</v>
      </c>
      <c r="BR25" s="229"/>
      <c r="BS25" s="980"/>
      <c r="BT25" s="981"/>
      <c r="BU25" s="981"/>
      <c r="BV25" s="981"/>
      <c r="BW25" s="981"/>
      <c r="BX25" s="981"/>
      <c r="BY25" s="981"/>
      <c r="BZ25" s="981"/>
      <c r="CA25" s="981"/>
      <c r="CB25" s="981"/>
      <c r="CC25" s="981"/>
      <c r="CD25" s="981"/>
      <c r="CE25" s="981"/>
      <c r="CF25" s="981"/>
      <c r="CG25" s="1002"/>
      <c r="CH25" s="977"/>
      <c r="CI25" s="978"/>
      <c r="CJ25" s="978"/>
      <c r="CK25" s="978"/>
      <c r="CL25" s="979"/>
      <c r="CM25" s="977"/>
      <c r="CN25" s="978"/>
      <c r="CO25" s="978"/>
      <c r="CP25" s="978"/>
      <c r="CQ25" s="979"/>
      <c r="CR25" s="977"/>
      <c r="CS25" s="978"/>
      <c r="CT25" s="978"/>
      <c r="CU25" s="978"/>
      <c r="CV25" s="979"/>
      <c r="CW25" s="977"/>
      <c r="CX25" s="978"/>
      <c r="CY25" s="978"/>
      <c r="CZ25" s="978"/>
      <c r="DA25" s="979"/>
      <c r="DB25" s="977"/>
      <c r="DC25" s="978"/>
      <c r="DD25" s="978"/>
      <c r="DE25" s="978"/>
      <c r="DF25" s="979"/>
      <c r="DG25" s="977"/>
      <c r="DH25" s="978"/>
      <c r="DI25" s="978"/>
      <c r="DJ25" s="978"/>
      <c r="DK25" s="979"/>
      <c r="DL25" s="977"/>
      <c r="DM25" s="978"/>
      <c r="DN25" s="978"/>
      <c r="DO25" s="978"/>
      <c r="DP25" s="979"/>
      <c r="DQ25" s="977"/>
      <c r="DR25" s="978"/>
      <c r="DS25" s="978"/>
      <c r="DT25" s="978"/>
      <c r="DU25" s="979"/>
      <c r="DV25" s="980"/>
      <c r="DW25" s="981"/>
      <c r="DX25" s="981"/>
      <c r="DY25" s="981"/>
      <c r="DZ25" s="982"/>
      <c r="EA25" s="220"/>
    </row>
    <row r="26" spans="1:131" ht="26.25" customHeight="1" x14ac:dyDescent="0.15">
      <c r="A26" s="983" t="s">
        <v>370</v>
      </c>
      <c r="B26" s="984"/>
      <c r="C26" s="984"/>
      <c r="D26" s="984"/>
      <c r="E26" s="984"/>
      <c r="F26" s="984"/>
      <c r="G26" s="984"/>
      <c r="H26" s="984"/>
      <c r="I26" s="984"/>
      <c r="J26" s="984"/>
      <c r="K26" s="984"/>
      <c r="L26" s="984"/>
      <c r="M26" s="984"/>
      <c r="N26" s="984"/>
      <c r="O26" s="984"/>
      <c r="P26" s="985"/>
      <c r="Q26" s="989" t="s">
        <v>395</v>
      </c>
      <c r="R26" s="990"/>
      <c r="S26" s="990"/>
      <c r="T26" s="990"/>
      <c r="U26" s="991"/>
      <c r="V26" s="989" t="s">
        <v>396</v>
      </c>
      <c r="W26" s="990"/>
      <c r="X26" s="990"/>
      <c r="Y26" s="990"/>
      <c r="Z26" s="991"/>
      <c r="AA26" s="989" t="s">
        <v>397</v>
      </c>
      <c r="AB26" s="990"/>
      <c r="AC26" s="990"/>
      <c r="AD26" s="990"/>
      <c r="AE26" s="990"/>
      <c r="AF26" s="1043" t="s">
        <v>398</v>
      </c>
      <c r="AG26" s="996"/>
      <c r="AH26" s="996"/>
      <c r="AI26" s="996"/>
      <c r="AJ26" s="1044"/>
      <c r="AK26" s="990" t="s">
        <v>399</v>
      </c>
      <c r="AL26" s="990"/>
      <c r="AM26" s="990"/>
      <c r="AN26" s="990"/>
      <c r="AO26" s="991"/>
      <c r="AP26" s="989" t="s">
        <v>400</v>
      </c>
      <c r="AQ26" s="990"/>
      <c r="AR26" s="990"/>
      <c r="AS26" s="990"/>
      <c r="AT26" s="991"/>
      <c r="AU26" s="989" t="s">
        <v>401</v>
      </c>
      <c r="AV26" s="990"/>
      <c r="AW26" s="990"/>
      <c r="AX26" s="990"/>
      <c r="AY26" s="991"/>
      <c r="AZ26" s="989" t="s">
        <v>402</v>
      </c>
      <c r="BA26" s="990"/>
      <c r="BB26" s="990"/>
      <c r="BC26" s="990"/>
      <c r="BD26" s="991"/>
      <c r="BE26" s="989" t="s">
        <v>377</v>
      </c>
      <c r="BF26" s="990"/>
      <c r="BG26" s="990"/>
      <c r="BH26" s="990"/>
      <c r="BI26" s="1003"/>
      <c r="BJ26" s="222"/>
      <c r="BK26" s="222"/>
      <c r="BL26" s="222"/>
      <c r="BM26" s="222"/>
      <c r="BN26" s="222"/>
      <c r="BO26" s="231"/>
      <c r="BP26" s="231"/>
      <c r="BQ26" s="228">
        <v>20</v>
      </c>
      <c r="BR26" s="229"/>
      <c r="BS26" s="980"/>
      <c r="BT26" s="981"/>
      <c r="BU26" s="981"/>
      <c r="BV26" s="981"/>
      <c r="BW26" s="981"/>
      <c r="BX26" s="981"/>
      <c r="BY26" s="981"/>
      <c r="BZ26" s="981"/>
      <c r="CA26" s="981"/>
      <c r="CB26" s="981"/>
      <c r="CC26" s="981"/>
      <c r="CD26" s="981"/>
      <c r="CE26" s="981"/>
      <c r="CF26" s="981"/>
      <c r="CG26" s="1002"/>
      <c r="CH26" s="977"/>
      <c r="CI26" s="978"/>
      <c r="CJ26" s="978"/>
      <c r="CK26" s="978"/>
      <c r="CL26" s="979"/>
      <c r="CM26" s="977"/>
      <c r="CN26" s="978"/>
      <c r="CO26" s="978"/>
      <c r="CP26" s="978"/>
      <c r="CQ26" s="979"/>
      <c r="CR26" s="977"/>
      <c r="CS26" s="978"/>
      <c r="CT26" s="978"/>
      <c r="CU26" s="978"/>
      <c r="CV26" s="979"/>
      <c r="CW26" s="977"/>
      <c r="CX26" s="978"/>
      <c r="CY26" s="978"/>
      <c r="CZ26" s="978"/>
      <c r="DA26" s="979"/>
      <c r="DB26" s="977"/>
      <c r="DC26" s="978"/>
      <c r="DD26" s="978"/>
      <c r="DE26" s="978"/>
      <c r="DF26" s="979"/>
      <c r="DG26" s="977"/>
      <c r="DH26" s="978"/>
      <c r="DI26" s="978"/>
      <c r="DJ26" s="978"/>
      <c r="DK26" s="979"/>
      <c r="DL26" s="977"/>
      <c r="DM26" s="978"/>
      <c r="DN26" s="978"/>
      <c r="DO26" s="978"/>
      <c r="DP26" s="979"/>
      <c r="DQ26" s="977"/>
      <c r="DR26" s="978"/>
      <c r="DS26" s="978"/>
      <c r="DT26" s="978"/>
      <c r="DU26" s="979"/>
      <c r="DV26" s="980"/>
      <c r="DW26" s="981"/>
      <c r="DX26" s="981"/>
      <c r="DY26" s="981"/>
      <c r="DZ26" s="982"/>
      <c r="EA26" s="220"/>
    </row>
    <row r="27" spans="1:131" ht="26.25" customHeight="1" thickBot="1" x14ac:dyDescent="0.2">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45"/>
      <c r="AG27" s="999"/>
      <c r="AH27" s="999"/>
      <c r="AI27" s="999"/>
      <c r="AJ27" s="1046"/>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4"/>
      <c r="BJ27" s="222"/>
      <c r="BK27" s="222"/>
      <c r="BL27" s="222"/>
      <c r="BM27" s="222"/>
      <c r="BN27" s="222"/>
      <c r="BO27" s="231"/>
      <c r="BP27" s="231"/>
      <c r="BQ27" s="228">
        <v>21</v>
      </c>
      <c r="BR27" s="229"/>
      <c r="BS27" s="980"/>
      <c r="BT27" s="981"/>
      <c r="BU27" s="981"/>
      <c r="BV27" s="981"/>
      <c r="BW27" s="981"/>
      <c r="BX27" s="981"/>
      <c r="BY27" s="981"/>
      <c r="BZ27" s="981"/>
      <c r="CA27" s="981"/>
      <c r="CB27" s="981"/>
      <c r="CC27" s="981"/>
      <c r="CD27" s="981"/>
      <c r="CE27" s="981"/>
      <c r="CF27" s="981"/>
      <c r="CG27" s="1002"/>
      <c r="CH27" s="977"/>
      <c r="CI27" s="978"/>
      <c r="CJ27" s="978"/>
      <c r="CK27" s="978"/>
      <c r="CL27" s="979"/>
      <c r="CM27" s="977"/>
      <c r="CN27" s="978"/>
      <c r="CO27" s="978"/>
      <c r="CP27" s="978"/>
      <c r="CQ27" s="979"/>
      <c r="CR27" s="977"/>
      <c r="CS27" s="978"/>
      <c r="CT27" s="978"/>
      <c r="CU27" s="978"/>
      <c r="CV27" s="979"/>
      <c r="CW27" s="977"/>
      <c r="CX27" s="978"/>
      <c r="CY27" s="978"/>
      <c r="CZ27" s="978"/>
      <c r="DA27" s="979"/>
      <c r="DB27" s="977"/>
      <c r="DC27" s="978"/>
      <c r="DD27" s="978"/>
      <c r="DE27" s="978"/>
      <c r="DF27" s="979"/>
      <c r="DG27" s="977"/>
      <c r="DH27" s="978"/>
      <c r="DI27" s="978"/>
      <c r="DJ27" s="978"/>
      <c r="DK27" s="979"/>
      <c r="DL27" s="977"/>
      <c r="DM27" s="978"/>
      <c r="DN27" s="978"/>
      <c r="DO27" s="978"/>
      <c r="DP27" s="979"/>
      <c r="DQ27" s="977"/>
      <c r="DR27" s="978"/>
      <c r="DS27" s="978"/>
      <c r="DT27" s="978"/>
      <c r="DU27" s="979"/>
      <c r="DV27" s="980"/>
      <c r="DW27" s="981"/>
      <c r="DX27" s="981"/>
      <c r="DY27" s="981"/>
      <c r="DZ27" s="982"/>
      <c r="EA27" s="220"/>
    </row>
    <row r="28" spans="1:131" ht="26.25" customHeight="1" thickTop="1" x14ac:dyDescent="0.15">
      <c r="A28" s="232">
        <v>1</v>
      </c>
      <c r="B28" s="1035" t="s">
        <v>403</v>
      </c>
      <c r="C28" s="1036"/>
      <c r="D28" s="1036"/>
      <c r="E28" s="1036"/>
      <c r="F28" s="1036"/>
      <c r="G28" s="1036"/>
      <c r="H28" s="1036"/>
      <c r="I28" s="1036"/>
      <c r="J28" s="1036"/>
      <c r="K28" s="1036"/>
      <c r="L28" s="1036"/>
      <c r="M28" s="1036"/>
      <c r="N28" s="1036"/>
      <c r="O28" s="1036"/>
      <c r="P28" s="1037"/>
      <c r="Q28" s="1038">
        <v>4148</v>
      </c>
      <c r="R28" s="1039"/>
      <c r="S28" s="1039"/>
      <c r="T28" s="1039"/>
      <c r="U28" s="1039"/>
      <c r="V28" s="1039">
        <v>4037</v>
      </c>
      <c r="W28" s="1039"/>
      <c r="X28" s="1039"/>
      <c r="Y28" s="1039"/>
      <c r="Z28" s="1039"/>
      <c r="AA28" s="1039">
        <v>111</v>
      </c>
      <c r="AB28" s="1039"/>
      <c r="AC28" s="1039"/>
      <c r="AD28" s="1039"/>
      <c r="AE28" s="1040"/>
      <c r="AF28" s="1041">
        <v>111</v>
      </c>
      <c r="AG28" s="1039"/>
      <c r="AH28" s="1039"/>
      <c r="AI28" s="1039"/>
      <c r="AJ28" s="1042"/>
      <c r="AK28" s="1030">
        <v>352</v>
      </c>
      <c r="AL28" s="1031"/>
      <c r="AM28" s="1031"/>
      <c r="AN28" s="1031"/>
      <c r="AO28" s="1031"/>
      <c r="AP28" s="1031" t="s">
        <v>587</v>
      </c>
      <c r="AQ28" s="1031"/>
      <c r="AR28" s="1031"/>
      <c r="AS28" s="1031"/>
      <c r="AT28" s="1031"/>
      <c r="AU28" s="1031" t="s">
        <v>587</v>
      </c>
      <c r="AV28" s="1031"/>
      <c r="AW28" s="1031"/>
      <c r="AX28" s="1031"/>
      <c r="AY28" s="1031"/>
      <c r="AZ28" s="1032" t="s">
        <v>587</v>
      </c>
      <c r="BA28" s="1032"/>
      <c r="BB28" s="1032"/>
      <c r="BC28" s="1032"/>
      <c r="BD28" s="1032"/>
      <c r="BE28" s="1033"/>
      <c r="BF28" s="1033"/>
      <c r="BG28" s="1033"/>
      <c r="BH28" s="1033"/>
      <c r="BI28" s="1034"/>
      <c r="BJ28" s="222"/>
      <c r="BK28" s="222"/>
      <c r="BL28" s="222"/>
      <c r="BM28" s="222"/>
      <c r="BN28" s="222"/>
      <c r="BO28" s="231"/>
      <c r="BP28" s="231"/>
      <c r="BQ28" s="228">
        <v>22</v>
      </c>
      <c r="BR28" s="229"/>
      <c r="BS28" s="980"/>
      <c r="BT28" s="981"/>
      <c r="BU28" s="981"/>
      <c r="BV28" s="981"/>
      <c r="BW28" s="981"/>
      <c r="BX28" s="981"/>
      <c r="BY28" s="981"/>
      <c r="BZ28" s="981"/>
      <c r="CA28" s="981"/>
      <c r="CB28" s="981"/>
      <c r="CC28" s="981"/>
      <c r="CD28" s="981"/>
      <c r="CE28" s="981"/>
      <c r="CF28" s="981"/>
      <c r="CG28" s="1002"/>
      <c r="CH28" s="977"/>
      <c r="CI28" s="978"/>
      <c r="CJ28" s="978"/>
      <c r="CK28" s="978"/>
      <c r="CL28" s="979"/>
      <c r="CM28" s="977"/>
      <c r="CN28" s="978"/>
      <c r="CO28" s="978"/>
      <c r="CP28" s="978"/>
      <c r="CQ28" s="979"/>
      <c r="CR28" s="977"/>
      <c r="CS28" s="978"/>
      <c r="CT28" s="978"/>
      <c r="CU28" s="978"/>
      <c r="CV28" s="979"/>
      <c r="CW28" s="977"/>
      <c r="CX28" s="978"/>
      <c r="CY28" s="978"/>
      <c r="CZ28" s="978"/>
      <c r="DA28" s="979"/>
      <c r="DB28" s="977"/>
      <c r="DC28" s="978"/>
      <c r="DD28" s="978"/>
      <c r="DE28" s="978"/>
      <c r="DF28" s="979"/>
      <c r="DG28" s="977"/>
      <c r="DH28" s="978"/>
      <c r="DI28" s="978"/>
      <c r="DJ28" s="978"/>
      <c r="DK28" s="979"/>
      <c r="DL28" s="977"/>
      <c r="DM28" s="978"/>
      <c r="DN28" s="978"/>
      <c r="DO28" s="978"/>
      <c r="DP28" s="979"/>
      <c r="DQ28" s="977"/>
      <c r="DR28" s="978"/>
      <c r="DS28" s="978"/>
      <c r="DT28" s="978"/>
      <c r="DU28" s="979"/>
      <c r="DV28" s="980"/>
      <c r="DW28" s="981"/>
      <c r="DX28" s="981"/>
      <c r="DY28" s="981"/>
      <c r="DZ28" s="982"/>
      <c r="EA28" s="220"/>
    </row>
    <row r="29" spans="1:131" ht="26.25" customHeight="1" x14ac:dyDescent="0.15">
      <c r="A29" s="232">
        <v>2</v>
      </c>
      <c r="B29" s="1018" t="s">
        <v>404</v>
      </c>
      <c r="C29" s="1019"/>
      <c r="D29" s="1019"/>
      <c r="E29" s="1019"/>
      <c r="F29" s="1019"/>
      <c r="G29" s="1019"/>
      <c r="H29" s="1019"/>
      <c r="I29" s="1019"/>
      <c r="J29" s="1019"/>
      <c r="K29" s="1019"/>
      <c r="L29" s="1019"/>
      <c r="M29" s="1019"/>
      <c r="N29" s="1019"/>
      <c r="O29" s="1019"/>
      <c r="P29" s="1020"/>
      <c r="Q29" s="1026">
        <v>3636</v>
      </c>
      <c r="R29" s="1027"/>
      <c r="S29" s="1027"/>
      <c r="T29" s="1027"/>
      <c r="U29" s="1027"/>
      <c r="V29" s="1027">
        <v>3569</v>
      </c>
      <c r="W29" s="1027"/>
      <c r="X29" s="1027"/>
      <c r="Y29" s="1027"/>
      <c r="Z29" s="1027"/>
      <c r="AA29" s="1027">
        <v>66</v>
      </c>
      <c r="AB29" s="1027"/>
      <c r="AC29" s="1027"/>
      <c r="AD29" s="1027"/>
      <c r="AE29" s="1028"/>
      <c r="AF29" s="1023">
        <v>66</v>
      </c>
      <c r="AG29" s="1024"/>
      <c r="AH29" s="1024"/>
      <c r="AI29" s="1024"/>
      <c r="AJ29" s="1025"/>
      <c r="AK29" s="968">
        <v>536</v>
      </c>
      <c r="AL29" s="958"/>
      <c r="AM29" s="958"/>
      <c r="AN29" s="958"/>
      <c r="AO29" s="958"/>
      <c r="AP29" s="958" t="s">
        <v>587</v>
      </c>
      <c r="AQ29" s="958"/>
      <c r="AR29" s="958"/>
      <c r="AS29" s="958"/>
      <c r="AT29" s="958"/>
      <c r="AU29" s="958" t="s">
        <v>587</v>
      </c>
      <c r="AV29" s="958"/>
      <c r="AW29" s="958"/>
      <c r="AX29" s="958"/>
      <c r="AY29" s="958"/>
      <c r="AZ29" s="1029" t="s">
        <v>587</v>
      </c>
      <c r="BA29" s="1029"/>
      <c r="BB29" s="1029"/>
      <c r="BC29" s="1029"/>
      <c r="BD29" s="1029"/>
      <c r="BE29" s="959"/>
      <c r="BF29" s="959"/>
      <c r="BG29" s="959"/>
      <c r="BH29" s="959"/>
      <c r="BI29" s="960"/>
      <c r="BJ29" s="222"/>
      <c r="BK29" s="222"/>
      <c r="BL29" s="222"/>
      <c r="BM29" s="222"/>
      <c r="BN29" s="222"/>
      <c r="BO29" s="231"/>
      <c r="BP29" s="231"/>
      <c r="BQ29" s="228">
        <v>23</v>
      </c>
      <c r="BR29" s="229"/>
      <c r="BS29" s="980"/>
      <c r="BT29" s="981"/>
      <c r="BU29" s="981"/>
      <c r="BV29" s="981"/>
      <c r="BW29" s="981"/>
      <c r="BX29" s="981"/>
      <c r="BY29" s="981"/>
      <c r="BZ29" s="981"/>
      <c r="CA29" s="981"/>
      <c r="CB29" s="981"/>
      <c r="CC29" s="981"/>
      <c r="CD29" s="981"/>
      <c r="CE29" s="981"/>
      <c r="CF29" s="981"/>
      <c r="CG29" s="1002"/>
      <c r="CH29" s="977"/>
      <c r="CI29" s="978"/>
      <c r="CJ29" s="978"/>
      <c r="CK29" s="978"/>
      <c r="CL29" s="979"/>
      <c r="CM29" s="977"/>
      <c r="CN29" s="978"/>
      <c r="CO29" s="978"/>
      <c r="CP29" s="978"/>
      <c r="CQ29" s="979"/>
      <c r="CR29" s="977"/>
      <c r="CS29" s="978"/>
      <c r="CT29" s="978"/>
      <c r="CU29" s="978"/>
      <c r="CV29" s="979"/>
      <c r="CW29" s="977"/>
      <c r="CX29" s="978"/>
      <c r="CY29" s="978"/>
      <c r="CZ29" s="978"/>
      <c r="DA29" s="979"/>
      <c r="DB29" s="977"/>
      <c r="DC29" s="978"/>
      <c r="DD29" s="978"/>
      <c r="DE29" s="978"/>
      <c r="DF29" s="979"/>
      <c r="DG29" s="977"/>
      <c r="DH29" s="978"/>
      <c r="DI29" s="978"/>
      <c r="DJ29" s="978"/>
      <c r="DK29" s="979"/>
      <c r="DL29" s="977"/>
      <c r="DM29" s="978"/>
      <c r="DN29" s="978"/>
      <c r="DO29" s="978"/>
      <c r="DP29" s="979"/>
      <c r="DQ29" s="977"/>
      <c r="DR29" s="978"/>
      <c r="DS29" s="978"/>
      <c r="DT29" s="978"/>
      <c r="DU29" s="979"/>
      <c r="DV29" s="980"/>
      <c r="DW29" s="981"/>
      <c r="DX29" s="981"/>
      <c r="DY29" s="981"/>
      <c r="DZ29" s="982"/>
      <c r="EA29" s="220"/>
    </row>
    <row r="30" spans="1:131" ht="26.25" customHeight="1" x14ac:dyDescent="0.15">
      <c r="A30" s="232">
        <v>3</v>
      </c>
      <c r="B30" s="1018" t="s">
        <v>405</v>
      </c>
      <c r="C30" s="1019"/>
      <c r="D30" s="1019"/>
      <c r="E30" s="1019"/>
      <c r="F30" s="1019"/>
      <c r="G30" s="1019"/>
      <c r="H30" s="1019"/>
      <c r="I30" s="1019"/>
      <c r="J30" s="1019"/>
      <c r="K30" s="1019"/>
      <c r="L30" s="1019"/>
      <c r="M30" s="1019"/>
      <c r="N30" s="1019"/>
      <c r="O30" s="1019"/>
      <c r="P30" s="1020"/>
      <c r="Q30" s="1026">
        <v>661</v>
      </c>
      <c r="R30" s="1027"/>
      <c r="S30" s="1027"/>
      <c r="T30" s="1027"/>
      <c r="U30" s="1027"/>
      <c r="V30" s="1027">
        <v>661</v>
      </c>
      <c r="W30" s="1027"/>
      <c r="X30" s="1027"/>
      <c r="Y30" s="1027"/>
      <c r="Z30" s="1027"/>
      <c r="AA30" s="1027">
        <v>0</v>
      </c>
      <c r="AB30" s="1027"/>
      <c r="AC30" s="1027"/>
      <c r="AD30" s="1027"/>
      <c r="AE30" s="1028"/>
      <c r="AF30" s="1023">
        <v>0</v>
      </c>
      <c r="AG30" s="1024"/>
      <c r="AH30" s="1024"/>
      <c r="AI30" s="1024"/>
      <c r="AJ30" s="1025"/>
      <c r="AK30" s="968">
        <v>177</v>
      </c>
      <c r="AL30" s="958"/>
      <c r="AM30" s="958"/>
      <c r="AN30" s="958"/>
      <c r="AO30" s="958"/>
      <c r="AP30" s="958" t="s">
        <v>587</v>
      </c>
      <c r="AQ30" s="958"/>
      <c r="AR30" s="958"/>
      <c r="AS30" s="958"/>
      <c r="AT30" s="958"/>
      <c r="AU30" s="958" t="s">
        <v>587</v>
      </c>
      <c r="AV30" s="958"/>
      <c r="AW30" s="958"/>
      <c r="AX30" s="958"/>
      <c r="AY30" s="958"/>
      <c r="AZ30" s="1029" t="s">
        <v>587</v>
      </c>
      <c r="BA30" s="1029"/>
      <c r="BB30" s="1029"/>
      <c r="BC30" s="1029"/>
      <c r="BD30" s="1029"/>
      <c r="BE30" s="959"/>
      <c r="BF30" s="959"/>
      <c r="BG30" s="959"/>
      <c r="BH30" s="959"/>
      <c r="BI30" s="960"/>
      <c r="BJ30" s="222"/>
      <c r="BK30" s="222"/>
      <c r="BL30" s="222"/>
      <c r="BM30" s="222"/>
      <c r="BN30" s="222"/>
      <c r="BO30" s="231"/>
      <c r="BP30" s="231"/>
      <c r="BQ30" s="228">
        <v>24</v>
      </c>
      <c r="BR30" s="229"/>
      <c r="BS30" s="980"/>
      <c r="BT30" s="981"/>
      <c r="BU30" s="981"/>
      <c r="BV30" s="981"/>
      <c r="BW30" s="981"/>
      <c r="BX30" s="981"/>
      <c r="BY30" s="981"/>
      <c r="BZ30" s="981"/>
      <c r="CA30" s="981"/>
      <c r="CB30" s="981"/>
      <c r="CC30" s="981"/>
      <c r="CD30" s="981"/>
      <c r="CE30" s="981"/>
      <c r="CF30" s="981"/>
      <c r="CG30" s="1002"/>
      <c r="CH30" s="977"/>
      <c r="CI30" s="978"/>
      <c r="CJ30" s="978"/>
      <c r="CK30" s="978"/>
      <c r="CL30" s="979"/>
      <c r="CM30" s="977"/>
      <c r="CN30" s="978"/>
      <c r="CO30" s="978"/>
      <c r="CP30" s="978"/>
      <c r="CQ30" s="979"/>
      <c r="CR30" s="977"/>
      <c r="CS30" s="978"/>
      <c r="CT30" s="978"/>
      <c r="CU30" s="978"/>
      <c r="CV30" s="979"/>
      <c r="CW30" s="977"/>
      <c r="CX30" s="978"/>
      <c r="CY30" s="978"/>
      <c r="CZ30" s="978"/>
      <c r="DA30" s="979"/>
      <c r="DB30" s="977"/>
      <c r="DC30" s="978"/>
      <c r="DD30" s="978"/>
      <c r="DE30" s="978"/>
      <c r="DF30" s="979"/>
      <c r="DG30" s="977"/>
      <c r="DH30" s="978"/>
      <c r="DI30" s="978"/>
      <c r="DJ30" s="978"/>
      <c r="DK30" s="979"/>
      <c r="DL30" s="977"/>
      <c r="DM30" s="978"/>
      <c r="DN30" s="978"/>
      <c r="DO30" s="978"/>
      <c r="DP30" s="979"/>
      <c r="DQ30" s="977"/>
      <c r="DR30" s="978"/>
      <c r="DS30" s="978"/>
      <c r="DT30" s="978"/>
      <c r="DU30" s="979"/>
      <c r="DV30" s="980"/>
      <c r="DW30" s="981"/>
      <c r="DX30" s="981"/>
      <c r="DY30" s="981"/>
      <c r="DZ30" s="982"/>
      <c r="EA30" s="220"/>
    </row>
    <row r="31" spans="1:131" ht="26.25" customHeight="1" x14ac:dyDescent="0.15">
      <c r="A31" s="232">
        <v>4</v>
      </c>
      <c r="B31" s="1018" t="s">
        <v>406</v>
      </c>
      <c r="C31" s="1019"/>
      <c r="D31" s="1019"/>
      <c r="E31" s="1019"/>
      <c r="F31" s="1019"/>
      <c r="G31" s="1019"/>
      <c r="H31" s="1019"/>
      <c r="I31" s="1019"/>
      <c r="J31" s="1019"/>
      <c r="K31" s="1019"/>
      <c r="L31" s="1019"/>
      <c r="M31" s="1019"/>
      <c r="N31" s="1019"/>
      <c r="O31" s="1019"/>
      <c r="P31" s="1020"/>
      <c r="Q31" s="1026">
        <v>1051</v>
      </c>
      <c r="R31" s="1027"/>
      <c r="S31" s="1027"/>
      <c r="T31" s="1027"/>
      <c r="U31" s="1027"/>
      <c r="V31" s="1027">
        <v>968</v>
      </c>
      <c r="W31" s="1027"/>
      <c r="X31" s="1027"/>
      <c r="Y31" s="1027"/>
      <c r="Z31" s="1027"/>
      <c r="AA31" s="1027">
        <v>83</v>
      </c>
      <c r="AB31" s="1027"/>
      <c r="AC31" s="1027"/>
      <c r="AD31" s="1027"/>
      <c r="AE31" s="1028"/>
      <c r="AF31" s="1023">
        <v>1499</v>
      </c>
      <c r="AG31" s="1024"/>
      <c r="AH31" s="1024"/>
      <c r="AI31" s="1024"/>
      <c r="AJ31" s="1025"/>
      <c r="AK31" s="968">
        <v>361</v>
      </c>
      <c r="AL31" s="958"/>
      <c r="AM31" s="958"/>
      <c r="AN31" s="958"/>
      <c r="AO31" s="958"/>
      <c r="AP31" s="958">
        <v>3203</v>
      </c>
      <c r="AQ31" s="958"/>
      <c r="AR31" s="958"/>
      <c r="AS31" s="958"/>
      <c r="AT31" s="958"/>
      <c r="AU31" s="958">
        <v>2296</v>
      </c>
      <c r="AV31" s="958"/>
      <c r="AW31" s="958"/>
      <c r="AX31" s="958"/>
      <c r="AY31" s="958"/>
      <c r="AZ31" s="1029" t="s">
        <v>587</v>
      </c>
      <c r="BA31" s="1029"/>
      <c r="BB31" s="1029"/>
      <c r="BC31" s="1029"/>
      <c r="BD31" s="1029"/>
      <c r="BE31" s="959" t="s">
        <v>571</v>
      </c>
      <c r="BF31" s="959"/>
      <c r="BG31" s="959"/>
      <c r="BH31" s="959"/>
      <c r="BI31" s="960"/>
      <c r="BJ31" s="222"/>
      <c r="BK31" s="222"/>
      <c r="BL31" s="222"/>
      <c r="BM31" s="222"/>
      <c r="BN31" s="222"/>
      <c r="BO31" s="231"/>
      <c r="BP31" s="231"/>
      <c r="BQ31" s="228">
        <v>25</v>
      </c>
      <c r="BR31" s="229"/>
      <c r="BS31" s="980"/>
      <c r="BT31" s="981"/>
      <c r="BU31" s="981"/>
      <c r="BV31" s="981"/>
      <c r="BW31" s="981"/>
      <c r="BX31" s="981"/>
      <c r="BY31" s="981"/>
      <c r="BZ31" s="981"/>
      <c r="CA31" s="981"/>
      <c r="CB31" s="981"/>
      <c r="CC31" s="981"/>
      <c r="CD31" s="981"/>
      <c r="CE31" s="981"/>
      <c r="CF31" s="981"/>
      <c r="CG31" s="1002"/>
      <c r="CH31" s="977"/>
      <c r="CI31" s="978"/>
      <c r="CJ31" s="978"/>
      <c r="CK31" s="978"/>
      <c r="CL31" s="979"/>
      <c r="CM31" s="977"/>
      <c r="CN31" s="978"/>
      <c r="CO31" s="978"/>
      <c r="CP31" s="978"/>
      <c r="CQ31" s="979"/>
      <c r="CR31" s="977"/>
      <c r="CS31" s="978"/>
      <c r="CT31" s="978"/>
      <c r="CU31" s="978"/>
      <c r="CV31" s="979"/>
      <c r="CW31" s="977"/>
      <c r="CX31" s="978"/>
      <c r="CY31" s="978"/>
      <c r="CZ31" s="978"/>
      <c r="DA31" s="979"/>
      <c r="DB31" s="977"/>
      <c r="DC31" s="978"/>
      <c r="DD31" s="978"/>
      <c r="DE31" s="978"/>
      <c r="DF31" s="979"/>
      <c r="DG31" s="977"/>
      <c r="DH31" s="978"/>
      <c r="DI31" s="978"/>
      <c r="DJ31" s="978"/>
      <c r="DK31" s="979"/>
      <c r="DL31" s="977"/>
      <c r="DM31" s="978"/>
      <c r="DN31" s="978"/>
      <c r="DO31" s="978"/>
      <c r="DP31" s="979"/>
      <c r="DQ31" s="977"/>
      <c r="DR31" s="978"/>
      <c r="DS31" s="978"/>
      <c r="DT31" s="978"/>
      <c r="DU31" s="979"/>
      <c r="DV31" s="980"/>
      <c r="DW31" s="981"/>
      <c r="DX31" s="981"/>
      <c r="DY31" s="981"/>
      <c r="DZ31" s="982"/>
      <c r="EA31" s="220"/>
    </row>
    <row r="32" spans="1:131" ht="26.25" customHeight="1" x14ac:dyDescent="0.15">
      <c r="A32" s="232">
        <v>5</v>
      </c>
      <c r="B32" s="1018" t="s">
        <v>407</v>
      </c>
      <c r="C32" s="1019"/>
      <c r="D32" s="1019"/>
      <c r="E32" s="1019"/>
      <c r="F32" s="1019"/>
      <c r="G32" s="1019"/>
      <c r="H32" s="1019"/>
      <c r="I32" s="1019"/>
      <c r="J32" s="1019"/>
      <c r="K32" s="1019"/>
      <c r="L32" s="1019"/>
      <c r="M32" s="1019"/>
      <c r="N32" s="1019"/>
      <c r="O32" s="1019"/>
      <c r="P32" s="1020"/>
      <c r="Q32" s="1026">
        <v>1112</v>
      </c>
      <c r="R32" s="1027"/>
      <c r="S32" s="1027"/>
      <c r="T32" s="1027"/>
      <c r="U32" s="1027"/>
      <c r="V32" s="1027">
        <v>1112</v>
      </c>
      <c r="W32" s="1027"/>
      <c r="X32" s="1027"/>
      <c r="Y32" s="1027"/>
      <c r="Z32" s="1027"/>
      <c r="AA32" s="1027" t="s">
        <v>508</v>
      </c>
      <c r="AB32" s="1027"/>
      <c r="AC32" s="1027"/>
      <c r="AD32" s="1027"/>
      <c r="AE32" s="1028"/>
      <c r="AF32" s="1023">
        <v>170</v>
      </c>
      <c r="AG32" s="1024"/>
      <c r="AH32" s="1024"/>
      <c r="AI32" s="1024"/>
      <c r="AJ32" s="1025"/>
      <c r="AK32" s="968">
        <v>879</v>
      </c>
      <c r="AL32" s="958"/>
      <c r="AM32" s="958"/>
      <c r="AN32" s="958"/>
      <c r="AO32" s="958"/>
      <c r="AP32" s="958">
        <v>6912</v>
      </c>
      <c r="AQ32" s="958"/>
      <c r="AR32" s="958"/>
      <c r="AS32" s="958"/>
      <c r="AT32" s="958"/>
      <c r="AU32" s="958">
        <v>6753</v>
      </c>
      <c r="AV32" s="958"/>
      <c r="AW32" s="958"/>
      <c r="AX32" s="958"/>
      <c r="AY32" s="958"/>
      <c r="AZ32" s="1029" t="s">
        <v>587</v>
      </c>
      <c r="BA32" s="1029"/>
      <c r="BB32" s="1029"/>
      <c r="BC32" s="1029"/>
      <c r="BD32" s="1029"/>
      <c r="BE32" s="959" t="s">
        <v>571</v>
      </c>
      <c r="BF32" s="959"/>
      <c r="BG32" s="959"/>
      <c r="BH32" s="959"/>
      <c r="BI32" s="960"/>
      <c r="BJ32" s="222"/>
      <c r="BK32" s="222"/>
      <c r="BL32" s="222"/>
      <c r="BM32" s="222"/>
      <c r="BN32" s="222"/>
      <c r="BO32" s="231"/>
      <c r="BP32" s="231"/>
      <c r="BQ32" s="228">
        <v>26</v>
      </c>
      <c r="BR32" s="229"/>
      <c r="BS32" s="980"/>
      <c r="BT32" s="981"/>
      <c r="BU32" s="981"/>
      <c r="BV32" s="981"/>
      <c r="BW32" s="981"/>
      <c r="BX32" s="981"/>
      <c r="BY32" s="981"/>
      <c r="BZ32" s="981"/>
      <c r="CA32" s="981"/>
      <c r="CB32" s="981"/>
      <c r="CC32" s="981"/>
      <c r="CD32" s="981"/>
      <c r="CE32" s="981"/>
      <c r="CF32" s="981"/>
      <c r="CG32" s="1002"/>
      <c r="CH32" s="977"/>
      <c r="CI32" s="978"/>
      <c r="CJ32" s="978"/>
      <c r="CK32" s="978"/>
      <c r="CL32" s="979"/>
      <c r="CM32" s="977"/>
      <c r="CN32" s="978"/>
      <c r="CO32" s="978"/>
      <c r="CP32" s="978"/>
      <c r="CQ32" s="979"/>
      <c r="CR32" s="977"/>
      <c r="CS32" s="978"/>
      <c r="CT32" s="978"/>
      <c r="CU32" s="978"/>
      <c r="CV32" s="979"/>
      <c r="CW32" s="977"/>
      <c r="CX32" s="978"/>
      <c r="CY32" s="978"/>
      <c r="CZ32" s="978"/>
      <c r="DA32" s="979"/>
      <c r="DB32" s="977"/>
      <c r="DC32" s="978"/>
      <c r="DD32" s="978"/>
      <c r="DE32" s="978"/>
      <c r="DF32" s="979"/>
      <c r="DG32" s="977"/>
      <c r="DH32" s="978"/>
      <c r="DI32" s="978"/>
      <c r="DJ32" s="978"/>
      <c r="DK32" s="979"/>
      <c r="DL32" s="977"/>
      <c r="DM32" s="978"/>
      <c r="DN32" s="978"/>
      <c r="DO32" s="978"/>
      <c r="DP32" s="979"/>
      <c r="DQ32" s="977"/>
      <c r="DR32" s="978"/>
      <c r="DS32" s="978"/>
      <c r="DT32" s="978"/>
      <c r="DU32" s="979"/>
      <c r="DV32" s="980"/>
      <c r="DW32" s="981"/>
      <c r="DX32" s="981"/>
      <c r="DY32" s="981"/>
      <c r="DZ32" s="982"/>
      <c r="EA32" s="220"/>
    </row>
    <row r="33" spans="1:131" ht="26.25" customHeight="1" x14ac:dyDescent="0.15">
      <c r="A33" s="232">
        <v>6</v>
      </c>
      <c r="B33" s="1018"/>
      <c r="C33" s="1019"/>
      <c r="D33" s="1019"/>
      <c r="E33" s="1019"/>
      <c r="F33" s="1019"/>
      <c r="G33" s="1019"/>
      <c r="H33" s="1019"/>
      <c r="I33" s="1019"/>
      <c r="J33" s="1019"/>
      <c r="K33" s="1019"/>
      <c r="L33" s="1019"/>
      <c r="M33" s="1019"/>
      <c r="N33" s="1019"/>
      <c r="O33" s="1019"/>
      <c r="P33" s="1020"/>
      <c r="Q33" s="1026"/>
      <c r="R33" s="1027"/>
      <c r="S33" s="1027"/>
      <c r="T33" s="1027"/>
      <c r="U33" s="1027"/>
      <c r="V33" s="1027"/>
      <c r="W33" s="1027"/>
      <c r="X33" s="1027"/>
      <c r="Y33" s="1027"/>
      <c r="Z33" s="1027"/>
      <c r="AA33" s="1027"/>
      <c r="AB33" s="1027"/>
      <c r="AC33" s="1027"/>
      <c r="AD33" s="1027"/>
      <c r="AE33" s="1028"/>
      <c r="AF33" s="1023"/>
      <c r="AG33" s="1024"/>
      <c r="AH33" s="1024"/>
      <c r="AI33" s="1024"/>
      <c r="AJ33" s="1025"/>
      <c r="AK33" s="968"/>
      <c r="AL33" s="958"/>
      <c r="AM33" s="958"/>
      <c r="AN33" s="958"/>
      <c r="AO33" s="958"/>
      <c r="AP33" s="958"/>
      <c r="AQ33" s="958"/>
      <c r="AR33" s="958"/>
      <c r="AS33" s="958"/>
      <c r="AT33" s="958"/>
      <c r="AU33" s="958"/>
      <c r="AV33" s="958"/>
      <c r="AW33" s="958"/>
      <c r="AX33" s="958"/>
      <c r="AY33" s="958"/>
      <c r="AZ33" s="1029"/>
      <c r="BA33" s="1029"/>
      <c r="BB33" s="1029"/>
      <c r="BC33" s="1029"/>
      <c r="BD33" s="1029"/>
      <c r="BE33" s="959"/>
      <c r="BF33" s="959"/>
      <c r="BG33" s="959"/>
      <c r="BH33" s="959"/>
      <c r="BI33" s="960"/>
      <c r="BJ33" s="222"/>
      <c r="BK33" s="222"/>
      <c r="BL33" s="222"/>
      <c r="BM33" s="222"/>
      <c r="BN33" s="222"/>
      <c r="BO33" s="231"/>
      <c r="BP33" s="231"/>
      <c r="BQ33" s="228">
        <v>27</v>
      </c>
      <c r="BR33" s="229"/>
      <c r="BS33" s="980"/>
      <c r="BT33" s="981"/>
      <c r="BU33" s="981"/>
      <c r="BV33" s="981"/>
      <c r="BW33" s="981"/>
      <c r="BX33" s="981"/>
      <c r="BY33" s="981"/>
      <c r="BZ33" s="981"/>
      <c r="CA33" s="981"/>
      <c r="CB33" s="981"/>
      <c r="CC33" s="981"/>
      <c r="CD33" s="981"/>
      <c r="CE33" s="981"/>
      <c r="CF33" s="981"/>
      <c r="CG33" s="1002"/>
      <c r="CH33" s="977"/>
      <c r="CI33" s="978"/>
      <c r="CJ33" s="978"/>
      <c r="CK33" s="978"/>
      <c r="CL33" s="979"/>
      <c r="CM33" s="977"/>
      <c r="CN33" s="978"/>
      <c r="CO33" s="978"/>
      <c r="CP33" s="978"/>
      <c r="CQ33" s="979"/>
      <c r="CR33" s="977"/>
      <c r="CS33" s="978"/>
      <c r="CT33" s="978"/>
      <c r="CU33" s="978"/>
      <c r="CV33" s="979"/>
      <c r="CW33" s="977"/>
      <c r="CX33" s="978"/>
      <c r="CY33" s="978"/>
      <c r="CZ33" s="978"/>
      <c r="DA33" s="979"/>
      <c r="DB33" s="977"/>
      <c r="DC33" s="978"/>
      <c r="DD33" s="978"/>
      <c r="DE33" s="978"/>
      <c r="DF33" s="979"/>
      <c r="DG33" s="977"/>
      <c r="DH33" s="978"/>
      <c r="DI33" s="978"/>
      <c r="DJ33" s="978"/>
      <c r="DK33" s="979"/>
      <c r="DL33" s="977"/>
      <c r="DM33" s="978"/>
      <c r="DN33" s="978"/>
      <c r="DO33" s="978"/>
      <c r="DP33" s="979"/>
      <c r="DQ33" s="977"/>
      <c r="DR33" s="978"/>
      <c r="DS33" s="978"/>
      <c r="DT33" s="978"/>
      <c r="DU33" s="979"/>
      <c r="DV33" s="980"/>
      <c r="DW33" s="981"/>
      <c r="DX33" s="981"/>
      <c r="DY33" s="981"/>
      <c r="DZ33" s="982"/>
      <c r="EA33" s="220"/>
    </row>
    <row r="34" spans="1:131" ht="26.25" customHeight="1" x14ac:dyDescent="0.15">
      <c r="A34" s="232">
        <v>7</v>
      </c>
      <c r="B34" s="1018"/>
      <c r="C34" s="1019"/>
      <c r="D34" s="1019"/>
      <c r="E34" s="1019"/>
      <c r="F34" s="1019"/>
      <c r="G34" s="1019"/>
      <c r="H34" s="1019"/>
      <c r="I34" s="1019"/>
      <c r="J34" s="1019"/>
      <c r="K34" s="1019"/>
      <c r="L34" s="1019"/>
      <c r="M34" s="1019"/>
      <c r="N34" s="1019"/>
      <c r="O34" s="1019"/>
      <c r="P34" s="1020"/>
      <c r="Q34" s="1026"/>
      <c r="R34" s="1027"/>
      <c r="S34" s="1027"/>
      <c r="T34" s="1027"/>
      <c r="U34" s="1027"/>
      <c r="V34" s="1027"/>
      <c r="W34" s="1027"/>
      <c r="X34" s="1027"/>
      <c r="Y34" s="1027"/>
      <c r="Z34" s="1027"/>
      <c r="AA34" s="1027"/>
      <c r="AB34" s="1027"/>
      <c r="AC34" s="1027"/>
      <c r="AD34" s="1027"/>
      <c r="AE34" s="1028"/>
      <c r="AF34" s="1023"/>
      <c r="AG34" s="1024"/>
      <c r="AH34" s="1024"/>
      <c r="AI34" s="1024"/>
      <c r="AJ34" s="1025"/>
      <c r="AK34" s="968"/>
      <c r="AL34" s="958"/>
      <c r="AM34" s="958"/>
      <c r="AN34" s="958"/>
      <c r="AO34" s="958"/>
      <c r="AP34" s="958"/>
      <c r="AQ34" s="958"/>
      <c r="AR34" s="958"/>
      <c r="AS34" s="958"/>
      <c r="AT34" s="958"/>
      <c r="AU34" s="958"/>
      <c r="AV34" s="958"/>
      <c r="AW34" s="958"/>
      <c r="AX34" s="958"/>
      <c r="AY34" s="958"/>
      <c r="AZ34" s="1029"/>
      <c r="BA34" s="1029"/>
      <c r="BB34" s="1029"/>
      <c r="BC34" s="1029"/>
      <c r="BD34" s="1029"/>
      <c r="BE34" s="959"/>
      <c r="BF34" s="959"/>
      <c r="BG34" s="959"/>
      <c r="BH34" s="959"/>
      <c r="BI34" s="960"/>
      <c r="BJ34" s="222"/>
      <c r="BK34" s="222"/>
      <c r="BL34" s="222"/>
      <c r="BM34" s="222"/>
      <c r="BN34" s="222"/>
      <c r="BO34" s="231"/>
      <c r="BP34" s="231"/>
      <c r="BQ34" s="228">
        <v>28</v>
      </c>
      <c r="BR34" s="229"/>
      <c r="BS34" s="980"/>
      <c r="BT34" s="981"/>
      <c r="BU34" s="981"/>
      <c r="BV34" s="981"/>
      <c r="BW34" s="981"/>
      <c r="BX34" s="981"/>
      <c r="BY34" s="981"/>
      <c r="BZ34" s="981"/>
      <c r="CA34" s="981"/>
      <c r="CB34" s="981"/>
      <c r="CC34" s="981"/>
      <c r="CD34" s="981"/>
      <c r="CE34" s="981"/>
      <c r="CF34" s="981"/>
      <c r="CG34" s="1002"/>
      <c r="CH34" s="977"/>
      <c r="CI34" s="978"/>
      <c r="CJ34" s="978"/>
      <c r="CK34" s="978"/>
      <c r="CL34" s="979"/>
      <c r="CM34" s="977"/>
      <c r="CN34" s="978"/>
      <c r="CO34" s="978"/>
      <c r="CP34" s="978"/>
      <c r="CQ34" s="979"/>
      <c r="CR34" s="977"/>
      <c r="CS34" s="978"/>
      <c r="CT34" s="978"/>
      <c r="CU34" s="978"/>
      <c r="CV34" s="979"/>
      <c r="CW34" s="977"/>
      <c r="CX34" s="978"/>
      <c r="CY34" s="978"/>
      <c r="CZ34" s="978"/>
      <c r="DA34" s="979"/>
      <c r="DB34" s="977"/>
      <c r="DC34" s="978"/>
      <c r="DD34" s="978"/>
      <c r="DE34" s="978"/>
      <c r="DF34" s="979"/>
      <c r="DG34" s="977"/>
      <c r="DH34" s="978"/>
      <c r="DI34" s="978"/>
      <c r="DJ34" s="978"/>
      <c r="DK34" s="979"/>
      <c r="DL34" s="977"/>
      <c r="DM34" s="978"/>
      <c r="DN34" s="978"/>
      <c r="DO34" s="978"/>
      <c r="DP34" s="979"/>
      <c r="DQ34" s="977"/>
      <c r="DR34" s="978"/>
      <c r="DS34" s="978"/>
      <c r="DT34" s="978"/>
      <c r="DU34" s="979"/>
      <c r="DV34" s="980"/>
      <c r="DW34" s="981"/>
      <c r="DX34" s="981"/>
      <c r="DY34" s="981"/>
      <c r="DZ34" s="982"/>
      <c r="EA34" s="220"/>
    </row>
    <row r="35" spans="1:131" ht="26.25" customHeight="1" x14ac:dyDescent="0.15">
      <c r="A35" s="232">
        <v>8</v>
      </c>
      <c r="B35" s="1018"/>
      <c r="C35" s="1019"/>
      <c r="D35" s="1019"/>
      <c r="E35" s="1019"/>
      <c r="F35" s="1019"/>
      <c r="G35" s="1019"/>
      <c r="H35" s="1019"/>
      <c r="I35" s="1019"/>
      <c r="J35" s="1019"/>
      <c r="K35" s="1019"/>
      <c r="L35" s="1019"/>
      <c r="M35" s="1019"/>
      <c r="N35" s="1019"/>
      <c r="O35" s="1019"/>
      <c r="P35" s="1020"/>
      <c r="Q35" s="1026"/>
      <c r="R35" s="1027"/>
      <c r="S35" s="1027"/>
      <c r="T35" s="1027"/>
      <c r="U35" s="1027"/>
      <c r="V35" s="1027"/>
      <c r="W35" s="1027"/>
      <c r="X35" s="1027"/>
      <c r="Y35" s="1027"/>
      <c r="Z35" s="1027"/>
      <c r="AA35" s="1027"/>
      <c r="AB35" s="1027"/>
      <c r="AC35" s="1027"/>
      <c r="AD35" s="1027"/>
      <c r="AE35" s="1028"/>
      <c r="AF35" s="1023"/>
      <c r="AG35" s="1024"/>
      <c r="AH35" s="1024"/>
      <c r="AI35" s="1024"/>
      <c r="AJ35" s="1025"/>
      <c r="AK35" s="968"/>
      <c r="AL35" s="958"/>
      <c r="AM35" s="958"/>
      <c r="AN35" s="958"/>
      <c r="AO35" s="958"/>
      <c r="AP35" s="958"/>
      <c r="AQ35" s="958"/>
      <c r="AR35" s="958"/>
      <c r="AS35" s="958"/>
      <c r="AT35" s="958"/>
      <c r="AU35" s="958"/>
      <c r="AV35" s="958"/>
      <c r="AW35" s="958"/>
      <c r="AX35" s="958"/>
      <c r="AY35" s="958"/>
      <c r="AZ35" s="1029"/>
      <c r="BA35" s="1029"/>
      <c r="BB35" s="1029"/>
      <c r="BC35" s="1029"/>
      <c r="BD35" s="1029"/>
      <c r="BE35" s="959"/>
      <c r="BF35" s="959"/>
      <c r="BG35" s="959"/>
      <c r="BH35" s="959"/>
      <c r="BI35" s="960"/>
      <c r="BJ35" s="222"/>
      <c r="BK35" s="222"/>
      <c r="BL35" s="222"/>
      <c r="BM35" s="222"/>
      <c r="BN35" s="222"/>
      <c r="BO35" s="231"/>
      <c r="BP35" s="231"/>
      <c r="BQ35" s="228">
        <v>29</v>
      </c>
      <c r="BR35" s="229"/>
      <c r="BS35" s="980"/>
      <c r="BT35" s="981"/>
      <c r="BU35" s="981"/>
      <c r="BV35" s="981"/>
      <c r="BW35" s="981"/>
      <c r="BX35" s="981"/>
      <c r="BY35" s="981"/>
      <c r="BZ35" s="981"/>
      <c r="CA35" s="981"/>
      <c r="CB35" s="981"/>
      <c r="CC35" s="981"/>
      <c r="CD35" s="981"/>
      <c r="CE35" s="981"/>
      <c r="CF35" s="981"/>
      <c r="CG35" s="1002"/>
      <c r="CH35" s="977"/>
      <c r="CI35" s="978"/>
      <c r="CJ35" s="978"/>
      <c r="CK35" s="978"/>
      <c r="CL35" s="979"/>
      <c r="CM35" s="977"/>
      <c r="CN35" s="978"/>
      <c r="CO35" s="978"/>
      <c r="CP35" s="978"/>
      <c r="CQ35" s="979"/>
      <c r="CR35" s="977"/>
      <c r="CS35" s="978"/>
      <c r="CT35" s="978"/>
      <c r="CU35" s="978"/>
      <c r="CV35" s="979"/>
      <c r="CW35" s="977"/>
      <c r="CX35" s="978"/>
      <c r="CY35" s="978"/>
      <c r="CZ35" s="978"/>
      <c r="DA35" s="979"/>
      <c r="DB35" s="977"/>
      <c r="DC35" s="978"/>
      <c r="DD35" s="978"/>
      <c r="DE35" s="978"/>
      <c r="DF35" s="979"/>
      <c r="DG35" s="977"/>
      <c r="DH35" s="978"/>
      <c r="DI35" s="978"/>
      <c r="DJ35" s="978"/>
      <c r="DK35" s="979"/>
      <c r="DL35" s="977"/>
      <c r="DM35" s="978"/>
      <c r="DN35" s="978"/>
      <c r="DO35" s="978"/>
      <c r="DP35" s="979"/>
      <c r="DQ35" s="977"/>
      <c r="DR35" s="978"/>
      <c r="DS35" s="978"/>
      <c r="DT35" s="978"/>
      <c r="DU35" s="979"/>
      <c r="DV35" s="980"/>
      <c r="DW35" s="981"/>
      <c r="DX35" s="981"/>
      <c r="DY35" s="981"/>
      <c r="DZ35" s="982"/>
      <c r="EA35" s="220"/>
    </row>
    <row r="36" spans="1:131" ht="26.25" customHeight="1" x14ac:dyDescent="0.15">
      <c r="A36" s="232">
        <v>9</v>
      </c>
      <c r="B36" s="1018"/>
      <c r="C36" s="1019"/>
      <c r="D36" s="1019"/>
      <c r="E36" s="1019"/>
      <c r="F36" s="1019"/>
      <c r="G36" s="1019"/>
      <c r="H36" s="1019"/>
      <c r="I36" s="1019"/>
      <c r="J36" s="1019"/>
      <c r="K36" s="1019"/>
      <c r="L36" s="1019"/>
      <c r="M36" s="1019"/>
      <c r="N36" s="1019"/>
      <c r="O36" s="1019"/>
      <c r="P36" s="1020"/>
      <c r="Q36" s="1026"/>
      <c r="R36" s="1027"/>
      <c r="S36" s="1027"/>
      <c r="T36" s="1027"/>
      <c r="U36" s="1027"/>
      <c r="V36" s="1027"/>
      <c r="W36" s="1027"/>
      <c r="X36" s="1027"/>
      <c r="Y36" s="1027"/>
      <c r="Z36" s="1027"/>
      <c r="AA36" s="1027"/>
      <c r="AB36" s="1027"/>
      <c r="AC36" s="1027"/>
      <c r="AD36" s="1027"/>
      <c r="AE36" s="1028"/>
      <c r="AF36" s="1023"/>
      <c r="AG36" s="1024"/>
      <c r="AH36" s="1024"/>
      <c r="AI36" s="1024"/>
      <c r="AJ36" s="1025"/>
      <c r="AK36" s="968"/>
      <c r="AL36" s="958"/>
      <c r="AM36" s="958"/>
      <c r="AN36" s="958"/>
      <c r="AO36" s="958"/>
      <c r="AP36" s="958"/>
      <c r="AQ36" s="958"/>
      <c r="AR36" s="958"/>
      <c r="AS36" s="958"/>
      <c r="AT36" s="958"/>
      <c r="AU36" s="958"/>
      <c r="AV36" s="958"/>
      <c r="AW36" s="958"/>
      <c r="AX36" s="958"/>
      <c r="AY36" s="958"/>
      <c r="AZ36" s="1029"/>
      <c r="BA36" s="1029"/>
      <c r="BB36" s="1029"/>
      <c r="BC36" s="1029"/>
      <c r="BD36" s="1029"/>
      <c r="BE36" s="959"/>
      <c r="BF36" s="959"/>
      <c r="BG36" s="959"/>
      <c r="BH36" s="959"/>
      <c r="BI36" s="960"/>
      <c r="BJ36" s="222"/>
      <c r="BK36" s="222"/>
      <c r="BL36" s="222"/>
      <c r="BM36" s="222"/>
      <c r="BN36" s="222"/>
      <c r="BO36" s="231"/>
      <c r="BP36" s="231"/>
      <c r="BQ36" s="228">
        <v>30</v>
      </c>
      <c r="BR36" s="229"/>
      <c r="BS36" s="980"/>
      <c r="BT36" s="981"/>
      <c r="BU36" s="981"/>
      <c r="BV36" s="981"/>
      <c r="BW36" s="981"/>
      <c r="BX36" s="981"/>
      <c r="BY36" s="981"/>
      <c r="BZ36" s="981"/>
      <c r="CA36" s="981"/>
      <c r="CB36" s="981"/>
      <c r="CC36" s="981"/>
      <c r="CD36" s="981"/>
      <c r="CE36" s="981"/>
      <c r="CF36" s="981"/>
      <c r="CG36" s="1002"/>
      <c r="CH36" s="977"/>
      <c r="CI36" s="978"/>
      <c r="CJ36" s="978"/>
      <c r="CK36" s="978"/>
      <c r="CL36" s="979"/>
      <c r="CM36" s="977"/>
      <c r="CN36" s="978"/>
      <c r="CO36" s="978"/>
      <c r="CP36" s="978"/>
      <c r="CQ36" s="979"/>
      <c r="CR36" s="977"/>
      <c r="CS36" s="978"/>
      <c r="CT36" s="978"/>
      <c r="CU36" s="978"/>
      <c r="CV36" s="979"/>
      <c r="CW36" s="977"/>
      <c r="CX36" s="978"/>
      <c r="CY36" s="978"/>
      <c r="CZ36" s="978"/>
      <c r="DA36" s="979"/>
      <c r="DB36" s="977"/>
      <c r="DC36" s="978"/>
      <c r="DD36" s="978"/>
      <c r="DE36" s="978"/>
      <c r="DF36" s="979"/>
      <c r="DG36" s="977"/>
      <c r="DH36" s="978"/>
      <c r="DI36" s="978"/>
      <c r="DJ36" s="978"/>
      <c r="DK36" s="979"/>
      <c r="DL36" s="977"/>
      <c r="DM36" s="978"/>
      <c r="DN36" s="978"/>
      <c r="DO36" s="978"/>
      <c r="DP36" s="979"/>
      <c r="DQ36" s="977"/>
      <c r="DR36" s="978"/>
      <c r="DS36" s="978"/>
      <c r="DT36" s="978"/>
      <c r="DU36" s="979"/>
      <c r="DV36" s="980"/>
      <c r="DW36" s="981"/>
      <c r="DX36" s="981"/>
      <c r="DY36" s="981"/>
      <c r="DZ36" s="982"/>
      <c r="EA36" s="220"/>
    </row>
    <row r="37" spans="1:131" ht="26.25" customHeight="1" x14ac:dyDescent="0.15">
      <c r="A37" s="232">
        <v>10</v>
      </c>
      <c r="B37" s="1018"/>
      <c r="C37" s="1019"/>
      <c r="D37" s="1019"/>
      <c r="E37" s="1019"/>
      <c r="F37" s="1019"/>
      <c r="G37" s="1019"/>
      <c r="H37" s="1019"/>
      <c r="I37" s="1019"/>
      <c r="J37" s="1019"/>
      <c r="K37" s="1019"/>
      <c r="L37" s="1019"/>
      <c r="M37" s="1019"/>
      <c r="N37" s="1019"/>
      <c r="O37" s="1019"/>
      <c r="P37" s="1020"/>
      <c r="Q37" s="1026"/>
      <c r="R37" s="1027"/>
      <c r="S37" s="1027"/>
      <c r="T37" s="1027"/>
      <c r="U37" s="1027"/>
      <c r="V37" s="1027"/>
      <c r="W37" s="1027"/>
      <c r="X37" s="1027"/>
      <c r="Y37" s="1027"/>
      <c r="Z37" s="1027"/>
      <c r="AA37" s="1027"/>
      <c r="AB37" s="1027"/>
      <c r="AC37" s="1027"/>
      <c r="AD37" s="1027"/>
      <c r="AE37" s="1028"/>
      <c r="AF37" s="1023"/>
      <c r="AG37" s="1024"/>
      <c r="AH37" s="1024"/>
      <c r="AI37" s="1024"/>
      <c r="AJ37" s="1025"/>
      <c r="AK37" s="968"/>
      <c r="AL37" s="958"/>
      <c r="AM37" s="958"/>
      <c r="AN37" s="958"/>
      <c r="AO37" s="958"/>
      <c r="AP37" s="958"/>
      <c r="AQ37" s="958"/>
      <c r="AR37" s="958"/>
      <c r="AS37" s="958"/>
      <c r="AT37" s="958"/>
      <c r="AU37" s="958"/>
      <c r="AV37" s="958"/>
      <c r="AW37" s="958"/>
      <c r="AX37" s="958"/>
      <c r="AY37" s="958"/>
      <c r="AZ37" s="1029"/>
      <c r="BA37" s="1029"/>
      <c r="BB37" s="1029"/>
      <c r="BC37" s="1029"/>
      <c r="BD37" s="1029"/>
      <c r="BE37" s="959"/>
      <c r="BF37" s="959"/>
      <c r="BG37" s="959"/>
      <c r="BH37" s="959"/>
      <c r="BI37" s="960"/>
      <c r="BJ37" s="222"/>
      <c r="BK37" s="222"/>
      <c r="BL37" s="222"/>
      <c r="BM37" s="222"/>
      <c r="BN37" s="222"/>
      <c r="BO37" s="231"/>
      <c r="BP37" s="231"/>
      <c r="BQ37" s="228">
        <v>31</v>
      </c>
      <c r="BR37" s="229"/>
      <c r="BS37" s="980"/>
      <c r="BT37" s="981"/>
      <c r="BU37" s="981"/>
      <c r="BV37" s="981"/>
      <c r="BW37" s="981"/>
      <c r="BX37" s="981"/>
      <c r="BY37" s="981"/>
      <c r="BZ37" s="981"/>
      <c r="CA37" s="981"/>
      <c r="CB37" s="981"/>
      <c r="CC37" s="981"/>
      <c r="CD37" s="981"/>
      <c r="CE37" s="981"/>
      <c r="CF37" s="981"/>
      <c r="CG37" s="1002"/>
      <c r="CH37" s="977"/>
      <c r="CI37" s="978"/>
      <c r="CJ37" s="978"/>
      <c r="CK37" s="978"/>
      <c r="CL37" s="979"/>
      <c r="CM37" s="977"/>
      <c r="CN37" s="978"/>
      <c r="CO37" s="978"/>
      <c r="CP37" s="978"/>
      <c r="CQ37" s="979"/>
      <c r="CR37" s="977"/>
      <c r="CS37" s="978"/>
      <c r="CT37" s="978"/>
      <c r="CU37" s="978"/>
      <c r="CV37" s="979"/>
      <c r="CW37" s="977"/>
      <c r="CX37" s="978"/>
      <c r="CY37" s="978"/>
      <c r="CZ37" s="978"/>
      <c r="DA37" s="979"/>
      <c r="DB37" s="977"/>
      <c r="DC37" s="978"/>
      <c r="DD37" s="978"/>
      <c r="DE37" s="978"/>
      <c r="DF37" s="979"/>
      <c r="DG37" s="977"/>
      <c r="DH37" s="978"/>
      <c r="DI37" s="978"/>
      <c r="DJ37" s="978"/>
      <c r="DK37" s="979"/>
      <c r="DL37" s="977"/>
      <c r="DM37" s="978"/>
      <c r="DN37" s="978"/>
      <c r="DO37" s="978"/>
      <c r="DP37" s="979"/>
      <c r="DQ37" s="977"/>
      <c r="DR37" s="978"/>
      <c r="DS37" s="978"/>
      <c r="DT37" s="978"/>
      <c r="DU37" s="979"/>
      <c r="DV37" s="980"/>
      <c r="DW37" s="981"/>
      <c r="DX37" s="981"/>
      <c r="DY37" s="981"/>
      <c r="DZ37" s="982"/>
      <c r="EA37" s="220"/>
    </row>
    <row r="38" spans="1:131" ht="26.25" customHeight="1" x14ac:dyDescent="0.15">
      <c r="A38" s="232">
        <v>11</v>
      </c>
      <c r="B38" s="1018"/>
      <c r="C38" s="1019"/>
      <c r="D38" s="1019"/>
      <c r="E38" s="1019"/>
      <c r="F38" s="1019"/>
      <c r="G38" s="1019"/>
      <c r="H38" s="1019"/>
      <c r="I38" s="1019"/>
      <c r="J38" s="1019"/>
      <c r="K38" s="1019"/>
      <c r="L38" s="1019"/>
      <c r="M38" s="1019"/>
      <c r="N38" s="1019"/>
      <c r="O38" s="1019"/>
      <c r="P38" s="1020"/>
      <c r="Q38" s="1026"/>
      <c r="R38" s="1027"/>
      <c r="S38" s="1027"/>
      <c r="T38" s="1027"/>
      <c r="U38" s="1027"/>
      <c r="V38" s="1027"/>
      <c r="W38" s="1027"/>
      <c r="X38" s="1027"/>
      <c r="Y38" s="1027"/>
      <c r="Z38" s="1027"/>
      <c r="AA38" s="1027"/>
      <c r="AB38" s="1027"/>
      <c r="AC38" s="1027"/>
      <c r="AD38" s="1027"/>
      <c r="AE38" s="1028"/>
      <c r="AF38" s="1023"/>
      <c r="AG38" s="1024"/>
      <c r="AH38" s="1024"/>
      <c r="AI38" s="1024"/>
      <c r="AJ38" s="1025"/>
      <c r="AK38" s="968"/>
      <c r="AL38" s="958"/>
      <c r="AM38" s="958"/>
      <c r="AN38" s="958"/>
      <c r="AO38" s="958"/>
      <c r="AP38" s="958"/>
      <c r="AQ38" s="958"/>
      <c r="AR38" s="958"/>
      <c r="AS38" s="958"/>
      <c r="AT38" s="958"/>
      <c r="AU38" s="958"/>
      <c r="AV38" s="958"/>
      <c r="AW38" s="958"/>
      <c r="AX38" s="958"/>
      <c r="AY38" s="958"/>
      <c r="AZ38" s="1029"/>
      <c r="BA38" s="1029"/>
      <c r="BB38" s="1029"/>
      <c r="BC38" s="1029"/>
      <c r="BD38" s="1029"/>
      <c r="BE38" s="959"/>
      <c r="BF38" s="959"/>
      <c r="BG38" s="959"/>
      <c r="BH38" s="959"/>
      <c r="BI38" s="960"/>
      <c r="BJ38" s="222"/>
      <c r="BK38" s="222"/>
      <c r="BL38" s="222"/>
      <c r="BM38" s="222"/>
      <c r="BN38" s="222"/>
      <c r="BO38" s="231"/>
      <c r="BP38" s="231"/>
      <c r="BQ38" s="228">
        <v>32</v>
      </c>
      <c r="BR38" s="229"/>
      <c r="BS38" s="980"/>
      <c r="BT38" s="981"/>
      <c r="BU38" s="981"/>
      <c r="BV38" s="981"/>
      <c r="BW38" s="981"/>
      <c r="BX38" s="981"/>
      <c r="BY38" s="981"/>
      <c r="BZ38" s="981"/>
      <c r="CA38" s="981"/>
      <c r="CB38" s="981"/>
      <c r="CC38" s="981"/>
      <c r="CD38" s="981"/>
      <c r="CE38" s="981"/>
      <c r="CF38" s="981"/>
      <c r="CG38" s="1002"/>
      <c r="CH38" s="977"/>
      <c r="CI38" s="978"/>
      <c r="CJ38" s="978"/>
      <c r="CK38" s="978"/>
      <c r="CL38" s="979"/>
      <c r="CM38" s="977"/>
      <c r="CN38" s="978"/>
      <c r="CO38" s="978"/>
      <c r="CP38" s="978"/>
      <c r="CQ38" s="979"/>
      <c r="CR38" s="977"/>
      <c r="CS38" s="978"/>
      <c r="CT38" s="978"/>
      <c r="CU38" s="978"/>
      <c r="CV38" s="979"/>
      <c r="CW38" s="977"/>
      <c r="CX38" s="978"/>
      <c r="CY38" s="978"/>
      <c r="CZ38" s="978"/>
      <c r="DA38" s="979"/>
      <c r="DB38" s="977"/>
      <c r="DC38" s="978"/>
      <c r="DD38" s="978"/>
      <c r="DE38" s="978"/>
      <c r="DF38" s="979"/>
      <c r="DG38" s="977"/>
      <c r="DH38" s="978"/>
      <c r="DI38" s="978"/>
      <c r="DJ38" s="978"/>
      <c r="DK38" s="979"/>
      <c r="DL38" s="977"/>
      <c r="DM38" s="978"/>
      <c r="DN38" s="978"/>
      <c r="DO38" s="978"/>
      <c r="DP38" s="979"/>
      <c r="DQ38" s="977"/>
      <c r="DR38" s="978"/>
      <c r="DS38" s="978"/>
      <c r="DT38" s="978"/>
      <c r="DU38" s="979"/>
      <c r="DV38" s="980"/>
      <c r="DW38" s="981"/>
      <c r="DX38" s="981"/>
      <c r="DY38" s="981"/>
      <c r="DZ38" s="982"/>
      <c r="EA38" s="220"/>
    </row>
    <row r="39" spans="1:131" ht="26.25" customHeight="1" x14ac:dyDescent="0.15">
      <c r="A39" s="232">
        <v>12</v>
      </c>
      <c r="B39" s="1018"/>
      <c r="C39" s="1019"/>
      <c r="D39" s="1019"/>
      <c r="E39" s="1019"/>
      <c r="F39" s="1019"/>
      <c r="G39" s="1019"/>
      <c r="H39" s="1019"/>
      <c r="I39" s="1019"/>
      <c r="J39" s="1019"/>
      <c r="K39" s="1019"/>
      <c r="L39" s="1019"/>
      <c r="M39" s="1019"/>
      <c r="N39" s="1019"/>
      <c r="O39" s="1019"/>
      <c r="P39" s="1020"/>
      <c r="Q39" s="1026"/>
      <c r="R39" s="1027"/>
      <c r="S39" s="1027"/>
      <c r="T39" s="1027"/>
      <c r="U39" s="1027"/>
      <c r="V39" s="1027"/>
      <c r="W39" s="1027"/>
      <c r="X39" s="1027"/>
      <c r="Y39" s="1027"/>
      <c r="Z39" s="1027"/>
      <c r="AA39" s="1027"/>
      <c r="AB39" s="1027"/>
      <c r="AC39" s="1027"/>
      <c r="AD39" s="1027"/>
      <c r="AE39" s="1028"/>
      <c r="AF39" s="1023"/>
      <c r="AG39" s="1024"/>
      <c r="AH39" s="1024"/>
      <c r="AI39" s="1024"/>
      <c r="AJ39" s="1025"/>
      <c r="AK39" s="968"/>
      <c r="AL39" s="958"/>
      <c r="AM39" s="958"/>
      <c r="AN39" s="958"/>
      <c r="AO39" s="958"/>
      <c r="AP39" s="958"/>
      <c r="AQ39" s="958"/>
      <c r="AR39" s="958"/>
      <c r="AS39" s="958"/>
      <c r="AT39" s="958"/>
      <c r="AU39" s="958"/>
      <c r="AV39" s="958"/>
      <c r="AW39" s="958"/>
      <c r="AX39" s="958"/>
      <c r="AY39" s="958"/>
      <c r="AZ39" s="1029"/>
      <c r="BA39" s="1029"/>
      <c r="BB39" s="1029"/>
      <c r="BC39" s="1029"/>
      <c r="BD39" s="1029"/>
      <c r="BE39" s="959"/>
      <c r="BF39" s="959"/>
      <c r="BG39" s="959"/>
      <c r="BH39" s="959"/>
      <c r="BI39" s="960"/>
      <c r="BJ39" s="222"/>
      <c r="BK39" s="222"/>
      <c r="BL39" s="222"/>
      <c r="BM39" s="222"/>
      <c r="BN39" s="222"/>
      <c r="BO39" s="231"/>
      <c r="BP39" s="231"/>
      <c r="BQ39" s="228">
        <v>33</v>
      </c>
      <c r="BR39" s="229"/>
      <c r="BS39" s="980"/>
      <c r="BT39" s="981"/>
      <c r="BU39" s="981"/>
      <c r="BV39" s="981"/>
      <c r="BW39" s="981"/>
      <c r="BX39" s="981"/>
      <c r="BY39" s="981"/>
      <c r="BZ39" s="981"/>
      <c r="CA39" s="981"/>
      <c r="CB39" s="981"/>
      <c r="CC39" s="981"/>
      <c r="CD39" s="981"/>
      <c r="CE39" s="981"/>
      <c r="CF39" s="981"/>
      <c r="CG39" s="1002"/>
      <c r="CH39" s="977"/>
      <c r="CI39" s="978"/>
      <c r="CJ39" s="978"/>
      <c r="CK39" s="978"/>
      <c r="CL39" s="979"/>
      <c r="CM39" s="977"/>
      <c r="CN39" s="978"/>
      <c r="CO39" s="978"/>
      <c r="CP39" s="978"/>
      <c r="CQ39" s="979"/>
      <c r="CR39" s="977"/>
      <c r="CS39" s="978"/>
      <c r="CT39" s="978"/>
      <c r="CU39" s="978"/>
      <c r="CV39" s="979"/>
      <c r="CW39" s="977"/>
      <c r="CX39" s="978"/>
      <c r="CY39" s="978"/>
      <c r="CZ39" s="978"/>
      <c r="DA39" s="979"/>
      <c r="DB39" s="977"/>
      <c r="DC39" s="978"/>
      <c r="DD39" s="978"/>
      <c r="DE39" s="978"/>
      <c r="DF39" s="979"/>
      <c r="DG39" s="977"/>
      <c r="DH39" s="978"/>
      <c r="DI39" s="978"/>
      <c r="DJ39" s="978"/>
      <c r="DK39" s="979"/>
      <c r="DL39" s="977"/>
      <c r="DM39" s="978"/>
      <c r="DN39" s="978"/>
      <c r="DO39" s="978"/>
      <c r="DP39" s="979"/>
      <c r="DQ39" s="977"/>
      <c r="DR39" s="978"/>
      <c r="DS39" s="978"/>
      <c r="DT39" s="978"/>
      <c r="DU39" s="979"/>
      <c r="DV39" s="980"/>
      <c r="DW39" s="981"/>
      <c r="DX39" s="981"/>
      <c r="DY39" s="981"/>
      <c r="DZ39" s="982"/>
      <c r="EA39" s="220"/>
    </row>
    <row r="40" spans="1:131" ht="26.25" customHeight="1" x14ac:dyDescent="0.15">
      <c r="A40" s="228">
        <v>13</v>
      </c>
      <c r="B40" s="1018"/>
      <c r="C40" s="1019"/>
      <c r="D40" s="1019"/>
      <c r="E40" s="1019"/>
      <c r="F40" s="1019"/>
      <c r="G40" s="1019"/>
      <c r="H40" s="1019"/>
      <c r="I40" s="1019"/>
      <c r="J40" s="1019"/>
      <c r="K40" s="1019"/>
      <c r="L40" s="1019"/>
      <c r="M40" s="1019"/>
      <c r="N40" s="1019"/>
      <c r="O40" s="1019"/>
      <c r="P40" s="1020"/>
      <c r="Q40" s="1026"/>
      <c r="R40" s="1027"/>
      <c r="S40" s="1027"/>
      <c r="T40" s="1027"/>
      <c r="U40" s="1027"/>
      <c r="V40" s="1027"/>
      <c r="W40" s="1027"/>
      <c r="X40" s="1027"/>
      <c r="Y40" s="1027"/>
      <c r="Z40" s="1027"/>
      <c r="AA40" s="1027"/>
      <c r="AB40" s="1027"/>
      <c r="AC40" s="1027"/>
      <c r="AD40" s="1027"/>
      <c r="AE40" s="1028"/>
      <c r="AF40" s="1023"/>
      <c r="AG40" s="1024"/>
      <c r="AH40" s="1024"/>
      <c r="AI40" s="1024"/>
      <c r="AJ40" s="1025"/>
      <c r="AK40" s="968"/>
      <c r="AL40" s="958"/>
      <c r="AM40" s="958"/>
      <c r="AN40" s="958"/>
      <c r="AO40" s="958"/>
      <c r="AP40" s="958"/>
      <c r="AQ40" s="958"/>
      <c r="AR40" s="958"/>
      <c r="AS40" s="958"/>
      <c r="AT40" s="958"/>
      <c r="AU40" s="958"/>
      <c r="AV40" s="958"/>
      <c r="AW40" s="958"/>
      <c r="AX40" s="958"/>
      <c r="AY40" s="958"/>
      <c r="AZ40" s="1029"/>
      <c r="BA40" s="1029"/>
      <c r="BB40" s="1029"/>
      <c r="BC40" s="1029"/>
      <c r="BD40" s="1029"/>
      <c r="BE40" s="959"/>
      <c r="BF40" s="959"/>
      <c r="BG40" s="959"/>
      <c r="BH40" s="959"/>
      <c r="BI40" s="960"/>
      <c r="BJ40" s="222"/>
      <c r="BK40" s="222"/>
      <c r="BL40" s="222"/>
      <c r="BM40" s="222"/>
      <c r="BN40" s="222"/>
      <c r="BO40" s="231"/>
      <c r="BP40" s="231"/>
      <c r="BQ40" s="228">
        <v>34</v>
      </c>
      <c r="BR40" s="229"/>
      <c r="BS40" s="980"/>
      <c r="BT40" s="981"/>
      <c r="BU40" s="981"/>
      <c r="BV40" s="981"/>
      <c r="BW40" s="981"/>
      <c r="BX40" s="981"/>
      <c r="BY40" s="981"/>
      <c r="BZ40" s="981"/>
      <c r="CA40" s="981"/>
      <c r="CB40" s="981"/>
      <c r="CC40" s="981"/>
      <c r="CD40" s="981"/>
      <c r="CE40" s="981"/>
      <c r="CF40" s="981"/>
      <c r="CG40" s="1002"/>
      <c r="CH40" s="977"/>
      <c r="CI40" s="978"/>
      <c r="CJ40" s="978"/>
      <c r="CK40" s="978"/>
      <c r="CL40" s="979"/>
      <c r="CM40" s="977"/>
      <c r="CN40" s="978"/>
      <c r="CO40" s="978"/>
      <c r="CP40" s="978"/>
      <c r="CQ40" s="979"/>
      <c r="CR40" s="977"/>
      <c r="CS40" s="978"/>
      <c r="CT40" s="978"/>
      <c r="CU40" s="978"/>
      <c r="CV40" s="979"/>
      <c r="CW40" s="977"/>
      <c r="CX40" s="978"/>
      <c r="CY40" s="978"/>
      <c r="CZ40" s="978"/>
      <c r="DA40" s="979"/>
      <c r="DB40" s="977"/>
      <c r="DC40" s="978"/>
      <c r="DD40" s="978"/>
      <c r="DE40" s="978"/>
      <c r="DF40" s="979"/>
      <c r="DG40" s="977"/>
      <c r="DH40" s="978"/>
      <c r="DI40" s="978"/>
      <c r="DJ40" s="978"/>
      <c r="DK40" s="979"/>
      <c r="DL40" s="977"/>
      <c r="DM40" s="978"/>
      <c r="DN40" s="978"/>
      <c r="DO40" s="978"/>
      <c r="DP40" s="979"/>
      <c r="DQ40" s="977"/>
      <c r="DR40" s="978"/>
      <c r="DS40" s="978"/>
      <c r="DT40" s="978"/>
      <c r="DU40" s="979"/>
      <c r="DV40" s="980"/>
      <c r="DW40" s="981"/>
      <c r="DX40" s="981"/>
      <c r="DY40" s="981"/>
      <c r="DZ40" s="982"/>
      <c r="EA40" s="220"/>
    </row>
    <row r="41" spans="1:131" ht="26.25" customHeight="1" x14ac:dyDescent="0.15">
      <c r="A41" s="228">
        <v>14</v>
      </c>
      <c r="B41" s="1018"/>
      <c r="C41" s="1019"/>
      <c r="D41" s="1019"/>
      <c r="E41" s="1019"/>
      <c r="F41" s="1019"/>
      <c r="G41" s="1019"/>
      <c r="H41" s="1019"/>
      <c r="I41" s="1019"/>
      <c r="J41" s="1019"/>
      <c r="K41" s="1019"/>
      <c r="L41" s="1019"/>
      <c r="M41" s="1019"/>
      <c r="N41" s="1019"/>
      <c r="O41" s="1019"/>
      <c r="P41" s="1020"/>
      <c r="Q41" s="1026"/>
      <c r="R41" s="1027"/>
      <c r="S41" s="1027"/>
      <c r="T41" s="1027"/>
      <c r="U41" s="1027"/>
      <c r="V41" s="1027"/>
      <c r="W41" s="1027"/>
      <c r="X41" s="1027"/>
      <c r="Y41" s="1027"/>
      <c r="Z41" s="1027"/>
      <c r="AA41" s="1027"/>
      <c r="AB41" s="1027"/>
      <c r="AC41" s="1027"/>
      <c r="AD41" s="1027"/>
      <c r="AE41" s="1028"/>
      <c r="AF41" s="1023"/>
      <c r="AG41" s="1024"/>
      <c r="AH41" s="1024"/>
      <c r="AI41" s="1024"/>
      <c r="AJ41" s="1025"/>
      <c r="AK41" s="968"/>
      <c r="AL41" s="958"/>
      <c r="AM41" s="958"/>
      <c r="AN41" s="958"/>
      <c r="AO41" s="958"/>
      <c r="AP41" s="958"/>
      <c r="AQ41" s="958"/>
      <c r="AR41" s="958"/>
      <c r="AS41" s="958"/>
      <c r="AT41" s="958"/>
      <c r="AU41" s="958"/>
      <c r="AV41" s="958"/>
      <c r="AW41" s="958"/>
      <c r="AX41" s="958"/>
      <c r="AY41" s="958"/>
      <c r="AZ41" s="1029"/>
      <c r="BA41" s="1029"/>
      <c r="BB41" s="1029"/>
      <c r="BC41" s="1029"/>
      <c r="BD41" s="1029"/>
      <c r="BE41" s="959"/>
      <c r="BF41" s="959"/>
      <c r="BG41" s="959"/>
      <c r="BH41" s="959"/>
      <c r="BI41" s="960"/>
      <c r="BJ41" s="222"/>
      <c r="BK41" s="222"/>
      <c r="BL41" s="222"/>
      <c r="BM41" s="222"/>
      <c r="BN41" s="222"/>
      <c r="BO41" s="231"/>
      <c r="BP41" s="231"/>
      <c r="BQ41" s="228">
        <v>35</v>
      </c>
      <c r="BR41" s="229"/>
      <c r="BS41" s="980"/>
      <c r="BT41" s="981"/>
      <c r="BU41" s="981"/>
      <c r="BV41" s="981"/>
      <c r="BW41" s="981"/>
      <c r="BX41" s="981"/>
      <c r="BY41" s="981"/>
      <c r="BZ41" s="981"/>
      <c r="CA41" s="981"/>
      <c r="CB41" s="981"/>
      <c r="CC41" s="981"/>
      <c r="CD41" s="981"/>
      <c r="CE41" s="981"/>
      <c r="CF41" s="981"/>
      <c r="CG41" s="1002"/>
      <c r="CH41" s="977"/>
      <c r="CI41" s="978"/>
      <c r="CJ41" s="978"/>
      <c r="CK41" s="978"/>
      <c r="CL41" s="979"/>
      <c r="CM41" s="977"/>
      <c r="CN41" s="978"/>
      <c r="CO41" s="978"/>
      <c r="CP41" s="978"/>
      <c r="CQ41" s="979"/>
      <c r="CR41" s="977"/>
      <c r="CS41" s="978"/>
      <c r="CT41" s="978"/>
      <c r="CU41" s="978"/>
      <c r="CV41" s="979"/>
      <c r="CW41" s="977"/>
      <c r="CX41" s="978"/>
      <c r="CY41" s="978"/>
      <c r="CZ41" s="978"/>
      <c r="DA41" s="979"/>
      <c r="DB41" s="977"/>
      <c r="DC41" s="978"/>
      <c r="DD41" s="978"/>
      <c r="DE41" s="978"/>
      <c r="DF41" s="979"/>
      <c r="DG41" s="977"/>
      <c r="DH41" s="978"/>
      <c r="DI41" s="978"/>
      <c r="DJ41" s="978"/>
      <c r="DK41" s="979"/>
      <c r="DL41" s="977"/>
      <c r="DM41" s="978"/>
      <c r="DN41" s="978"/>
      <c r="DO41" s="978"/>
      <c r="DP41" s="979"/>
      <c r="DQ41" s="977"/>
      <c r="DR41" s="978"/>
      <c r="DS41" s="978"/>
      <c r="DT41" s="978"/>
      <c r="DU41" s="979"/>
      <c r="DV41" s="980"/>
      <c r="DW41" s="981"/>
      <c r="DX41" s="981"/>
      <c r="DY41" s="981"/>
      <c r="DZ41" s="982"/>
      <c r="EA41" s="220"/>
    </row>
    <row r="42" spans="1:131" ht="26.25" customHeight="1" x14ac:dyDescent="0.15">
      <c r="A42" s="228">
        <v>15</v>
      </c>
      <c r="B42" s="1018"/>
      <c r="C42" s="1019"/>
      <c r="D42" s="1019"/>
      <c r="E42" s="1019"/>
      <c r="F42" s="1019"/>
      <c r="G42" s="1019"/>
      <c r="H42" s="1019"/>
      <c r="I42" s="1019"/>
      <c r="J42" s="1019"/>
      <c r="K42" s="1019"/>
      <c r="L42" s="1019"/>
      <c r="M42" s="1019"/>
      <c r="N42" s="1019"/>
      <c r="O42" s="1019"/>
      <c r="P42" s="1020"/>
      <c r="Q42" s="1026"/>
      <c r="R42" s="1027"/>
      <c r="S42" s="1027"/>
      <c r="T42" s="1027"/>
      <c r="U42" s="1027"/>
      <c r="V42" s="1027"/>
      <c r="W42" s="1027"/>
      <c r="X42" s="1027"/>
      <c r="Y42" s="1027"/>
      <c r="Z42" s="1027"/>
      <c r="AA42" s="1027"/>
      <c r="AB42" s="1027"/>
      <c r="AC42" s="1027"/>
      <c r="AD42" s="1027"/>
      <c r="AE42" s="1028"/>
      <c r="AF42" s="1023"/>
      <c r="AG42" s="1024"/>
      <c r="AH42" s="1024"/>
      <c r="AI42" s="1024"/>
      <c r="AJ42" s="1025"/>
      <c r="AK42" s="968"/>
      <c r="AL42" s="958"/>
      <c r="AM42" s="958"/>
      <c r="AN42" s="958"/>
      <c r="AO42" s="958"/>
      <c r="AP42" s="958"/>
      <c r="AQ42" s="958"/>
      <c r="AR42" s="958"/>
      <c r="AS42" s="958"/>
      <c r="AT42" s="958"/>
      <c r="AU42" s="958"/>
      <c r="AV42" s="958"/>
      <c r="AW42" s="958"/>
      <c r="AX42" s="958"/>
      <c r="AY42" s="958"/>
      <c r="AZ42" s="1029"/>
      <c r="BA42" s="1029"/>
      <c r="BB42" s="1029"/>
      <c r="BC42" s="1029"/>
      <c r="BD42" s="1029"/>
      <c r="BE42" s="959"/>
      <c r="BF42" s="959"/>
      <c r="BG42" s="959"/>
      <c r="BH42" s="959"/>
      <c r="BI42" s="960"/>
      <c r="BJ42" s="222"/>
      <c r="BK42" s="222"/>
      <c r="BL42" s="222"/>
      <c r="BM42" s="222"/>
      <c r="BN42" s="222"/>
      <c r="BO42" s="231"/>
      <c r="BP42" s="231"/>
      <c r="BQ42" s="228">
        <v>36</v>
      </c>
      <c r="BR42" s="229"/>
      <c r="BS42" s="980"/>
      <c r="BT42" s="981"/>
      <c r="BU42" s="981"/>
      <c r="BV42" s="981"/>
      <c r="BW42" s="981"/>
      <c r="BX42" s="981"/>
      <c r="BY42" s="981"/>
      <c r="BZ42" s="981"/>
      <c r="CA42" s="981"/>
      <c r="CB42" s="981"/>
      <c r="CC42" s="981"/>
      <c r="CD42" s="981"/>
      <c r="CE42" s="981"/>
      <c r="CF42" s="981"/>
      <c r="CG42" s="1002"/>
      <c r="CH42" s="977"/>
      <c r="CI42" s="978"/>
      <c r="CJ42" s="978"/>
      <c r="CK42" s="978"/>
      <c r="CL42" s="979"/>
      <c r="CM42" s="977"/>
      <c r="CN42" s="978"/>
      <c r="CO42" s="978"/>
      <c r="CP42" s="978"/>
      <c r="CQ42" s="979"/>
      <c r="CR42" s="977"/>
      <c r="CS42" s="978"/>
      <c r="CT42" s="978"/>
      <c r="CU42" s="978"/>
      <c r="CV42" s="979"/>
      <c r="CW42" s="977"/>
      <c r="CX42" s="978"/>
      <c r="CY42" s="978"/>
      <c r="CZ42" s="978"/>
      <c r="DA42" s="979"/>
      <c r="DB42" s="977"/>
      <c r="DC42" s="978"/>
      <c r="DD42" s="978"/>
      <c r="DE42" s="978"/>
      <c r="DF42" s="979"/>
      <c r="DG42" s="977"/>
      <c r="DH42" s="978"/>
      <c r="DI42" s="978"/>
      <c r="DJ42" s="978"/>
      <c r="DK42" s="979"/>
      <c r="DL42" s="977"/>
      <c r="DM42" s="978"/>
      <c r="DN42" s="978"/>
      <c r="DO42" s="978"/>
      <c r="DP42" s="979"/>
      <c r="DQ42" s="977"/>
      <c r="DR42" s="978"/>
      <c r="DS42" s="978"/>
      <c r="DT42" s="978"/>
      <c r="DU42" s="979"/>
      <c r="DV42" s="980"/>
      <c r="DW42" s="981"/>
      <c r="DX42" s="981"/>
      <c r="DY42" s="981"/>
      <c r="DZ42" s="982"/>
      <c r="EA42" s="220"/>
    </row>
    <row r="43" spans="1:131" ht="26.25" customHeight="1" x14ac:dyDescent="0.15">
      <c r="A43" s="228">
        <v>16</v>
      </c>
      <c r="B43" s="1018"/>
      <c r="C43" s="1019"/>
      <c r="D43" s="1019"/>
      <c r="E43" s="1019"/>
      <c r="F43" s="1019"/>
      <c r="G43" s="1019"/>
      <c r="H43" s="1019"/>
      <c r="I43" s="1019"/>
      <c r="J43" s="1019"/>
      <c r="K43" s="1019"/>
      <c r="L43" s="1019"/>
      <c r="M43" s="1019"/>
      <c r="N43" s="1019"/>
      <c r="O43" s="1019"/>
      <c r="P43" s="1020"/>
      <c r="Q43" s="1026"/>
      <c r="R43" s="1027"/>
      <c r="S43" s="1027"/>
      <c r="T43" s="1027"/>
      <c r="U43" s="1027"/>
      <c r="V43" s="1027"/>
      <c r="W43" s="1027"/>
      <c r="X43" s="1027"/>
      <c r="Y43" s="1027"/>
      <c r="Z43" s="1027"/>
      <c r="AA43" s="1027"/>
      <c r="AB43" s="1027"/>
      <c r="AC43" s="1027"/>
      <c r="AD43" s="1027"/>
      <c r="AE43" s="1028"/>
      <c r="AF43" s="1023"/>
      <c r="AG43" s="1024"/>
      <c r="AH43" s="1024"/>
      <c r="AI43" s="1024"/>
      <c r="AJ43" s="1025"/>
      <c r="AK43" s="968"/>
      <c r="AL43" s="958"/>
      <c r="AM43" s="958"/>
      <c r="AN43" s="958"/>
      <c r="AO43" s="958"/>
      <c r="AP43" s="958"/>
      <c r="AQ43" s="958"/>
      <c r="AR43" s="958"/>
      <c r="AS43" s="958"/>
      <c r="AT43" s="958"/>
      <c r="AU43" s="958"/>
      <c r="AV43" s="958"/>
      <c r="AW43" s="958"/>
      <c r="AX43" s="958"/>
      <c r="AY43" s="958"/>
      <c r="AZ43" s="1029"/>
      <c r="BA43" s="1029"/>
      <c r="BB43" s="1029"/>
      <c r="BC43" s="1029"/>
      <c r="BD43" s="1029"/>
      <c r="BE43" s="959"/>
      <c r="BF43" s="959"/>
      <c r="BG43" s="959"/>
      <c r="BH43" s="959"/>
      <c r="BI43" s="960"/>
      <c r="BJ43" s="222"/>
      <c r="BK43" s="222"/>
      <c r="BL43" s="222"/>
      <c r="BM43" s="222"/>
      <c r="BN43" s="222"/>
      <c r="BO43" s="231"/>
      <c r="BP43" s="231"/>
      <c r="BQ43" s="228">
        <v>37</v>
      </c>
      <c r="BR43" s="229"/>
      <c r="BS43" s="980"/>
      <c r="BT43" s="981"/>
      <c r="BU43" s="981"/>
      <c r="BV43" s="981"/>
      <c r="BW43" s="981"/>
      <c r="BX43" s="981"/>
      <c r="BY43" s="981"/>
      <c r="BZ43" s="981"/>
      <c r="CA43" s="981"/>
      <c r="CB43" s="981"/>
      <c r="CC43" s="981"/>
      <c r="CD43" s="981"/>
      <c r="CE43" s="981"/>
      <c r="CF43" s="981"/>
      <c r="CG43" s="1002"/>
      <c r="CH43" s="977"/>
      <c r="CI43" s="978"/>
      <c r="CJ43" s="978"/>
      <c r="CK43" s="978"/>
      <c r="CL43" s="979"/>
      <c r="CM43" s="977"/>
      <c r="CN43" s="978"/>
      <c r="CO43" s="978"/>
      <c r="CP43" s="978"/>
      <c r="CQ43" s="979"/>
      <c r="CR43" s="977"/>
      <c r="CS43" s="978"/>
      <c r="CT43" s="978"/>
      <c r="CU43" s="978"/>
      <c r="CV43" s="979"/>
      <c r="CW43" s="977"/>
      <c r="CX43" s="978"/>
      <c r="CY43" s="978"/>
      <c r="CZ43" s="978"/>
      <c r="DA43" s="979"/>
      <c r="DB43" s="977"/>
      <c r="DC43" s="978"/>
      <c r="DD43" s="978"/>
      <c r="DE43" s="978"/>
      <c r="DF43" s="979"/>
      <c r="DG43" s="977"/>
      <c r="DH43" s="978"/>
      <c r="DI43" s="978"/>
      <c r="DJ43" s="978"/>
      <c r="DK43" s="979"/>
      <c r="DL43" s="977"/>
      <c r="DM43" s="978"/>
      <c r="DN43" s="978"/>
      <c r="DO43" s="978"/>
      <c r="DP43" s="979"/>
      <c r="DQ43" s="977"/>
      <c r="DR43" s="978"/>
      <c r="DS43" s="978"/>
      <c r="DT43" s="978"/>
      <c r="DU43" s="979"/>
      <c r="DV43" s="980"/>
      <c r="DW43" s="981"/>
      <c r="DX43" s="981"/>
      <c r="DY43" s="981"/>
      <c r="DZ43" s="982"/>
      <c r="EA43" s="220"/>
    </row>
    <row r="44" spans="1:131" ht="26.25" customHeight="1" x14ac:dyDescent="0.15">
      <c r="A44" s="228">
        <v>17</v>
      </c>
      <c r="B44" s="1018"/>
      <c r="C44" s="1019"/>
      <c r="D44" s="1019"/>
      <c r="E44" s="1019"/>
      <c r="F44" s="1019"/>
      <c r="G44" s="1019"/>
      <c r="H44" s="1019"/>
      <c r="I44" s="1019"/>
      <c r="J44" s="1019"/>
      <c r="K44" s="1019"/>
      <c r="L44" s="1019"/>
      <c r="M44" s="1019"/>
      <c r="N44" s="1019"/>
      <c r="O44" s="1019"/>
      <c r="P44" s="1020"/>
      <c r="Q44" s="1026"/>
      <c r="R44" s="1027"/>
      <c r="S44" s="1027"/>
      <c r="T44" s="1027"/>
      <c r="U44" s="1027"/>
      <c r="V44" s="1027"/>
      <c r="W44" s="1027"/>
      <c r="X44" s="1027"/>
      <c r="Y44" s="1027"/>
      <c r="Z44" s="1027"/>
      <c r="AA44" s="1027"/>
      <c r="AB44" s="1027"/>
      <c r="AC44" s="1027"/>
      <c r="AD44" s="1027"/>
      <c r="AE44" s="1028"/>
      <c r="AF44" s="1023"/>
      <c r="AG44" s="1024"/>
      <c r="AH44" s="1024"/>
      <c r="AI44" s="1024"/>
      <c r="AJ44" s="1025"/>
      <c r="AK44" s="968"/>
      <c r="AL44" s="958"/>
      <c r="AM44" s="958"/>
      <c r="AN44" s="958"/>
      <c r="AO44" s="958"/>
      <c r="AP44" s="958"/>
      <c r="AQ44" s="958"/>
      <c r="AR44" s="958"/>
      <c r="AS44" s="958"/>
      <c r="AT44" s="958"/>
      <c r="AU44" s="958"/>
      <c r="AV44" s="958"/>
      <c r="AW44" s="958"/>
      <c r="AX44" s="958"/>
      <c r="AY44" s="958"/>
      <c r="AZ44" s="1029"/>
      <c r="BA44" s="1029"/>
      <c r="BB44" s="1029"/>
      <c r="BC44" s="1029"/>
      <c r="BD44" s="1029"/>
      <c r="BE44" s="959"/>
      <c r="BF44" s="959"/>
      <c r="BG44" s="959"/>
      <c r="BH44" s="959"/>
      <c r="BI44" s="960"/>
      <c r="BJ44" s="222"/>
      <c r="BK44" s="222"/>
      <c r="BL44" s="222"/>
      <c r="BM44" s="222"/>
      <c r="BN44" s="222"/>
      <c r="BO44" s="231"/>
      <c r="BP44" s="231"/>
      <c r="BQ44" s="228">
        <v>38</v>
      </c>
      <c r="BR44" s="229"/>
      <c r="BS44" s="980"/>
      <c r="BT44" s="981"/>
      <c r="BU44" s="981"/>
      <c r="BV44" s="981"/>
      <c r="BW44" s="981"/>
      <c r="BX44" s="981"/>
      <c r="BY44" s="981"/>
      <c r="BZ44" s="981"/>
      <c r="CA44" s="981"/>
      <c r="CB44" s="981"/>
      <c r="CC44" s="981"/>
      <c r="CD44" s="981"/>
      <c r="CE44" s="981"/>
      <c r="CF44" s="981"/>
      <c r="CG44" s="1002"/>
      <c r="CH44" s="977"/>
      <c r="CI44" s="978"/>
      <c r="CJ44" s="978"/>
      <c r="CK44" s="978"/>
      <c r="CL44" s="979"/>
      <c r="CM44" s="977"/>
      <c r="CN44" s="978"/>
      <c r="CO44" s="978"/>
      <c r="CP44" s="978"/>
      <c r="CQ44" s="979"/>
      <c r="CR44" s="977"/>
      <c r="CS44" s="978"/>
      <c r="CT44" s="978"/>
      <c r="CU44" s="978"/>
      <c r="CV44" s="979"/>
      <c r="CW44" s="977"/>
      <c r="CX44" s="978"/>
      <c r="CY44" s="978"/>
      <c r="CZ44" s="978"/>
      <c r="DA44" s="979"/>
      <c r="DB44" s="977"/>
      <c r="DC44" s="978"/>
      <c r="DD44" s="978"/>
      <c r="DE44" s="978"/>
      <c r="DF44" s="979"/>
      <c r="DG44" s="977"/>
      <c r="DH44" s="978"/>
      <c r="DI44" s="978"/>
      <c r="DJ44" s="978"/>
      <c r="DK44" s="979"/>
      <c r="DL44" s="977"/>
      <c r="DM44" s="978"/>
      <c r="DN44" s="978"/>
      <c r="DO44" s="978"/>
      <c r="DP44" s="979"/>
      <c r="DQ44" s="977"/>
      <c r="DR44" s="978"/>
      <c r="DS44" s="978"/>
      <c r="DT44" s="978"/>
      <c r="DU44" s="979"/>
      <c r="DV44" s="980"/>
      <c r="DW44" s="981"/>
      <c r="DX44" s="981"/>
      <c r="DY44" s="981"/>
      <c r="DZ44" s="982"/>
      <c r="EA44" s="220"/>
    </row>
    <row r="45" spans="1:131" ht="26.25" customHeight="1" x14ac:dyDescent="0.15">
      <c r="A45" s="228">
        <v>18</v>
      </c>
      <c r="B45" s="1018"/>
      <c r="C45" s="1019"/>
      <c r="D45" s="1019"/>
      <c r="E45" s="1019"/>
      <c r="F45" s="1019"/>
      <c r="G45" s="1019"/>
      <c r="H45" s="1019"/>
      <c r="I45" s="1019"/>
      <c r="J45" s="1019"/>
      <c r="K45" s="1019"/>
      <c r="L45" s="1019"/>
      <c r="M45" s="1019"/>
      <c r="N45" s="1019"/>
      <c r="O45" s="1019"/>
      <c r="P45" s="1020"/>
      <c r="Q45" s="1026"/>
      <c r="R45" s="1027"/>
      <c r="S45" s="1027"/>
      <c r="T45" s="1027"/>
      <c r="U45" s="1027"/>
      <c r="V45" s="1027"/>
      <c r="W45" s="1027"/>
      <c r="X45" s="1027"/>
      <c r="Y45" s="1027"/>
      <c r="Z45" s="1027"/>
      <c r="AA45" s="1027"/>
      <c r="AB45" s="1027"/>
      <c r="AC45" s="1027"/>
      <c r="AD45" s="1027"/>
      <c r="AE45" s="1028"/>
      <c r="AF45" s="1023"/>
      <c r="AG45" s="1024"/>
      <c r="AH45" s="1024"/>
      <c r="AI45" s="1024"/>
      <c r="AJ45" s="1025"/>
      <c r="AK45" s="968"/>
      <c r="AL45" s="958"/>
      <c r="AM45" s="958"/>
      <c r="AN45" s="958"/>
      <c r="AO45" s="958"/>
      <c r="AP45" s="958"/>
      <c r="AQ45" s="958"/>
      <c r="AR45" s="958"/>
      <c r="AS45" s="958"/>
      <c r="AT45" s="958"/>
      <c r="AU45" s="958"/>
      <c r="AV45" s="958"/>
      <c r="AW45" s="958"/>
      <c r="AX45" s="958"/>
      <c r="AY45" s="958"/>
      <c r="AZ45" s="1029"/>
      <c r="BA45" s="1029"/>
      <c r="BB45" s="1029"/>
      <c r="BC45" s="1029"/>
      <c r="BD45" s="1029"/>
      <c r="BE45" s="959"/>
      <c r="BF45" s="959"/>
      <c r="BG45" s="959"/>
      <c r="BH45" s="959"/>
      <c r="BI45" s="960"/>
      <c r="BJ45" s="222"/>
      <c r="BK45" s="222"/>
      <c r="BL45" s="222"/>
      <c r="BM45" s="222"/>
      <c r="BN45" s="222"/>
      <c r="BO45" s="231"/>
      <c r="BP45" s="231"/>
      <c r="BQ45" s="228">
        <v>39</v>
      </c>
      <c r="BR45" s="229"/>
      <c r="BS45" s="980"/>
      <c r="BT45" s="981"/>
      <c r="BU45" s="981"/>
      <c r="BV45" s="981"/>
      <c r="BW45" s="981"/>
      <c r="BX45" s="981"/>
      <c r="BY45" s="981"/>
      <c r="BZ45" s="981"/>
      <c r="CA45" s="981"/>
      <c r="CB45" s="981"/>
      <c r="CC45" s="981"/>
      <c r="CD45" s="981"/>
      <c r="CE45" s="981"/>
      <c r="CF45" s="981"/>
      <c r="CG45" s="1002"/>
      <c r="CH45" s="977"/>
      <c r="CI45" s="978"/>
      <c r="CJ45" s="978"/>
      <c r="CK45" s="978"/>
      <c r="CL45" s="979"/>
      <c r="CM45" s="977"/>
      <c r="CN45" s="978"/>
      <c r="CO45" s="978"/>
      <c r="CP45" s="978"/>
      <c r="CQ45" s="979"/>
      <c r="CR45" s="977"/>
      <c r="CS45" s="978"/>
      <c r="CT45" s="978"/>
      <c r="CU45" s="978"/>
      <c r="CV45" s="979"/>
      <c r="CW45" s="977"/>
      <c r="CX45" s="978"/>
      <c r="CY45" s="978"/>
      <c r="CZ45" s="978"/>
      <c r="DA45" s="979"/>
      <c r="DB45" s="977"/>
      <c r="DC45" s="978"/>
      <c r="DD45" s="978"/>
      <c r="DE45" s="978"/>
      <c r="DF45" s="979"/>
      <c r="DG45" s="977"/>
      <c r="DH45" s="978"/>
      <c r="DI45" s="978"/>
      <c r="DJ45" s="978"/>
      <c r="DK45" s="979"/>
      <c r="DL45" s="977"/>
      <c r="DM45" s="978"/>
      <c r="DN45" s="978"/>
      <c r="DO45" s="978"/>
      <c r="DP45" s="979"/>
      <c r="DQ45" s="977"/>
      <c r="DR45" s="978"/>
      <c r="DS45" s="978"/>
      <c r="DT45" s="978"/>
      <c r="DU45" s="979"/>
      <c r="DV45" s="980"/>
      <c r="DW45" s="981"/>
      <c r="DX45" s="981"/>
      <c r="DY45" s="981"/>
      <c r="DZ45" s="982"/>
      <c r="EA45" s="220"/>
    </row>
    <row r="46" spans="1:131" ht="26.25" customHeight="1" x14ac:dyDescent="0.15">
      <c r="A46" s="228">
        <v>19</v>
      </c>
      <c r="B46" s="1018"/>
      <c r="C46" s="1019"/>
      <c r="D46" s="1019"/>
      <c r="E46" s="1019"/>
      <c r="F46" s="1019"/>
      <c r="G46" s="1019"/>
      <c r="H46" s="1019"/>
      <c r="I46" s="1019"/>
      <c r="J46" s="1019"/>
      <c r="K46" s="1019"/>
      <c r="L46" s="1019"/>
      <c r="M46" s="1019"/>
      <c r="N46" s="1019"/>
      <c r="O46" s="1019"/>
      <c r="P46" s="1020"/>
      <c r="Q46" s="1026"/>
      <c r="R46" s="1027"/>
      <c r="S46" s="1027"/>
      <c r="T46" s="1027"/>
      <c r="U46" s="1027"/>
      <c r="V46" s="1027"/>
      <c r="W46" s="1027"/>
      <c r="X46" s="1027"/>
      <c r="Y46" s="1027"/>
      <c r="Z46" s="1027"/>
      <c r="AA46" s="1027"/>
      <c r="AB46" s="1027"/>
      <c r="AC46" s="1027"/>
      <c r="AD46" s="1027"/>
      <c r="AE46" s="1028"/>
      <c r="AF46" s="1023"/>
      <c r="AG46" s="1024"/>
      <c r="AH46" s="1024"/>
      <c r="AI46" s="1024"/>
      <c r="AJ46" s="1025"/>
      <c r="AK46" s="968"/>
      <c r="AL46" s="958"/>
      <c r="AM46" s="958"/>
      <c r="AN46" s="958"/>
      <c r="AO46" s="958"/>
      <c r="AP46" s="958"/>
      <c r="AQ46" s="958"/>
      <c r="AR46" s="958"/>
      <c r="AS46" s="958"/>
      <c r="AT46" s="958"/>
      <c r="AU46" s="958"/>
      <c r="AV46" s="958"/>
      <c r="AW46" s="958"/>
      <c r="AX46" s="958"/>
      <c r="AY46" s="958"/>
      <c r="AZ46" s="1029"/>
      <c r="BA46" s="1029"/>
      <c r="BB46" s="1029"/>
      <c r="BC46" s="1029"/>
      <c r="BD46" s="1029"/>
      <c r="BE46" s="959"/>
      <c r="BF46" s="959"/>
      <c r="BG46" s="959"/>
      <c r="BH46" s="959"/>
      <c r="BI46" s="960"/>
      <c r="BJ46" s="222"/>
      <c r="BK46" s="222"/>
      <c r="BL46" s="222"/>
      <c r="BM46" s="222"/>
      <c r="BN46" s="222"/>
      <c r="BO46" s="231"/>
      <c r="BP46" s="231"/>
      <c r="BQ46" s="228">
        <v>40</v>
      </c>
      <c r="BR46" s="229"/>
      <c r="BS46" s="980"/>
      <c r="BT46" s="981"/>
      <c r="BU46" s="981"/>
      <c r="BV46" s="981"/>
      <c r="BW46" s="981"/>
      <c r="BX46" s="981"/>
      <c r="BY46" s="981"/>
      <c r="BZ46" s="981"/>
      <c r="CA46" s="981"/>
      <c r="CB46" s="981"/>
      <c r="CC46" s="981"/>
      <c r="CD46" s="981"/>
      <c r="CE46" s="981"/>
      <c r="CF46" s="981"/>
      <c r="CG46" s="1002"/>
      <c r="CH46" s="977"/>
      <c r="CI46" s="978"/>
      <c r="CJ46" s="978"/>
      <c r="CK46" s="978"/>
      <c r="CL46" s="979"/>
      <c r="CM46" s="977"/>
      <c r="CN46" s="978"/>
      <c r="CO46" s="978"/>
      <c r="CP46" s="978"/>
      <c r="CQ46" s="979"/>
      <c r="CR46" s="977"/>
      <c r="CS46" s="978"/>
      <c r="CT46" s="978"/>
      <c r="CU46" s="978"/>
      <c r="CV46" s="979"/>
      <c r="CW46" s="977"/>
      <c r="CX46" s="978"/>
      <c r="CY46" s="978"/>
      <c r="CZ46" s="978"/>
      <c r="DA46" s="979"/>
      <c r="DB46" s="977"/>
      <c r="DC46" s="978"/>
      <c r="DD46" s="978"/>
      <c r="DE46" s="978"/>
      <c r="DF46" s="979"/>
      <c r="DG46" s="977"/>
      <c r="DH46" s="978"/>
      <c r="DI46" s="978"/>
      <c r="DJ46" s="978"/>
      <c r="DK46" s="979"/>
      <c r="DL46" s="977"/>
      <c r="DM46" s="978"/>
      <c r="DN46" s="978"/>
      <c r="DO46" s="978"/>
      <c r="DP46" s="979"/>
      <c r="DQ46" s="977"/>
      <c r="DR46" s="978"/>
      <c r="DS46" s="978"/>
      <c r="DT46" s="978"/>
      <c r="DU46" s="979"/>
      <c r="DV46" s="980"/>
      <c r="DW46" s="981"/>
      <c r="DX46" s="981"/>
      <c r="DY46" s="981"/>
      <c r="DZ46" s="982"/>
      <c r="EA46" s="220"/>
    </row>
    <row r="47" spans="1:131" ht="26.25" customHeight="1" x14ac:dyDescent="0.15">
      <c r="A47" s="228">
        <v>20</v>
      </c>
      <c r="B47" s="1018"/>
      <c r="C47" s="1019"/>
      <c r="D47" s="1019"/>
      <c r="E47" s="1019"/>
      <c r="F47" s="1019"/>
      <c r="G47" s="1019"/>
      <c r="H47" s="1019"/>
      <c r="I47" s="1019"/>
      <c r="J47" s="1019"/>
      <c r="K47" s="1019"/>
      <c r="L47" s="1019"/>
      <c r="M47" s="1019"/>
      <c r="N47" s="1019"/>
      <c r="O47" s="1019"/>
      <c r="P47" s="1020"/>
      <c r="Q47" s="1026"/>
      <c r="R47" s="1027"/>
      <c r="S47" s="1027"/>
      <c r="T47" s="1027"/>
      <c r="U47" s="1027"/>
      <c r="V47" s="1027"/>
      <c r="W47" s="1027"/>
      <c r="X47" s="1027"/>
      <c r="Y47" s="1027"/>
      <c r="Z47" s="1027"/>
      <c r="AA47" s="1027"/>
      <c r="AB47" s="1027"/>
      <c r="AC47" s="1027"/>
      <c r="AD47" s="1027"/>
      <c r="AE47" s="1028"/>
      <c r="AF47" s="1023"/>
      <c r="AG47" s="1024"/>
      <c r="AH47" s="1024"/>
      <c r="AI47" s="1024"/>
      <c r="AJ47" s="1025"/>
      <c r="AK47" s="968"/>
      <c r="AL47" s="958"/>
      <c r="AM47" s="958"/>
      <c r="AN47" s="958"/>
      <c r="AO47" s="958"/>
      <c r="AP47" s="958"/>
      <c r="AQ47" s="958"/>
      <c r="AR47" s="958"/>
      <c r="AS47" s="958"/>
      <c r="AT47" s="958"/>
      <c r="AU47" s="958"/>
      <c r="AV47" s="958"/>
      <c r="AW47" s="958"/>
      <c r="AX47" s="958"/>
      <c r="AY47" s="958"/>
      <c r="AZ47" s="1029"/>
      <c r="BA47" s="1029"/>
      <c r="BB47" s="1029"/>
      <c r="BC47" s="1029"/>
      <c r="BD47" s="1029"/>
      <c r="BE47" s="959"/>
      <c r="BF47" s="959"/>
      <c r="BG47" s="959"/>
      <c r="BH47" s="959"/>
      <c r="BI47" s="960"/>
      <c r="BJ47" s="222"/>
      <c r="BK47" s="222"/>
      <c r="BL47" s="222"/>
      <c r="BM47" s="222"/>
      <c r="BN47" s="222"/>
      <c r="BO47" s="231"/>
      <c r="BP47" s="231"/>
      <c r="BQ47" s="228">
        <v>41</v>
      </c>
      <c r="BR47" s="229"/>
      <c r="BS47" s="980"/>
      <c r="BT47" s="981"/>
      <c r="BU47" s="981"/>
      <c r="BV47" s="981"/>
      <c r="BW47" s="981"/>
      <c r="BX47" s="981"/>
      <c r="BY47" s="981"/>
      <c r="BZ47" s="981"/>
      <c r="CA47" s="981"/>
      <c r="CB47" s="981"/>
      <c r="CC47" s="981"/>
      <c r="CD47" s="981"/>
      <c r="CE47" s="981"/>
      <c r="CF47" s="981"/>
      <c r="CG47" s="1002"/>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220"/>
    </row>
    <row r="48" spans="1:131" ht="26.25" customHeight="1" x14ac:dyDescent="0.15">
      <c r="A48" s="228">
        <v>21</v>
      </c>
      <c r="B48" s="1018"/>
      <c r="C48" s="1019"/>
      <c r="D48" s="1019"/>
      <c r="E48" s="1019"/>
      <c r="F48" s="1019"/>
      <c r="G48" s="1019"/>
      <c r="H48" s="1019"/>
      <c r="I48" s="1019"/>
      <c r="J48" s="1019"/>
      <c r="K48" s="1019"/>
      <c r="L48" s="1019"/>
      <c r="M48" s="1019"/>
      <c r="N48" s="1019"/>
      <c r="O48" s="1019"/>
      <c r="P48" s="1020"/>
      <c r="Q48" s="1026"/>
      <c r="R48" s="1027"/>
      <c r="S48" s="1027"/>
      <c r="T48" s="1027"/>
      <c r="U48" s="1027"/>
      <c r="V48" s="1027"/>
      <c r="W48" s="1027"/>
      <c r="X48" s="1027"/>
      <c r="Y48" s="1027"/>
      <c r="Z48" s="1027"/>
      <c r="AA48" s="1027"/>
      <c r="AB48" s="1027"/>
      <c r="AC48" s="1027"/>
      <c r="AD48" s="1027"/>
      <c r="AE48" s="1028"/>
      <c r="AF48" s="1023"/>
      <c r="AG48" s="1024"/>
      <c r="AH48" s="1024"/>
      <c r="AI48" s="1024"/>
      <c r="AJ48" s="1025"/>
      <c r="AK48" s="968"/>
      <c r="AL48" s="958"/>
      <c r="AM48" s="958"/>
      <c r="AN48" s="958"/>
      <c r="AO48" s="958"/>
      <c r="AP48" s="958"/>
      <c r="AQ48" s="958"/>
      <c r="AR48" s="958"/>
      <c r="AS48" s="958"/>
      <c r="AT48" s="958"/>
      <c r="AU48" s="958"/>
      <c r="AV48" s="958"/>
      <c r="AW48" s="958"/>
      <c r="AX48" s="958"/>
      <c r="AY48" s="958"/>
      <c r="AZ48" s="1029"/>
      <c r="BA48" s="1029"/>
      <c r="BB48" s="1029"/>
      <c r="BC48" s="1029"/>
      <c r="BD48" s="1029"/>
      <c r="BE48" s="959"/>
      <c r="BF48" s="959"/>
      <c r="BG48" s="959"/>
      <c r="BH48" s="959"/>
      <c r="BI48" s="960"/>
      <c r="BJ48" s="222"/>
      <c r="BK48" s="222"/>
      <c r="BL48" s="222"/>
      <c r="BM48" s="222"/>
      <c r="BN48" s="222"/>
      <c r="BO48" s="231"/>
      <c r="BP48" s="231"/>
      <c r="BQ48" s="228">
        <v>42</v>
      </c>
      <c r="BR48" s="229"/>
      <c r="BS48" s="980"/>
      <c r="BT48" s="981"/>
      <c r="BU48" s="981"/>
      <c r="BV48" s="981"/>
      <c r="BW48" s="981"/>
      <c r="BX48" s="981"/>
      <c r="BY48" s="981"/>
      <c r="BZ48" s="981"/>
      <c r="CA48" s="981"/>
      <c r="CB48" s="981"/>
      <c r="CC48" s="981"/>
      <c r="CD48" s="981"/>
      <c r="CE48" s="981"/>
      <c r="CF48" s="981"/>
      <c r="CG48" s="1002"/>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220"/>
    </row>
    <row r="49" spans="1:131" ht="26.25" customHeight="1" x14ac:dyDescent="0.15">
      <c r="A49" s="228">
        <v>22</v>
      </c>
      <c r="B49" s="1018"/>
      <c r="C49" s="1019"/>
      <c r="D49" s="1019"/>
      <c r="E49" s="1019"/>
      <c r="F49" s="1019"/>
      <c r="G49" s="1019"/>
      <c r="H49" s="1019"/>
      <c r="I49" s="1019"/>
      <c r="J49" s="1019"/>
      <c r="K49" s="1019"/>
      <c r="L49" s="1019"/>
      <c r="M49" s="1019"/>
      <c r="N49" s="1019"/>
      <c r="O49" s="1019"/>
      <c r="P49" s="1020"/>
      <c r="Q49" s="1026"/>
      <c r="R49" s="1027"/>
      <c r="S49" s="1027"/>
      <c r="T49" s="1027"/>
      <c r="U49" s="1027"/>
      <c r="V49" s="1027"/>
      <c r="W49" s="1027"/>
      <c r="X49" s="1027"/>
      <c r="Y49" s="1027"/>
      <c r="Z49" s="1027"/>
      <c r="AA49" s="1027"/>
      <c r="AB49" s="1027"/>
      <c r="AC49" s="1027"/>
      <c r="AD49" s="1027"/>
      <c r="AE49" s="1028"/>
      <c r="AF49" s="1023"/>
      <c r="AG49" s="1024"/>
      <c r="AH49" s="1024"/>
      <c r="AI49" s="1024"/>
      <c r="AJ49" s="1025"/>
      <c r="AK49" s="968"/>
      <c r="AL49" s="958"/>
      <c r="AM49" s="958"/>
      <c r="AN49" s="958"/>
      <c r="AO49" s="958"/>
      <c r="AP49" s="958"/>
      <c r="AQ49" s="958"/>
      <c r="AR49" s="958"/>
      <c r="AS49" s="958"/>
      <c r="AT49" s="958"/>
      <c r="AU49" s="958"/>
      <c r="AV49" s="958"/>
      <c r="AW49" s="958"/>
      <c r="AX49" s="958"/>
      <c r="AY49" s="958"/>
      <c r="AZ49" s="1029"/>
      <c r="BA49" s="1029"/>
      <c r="BB49" s="1029"/>
      <c r="BC49" s="1029"/>
      <c r="BD49" s="1029"/>
      <c r="BE49" s="959"/>
      <c r="BF49" s="959"/>
      <c r="BG49" s="959"/>
      <c r="BH49" s="959"/>
      <c r="BI49" s="960"/>
      <c r="BJ49" s="222"/>
      <c r="BK49" s="222"/>
      <c r="BL49" s="222"/>
      <c r="BM49" s="222"/>
      <c r="BN49" s="222"/>
      <c r="BO49" s="231"/>
      <c r="BP49" s="231"/>
      <c r="BQ49" s="228">
        <v>43</v>
      </c>
      <c r="BR49" s="229"/>
      <c r="BS49" s="980"/>
      <c r="BT49" s="981"/>
      <c r="BU49" s="981"/>
      <c r="BV49" s="981"/>
      <c r="BW49" s="981"/>
      <c r="BX49" s="981"/>
      <c r="BY49" s="981"/>
      <c r="BZ49" s="981"/>
      <c r="CA49" s="981"/>
      <c r="CB49" s="981"/>
      <c r="CC49" s="981"/>
      <c r="CD49" s="981"/>
      <c r="CE49" s="981"/>
      <c r="CF49" s="981"/>
      <c r="CG49" s="1002"/>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220"/>
    </row>
    <row r="50" spans="1:131" ht="26.25" customHeight="1" x14ac:dyDescent="0.15">
      <c r="A50" s="228">
        <v>23</v>
      </c>
      <c r="B50" s="1018"/>
      <c r="C50" s="1019"/>
      <c r="D50" s="1019"/>
      <c r="E50" s="1019"/>
      <c r="F50" s="1019"/>
      <c r="G50" s="1019"/>
      <c r="H50" s="1019"/>
      <c r="I50" s="1019"/>
      <c r="J50" s="1019"/>
      <c r="K50" s="1019"/>
      <c r="L50" s="1019"/>
      <c r="M50" s="1019"/>
      <c r="N50" s="1019"/>
      <c r="O50" s="1019"/>
      <c r="P50" s="1020"/>
      <c r="Q50" s="1021"/>
      <c r="R50" s="1013"/>
      <c r="S50" s="1013"/>
      <c r="T50" s="1013"/>
      <c r="U50" s="1013"/>
      <c r="V50" s="1013"/>
      <c r="W50" s="1013"/>
      <c r="X50" s="1013"/>
      <c r="Y50" s="1013"/>
      <c r="Z50" s="1013"/>
      <c r="AA50" s="1013"/>
      <c r="AB50" s="1013"/>
      <c r="AC50" s="1013"/>
      <c r="AD50" s="1013"/>
      <c r="AE50" s="1022"/>
      <c r="AF50" s="1023"/>
      <c r="AG50" s="1024"/>
      <c r="AH50" s="1024"/>
      <c r="AI50" s="1024"/>
      <c r="AJ50" s="1025"/>
      <c r="AK50" s="1012"/>
      <c r="AL50" s="1013"/>
      <c r="AM50" s="1013"/>
      <c r="AN50" s="1013"/>
      <c r="AO50" s="1013"/>
      <c r="AP50" s="1013"/>
      <c r="AQ50" s="1013"/>
      <c r="AR50" s="1013"/>
      <c r="AS50" s="1013"/>
      <c r="AT50" s="1013"/>
      <c r="AU50" s="1013"/>
      <c r="AV50" s="1013"/>
      <c r="AW50" s="1013"/>
      <c r="AX50" s="1013"/>
      <c r="AY50" s="1013"/>
      <c r="AZ50" s="1014"/>
      <c r="BA50" s="1014"/>
      <c r="BB50" s="1014"/>
      <c r="BC50" s="1014"/>
      <c r="BD50" s="1014"/>
      <c r="BE50" s="959"/>
      <c r="BF50" s="959"/>
      <c r="BG50" s="959"/>
      <c r="BH50" s="959"/>
      <c r="BI50" s="960"/>
      <c r="BJ50" s="222"/>
      <c r="BK50" s="222"/>
      <c r="BL50" s="222"/>
      <c r="BM50" s="222"/>
      <c r="BN50" s="222"/>
      <c r="BO50" s="231"/>
      <c r="BP50" s="231"/>
      <c r="BQ50" s="228">
        <v>44</v>
      </c>
      <c r="BR50" s="229"/>
      <c r="BS50" s="980"/>
      <c r="BT50" s="981"/>
      <c r="BU50" s="981"/>
      <c r="BV50" s="981"/>
      <c r="BW50" s="981"/>
      <c r="BX50" s="981"/>
      <c r="BY50" s="981"/>
      <c r="BZ50" s="981"/>
      <c r="CA50" s="981"/>
      <c r="CB50" s="981"/>
      <c r="CC50" s="981"/>
      <c r="CD50" s="981"/>
      <c r="CE50" s="981"/>
      <c r="CF50" s="981"/>
      <c r="CG50" s="1002"/>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220"/>
    </row>
    <row r="51" spans="1:131" ht="26.25" customHeight="1" x14ac:dyDescent="0.15">
      <c r="A51" s="228">
        <v>24</v>
      </c>
      <c r="B51" s="1018"/>
      <c r="C51" s="1019"/>
      <c r="D51" s="1019"/>
      <c r="E51" s="1019"/>
      <c r="F51" s="1019"/>
      <c r="G51" s="1019"/>
      <c r="H51" s="1019"/>
      <c r="I51" s="1019"/>
      <c r="J51" s="1019"/>
      <c r="K51" s="1019"/>
      <c r="L51" s="1019"/>
      <c r="M51" s="1019"/>
      <c r="N51" s="1019"/>
      <c r="O51" s="1019"/>
      <c r="P51" s="1020"/>
      <c r="Q51" s="1021"/>
      <c r="R51" s="1013"/>
      <c r="S51" s="1013"/>
      <c r="T51" s="1013"/>
      <c r="U51" s="1013"/>
      <c r="V51" s="1013"/>
      <c r="W51" s="1013"/>
      <c r="X51" s="1013"/>
      <c r="Y51" s="1013"/>
      <c r="Z51" s="1013"/>
      <c r="AA51" s="1013"/>
      <c r="AB51" s="1013"/>
      <c r="AC51" s="1013"/>
      <c r="AD51" s="1013"/>
      <c r="AE51" s="1022"/>
      <c r="AF51" s="1023"/>
      <c r="AG51" s="1024"/>
      <c r="AH51" s="1024"/>
      <c r="AI51" s="1024"/>
      <c r="AJ51" s="1025"/>
      <c r="AK51" s="1012"/>
      <c r="AL51" s="1013"/>
      <c r="AM51" s="1013"/>
      <c r="AN51" s="1013"/>
      <c r="AO51" s="1013"/>
      <c r="AP51" s="1013"/>
      <c r="AQ51" s="1013"/>
      <c r="AR51" s="1013"/>
      <c r="AS51" s="1013"/>
      <c r="AT51" s="1013"/>
      <c r="AU51" s="1013"/>
      <c r="AV51" s="1013"/>
      <c r="AW51" s="1013"/>
      <c r="AX51" s="1013"/>
      <c r="AY51" s="1013"/>
      <c r="AZ51" s="1014"/>
      <c r="BA51" s="1014"/>
      <c r="BB51" s="1014"/>
      <c r="BC51" s="1014"/>
      <c r="BD51" s="1014"/>
      <c r="BE51" s="959"/>
      <c r="BF51" s="959"/>
      <c r="BG51" s="959"/>
      <c r="BH51" s="959"/>
      <c r="BI51" s="960"/>
      <c r="BJ51" s="222"/>
      <c r="BK51" s="222"/>
      <c r="BL51" s="222"/>
      <c r="BM51" s="222"/>
      <c r="BN51" s="222"/>
      <c r="BO51" s="231"/>
      <c r="BP51" s="231"/>
      <c r="BQ51" s="228">
        <v>45</v>
      </c>
      <c r="BR51" s="229"/>
      <c r="BS51" s="980"/>
      <c r="BT51" s="981"/>
      <c r="BU51" s="981"/>
      <c r="BV51" s="981"/>
      <c r="BW51" s="981"/>
      <c r="BX51" s="981"/>
      <c r="BY51" s="981"/>
      <c r="BZ51" s="981"/>
      <c r="CA51" s="981"/>
      <c r="CB51" s="981"/>
      <c r="CC51" s="981"/>
      <c r="CD51" s="981"/>
      <c r="CE51" s="981"/>
      <c r="CF51" s="981"/>
      <c r="CG51" s="1002"/>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220"/>
    </row>
    <row r="52" spans="1:131" ht="26.25" customHeight="1" x14ac:dyDescent="0.15">
      <c r="A52" s="228">
        <v>25</v>
      </c>
      <c r="B52" s="1018"/>
      <c r="C52" s="1019"/>
      <c r="D52" s="1019"/>
      <c r="E52" s="1019"/>
      <c r="F52" s="1019"/>
      <c r="G52" s="1019"/>
      <c r="H52" s="1019"/>
      <c r="I52" s="1019"/>
      <c r="J52" s="1019"/>
      <c r="K52" s="1019"/>
      <c r="L52" s="1019"/>
      <c r="M52" s="1019"/>
      <c r="N52" s="1019"/>
      <c r="O52" s="1019"/>
      <c r="P52" s="1020"/>
      <c r="Q52" s="1021"/>
      <c r="R52" s="1013"/>
      <c r="S52" s="1013"/>
      <c r="T52" s="1013"/>
      <c r="U52" s="1013"/>
      <c r="V52" s="1013"/>
      <c r="W52" s="1013"/>
      <c r="X52" s="1013"/>
      <c r="Y52" s="1013"/>
      <c r="Z52" s="1013"/>
      <c r="AA52" s="1013"/>
      <c r="AB52" s="1013"/>
      <c r="AC52" s="1013"/>
      <c r="AD52" s="1013"/>
      <c r="AE52" s="1022"/>
      <c r="AF52" s="1023"/>
      <c r="AG52" s="1024"/>
      <c r="AH52" s="1024"/>
      <c r="AI52" s="1024"/>
      <c r="AJ52" s="1025"/>
      <c r="AK52" s="1012"/>
      <c r="AL52" s="1013"/>
      <c r="AM52" s="1013"/>
      <c r="AN52" s="1013"/>
      <c r="AO52" s="1013"/>
      <c r="AP52" s="1013"/>
      <c r="AQ52" s="1013"/>
      <c r="AR52" s="1013"/>
      <c r="AS52" s="1013"/>
      <c r="AT52" s="1013"/>
      <c r="AU52" s="1013"/>
      <c r="AV52" s="1013"/>
      <c r="AW52" s="1013"/>
      <c r="AX52" s="1013"/>
      <c r="AY52" s="1013"/>
      <c r="AZ52" s="1014"/>
      <c r="BA52" s="1014"/>
      <c r="BB52" s="1014"/>
      <c r="BC52" s="1014"/>
      <c r="BD52" s="1014"/>
      <c r="BE52" s="959"/>
      <c r="BF52" s="959"/>
      <c r="BG52" s="959"/>
      <c r="BH52" s="959"/>
      <c r="BI52" s="960"/>
      <c r="BJ52" s="222"/>
      <c r="BK52" s="222"/>
      <c r="BL52" s="222"/>
      <c r="BM52" s="222"/>
      <c r="BN52" s="222"/>
      <c r="BO52" s="231"/>
      <c r="BP52" s="231"/>
      <c r="BQ52" s="228">
        <v>46</v>
      </c>
      <c r="BR52" s="229"/>
      <c r="BS52" s="980"/>
      <c r="BT52" s="981"/>
      <c r="BU52" s="981"/>
      <c r="BV52" s="981"/>
      <c r="BW52" s="981"/>
      <c r="BX52" s="981"/>
      <c r="BY52" s="981"/>
      <c r="BZ52" s="981"/>
      <c r="CA52" s="981"/>
      <c r="CB52" s="981"/>
      <c r="CC52" s="981"/>
      <c r="CD52" s="981"/>
      <c r="CE52" s="981"/>
      <c r="CF52" s="981"/>
      <c r="CG52" s="1002"/>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220"/>
    </row>
    <row r="53" spans="1:131" ht="26.25" customHeight="1" x14ac:dyDescent="0.15">
      <c r="A53" s="228">
        <v>26</v>
      </c>
      <c r="B53" s="1018"/>
      <c r="C53" s="1019"/>
      <c r="D53" s="1019"/>
      <c r="E53" s="1019"/>
      <c r="F53" s="1019"/>
      <c r="G53" s="1019"/>
      <c r="H53" s="1019"/>
      <c r="I53" s="1019"/>
      <c r="J53" s="1019"/>
      <c r="K53" s="1019"/>
      <c r="L53" s="1019"/>
      <c r="M53" s="1019"/>
      <c r="N53" s="1019"/>
      <c r="O53" s="1019"/>
      <c r="P53" s="1020"/>
      <c r="Q53" s="1021"/>
      <c r="R53" s="1013"/>
      <c r="S53" s="1013"/>
      <c r="T53" s="1013"/>
      <c r="U53" s="1013"/>
      <c r="V53" s="1013"/>
      <c r="W53" s="1013"/>
      <c r="X53" s="1013"/>
      <c r="Y53" s="1013"/>
      <c r="Z53" s="1013"/>
      <c r="AA53" s="1013"/>
      <c r="AB53" s="1013"/>
      <c r="AC53" s="1013"/>
      <c r="AD53" s="1013"/>
      <c r="AE53" s="1022"/>
      <c r="AF53" s="1023"/>
      <c r="AG53" s="1024"/>
      <c r="AH53" s="1024"/>
      <c r="AI53" s="1024"/>
      <c r="AJ53" s="1025"/>
      <c r="AK53" s="1012"/>
      <c r="AL53" s="1013"/>
      <c r="AM53" s="1013"/>
      <c r="AN53" s="1013"/>
      <c r="AO53" s="1013"/>
      <c r="AP53" s="1013"/>
      <c r="AQ53" s="1013"/>
      <c r="AR53" s="1013"/>
      <c r="AS53" s="1013"/>
      <c r="AT53" s="1013"/>
      <c r="AU53" s="1013"/>
      <c r="AV53" s="1013"/>
      <c r="AW53" s="1013"/>
      <c r="AX53" s="1013"/>
      <c r="AY53" s="1013"/>
      <c r="AZ53" s="1014"/>
      <c r="BA53" s="1014"/>
      <c r="BB53" s="1014"/>
      <c r="BC53" s="1014"/>
      <c r="BD53" s="1014"/>
      <c r="BE53" s="959"/>
      <c r="BF53" s="959"/>
      <c r="BG53" s="959"/>
      <c r="BH53" s="959"/>
      <c r="BI53" s="960"/>
      <c r="BJ53" s="222"/>
      <c r="BK53" s="222"/>
      <c r="BL53" s="222"/>
      <c r="BM53" s="222"/>
      <c r="BN53" s="222"/>
      <c r="BO53" s="231"/>
      <c r="BP53" s="231"/>
      <c r="BQ53" s="228">
        <v>47</v>
      </c>
      <c r="BR53" s="229"/>
      <c r="BS53" s="980"/>
      <c r="BT53" s="981"/>
      <c r="BU53" s="981"/>
      <c r="BV53" s="981"/>
      <c r="BW53" s="981"/>
      <c r="BX53" s="981"/>
      <c r="BY53" s="981"/>
      <c r="BZ53" s="981"/>
      <c r="CA53" s="981"/>
      <c r="CB53" s="981"/>
      <c r="CC53" s="981"/>
      <c r="CD53" s="981"/>
      <c r="CE53" s="981"/>
      <c r="CF53" s="981"/>
      <c r="CG53" s="1002"/>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220"/>
    </row>
    <row r="54" spans="1:131" ht="26.25" customHeight="1" x14ac:dyDescent="0.15">
      <c r="A54" s="228">
        <v>27</v>
      </c>
      <c r="B54" s="1018"/>
      <c r="C54" s="1019"/>
      <c r="D54" s="1019"/>
      <c r="E54" s="1019"/>
      <c r="F54" s="1019"/>
      <c r="G54" s="1019"/>
      <c r="H54" s="1019"/>
      <c r="I54" s="1019"/>
      <c r="J54" s="1019"/>
      <c r="K54" s="1019"/>
      <c r="L54" s="1019"/>
      <c r="M54" s="1019"/>
      <c r="N54" s="1019"/>
      <c r="O54" s="1019"/>
      <c r="P54" s="1020"/>
      <c r="Q54" s="1021"/>
      <c r="R54" s="1013"/>
      <c r="S54" s="1013"/>
      <c r="T54" s="1013"/>
      <c r="U54" s="1013"/>
      <c r="V54" s="1013"/>
      <c r="W54" s="1013"/>
      <c r="X54" s="1013"/>
      <c r="Y54" s="1013"/>
      <c r="Z54" s="1013"/>
      <c r="AA54" s="1013"/>
      <c r="AB54" s="1013"/>
      <c r="AC54" s="1013"/>
      <c r="AD54" s="1013"/>
      <c r="AE54" s="1022"/>
      <c r="AF54" s="1023"/>
      <c r="AG54" s="1024"/>
      <c r="AH54" s="1024"/>
      <c r="AI54" s="1024"/>
      <c r="AJ54" s="1025"/>
      <c r="AK54" s="1012"/>
      <c r="AL54" s="1013"/>
      <c r="AM54" s="1013"/>
      <c r="AN54" s="1013"/>
      <c r="AO54" s="1013"/>
      <c r="AP54" s="1013"/>
      <c r="AQ54" s="1013"/>
      <c r="AR54" s="1013"/>
      <c r="AS54" s="1013"/>
      <c r="AT54" s="1013"/>
      <c r="AU54" s="1013"/>
      <c r="AV54" s="1013"/>
      <c r="AW54" s="1013"/>
      <c r="AX54" s="1013"/>
      <c r="AY54" s="1013"/>
      <c r="AZ54" s="1014"/>
      <c r="BA54" s="1014"/>
      <c r="BB54" s="1014"/>
      <c r="BC54" s="1014"/>
      <c r="BD54" s="1014"/>
      <c r="BE54" s="959"/>
      <c r="BF54" s="959"/>
      <c r="BG54" s="959"/>
      <c r="BH54" s="959"/>
      <c r="BI54" s="960"/>
      <c r="BJ54" s="222"/>
      <c r="BK54" s="222"/>
      <c r="BL54" s="222"/>
      <c r="BM54" s="222"/>
      <c r="BN54" s="222"/>
      <c r="BO54" s="231"/>
      <c r="BP54" s="231"/>
      <c r="BQ54" s="228">
        <v>48</v>
      </c>
      <c r="BR54" s="229"/>
      <c r="BS54" s="980"/>
      <c r="BT54" s="981"/>
      <c r="BU54" s="981"/>
      <c r="BV54" s="981"/>
      <c r="BW54" s="981"/>
      <c r="BX54" s="981"/>
      <c r="BY54" s="981"/>
      <c r="BZ54" s="981"/>
      <c r="CA54" s="981"/>
      <c r="CB54" s="981"/>
      <c r="CC54" s="981"/>
      <c r="CD54" s="981"/>
      <c r="CE54" s="981"/>
      <c r="CF54" s="981"/>
      <c r="CG54" s="1002"/>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220"/>
    </row>
    <row r="55" spans="1:131" ht="26.25" customHeight="1" x14ac:dyDescent="0.15">
      <c r="A55" s="228">
        <v>28</v>
      </c>
      <c r="B55" s="1018"/>
      <c r="C55" s="1019"/>
      <c r="D55" s="1019"/>
      <c r="E55" s="1019"/>
      <c r="F55" s="1019"/>
      <c r="G55" s="1019"/>
      <c r="H55" s="1019"/>
      <c r="I55" s="1019"/>
      <c r="J55" s="1019"/>
      <c r="K55" s="1019"/>
      <c r="L55" s="1019"/>
      <c r="M55" s="1019"/>
      <c r="N55" s="1019"/>
      <c r="O55" s="1019"/>
      <c r="P55" s="1020"/>
      <c r="Q55" s="1021"/>
      <c r="R55" s="1013"/>
      <c r="S55" s="1013"/>
      <c r="T55" s="1013"/>
      <c r="U55" s="1013"/>
      <c r="V55" s="1013"/>
      <c r="W55" s="1013"/>
      <c r="X55" s="1013"/>
      <c r="Y55" s="1013"/>
      <c r="Z55" s="1013"/>
      <c r="AA55" s="1013"/>
      <c r="AB55" s="1013"/>
      <c r="AC55" s="1013"/>
      <c r="AD55" s="1013"/>
      <c r="AE55" s="1022"/>
      <c r="AF55" s="1023"/>
      <c r="AG55" s="1024"/>
      <c r="AH55" s="1024"/>
      <c r="AI55" s="1024"/>
      <c r="AJ55" s="1025"/>
      <c r="AK55" s="1012"/>
      <c r="AL55" s="1013"/>
      <c r="AM55" s="1013"/>
      <c r="AN55" s="1013"/>
      <c r="AO55" s="1013"/>
      <c r="AP55" s="1013"/>
      <c r="AQ55" s="1013"/>
      <c r="AR55" s="1013"/>
      <c r="AS55" s="1013"/>
      <c r="AT55" s="1013"/>
      <c r="AU55" s="1013"/>
      <c r="AV55" s="1013"/>
      <c r="AW55" s="1013"/>
      <c r="AX55" s="1013"/>
      <c r="AY55" s="1013"/>
      <c r="AZ55" s="1014"/>
      <c r="BA55" s="1014"/>
      <c r="BB55" s="1014"/>
      <c r="BC55" s="1014"/>
      <c r="BD55" s="1014"/>
      <c r="BE55" s="959"/>
      <c r="BF55" s="959"/>
      <c r="BG55" s="959"/>
      <c r="BH55" s="959"/>
      <c r="BI55" s="960"/>
      <c r="BJ55" s="222"/>
      <c r="BK55" s="222"/>
      <c r="BL55" s="222"/>
      <c r="BM55" s="222"/>
      <c r="BN55" s="222"/>
      <c r="BO55" s="231"/>
      <c r="BP55" s="231"/>
      <c r="BQ55" s="228">
        <v>49</v>
      </c>
      <c r="BR55" s="229"/>
      <c r="BS55" s="980"/>
      <c r="BT55" s="981"/>
      <c r="BU55" s="981"/>
      <c r="BV55" s="981"/>
      <c r="BW55" s="981"/>
      <c r="BX55" s="981"/>
      <c r="BY55" s="981"/>
      <c r="BZ55" s="981"/>
      <c r="CA55" s="981"/>
      <c r="CB55" s="981"/>
      <c r="CC55" s="981"/>
      <c r="CD55" s="981"/>
      <c r="CE55" s="981"/>
      <c r="CF55" s="981"/>
      <c r="CG55" s="1002"/>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220"/>
    </row>
    <row r="56" spans="1:131" ht="26.25" customHeight="1" x14ac:dyDescent="0.15">
      <c r="A56" s="228">
        <v>29</v>
      </c>
      <c r="B56" s="1018"/>
      <c r="C56" s="1019"/>
      <c r="D56" s="1019"/>
      <c r="E56" s="1019"/>
      <c r="F56" s="1019"/>
      <c r="G56" s="1019"/>
      <c r="H56" s="1019"/>
      <c r="I56" s="1019"/>
      <c r="J56" s="1019"/>
      <c r="K56" s="1019"/>
      <c r="L56" s="1019"/>
      <c r="M56" s="1019"/>
      <c r="N56" s="1019"/>
      <c r="O56" s="1019"/>
      <c r="P56" s="1020"/>
      <c r="Q56" s="1021"/>
      <c r="R56" s="1013"/>
      <c r="S56" s="1013"/>
      <c r="T56" s="1013"/>
      <c r="U56" s="1013"/>
      <c r="V56" s="1013"/>
      <c r="W56" s="1013"/>
      <c r="X56" s="1013"/>
      <c r="Y56" s="1013"/>
      <c r="Z56" s="1013"/>
      <c r="AA56" s="1013"/>
      <c r="AB56" s="1013"/>
      <c r="AC56" s="1013"/>
      <c r="AD56" s="1013"/>
      <c r="AE56" s="1022"/>
      <c r="AF56" s="1023"/>
      <c r="AG56" s="1024"/>
      <c r="AH56" s="1024"/>
      <c r="AI56" s="1024"/>
      <c r="AJ56" s="1025"/>
      <c r="AK56" s="1012"/>
      <c r="AL56" s="1013"/>
      <c r="AM56" s="1013"/>
      <c r="AN56" s="1013"/>
      <c r="AO56" s="1013"/>
      <c r="AP56" s="1013"/>
      <c r="AQ56" s="1013"/>
      <c r="AR56" s="1013"/>
      <c r="AS56" s="1013"/>
      <c r="AT56" s="1013"/>
      <c r="AU56" s="1013"/>
      <c r="AV56" s="1013"/>
      <c r="AW56" s="1013"/>
      <c r="AX56" s="1013"/>
      <c r="AY56" s="1013"/>
      <c r="AZ56" s="1014"/>
      <c r="BA56" s="1014"/>
      <c r="BB56" s="1014"/>
      <c r="BC56" s="1014"/>
      <c r="BD56" s="1014"/>
      <c r="BE56" s="959"/>
      <c r="BF56" s="959"/>
      <c r="BG56" s="959"/>
      <c r="BH56" s="959"/>
      <c r="BI56" s="960"/>
      <c r="BJ56" s="222"/>
      <c r="BK56" s="222"/>
      <c r="BL56" s="222"/>
      <c r="BM56" s="222"/>
      <c r="BN56" s="222"/>
      <c r="BO56" s="231"/>
      <c r="BP56" s="231"/>
      <c r="BQ56" s="228">
        <v>50</v>
      </c>
      <c r="BR56" s="229"/>
      <c r="BS56" s="980"/>
      <c r="BT56" s="981"/>
      <c r="BU56" s="981"/>
      <c r="BV56" s="981"/>
      <c r="BW56" s="981"/>
      <c r="BX56" s="981"/>
      <c r="BY56" s="981"/>
      <c r="BZ56" s="981"/>
      <c r="CA56" s="981"/>
      <c r="CB56" s="981"/>
      <c r="CC56" s="981"/>
      <c r="CD56" s="981"/>
      <c r="CE56" s="981"/>
      <c r="CF56" s="981"/>
      <c r="CG56" s="1002"/>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220"/>
    </row>
    <row r="57" spans="1:131" ht="26.25" customHeight="1" x14ac:dyDescent="0.15">
      <c r="A57" s="228">
        <v>30</v>
      </c>
      <c r="B57" s="1018"/>
      <c r="C57" s="1019"/>
      <c r="D57" s="1019"/>
      <c r="E57" s="1019"/>
      <c r="F57" s="1019"/>
      <c r="G57" s="1019"/>
      <c r="H57" s="1019"/>
      <c r="I57" s="1019"/>
      <c r="J57" s="1019"/>
      <c r="K57" s="1019"/>
      <c r="L57" s="1019"/>
      <c r="M57" s="1019"/>
      <c r="N57" s="1019"/>
      <c r="O57" s="1019"/>
      <c r="P57" s="1020"/>
      <c r="Q57" s="1021"/>
      <c r="R57" s="1013"/>
      <c r="S57" s="1013"/>
      <c r="T57" s="1013"/>
      <c r="U57" s="1013"/>
      <c r="V57" s="1013"/>
      <c r="W57" s="1013"/>
      <c r="X57" s="1013"/>
      <c r="Y57" s="1013"/>
      <c r="Z57" s="1013"/>
      <c r="AA57" s="1013"/>
      <c r="AB57" s="1013"/>
      <c r="AC57" s="1013"/>
      <c r="AD57" s="1013"/>
      <c r="AE57" s="1022"/>
      <c r="AF57" s="1023"/>
      <c r="AG57" s="1024"/>
      <c r="AH57" s="1024"/>
      <c r="AI57" s="1024"/>
      <c r="AJ57" s="1025"/>
      <c r="AK57" s="1012"/>
      <c r="AL57" s="1013"/>
      <c r="AM57" s="1013"/>
      <c r="AN57" s="1013"/>
      <c r="AO57" s="1013"/>
      <c r="AP57" s="1013"/>
      <c r="AQ57" s="1013"/>
      <c r="AR57" s="1013"/>
      <c r="AS57" s="1013"/>
      <c r="AT57" s="1013"/>
      <c r="AU57" s="1013"/>
      <c r="AV57" s="1013"/>
      <c r="AW57" s="1013"/>
      <c r="AX57" s="1013"/>
      <c r="AY57" s="1013"/>
      <c r="AZ57" s="1014"/>
      <c r="BA57" s="1014"/>
      <c r="BB57" s="1014"/>
      <c r="BC57" s="1014"/>
      <c r="BD57" s="1014"/>
      <c r="BE57" s="959"/>
      <c r="BF57" s="959"/>
      <c r="BG57" s="959"/>
      <c r="BH57" s="959"/>
      <c r="BI57" s="960"/>
      <c r="BJ57" s="222"/>
      <c r="BK57" s="222"/>
      <c r="BL57" s="222"/>
      <c r="BM57" s="222"/>
      <c r="BN57" s="222"/>
      <c r="BO57" s="231"/>
      <c r="BP57" s="231"/>
      <c r="BQ57" s="228">
        <v>51</v>
      </c>
      <c r="BR57" s="229"/>
      <c r="BS57" s="980"/>
      <c r="BT57" s="981"/>
      <c r="BU57" s="981"/>
      <c r="BV57" s="981"/>
      <c r="BW57" s="981"/>
      <c r="BX57" s="981"/>
      <c r="BY57" s="981"/>
      <c r="BZ57" s="981"/>
      <c r="CA57" s="981"/>
      <c r="CB57" s="981"/>
      <c r="CC57" s="981"/>
      <c r="CD57" s="981"/>
      <c r="CE57" s="981"/>
      <c r="CF57" s="981"/>
      <c r="CG57" s="1002"/>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220"/>
    </row>
    <row r="58" spans="1:131" ht="26.25" customHeight="1" x14ac:dyDescent="0.15">
      <c r="A58" s="228">
        <v>31</v>
      </c>
      <c r="B58" s="1018"/>
      <c r="C58" s="1019"/>
      <c r="D58" s="1019"/>
      <c r="E58" s="1019"/>
      <c r="F58" s="1019"/>
      <c r="G58" s="1019"/>
      <c r="H58" s="1019"/>
      <c r="I58" s="1019"/>
      <c r="J58" s="1019"/>
      <c r="K58" s="1019"/>
      <c r="L58" s="1019"/>
      <c r="M58" s="1019"/>
      <c r="N58" s="1019"/>
      <c r="O58" s="1019"/>
      <c r="P58" s="1020"/>
      <c r="Q58" s="1021"/>
      <c r="R58" s="1013"/>
      <c r="S58" s="1013"/>
      <c r="T58" s="1013"/>
      <c r="U58" s="1013"/>
      <c r="V58" s="1013"/>
      <c r="W58" s="1013"/>
      <c r="X58" s="1013"/>
      <c r="Y58" s="1013"/>
      <c r="Z58" s="1013"/>
      <c r="AA58" s="1013"/>
      <c r="AB58" s="1013"/>
      <c r="AC58" s="1013"/>
      <c r="AD58" s="1013"/>
      <c r="AE58" s="1022"/>
      <c r="AF58" s="1023"/>
      <c r="AG58" s="1024"/>
      <c r="AH58" s="1024"/>
      <c r="AI58" s="1024"/>
      <c r="AJ58" s="1025"/>
      <c r="AK58" s="1012"/>
      <c r="AL58" s="1013"/>
      <c r="AM58" s="1013"/>
      <c r="AN58" s="1013"/>
      <c r="AO58" s="1013"/>
      <c r="AP58" s="1013"/>
      <c r="AQ58" s="1013"/>
      <c r="AR58" s="1013"/>
      <c r="AS58" s="1013"/>
      <c r="AT58" s="1013"/>
      <c r="AU58" s="1013"/>
      <c r="AV58" s="1013"/>
      <c r="AW58" s="1013"/>
      <c r="AX58" s="1013"/>
      <c r="AY58" s="1013"/>
      <c r="AZ58" s="1014"/>
      <c r="BA58" s="1014"/>
      <c r="BB58" s="1014"/>
      <c r="BC58" s="1014"/>
      <c r="BD58" s="1014"/>
      <c r="BE58" s="959"/>
      <c r="BF58" s="959"/>
      <c r="BG58" s="959"/>
      <c r="BH58" s="959"/>
      <c r="BI58" s="960"/>
      <c r="BJ58" s="222"/>
      <c r="BK58" s="222"/>
      <c r="BL58" s="222"/>
      <c r="BM58" s="222"/>
      <c r="BN58" s="222"/>
      <c r="BO58" s="231"/>
      <c r="BP58" s="231"/>
      <c r="BQ58" s="228">
        <v>52</v>
      </c>
      <c r="BR58" s="229"/>
      <c r="BS58" s="980"/>
      <c r="BT58" s="981"/>
      <c r="BU58" s="981"/>
      <c r="BV58" s="981"/>
      <c r="BW58" s="981"/>
      <c r="BX58" s="981"/>
      <c r="BY58" s="981"/>
      <c r="BZ58" s="981"/>
      <c r="CA58" s="981"/>
      <c r="CB58" s="981"/>
      <c r="CC58" s="981"/>
      <c r="CD58" s="981"/>
      <c r="CE58" s="981"/>
      <c r="CF58" s="981"/>
      <c r="CG58" s="1002"/>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220"/>
    </row>
    <row r="59" spans="1:131" ht="26.25" customHeight="1" x14ac:dyDescent="0.15">
      <c r="A59" s="228">
        <v>32</v>
      </c>
      <c r="B59" s="1018"/>
      <c r="C59" s="1019"/>
      <c r="D59" s="1019"/>
      <c r="E59" s="1019"/>
      <c r="F59" s="1019"/>
      <c r="G59" s="1019"/>
      <c r="H59" s="1019"/>
      <c r="I59" s="1019"/>
      <c r="J59" s="1019"/>
      <c r="K59" s="1019"/>
      <c r="L59" s="1019"/>
      <c r="M59" s="1019"/>
      <c r="N59" s="1019"/>
      <c r="O59" s="1019"/>
      <c r="P59" s="1020"/>
      <c r="Q59" s="1021"/>
      <c r="R59" s="1013"/>
      <c r="S59" s="1013"/>
      <c r="T59" s="1013"/>
      <c r="U59" s="1013"/>
      <c r="V59" s="1013"/>
      <c r="W59" s="1013"/>
      <c r="X59" s="1013"/>
      <c r="Y59" s="1013"/>
      <c r="Z59" s="1013"/>
      <c r="AA59" s="1013"/>
      <c r="AB59" s="1013"/>
      <c r="AC59" s="1013"/>
      <c r="AD59" s="1013"/>
      <c r="AE59" s="1022"/>
      <c r="AF59" s="1023"/>
      <c r="AG59" s="1024"/>
      <c r="AH59" s="1024"/>
      <c r="AI59" s="1024"/>
      <c r="AJ59" s="1025"/>
      <c r="AK59" s="1012"/>
      <c r="AL59" s="1013"/>
      <c r="AM59" s="1013"/>
      <c r="AN59" s="1013"/>
      <c r="AO59" s="1013"/>
      <c r="AP59" s="1013"/>
      <c r="AQ59" s="1013"/>
      <c r="AR59" s="1013"/>
      <c r="AS59" s="1013"/>
      <c r="AT59" s="1013"/>
      <c r="AU59" s="1013"/>
      <c r="AV59" s="1013"/>
      <c r="AW59" s="1013"/>
      <c r="AX59" s="1013"/>
      <c r="AY59" s="1013"/>
      <c r="AZ59" s="1014"/>
      <c r="BA59" s="1014"/>
      <c r="BB59" s="1014"/>
      <c r="BC59" s="1014"/>
      <c r="BD59" s="1014"/>
      <c r="BE59" s="959"/>
      <c r="BF59" s="959"/>
      <c r="BG59" s="959"/>
      <c r="BH59" s="959"/>
      <c r="BI59" s="960"/>
      <c r="BJ59" s="222"/>
      <c r="BK59" s="222"/>
      <c r="BL59" s="222"/>
      <c r="BM59" s="222"/>
      <c r="BN59" s="222"/>
      <c r="BO59" s="231"/>
      <c r="BP59" s="231"/>
      <c r="BQ59" s="228">
        <v>53</v>
      </c>
      <c r="BR59" s="229"/>
      <c r="BS59" s="980"/>
      <c r="BT59" s="981"/>
      <c r="BU59" s="981"/>
      <c r="BV59" s="981"/>
      <c r="BW59" s="981"/>
      <c r="BX59" s="981"/>
      <c r="BY59" s="981"/>
      <c r="BZ59" s="981"/>
      <c r="CA59" s="981"/>
      <c r="CB59" s="981"/>
      <c r="CC59" s="981"/>
      <c r="CD59" s="981"/>
      <c r="CE59" s="981"/>
      <c r="CF59" s="981"/>
      <c r="CG59" s="1002"/>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220"/>
    </row>
    <row r="60" spans="1:131" ht="26.25" customHeight="1" x14ac:dyDescent="0.15">
      <c r="A60" s="228">
        <v>33</v>
      </c>
      <c r="B60" s="1018"/>
      <c r="C60" s="1019"/>
      <c r="D60" s="1019"/>
      <c r="E60" s="1019"/>
      <c r="F60" s="1019"/>
      <c r="G60" s="1019"/>
      <c r="H60" s="1019"/>
      <c r="I60" s="1019"/>
      <c r="J60" s="1019"/>
      <c r="K60" s="1019"/>
      <c r="L60" s="1019"/>
      <c r="M60" s="1019"/>
      <c r="N60" s="1019"/>
      <c r="O60" s="1019"/>
      <c r="P60" s="1020"/>
      <c r="Q60" s="1021"/>
      <c r="R60" s="1013"/>
      <c r="S60" s="1013"/>
      <c r="T60" s="1013"/>
      <c r="U60" s="1013"/>
      <c r="V60" s="1013"/>
      <c r="W60" s="1013"/>
      <c r="X60" s="1013"/>
      <c r="Y60" s="1013"/>
      <c r="Z60" s="1013"/>
      <c r="AA60" s="1013"/>
      <c r="AB60" s="1013"/>
      <c r="AC60" s="1013"/>
      <c r="AD60" s="1013"/>
      <c r="AE60" s="1022"/>
      <c r="AF60" s="1023"/>
      <c r="AG60" s="1024"/>
      <c r="AH60" s="1024"/>
      <c r="AI60" s="1024"/>
      <c r="AJ60" s="1025"/>
      <c r="AK60" s="1012"/>
      <c r="AL60" s="1013"/>
      <c r="AM60" s="1013"/>
      <c r="AN60" s="1013"/>
      <c r="AO60" s="1013"/>
      <c r="AP60" s="1013"/>
      <c r="AQ60" s="1013"/>
      <c r="AR60" s="1013"/>
      <c r="AS60" s="1013"/>
      <c r="AT60" s="1013"/>
      <c r="AU60" s="1013"/>
      <c r="AV60" s="1013"/>
      <c r="AW60" s="1013"/>
      <c r="AX60" s="1013"/>
      <c r="AY60" s="1013"/>
      <c r="AZ60" s="1014"/>
      <c r="BA60" s="1014"/>
      <c r="BB60" s="1014"/>
      <c r="BC60" s="1014"/>
      <c r="BD60" s="1014"/>
      <c r="BE60" s="959"/>
      <c r="BF60" s="959"/>
      <c r="BG60" s="959"/>
      <c r="BH60" s="959"/>
      <c r="BI60" s="960"/>
      <c r="BJ60" s="222"/>
      <c r="BK60" s="222"/>
      <c r="BL60" s="222"/>
      <c r="BM60" s="222"/>
      <c r="BN60" s="222"/>
      <c r="BO60" s="231"/>
      <c r="BP60" s="231"/>
      <c r="BQ60" s="228">
        <v>54</v>
      </c>
      <c r="BR60" s="229"/>
      <c r="BS60" s="980"/>
      <c r="BT60" s="981"/>
      <c r="BU60" s="981"/>
      <c r="BV60" s="981"/>
      <c r="BW60" s="981"/>
      <c r="BX60" s="981"/>
      <c r="BY60" s="981"/>
      <c r="BZ60" s="981"/>
      <c r="CA60" s="981"/>
      <c r="CB60" s="981"/>
      <c r="CC60" s="981"/>
      <c r="CD60" s="981"/>
      <c r="CE60" s="981"/>
      <c r="CF60" s="981"/>
      <c r="CG60" s="1002"/>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220"/>
    </row>
    <row r="61" spans="1:131" ht="26.25" customHeight="1" thickBot="1" x14ac:dyDescent="0.2">
      <c r="A61" s="228">
        <v>34</v>
      </c>
      <c r="B61" s="1018"/>
      <c r="C61" s="1019"/>
      <c r="D61" s="1019"/>
      <c r="E61" s="1019"/>
      <c r="F61" s="1019"/>
      <c r="G61" s="1019"/>
      <c r="H61" s="1019"/>
      <c r="I61" s="1019"/>
      <c r="J61" s="1019"/>
      <c r="K61" s="1019"/>
      <c r="L61" s="1019"/>
      <c r="M61" s="1019"/>
      <c r="N61" s="1019"/>
      <c r="O61" s="1019"/>
      <c r="P61" s="1020"/>
      <c r="Q61" s="1021"/>
      <c r="R61" s="1013"/>
      <c r="S61" s="1013"/>
      <c r="T61" s="1013"/>
      <c r="U61" s="1013"/>
      <c r="V61" s="1013"/>
      <c r="W61" s="1013"/>
      <c r="X61" s="1013"/>
      <c r="Y61" s="1013"/>
      <c r="Z61" s="1013"/>
      <c r="AA61" s="1013"/>
      <c r="AB61" s="1013"/>
      <c r="AC61" s="1013"/>
      <c r="AD61" s="1013"/>
      <c r="AE61" s="1022"/>
      <c r="AF61" s="1023"/>
      <c r="AG61" s="1024"/>
      <c r="AH61" s="1024"/>
      <c r="AI61" s="1024"/>
      <c r="AJ61" s="1025"/>
      <c r="AK61" s="1012"/>
      <c r="AL61" s="1013"/>
      <c r="AM61" s="1013"/>
      <c r="AN61" s="1013"/>
      <c r="AO61" s="1013"/>
      <c r="AP61" s="1013"/>
      <c r="AQ61" s="1013"/>
      <c r="AR61" s="1013"/>
      <c r="AS61" s="1013"/>
      <c r="AT61" s="1013"/>
      <c r="AU61" s="1013"/>
      <c r="AV61" s="1013"/>
      <c r="AW61" s="1013"/>
      <c r="AX61" s="1013"/>
      <c r="AY61" s="1013"/>
      <c r="AZ61" s="1014"/>
      <c r="BA61" s="1014"/>
      <c r="BB61" s="1014"/>
      <c r="BC61" s="1014"/>
      <c r="BD61" s="1014"/>
      <c r="BE61" s="959"/>
      <c r="BF61" s="959"/>
      <c r="BG61" s="959"/>
      <c r="BH61" s="959"/>
      <c r="BI61" s="960"/>
      <c r="BJ61" s="222"/>
      <c r="BK61" s="222"/>
      <c r="BL61" s="222"/>
      <c r="BM61" s="222"/>
      <c r="BN61" s="222"/>
      <c r="BO61" s="231"/>
      <c r="BP61" s="231"/>
      <c r="BQ61" s="228">
        <v>55</v>
      </c>
      <c r="BR61" s="229"/>
      <c r="BS61" s="980"/>
      <c r="BT61" s="981"/>
      <c r="BU61" s="981"/>
      <c r="BV61" s="981"/>
      <c r="BW61" s="981"/>
      <c r="BX61" s="981"/>
      <c r="BY61" s="981"/>
      <c r="BZ61" s="981"/>
      <c r="CA61" s="981"/>
      <c r="CB61" s="981"/>
      <c r="CC61" s="981"/>
      <c r="CD61" s="981"/>
      <c r="CE61" s="981"/>
      <c r="CF61" s="981"/>
      <c r="CG61" s="1002"/>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220"/>
    </row>
    <row r="62" spans="1:131" ht="26.25" customHeight="1" x14ac:dyDescent="0.15">
      <c r="A62" s="228">
        <v>35</v>
      </c>
      <c r="B62" s="1018"/>
      <c r="C62" s="1019"/>
      <c r="D62" s="1019"/>
      <c r="E62" s="1019"/>
      <c r="F62" s="1019"/>
      <c r="G62" s="1019"/>
      <c r="H62" s="1019"/>
      <c r="I62" s="1019"/>
      <c r="J62" s="1019"/>
      <c r="K62" s="1019"/>
      <c r="L62" s="1019"/>
      <c r="M62" s="1019"/>
      <c r="N62" s="1019"/>
      <c r="O62" s="1019"/>
      <c r="P62" s="1020"/>
      <c r="Q62" s="1021"/>
      <c r="R62" s="1013"/>
      <c r="S62" s="1013"/>
      <c r="T62" s="1013"/>
      <c r="U62" s="1013"/>
      <c r="V62" s="1013"/>
      <c r="W62" s="1013"/>
      <c r="X62" s="1013"/>
      <c r="Y62" s="1013"/>
      <c r="Z62" s="1013"/>
      <c r="AA62" s="1013"/>
      <c r="AB62" s="1013"/>
      <c r="AC62" s="1013"/>
      <c r="AD62" s="1013"/>
      <c r="AE62" s="1022"/>
      <c r="AF62" s="1023"/>
      <c r="AG62" s="1024"/>
      <c r="AH62" s="1024"/>
      <c r="AI62" s="1024"/>
      <c r="AJ62" s="1025"/>
      <c r="AK62" s="1012"/>
      <c r="AL62" s="1013"/>
      <c r="AM62" s="1013"/>
      <c r="AN62" s="1013"/>
      <c r="AO62" s="1013"/>
      <c r="AP62" s="1013"/>
      <c r="AQ62" s="1013"/>
      <c r="AR62" s="1013"/>
      <c r="AS62" s="1013"/>
      <c r="AT62" s="1013"/>
      <c r="AU62" s="1013"/>
      <c r="AV62" s="1013"/>
      <c r="AW62" s="1013"/>
      <c r="AX62" s="1013"/>
      <c r="AY62" s="1013"/>
      <c r="AZ62" s="1014"/>
      <c r="BA62" s="1014"/>
      <c r="BB62" s="1014"/>
      <c r="BC62" s="1014"/>
      <c r="BD62" s="1014"/>
      <c r="BE62" s="959"/>
      <c r="BF62" s="959"/>
      <c r="BG62" s="959"/>
      <c r="BH62" s="959"/>
      <c r="BI62" s="960"/>
      <c r="BJ62" s="1015" t="s">
        <v>408</v>
      </c>
      <c r="BK62" s="1016"/>
      <c r="BL62" s="1016"/>
      <c r="BM62" s="1016"/>
      <c r="BN62" s="1017"/>
      <c r="BO62" s="231"/>
      <c r="BP62" s="231"/>
      <c r="BQ62" s="228">
        <v>56</v>
      </c>
      <c r="BR62" s="229"/>
      <c r="BS62" s="980"/>
      <c r="BT62" s="981"/>
      <c r="BU62" s="981"/>
      <c r="BV62" s="981"/>
      <c r="BW62" s="981"/>
      <c r="BX62" s="981"/>
      <c r="BY62" s="981"/>
      <c r="BZ62" s="981"/>
      <c r="CA62" s="981"/>
      <c r="CB62" s="981"/>
      <c r="CC62" s="981"/>
      <c r="CD62" s="981"/>
      <c r="CE62" s="981"/>
      <c r="CF62" s="981"/>
      <c r="CG62" s="1002"/>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220"/>
    </row>
    <row r="63" spans="1:131" ht="26.25" customHeight="1" thickBot="1" x14ac:dyDescent="0.2">
      <c r="A63" s="230" t="s">
        <v>390</v>
      </c>
      <c r="B63" s="924" t="s">
        <v>409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8"/>
      <c r="AF63" s="1009">
        <v>1847</v>
      </c>
      <c r="AG63" s="946"/>
      <c r="AH63" s="946"/>
      <c r="AI63" s="946"/>
      <c r="AJ63" s="1010"/>
      <c r="AK63" s="1011"/>
      <c r="AL63" s="950"/>
      <c r="AM63" s="950"/>
      <c r="AN63" s="950"/>
      <c r="AO63" s="950"/>
      <c r="AP63" s="946">
        <v>10115</v>
      </c>
      <c r="AQ63" s="946"/>
      <c r="AR63" s="946"/>
      <c r="AS63" s="946"/>
      <c r="AT63" s="946"/>
      <c r="AU63" s="946">
        <v>9049</v>
      </c>
      <c r="AV63" s="946"/>
      <c r="AW63" s="946"/>
      <c r="AX63" s="946"/>
      <c r="AY63" s="946"/>
      <c r="AZ63" s="1005"/>
      <c r="BA63" s="1005"/>
      <c r="BB63" s="1005"/>
      <c r="BC63" s="1005"/>
      <c r="BD63" s="1005"/>
      <c r="BE63" s="947"/>
      <c r="BF63" s="947"/>
      <c r="BG63" s="947"/>
      <c r="BH63" s="947"/>
      <c r="BI63" s="948"/>
      <c r="BJ63" s="1006" t="s">
        <v>129</v>
      </c>
      <c r="BK63" s="940"/>
      <c r="BL63" s="940"/>
      <c r="BM63" s="940"/>
      <c r="BN63" s="1007"/>
      <c r="BO63" s="231"/>
      <c r="BP63" s="231"/>
      <c r="BQ63" s="228">
        <v>57</v>
      </c>
      <c r="BR63" s="229"/>
      <c r="BS63" s="980"/>
      <c r="BT63" s="981"/>
      <c r="BU63" s="981"/>
      <c r="BV63" s="981"/>
      <c r="BW63" s="981"/>
      <c r="BX63" s="981"/>
      <c r="BY63" s="981"/>
      <c r="BZ63" s="981"/>
      <c r="CA63" s="981"/>
      <c r="CB63" s="981"/>
      <c r="CC63" s="981"/>
      <c r="CD63" s="981"/>
      <c r="CE63" s="981"/>
      <c r="CF63" s="981"/>
      <c r="CG63" s="1002"/>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980"/>
      <c r="BT64" s="981"/>
      <c r="BU64" s="981"/>
      <c r="BV64" s="981"/>
      <c r="BW64" s="981"/>
      <c r="BX64" s="981"/>
      <c r="BY64" s="981"/>
      <c r="BZ64" s="981"/>
      <c r="CA64" s="981"/>
      <c r="CB64" s="981"/>
      <c r="CC64" s="981"/>
      <c r="CD64" s="981"/>
      <c r="CE64" s="981"/>
      <c r="CF64" s="981"/>
      <c r="CG64" s="1002"/>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220"/>
    </row>
    <row r="65" spans="1:131" ht="26.25" customHeight="1" thickBot="1" x14ac:dyDescent="0.2">
      <c r="A65" s="222" t="s">
        <v>410</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980"/>
      <c r="BT65" s="981"/>
      <c r="BU65" s="981"/>
      <c r="BV65" s="981"/>
      <c r="BW65" s="981"/>
      <c r="BX65" s="981"/>
      <c r="BY65" s="981"/>
      <c r="BZ65" s="981"/>
      <c r="CA65" s="981"/>
      <c r="CB65" s="981"/>
      <c r="CC65" s="981"/>
      <c r="CD65" s="981"/>
      <c r="CE65" s="981"/>
      <c r="CF65" s="981"/>
      <c r="CG65" s="1002"/>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220"/>
    </row>
    <row r="66" spans="1:131" ht="26.25" customHeight="1" x14ac:dyDescent="0.15">
      <c r="A66" s="983" t="s">
        <v>411</v>
      </c>
      <c r="B66" s="984"/>
      <c r="C66" s="984"/>
      <c r="D66" s="984"/>
      <c r="E66" s="984"/>
      <c r="F66" s="984"/>
      <c r="G66" s="984"/>
      <c r="H66" s="984"/>
      <c r="I66" s="984"/>
      <c r="J66" s="984"/>
      <c r="K66" s="984"/>
      <c r="L66" s="984"/>
      <c r="M66" s="984"/>
      <c r="N66" s="984"/>
      <c r="O66" s="984"/>
      <c r="P66" s="985"/>
      <c r="Q66" s="989" t="s">
        <v>412</v>
      </c>
      <c r="R66" s="990"/>
      <c r="S66" s="990"/>
      <c r="T66" s="990"/>
      <c r="U66" s="991"/>
      <c r="V66" s="989" t="s">
        <v>396</v>
      </c>
      <c r="W66" s="990"/>
      <c r="X66" s="990"/>
      <c r="Y66" s="990"/>
      <c r="Z66" s="991"/>
      <c r="AA66" s="989" t="s">
        <v>413</v>
      </c>
      <c r="AB66" s="990"/>
      <c r="AC66" s="990"/>
      <c r="AD66" s="990"/>
      <c r="AE66" s="991"/>
      <c r="AF66" s="995" t="s">
        <v>414</v>
      </c>
      <c r="AG66" s="996"/>
      <c r="AH66" s="996"/>
      <c r="AI66" s="996"/>
      <c r="AJ66" s="997"/>
      <c r="AK66" s="989" t="s">
        <v>415</v>
      </c>
      <c r="AL66" s="984"/>
      <c r="AM66" s="984"/>
      <c r="AN66" s="984"/>
      <c r="AO66" s="985"/>
      <c r="AP66" s="989" t="s">
        <v>416</v>
      </c>
      <c r="AQ66" s="990"/>
      <c r="AR66" s="990"/>
      <c r="AS66" s="990"/>
      <c r="AT66" s="991"/>
      <c r="AU66" s="989" t="s">
        <v>417</v>
      </c>
      <c r="AV66" s="990"/>
      <c r="AW66" s="990"/>
      <c r="AX66" s="990"/>
      <c r="AY66" s="991"/>
      <c r="AZ66" s="989" t="s">
        <v>377</v>
      </c>
      <c r="BA66" s="990"/>
      <c r="BB66" s="990"/>
      <c r="BC66" s="990"/>
      <c r="BD66" s="1003"/>
      <c r="BE66" s="231"/>
      <c r="BF66" s="231"/>
      <c r="BG66" s="231"/>
      <c r="BH66" s="231"/>
      <c r="BI66" s="231"/>
      <c r="BJ66" s="231"/>
      <c r="BK66" s="231"/>
      <c r="BL66" s="231"/>
      <c r="BM66" s="231"/>
      <c r="BN66" s="231"/>
      <c r="BO66" s="231"/>
      <c r="BP66" s="231"/>
      <c r="BQ66" s="228">
        <v>60</v>
      </c>
      <c r="BR66" s="233"/>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0"/>
    </row>
    <row r="67" spans="1:131" ht="26.25" customHeight="1" thickBot="1" x14ac:dyDescent="0.2">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4"/>
      <c r="BE67" s="231"/>
      <c r="BF67" s="231"/>
      <c r="BG67" s="231"/>
      <c r="BH67" s="231"/>
      <c r="BI67" s="231"/>
      <c r="BJ67" s="231"/>
      <c r="BK67" s="231"/>
      <c r="BL67" s="231"/>
      <c r="BM67" s="231"/>
      <c r="BN67" s="231"/>
      <c r="BO67" s="231"/>
      <c r="BP67" s="231"/>
      <c r="BQ67" s="228">
        <v>61</v>
      </c>
      <c r="BR67" s="233"/>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0"/>
    </row>
    <row r="68" spans="1:131" ht="26.25" customHeight="1" thickTop="1" x14ac:dyDescent="0.15">
      <c r="A68" s="226">
        <v>1</v>
      </c>
      <c r="B68" s="973" t="s">
        <v>572</v>
      </c>
      <c r="C68" s="974"/>
      <c r="D68" s="974"/>
      <c r="E68" s="974"/>
      <c r="F68" s="974"/>
      <c r="G68" s="974"/>
      <c r="H68" s="974"/>
      <c r="I68" s="974"/>
      <c r="J68" s="974"/>
      <c r="K68" s="974"/>
      <c r="L68" s="974"/>
      <c r="M68" s="974"/>
      <c r="N68" s="974"/>
      <c r="O68" s="974"/>
      <c r="P68" s="975"/>
      <c r="Q68" s="976">
        <v>1552</v>
      </c>
      <c r="R68" s="970"/>
      <c r="S68" s="970"/>
      <c r="T68" s="970"/>
      <c r="U68" s="970"/>
      <c r="V68" s="970">
        <v>1532</v>
      </c>
      <c r="W68" s="970"/>
      <c r="X68" s="970"/>
      <c r="Y68" s="970"/>
      <c r="Z68" s="970"/>
      <c r="AA68" s="970">
        <v>20</v>
      </c>
      <c r="AB68" s="970"/>
      <c r="AC68" s="970"/>
      <c r="AD68" s="970"/>
      <c r="AE68" s="970"/>
      <c r="AF68" s="970">
        <v>20</v>
      </c>
      <c r="AG68" s="970"/>
      <c r="AH68" s="970"/>
      <c r="AI68" s="970"/>
      <c r="AJ68" s="970"/>
      <c r="AK68" s="970">
        <v>73</v>
      </c>
      <c r="AL68" s="970"/>
      <c r="AM68" s="970"/>
      <c r="AN68" s="970"/>
      <c r="AO68" s="970"/>
      <c r="AP68" s="970">
        <v>354</v>
      </c>
      <c r="AQ68" s="970"/>
      <c r="AR68" s="970"/>
      <c r="AS68" s="970"/>
      <c r="AT68" s="970"/>
      <c r="AU68" s="970">
        <v>174</v>
      </c>
      <c r="AV68" s="970"/>
      <c r="AW68" s="970"/>
      <c r="AX68" s="970"/>
      <c r="AY68" s="970"/>
      <c r="AZ68" s="971"/>
      <c r="BA68" s="971"/>
      <c r="BB68" s="971"/>
      <c r="BC68" s="971"/>
      <c r="BD68" s="972"/>
      <c r="BE68" s="231"/>
      <c r="BF68" s="231"/>
      <c r="BG68" s="231"/>
      <c r="BH68" s="231"/>
      <c r="BI68" s="231"/>
      <c r="BJ68" s="231"/>
      <c r="BK68" s="231"/>
      <c r="BL68" s="231"/>
      <c r="BM68" s="231"/>
      <c r="BN68" s="231"/>
      <c r="BO68" s="231"/>
      <c r="BP68" s="231"/>
      <c r="BQ68" s="228">
        <v>62</v>
      </c>
      <c r="BR68" s="233"/>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0"/>
    </row>
    <row r="69" spans="1:131" ht="26.25" customHeight="1" x14ac:dyDescent="0.15">
      <c r="A69" s="228">
        <v>2</v>
      </c>
      <c r="B69" s="961" t="s">
        <v>573</v>
      </c>
      <c r="C69" s="962"/>
      <c r="D69" s="962"/>
      <c r="E69" s="962"/>
      <c r="F69" s="962"/>
      <c r="G69" s="962"/>
      <c r="H69" s="962"/>
      <c r="I69" s="962"/>
      <c r="J69" s="962"/>
      <c r="K69" s="962"/>
      <c r="L69" s="962"/>
      <c r="M69" s="962"/>
      <c r="N69" s="962"/>
      <c r="O69" s="962"/>
      <c r="P69" s="963"/>
      <c r="Q69" s="964">
        <v>738</v>
      </c>
      <c r="R69" s="958"/>
      <c r="S69" s="958"/>
      <c r="T69" s="958"/>
      <c r="U69" s="958"/>
      <c r="V69" s="958">
        <v>728</v>
      </c>
      <c r="W69" s="958"/>
      <c r="X69" s="958"/>
      <c r="Y69" s="958"/>
      <c r="Z69" s="958"/>
      <c r="AA69" s="958">
        <v>10</v>
      </c>
      <c r="AB69" s="958"/>
      <c r="AC69" s="958"/>
      <c r="AD69" s="958"/>
      <c r="AE69" s="958"/>
      <c r="AF69" s="958">
        <v>10</v>
      </c>
      <c r="AG69" s="958"/>
      <c r="AH69" s="958"/>
      <c r="AI69" s="958"/>
      <c r="AJ69" s="958"/>
      <c r="AK69" s="958">
        <v>34</v>
      </c>
      <c r="AL69" s="958"/>
      <c r="AM69" s="958"/>
      <c r="AN69" s="958"/>
      <c r="AO69" s="958"/>
      <c r="AP69" s="958">
        <v>540</v>
      </c>
      <c r="AQ69" s="958"/>
      <c r="AR69" s="958"/>
      <c r="AS69" s="958"/>
      <c r="AT69" s="958"/>
      <c r="AU69" s="958">
        <v>283</v>
      </c>
      <c r="AV69" s="958"/>
      <c r="AW69" s="958"/>
      <c r="AX69" s="958"/>
      <c r="AY69" s="958"/>
      <c r="AZ69" s="959"/>
      <c r="BA69" s="959"/>
      <c r="BB69" s="959"/>
      <c r="BC69" s="959"/>
      <c r="BD69" s="960"/>
      <c r="BE69" s="231"/>
      <c r="BF69" s="231"/>
      <c r="BG69" s="231"/>
      <c r="BH69" s="231"/>
      <c r="BI69" s="231"/>
      <c r="BJ69" s="231"/>
      <c r="BK69" s="231"/>
      <c r="BL69" s="231"/>
      <c r="BM69" s="231"/>
      <c r="BN69" s="231"/>
      <c r="BO69" s="231"/>
      <c r="BP69" s="231"/>
      <c r="BQ69" s="228">
        <v>63</v>
      </c>
      <c r="BR69" s="233"/>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0"/>
    </row>
    <row r="70" spans="1:131" ht="26.25" customHeight="1" x14ac:dyDescent="0.15">
      <c r="A70" s="228">
        <v>3</v>
      </c>
      <c r="B70" s="961" t="s">
        <v>574</v>
      </c>
      <c r="C70" s="962"/>
      <c r="D70" s="962"/>
      <c r="E70" s="962"/>
      <c r="F70" s="962"/>
      <c r="G70" s="962"/>
      <c r="H70" s="962"/>
      <c r="I70" s="962"/>
      <c r="J70" s="962"/>
      <c r="K70" s="962"/>
      <c r="L70" s="962"/>
      <c r="M70" s="962"/>
      <c r="N70" s="962"/>
      <c r="O70" s="962"/>
      <c r="P70" s="963"/>
      <c r="Q70" s="964">
        <v>1581</v>
      </c>
      <c r="R70" s="958"/>
      <c r="S70" s="958"/>
      <c r="T70" s="958"/>
      <c r="U70" s="958"/>
      <c r="V70" s="958">
        <v>1605</v>
      </c>
      <c r="W70" s="958"/>
      <c r="X70" s="958"/>
      <c r="Y70" s="958"/>
      <c r="Z70" s="958"/>
      <c r="AA70" s="958">
        <v>-25</v>
      </c>
      <c r="AB70" s="958"/>
      <c r="AC70" s="958"/>
      <c r="AD70" s="958"/>
      <c r="AE70" s="958"/>
      <c r="AF70" s="958">
        <v>1518</v>
      </c>
      <c r="AG70" s="958"/>
      <c r="AH70" s="958"/>
      <c r="AI70" s="958"/>
      <c r="AJ70" s="958"/>
      <c r="AK70" s="958" t="s">
        <v>587</v>
      </c>
      <c r="AL70" s="958"/>
      <c r="AM70" s="958"/>
      <c r="AN70" s="958"/>
      <c r="AO70" s="958"/>
      <c r="AP70" s="958">
        <v>2774</v>
      </c>
      <c r="AQ70" s="958"/>
      <c r="AR70" s="958"/>
      <c r="AS70" s="958"/>
      <c r="AT70" s="958"/>
      <c r="AU70" s="958">
        <v>0</v>
      </c>
      <c r="AV70" s="958"/>
      <c r="AW70" s="958"/>
      <c r="AX70" s="958"/>
      <c r="AY70" s="958"/>
      <c r="AZ70" s="959" t="s">
        <v>571</v>
      </c>
      <c r="BA70" s="959"/>
      <c r="BB70" s="959"/>
      <c r="BC70" s="959"/>
      <c r="BD70" s="960"/>
      <c r="BE70" s="231"/>
      <c r="BF70" s="231"/>
      <c r="BG70" s="231"/>
      <c r="BH70" s="231"/>
      <c r="BI70" s="231"/>
      <c r="BJ70" s="231"/>
      <c r="BK70" s="231"/>
      <c r="BL70" s="231"/>
      <c r="BM70" s="231"/>
      <c r="BN70" s="231"/>
      <c r="BO70" s="231"/>
      <c r="BP70" s="231"/>
      <c r="BQ70" s="228">
        <v>64</v>
      </c>
      <c r="BR70" s="233"/>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0"/>
    </row>
    <row r="71" spans="1:131" ht="36" customHeight="1" x14ac:dyDescent="0.15">
      <c r="A71" s="228">
        <v>4</v>
      </c>
      <c r="B71" s="965" t="s">
        <v>575</v>
      </c>
      <c r="C71" s="962"/>
      <c r="D71" s="962"/>
      <c r="E71" s="962"/>
      <c r="F71" s="962"/>
      <c r="G71" s="962"/>
      <c r="H71" s="962"/>
      <c r="I71" s="962"/>
      <c r="J71" s="962"/>
      <c r="K71" s="962"/>
      <c r="L71" s="962"/>
      <c r="M71" s="962"/>
      <c r="N71" s="962"/>
      <c r="O71" s="962"/>
      <c r="P71" s="963"/>
      <c r="Q71" s="964">
        <v>265</v>
      </c>
      <c r="R71" s="958"/>
      <c r="S71" s="958"/>
      <c r="T71" s="958"/>
      <c r="U71" s="958"/>
      <c r="V71" s="958">
        <v>257</v>
      </c>
      <c r="W71" s="958"/>
      <c r="X71" s="958"/>
      <c r="Y71" s="958"/>
      <c r="Z71" s="958"/>
      <c r="AA71" s="958">
        <v>8</v>
      </c>
      <c r="AB71" s="958"/>
      <c r="AC71" s="958"/>
      <c r="AD71" s="958"/>
      <c r="AE71" s="958"/>
      <c r="AF71" s="958">
        <v>8</v>
      </c>
      <c r="AG71" s="958"/>
      <c r="AH71" s="958"/>
      <c r="AI71" s="958"/>
      <c r="AJ71" s="958"/>
      <c r="AK71" s="958">
        <v>43</v>
      </c>
      <c r="AL71" s="958"/>
      <c r="AM71" s="958"/>
      <c r="AN71" s="958"/>
      <c r="AO71" s="958"/>
      <c r="AP71" s="958" t="s">
        <v>508</v>
      </c>
      <c r="AQ71" s="958"/>
      <c r="AR71" s="958"/>
      <c r="AS71" s="958"/>
      <c r="AT71" s="958"/>
      <c r="AU71" s="958" t="s">
        <v>508</v>
      </c>
      <c r="AV71" s="958"/>
      <c r="AW71" s="958"/>
      <c r="AX71" s="958"/>
      <c r="AY71" s="958"/>
      <c r="AZ71" s="959"/>
      <c r="BA71" s="959"/>
      <c r="BB71" s="959"/>
      <c r="BC71" s="959"/>
      <c r="BD71" s="960"/>
      <c r="BE71" s="231"/>
      <c r="BF71" s="231"/>
      <c r="BG71" s="231"/>
      <c r="BH71" s="231"/>
      <c r="BI71" s="231"/>
      <c r="BJ71" s="231"/>
      <c r="BK71" s="231"/>
      <c r="BL71" s="231"/>
      <c r="BM71" s="231"/>
      <c r="BN71" s="231"/>
      <c r="BO71" s="231"/>
      <c r="BP71" s="231"/>
      <c r="BQ71" s="228">
        <v>65</v>
      </c>
      <c r="BR71" s="233"/>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0"/>
    </row>
    <row r="72" spans="1:131" ht="36" customHeight="1" x14ac:dyDescent="0.15">
      <c r="A72" s="228">
        <v>5</v>
      </c>
      <c r="B72" s="965" t="s">
        <v>576</v>
      </c>
      <c r="C72" s="962"/>
      <c r="D72" s="962"/>
      <c r="E72" s="962"/>
      <c r="F72" s="962"/>
      <c r="G72" s="962"/>
      <c r="H72" s="962"/>
      <c r="I72" s="962"/>
      <c r="J72" s="962"/>
      <c r="K72" s="962"/>
      <c r="L72" s="962"/>
      <c r="M72" s="962"/>
      <c r="N72" s="962"/>
      <c r="O72" s="962"/>
      <c r="P72" s="963"/>
      <c r="Q72" s="964">
        <v>189</v>
      </c>
      <c r="R72" s="958"/>
      <c r="S72" s="958"/>
      <c r="T72" s="958"/>
      <c r="U72" s="958"/>
      <c r="V72" s="958">
        <v>186</v>
      </c>
      <c r="W72" s="958"/>
      <c r="X72" s="958"/>
      <c r="Y72" s="958"/>
      <c r="Z72" s="958"/>
      <c r="AA72" s="958">
        <v>3</v>
      </c>
      <c r="AB72" s="958"/>
      <c r="AC72" s="958"/>
      <c r="AD72" s="958"/>
      <c r="AE72" s="958"/>
      <c r="AF72" s="958">
        <v>3</v>
      </c>
      <c r="AG72" s="958"/>
      <c r="AH72" s="958"/>
      <c r="AI72" s="958"/>
      <c r="AJ72" s="958"/>
      <c r="AK72" s="958" t="s">
        <v>508</v>
      </c>
      <c r="AL72" s="958"/>
      <c r="AM72" s="958"/>
      <c r="AN72" s="958"/>
      <c r="AO72" s="958"/>
      <c r="AP72" s="958" t="s">
        <v>508</v>
      </c>
      <c r="AQ72" s="958"/>
      <c r="AR72" s="958"/>
      <c r="AS72" s="958"/>
      <c r="AT72" s="958"/>
      <c r="AU72" s="958" t="s">
        <v>508</v>
      </c>
      <c r="AV72" s="958"/>
      <c r="AW72" s="958"/>
      <c r="AX72" s="958"/>
      <c r="AY72" s="958"/>
      <c r="AZ72" s="959"/>
      <c r="BA72" s="959"/>
      <c r="BB72" s="959"/>
      <c r="BC72" s="959"/>
      <c r="BD72" s="960"/>
      <c r="BE72" s="231"/>
      <c r="BF72" s="231"/>
      <c r="BG72" s="231"/>
      <c r="BH72" s="231"/>
      <c r="BI72" s="231"/>
      <c r="BJ72" s="231"/>
      <c r="BK72" s="231"/>
      <c r="BL72" s="231"/>
      <c r="BM72" s="231"/>
      <c r="BN72" s="231"/>
      <c r="BO72" s="231"/>
      <c r="BP72" s="231"/>
      <c r="BQ72" s="228">
        <v>66</v>
      </c>
      <c r="BR72" s="233"/>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0"/>
    </row>
    <row r="73" spans="1:131" ht="36" customHeight="1" x14ac:dyDescent="0.15">
      <c r="A73" s="228">
        <v>6</v>
      </c>
      <c r="B73" s="965" t="s">
        <v>577</v>
      </c>
      <c r="C73" s="962"/>
      <c r="D73" s="962"/>
      <c r="E73" s="962"/>
      <c r="F73" s="962"/>
      <c r="G73" s="962"/>
      <c r="H73" s="962"/>
      <c r="I73" s="962"/>
      <c r="J73" s="962"/>
      <c r="K73" s="962"/>
      <c r="L73" s="962"/>
      <c r="M73" s="962"/>
      <c r="N73" s="962"/>
      <c r="O73" s="962"/>
      <c r="P73" s="963"/>
      <c r="Q73" s="964">
        <v>25</v>
      </c>
      <c r="R73" s="958"/>
      <c r="S73" s="958"/>
      <c r="T73" s="958"/>
      <c r="U73" s="958"/>
      <c r="V73" s="958">
        <v>24</v>
      </c>
      <c r="W73" s="958"/>
      <c r="X73" s="958"/>
      <c r="Y73" s="958"/>
      <c r="Z73" s="958"/>
      <c r="AA73" s="958">
        <v>1</v>
      </c>
      <c r="AB73" s="958"/>
      <c r="AC73" s="958"/>
      <c r="AD73" s="958"/>
      <c r="AE73" s="958"/>
      <c r="AF73" s="958">
        <v>1</v>
      </c>
      <c r="AG73" s="958"/>
      <c r="AH73" s="958"/>
      <c r="AI73" s="958"/>
      <c r="AJ73" s="958"/>
      <c r="AK73" s="958">
        <v>10</v>
      </c>
      <c r="AL73" s="958"/>
      <c r="AM73" s="958"/>
      <c r="AN73" s="958"/>
      <c r="AO73" s="958"/>
      <c r="AP73" s="958" t="s">
        <v>508</v>
      </c>
      <c r="AQ73" s="958"/>
      <c r="AR73" s="958"/>
      <c r="AS73" s="958"/>
      <c r="AT73" s="958"/>
      <c r="AU73" s="958" t="s">
        <v>508</v>
      </c>
      <c r="AV73" s="958"/>
      <c r="AW73" s="958"/>
      <c r="AX73" s="958"/>
      <c r="AY73" s="958"/>
      <c r="AZ73" s="959"/>
      <c r="BA73" s="959"/>
      <c r="BB73" s="959"/>
      <c r="BC73" s="959"/>
      <c r="BD73" s="960"/>
      <c r="BE73" s="231"/>
      <c r="BF73" s="231"/>
      <c r="BG73" s="231"/>
      <c r="BH73" s="231"/>
      <c r="BI73" s="231"/>
      <c r="BJ73" s="231"/>
      <c r="BK73" s="231"/>
      <c r="BL73" s="231"/>
      <c r="BM73" s="231"/>
      <c r="BN73" s="231"/>
      <c r="BO73" s="231"/>
      <c r="BP73" s="231"/>
      <c r="BQ73" s="228">
        <v>67</v>
      </c>
      <c r="BR73" s="233"/>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0"/>
    </row>
    <row r="74" spans="1:131" ht="36" customHeight="1" x14ac:dyDescent="0.15">
      <c r="A74" s="228">
        <v>7</v>
      </c>
      <c r="B74" s="965" t="s">
        <v>578</v>
      </c>
      <c r="C74" s="962"/>
      <c r="D74" s="962"/>
      <c r="E74" s="962"/>
      <c r="F74" s="962"/>
      <c r="G74" s="962"/>
      <c r="H74" s="962"/>
      <c r="I74" s="962"/>
      <c r="J74" s="962"/>
      <c r="K74" s="962"/>
      <c r="L74" s="962"/>
      <c r="M74" s="962"/>
      <c r="N74" s="962"/>
      <c r="O74" s="962"/>
      <c r="P74" s="963"/>
      <c r="Q74" s="964">
        <v>17</v>
      </c>
      <c r="R74" s="958"/>
      <c r="S74" s="958"/>
      <c r="T74" s="958"/>
      <c r="U74" s="958"/>
      <c r="V74" s="958">
        <v>9</v>
      </c>
      <c r="W74" s="958"/>
      <c r="X74" s="958"/>
      <c r="Y74" s="958"/>
      <c r="Z74" s="958"/>
      <c r="AA74" s="958">
        <v>8</v>
      </c>
      <c r="AB74" s="958"/>
      <c r="AC74" s="958"/>
      <c r="AD74" s="958"/>
      <c r="AE74" s="958"/>
      <c r="AF74" s="958">
        <v>8</v>
      </c>
      <c r="AG74" s="958"/>
      <c r="AH74" s="958"/>
      <c r="AI74" s="958"/>
      <c r="AJ74" s="958"/>
      <c r="AK74" s="958" t="s">
        <v>508</v>
      </c>
      <c r="AL74" s="958"/>
      <c r="AM74" s="958"/>
      <c r="AN74" s="958"/>
      <c r="AO74" s="958"/>
      <c r="AP74" s="958" t="s">
        <v>508</v>
      </c>
      <c r="AQ74" s="958"/>
      <c r="AR74" s="958"/>
      <c r="AS74" s="958"/>
      <c r="AT74" s="958"/>
      <c r="AU74" s="958" t="s">
        <v>508</v>
      </c>
      <c r="AV74" s="958"/>
      <c r="AW74" s="958"/>
      <c r="AX74" s="958"/>
      <c r="AY74" s="958"/>
      <c r="AZ74" s="959"/>
      <c r="BA74" s="959"/>
      <c r="BB74" s="959"/>
      <c r="BC74" s="959"/>
      <c r="BD74" s="960"/>
      <c r="BE74" s="231"/>
      <c r="BF74" s="231"/>
      <c r="BG74" s="231"/>
      <c r="BH74" s="231"/>
      <c r="BI74" s="231"/>
      <c r="BJ74" s="231"/>
      <c r="BK74" s="231"/>
      <c r="BL74" s="231"/>
      <c r="BM74" s="231"/>
      <c r="BN74" s="231"/>
      <c r="BO74" s="231"/>
      <c r="BP74" s="231"/>
      <c r="BQ74" s="228">
        <v>68</v>
      </c>
      <c r="BR74" s="233"/>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0"/>
    </row>
    <row r="75" spans="1:131" ht="36" customHeight="1" x14ac:dyDescent="0.15">
      <c r="A75" s="228">
        <v>8</v>
      </c>
      <c r="B75" s="965" t="s">
        <v>579</v>
      </c>
      <c r="C75" s="962"/>
      <c r="D75" s="962"/>
      <c r="E75" s="962"/>
      <c r="F75" s="962"/>
      <c r="G75" s="962"/>
      <c r="H75" s="962"/>
      <c r="I75" s="962"/>
      <c r="J75" s="962"/>
      <c r="K75" s="962"/>
      <c r="L75" s="962"/>
      <c r="M75" s="962"/>
      <c r="N75" s="962"/>
      <c r="O75" s="962"/>
      <c r="P75" s="963"/>
      <c r="Q75" s="966">
        <v>26</v>
      </c>
      <c r="R75" s="967"/>
      <c r="S75" s="967"/>
      <c r="T75" s="967"/>
      <c r="U75" s="968"/>
      <c r="V75" s="969">
        <v>25</v>
      </c>
      <c r="W75" s="967"/>
      <c r="X75" s="967"/>
      <c r="Y75" s="967"/>
      <c r="Z75" s="968"/>
      <c r="AA75" s="969">
        <v>0</v>
      </c>
      <c r="AB75" s="967"/>
      <c r="AC75" s="967"/>
      <c r="AD75" s="967"/>
      <c r="AE75" s="968"/>
      <c r="AF75" s="969">
        <v>0</v>
      </c>
      <c r="AG75" s="967"/>
      <c r="AH75" s="967"/>
      <c r="AI75" s="967"/>
      <c r="AJ75" s="968"/>
      <c r="AK75" s="969">
        <v>2</v>
      </c>
      <c r="AL75" s="967"/>
      <c r="AM75" s="967"/>
      <c r="AN75" s="967"/>
      <c r="AO75" s="968"/>
      <c r="AP75" s="969" t="s">
        <v>508</v>
      </c>
      <c r="AQ75" s="967"/>
      <c r="AR75" s="967"/>
      <c r="AS75" s="967"/>
      <c r="AT75" s="968"/>
      <c r="AU75" s="969" t="s">
        <v>508</v>
      </c>
      <c r="AV75" s="967"/>
      <c r="AW75" s="967"/>
      <c r="AX75" s="967"/>
      <c r="AY75" s="968"/>
      <c r="AZ75" s="959"/>
      <c r="BA75" s="959"/>
      <c r="BB75" s="959"/>
      <c r="BC75" s="959"/>
      <c r="BD75" s="960"/>
      <c r="BE75" s="231"/>
      <c r="BF75" s="231"/>
      <c r="BG75" s="231"/>
      <c r="BH75" s="231"/>
      <c r="BI75" s="231"/>
      <c r="BJ75" s="231"/>
      <c r="BK75" s="231"/>
      <c r="BL75" s="231"/>
      <c r="BM75" s="231"/>
      <c r="BN75" s="231"/>
      <c r="BO75" s="231"/>
      <c r="BP75" s="231"/>
      <c r="BQ75" s="228">
        <v>69</v>
      </c>
      <c r="BR75" s="233"/>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0"/>
    </row>
    <row r="76" spans="1:131" ht="36" customHeight="1" x14ac:dyDescent="0.15">
      <c r="A76" s="228">
        <v>9</v>
      </c>
      <c r="B76" s="965" t="s">
        <v>580</v>
      </c>
      <c r="C76" s="962"/>
      <c r="D76" s="962"/>
      <c r="E76" s="962"/>
      <c r="F76" s="962"/>
      <c r="G76" s="962"/>
      <c r="H76" s="962"/>
      <c r="I76" s="962"/>
      <c r="J76" s="962"/>
      <c r="K76" s="962"/>
      <c r="L76" s="962"/>
      <c r="M76" s="962"/>
      <c r="N76" s="962"/>
      <c r="O76" s="962"/>
      <c r="P76" s="963"/>
      <c r="Q76" s="966">
        <v>38</v>
      </c>
      <c r="R76" s="967"/>
      <c r="S76" s="967"/>
      <c r="T76" s="967"/>
      <c r="U76" s="968"/>
      <c r="V76" s="969">
        <v>38</v>
      </c>
      <c r="W76" s="967"/>
      <c r="X76" s="967"/>
      <c r="Y76" s="967"/>
      <c r="Z76" s="968"/>
      <c r="AA76" s="969">
        <v>0</v>
      </c>
      <c r="AB76" s="967"/>
      <c r="AC76" s="967"/>
      <c r="AD76" s="967"/>
      <c r="AE76" s="968"/>
      <c r="AF76" s="969">
        <v>0</v>
      </c>
      <c r="AG76" s="967"/>
      <c r="AH76" s="967"/>
      <c r="AI76" s="967"/>
      <c r="AJ76" s="968"/>
      <c r="AK76" s="969">
        <v>0</v>
      </c>
      <c r="AL76" s="967"/>
      <c r="AM76" s="967"/>
      <c r="AN76" s="967"/>
      <c r="AO76" s="968"/>
      <c r="AP76" s="969" t="s">
        <v>508</v>
      </c>
      <c r="AQ76" s="967"/>
      <c r="AR76" s="967"/>
      <c r="AS76" s="967"/>
      <c r="AT76" s="968"/>
      <c r="AU76" s="969" t="s">
        <v>508</v>
      </c>
      <c r="AV76" s="967"/>
      <c r="AW76" s="967"/>
      <c r="AX76" s="967"/>
      <c r="AY76" s="968"/>
      <c r="AZ76" s="959"/>
      <c r="BA76" s="959"/>
      <c r="BB76" s="959"/>
      <c r="BC76" s="959"/>
      <c r="BD76" s="960"/>
      <c r="BE76" s="231"/>
      <c r="BF76" s="231"/>
      <c r="BG76" s="231"/>
      <c r="BH76" s="231"/>
      <c r="BI76" s="231"/>
      <c r="BJ76" s="231"/>
      <c r="BK76" s="231"/>
      <c r="BL76" s="231"/>
      <c r="BM76" s="231"/>
      <c r="BN76" s="231"/>
      <c r="BO76" s="231"/>
      <c r="BP76" s="231"/>
      <c r="BQ76" s="228">
        <v>70</v>
      </c>
      <c r="BR76" s="233"/>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0"/>
    </row>
    <row r="77" spans="1:131" ht="36" customHeight="1" x14ac:dyDescent="0.15">
      <c r="A77" s="228">
        <v>10</v>
      </c>
      <c r="B77" s="965" t="s">
        <v>581</v>
      </c>
      <c r="C77" s="962"/>
      <c r="D77" s="962"/>
      <c r="E77" s="962"/>
      <c r="F77" s="962"/>
      <c r="G77" s="962"/>
      <c r="H77" s="962"/>
      <c r="I77" s="962"/>
      <c r="J77" s="962"/>
      <c r="K77" s="962"/>
      <c r="L77" s="962"/>
      <c r="M77" s="962"/>
      <c r="N77" s="962"/>
      <c r="O77" s="962"/>
      <c r="P77" s="963"/>
      <c r="Q77" s="966">
        <v>73</v>
      </c>
      <c r="R77" s="967"/>
      <c r="S77" s="967"/>
      <c r="T77" s="967"/>
      <c r="U77" s="968"/>
      <c r="V77" s="969">
        <v>69</v>
      </c>
      <c r="W77" s="967"/>
      <c r="X77" s="967"/>
      <c r="Y77" s="967"/>
      <c r="Z77" s="968"/>
      <c r="AA77" s="969">
        <v>4</v>
      </c>
      <c r="AB77" s="967"/>
      <c r="AC77" s="967"/>
      <c r="AD77" s="967"/>
      <c r="AE77" s="968"/>
      <c r="AF77" s="969">
        <v>4</v>
      </c>
      <c r="AG77" s="967"/>
      <c r="AH77" s="967"/>
      <c r="AI77" s="967"/>
      <c r="AJ77" s="968"/>
      <c r="AK77" s="969">
        <v>6</v>
      </c>
      <c r="AL77" s="967"/>
      <c r="AM77" s="967"/>
      <c r="AN77" s="967"/>
      <c r="AO77" s="968"/>
      <c r="AP77" s="969" t="s">
        <v>508</v>
      </c>
      <c r="AQ77" s="967"/>
      <c r="AR77" s="967"/>
      <c r="AS77" s="967"/>
      <c r="AT77" s="968"/>
      <c r="AU77" s="969" t="s">
        <v>508</v>
      </c>
      <c r="AV77" s="967"/>
      <c r="AW77" s="967"/>
      <c r="AX77" s="967"/>
      <c r="AY77" s="968"/>
      <c r="AZ77" s="959"/>
      <c r="BA77" s="959"/>
      <c r="BB77" s="959"/>
      <c r="BC77" s="959"/>
      <c r="BD77" s="960"/>
      <c r="BE77" s="231"/>
      <c r="BF77" s="231"/>
      <c r="BG77" s="231"/>
      <c r="BH77" s="231"/>
      <c r="BI77" s="231"/>
      <c r="BJ77" s="231"/>
      <c r="BK77" s="231"/>
      <c r="BL77" s="231"/>
      <c r="BM77" s="231"/>
      <c r="BN77" s="231"/>
      <c r="BO77" s="231"/>
      <c r="BP77" s="231"/>
      <c r="BQ77" s="228">
        <v>71</v>
      </c>
      <c r="BR77" s="233"/>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0"/>
    </row>
    <row r="78" spans="1:131" ht="36" customHeight="1" x14ac:dyDescent="0.15">
      <c r="A78" s="228">
        <v>11</v>
      </c>
      <c r="B78" s="965" t="s">
        <v>582</v>
      </c>
      <c r="C78" s="962"/>
      <c r="D78" s="962"/>
      <c r="E78" s="962"/>
      <c r="F78" s="962"/>
      <c r="G78" s="962"/>
      <c r="H78" s="962"/>
      <c r="I78" s="962"/>
      <c r="J78" s="962"/>
      <c r="K78" s="962"/>
      <c r="L78" s="962"/>
      <c r="M78" s="962"/>
      <c r="N78" s="962"/>
      <c r="O78" s="962"/>
      <c r="P78" s="963"/>
      <c r="Q78" s="964">
        <v>246035</v>
      </c>
      <c r="R78" s="958"/>
      <c r="S78" s="958"/>
      <c r="T78" s="958"/>
      <c r="U78" s="958"/>
      <c r="V78" s="958">
        <v>245170</v>
      </c>
      <c r="W78" s="958"/>
      <c r="X78" s="958"/>
      <c r="Y78" s="958"/>
      <c r="Z78" s="958"/>
      <c r="AA78" s="958">
        <v>866</v>
      </c>
      <c r="AB78" s="958"/>
      <c r="AC78" s="958"/>
      <c r="AD78" s="958"/>
      <c r="AE78" s="958"/>
      <c r="AF78" s="958">
        <v>866</v>
      </c>
      <c r="AG78" s="958"/>
      <c r="AH78" s="958"/>
      <c r="AI78" s="958"/>
      <c r="AJ78" s="958"/>
      <c r="AK78" s="958" t="s">
        <v>508</v>
      </c>
      <c r="AL78" s="958"/>
      <c r="AM78" s="958"/>
      <c r="AN78" s="958"/>
      <c r="AO78" s="958"/>
      <c r="AP78" s="958" t="s">
        <v>508</v>
      </c>
      <c r="AQ78" s="958"/>
      <c r="AR78" s="958"/>
      <c r="AS78" s="958"/>
      <c r="AT78" s="958"/>
      <c r="AU78" s="958" t="s">
        <v>508</v>
      </c>
      <c r="AV78" s="958"/>
      <c r="AW78" s="958"/>
      <c r="AX78" s="958"/>
      <c r="AY78" s="958"/>
      <c r="AZ78" s="959"/>
      <c r="BA78" s="959"/>
      <c r="BB78" s="959"/>
      <c r="BC78" s="959"/>
      <c r="BD78" s="960"/>
      <c r="BE78" s="231"/>
      <c r="BF78" s="231"/>
      <c r="BG78" s="231"/>
      <c r="BH78" s="231"/>
      <c r="BI78" s="231"/>
      <c r="BJ78" s="220"/>
      <c r="BK78" s="220"/>
      <c r="BL78" s="220"/>
      <c r="BM78" s="220"/>
      <c r="BN78" s="220"/>
      <c r="BO78" s="231"/>
      <c r="BP78" s="231"/>
      <c r="BQ78" s="228">
        <v>72</v>
      </c>
      <c r="BR78" s="233"/>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0"/>
    </row>
    <row r="79" spans="1:131" ht="26.25" customHeight="1" x14ac:dyDescent="0.15">
      <c r="A79" s="228">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1"/>
      <c r="BF79" s="231"/>
      <c r="BG79" s="231"/>
      <c r="BH79" s="231"/>
      <c r="BI79" s="231"/>
      <c r="BJ79" s="220"/>
      <c r="BK79" s="220"/>
      <c r="BL79" s="220"/>
      <c r="BM79" s="220"/>
      <c r="BN79" s="220"/>
      <c r="BO79" s="231"/>
      <c r="BP79" s="231"/>
      <c r="BQ79" s="228">
        <v>73</v>
      </c>
      <c r="BR79" s="233"/>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0"/>
    </row>
    <row r="80" spans="1:131" ht="26.25" customHeight="1" x14ac:dyDescent="0.15">
      <c r="A80" s="228">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1"/>
      <c r="BF80" s="231"/>
      <c r="BG80" s="231"/>
      <c r="BH80" s="231"/>
      <c r="BI80" s="231"/>
      <c r="BJ80" s="231"/>
      <c r="BK80" s="231"/>
      <c r="BL80" s="231"/>
      <c r="BM80" s="231"/>
      <c r="BN80" s="231"/>
      <c r="BO80" s="231"/>
      <c r="BP80" s="231"/>
      <c r="BQ80" s="228">
        <v>74</v>
      </c>
      <c r="BR80" s="233"/>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0"/>
    </row>
    <row r="81" spans="1:131" ht="26.25" customHeight="1" x14ac:dyDescent="0.15">
      <c r="A81" s="228">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1"/>
      <c r="BF81" s="231"/>
      <c r="BG81" s="231"/>
      <c r="BH81" s="231"/>
      <c r="BI81" s="231"/>
      <c r="BJ81" s="231"/>
      <c r="BK81" s="231"/>
      <c r="BL81" s="231"/>
      <c r="BM81" s="231"/>
      <c r="BN81" s="231"/>
      <c r="BO81" s="231"/>
      <c r="BP81" s="231"/>
      <c r="BQ81" s="228">
        <v>75</v>
      </c>
      <c r="BR81" s="233"/>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0"/>
    </row>
    <row r="82" spans="1:131" ht="26.25" customHeight="1" x14ac:dyDescent="0.15">
      <c r="A82" s="228">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1"/>
      <c r="BF82" s="231"/>
      <c r="BG82" s="231"/>
      <c r="BH82" s="231"/>
      <c r="BI82" s="231"/>
      <c r="BJ82" s="231"/>
      <c r="BK82" s="231"/>
      <c r="BL82" s="231"/>
      <c r="BM82" s="231"/>
      <c r="BN82" s="231"/>
      <c r="BO82" s="231"/>
      <c r="BP82" s="231"/>
      <c r="BQ82" s="228">
        <v>76</v>
      </c>
      <c r="BR82" s="233"/>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0"/>
    </row>
    <row r="83" spans="1:131" ht="26.25" customHeight="1" x14ac:dyDescent="0.15">
      <c r="A83" s="228">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1"/>
      <c r="BF83" s="231"/>
      <c r="BG83" s="231"/>
      <c r="BH83" s="231"/>
      <c r="BI83" s="231"/>
      <c r="BJ83" s="231"/>
      <c r="BK83" s="231"/>
      <c r="BL83" s="231"/>
      <c r="BM83" s="231"/>
      <c r="BN83" s="231"/>
      <c r="BO83" s="231"/>
      <c r="BP83" s="231"/>
      <c r="BQ83" s="228">
        <v>77</v>
      </c>
      <c r="BR83" s="233"/>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0"/>
    </row>
    <row r="84" spans="1:131" ht="26.25" customHeight="1" x14ac:dyDescent="0.15">
      <c r="A84" s="228">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1"/>
      <c r="BF84" s="231"/>
      <c r="BG84" s="231"/>
      <c r="BH84" s="231"/>
      <c r="BI84" s="231"/>
      <c r="BJ84" s="231"/>
      <c r="BK84" s="231"/>
      <c r="BL84" s="231"/>
      <c r="BM84" s="231"/>
      <c r="BN84" s="231"/>
      <c r="BO84" s="231"/>
      <c r="BP84" s="231"/>
      <c r="BQ84" s="228">
        <v>78</v>
      </c>
      <c r="BR84" s="233"/>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0"/>
    </row>
    <row r="85" spans="1:131" ht="26.25" customHeight="1" x14ac:dyDescent="0.15">
      <c r="A85" s="228">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1"/>
      <c r="BF85" s="231"/>
      <c r="BG85" s="231"/>
      <c r="BH85" s="231"/>
      <c r="BI85" s="231"/>
      <c r="BJ85" s="231"/>
      <c r="BK85" s="231"/>
      <c r="BL85" s="231"/>
      <c r="BM85" s="231"/>
      <c r="BN85" s="231"/>
      <c r="BO85" s="231"/>
      <c r="BP85" s="231"/>
      <c r="BQ85" s="228">
        <v>79</v>
      </c>
      <c r="BR85" s="233"/>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0"/>
    </row>
    <row r="86" spans="1:131" ht="26.25" customHeight="1" x14ac:dyDescent="0.15">
      <c r="A86" s="228">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1"/>
      <c r="BF86" s="231"/>
      <c r="BG86" s="231"/>
      <c r="BH86" s="231"/>
      <c r="BI86" s="231"/>
      <c r="BJ86" s="231"/>
      <c r="BK86" s="231"/>
      <c r="BL86" s="231"/>
      <c r="BM86" s="231"/>
      <c r="BN86" s="231"/>
      <c r="BO86" s="231"/>
      <c r="BP86" s="231"/>
      <c r="BQ86" s="228">
        <v>80</v>
      </c>
      <c r="BR86" s="233"/>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0"/>
    </row>
    <row r="87" spans="1:131" ht="26.25" customHeight="1" x14ac:dyDescent="0.15">
      <c r="A87" s="234">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1"/>
      <c r="BF87" s="231"/>
      <c r="BG87" s="231"/>
      <c r="BH87" s="231"/>
      <c r="BI87" s="231"/>
      <c r="BJ87" s="231"/>
      <c r="BK87" s="231"/>
      <c r="BL87" s="231"/>
      <c r="BM87" s="231"/>
      <c r="BN87" s="231"/>
      <c r="BO87" s="231"/>
      <c r="BP87" s="231"/>
      <c r="BQ87" s="228">
        <v>81</v>
      </c>
      <c r="BR87" s="233"/>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0"/>
    </row>
    <row r="88" spans="1:131" ht="26.25" customHeight="1" thickBot="1" x14ac:dyDescent="0.2">
      <c r="A88" s="230" t="s">
        <v>390</v>
      </c>
      <c r="B88" s="924" t="s">
        <v>418</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2438</v>
      </c>
      <c r="AG88" s="946"/>
      <c r="AH88" s="946"/>
      <c r="AI88" s="946"/>
      <c r="AJ88" s="946"/>
      <c r="AK88" s="950"/>
      <c r="AL88" s="950"/>
      <c r="AM88" s="950"/>
      <c r="AN88" s="950"/>
      <c r="AO88" s="950"/>
      <c r="AP88" s="946">
        <v>3668</v>
      </c>
      <c r="AQ88" s="946"/>
      <c r="AR88" s="946"/>
      <c r="AS88" s="946"/>
      <c r="AT88" s="946"/>
      <c r="AU88" s="946">
        <v>457</v>
      </c>
      <c r="AV88" s="946"/>
      <c r="AW88" s="946"/>
      <c r="AX88" s="946"/>
      <c r="AY88" s="946"/>
      <c r="AZ88" s="947"/>
      <c r="BA88" s="947"/>
      <c r="BB88" s="947"/>
      <c r="BC88" s="947"/>
      <c r="BD88" s="948"/>
      <c r="BE88" s="231"/>
      <c r="BF88" s="231"/>
      <c r="BG88" s="231"/>
      <c r="BH88" s="231"/>
      <c r="BI88" s="231"/>
      <c r="BJ88" s="231"/>
      <c r="BK88" s="231"/>
      <c r="BL88" s="231"/>
      <c r="BM88" s="231"/>
      <c r="BN88" s="231"/>
      <c r="BO88" s="231"/>
      <c r="BP88" s="231"/>
      <c r="BQ88" s="228">
        <v>82</v>
      </c>
      <c r="BR88" s="233"/>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390</v>
      </c>
      <c r="BR102" s="924" t="s">
        <v>419</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30</v>
      </c>
      <c r="CS102" s="940"/>
      <c r="CT102" s="940"/>
      <c r="CU102" s="940"/>
      <c r="CV102" s="941"/>
      <c r="CW102" s="939">
        <v>137</v>
      </c>
      <c r="CX102" s="940"/>
      <c r="CY102" s="940"/>
      <c r="CZ102" s="940"/>
      <c r="DA102" s="941"/>
      <c r="DB102" s="939" t="s">
        <v>587</v>
      </c>
      <c r="DC102" s="940"/>
      <c r="DD102" s="940"/>
      <c r="DE102" s="940"/>
      <c r="DF102" s="941"/>
      <c r="DG102" s="939" t="s">
        <v>587</v>
      </c>
      <c r="DH102" s="940"/>
      <c r="DI102" s="940"/>
      <c r="DJ102" s="940"/>
      <c r="DK102" s="941"/>
      <c r="DL102" s="939">
        <v>43</v>
      </c>
      <c r="DM102" s="940"/>
      <c r="DN102" s="940"/>
      <c r="DO102" s="940"/>
      <c r="DP102" s="941"/>
      <c r="DQ102" s="939">
        <v>39</v>
      </c>
      <c r="DR102" s="940"/>
      <c r="DS102" s="940"/>
      <c r="DT102" s="940"/>
      <c r="DU102" s="941"/>
      <c r="DV102" s="924"/>
      <c r="DW102" s="925"/>
      <c r="DX102" s="925"/>
      <c r="DY102" s="925"/>
      <c r="DZ102" s="926"/>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27" t="s">
        <v>420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28" t="s">
        <v>421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422</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423</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929" t="s">
        <v>424</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425</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0" customFormat="1" ht="26.25" customHeight="1" x14ac:dyDescent="0.15">
      <c r="A109" s="882" t="s">
        <v>426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427</v>
      </c>
      <c r="AB109" s="883"/>
      <c r="AC109" s="883"/>
      <c r="AD109" s="883"/>
      <c r="AE109" s="884"/>
      <c r="AF109" s="885" t="s">
        <v>428</v>
      </c>
      <c r="AG109" s="883"/>
      <c r="AH109" s="883"/>
      <c r="AI109" s="883"/>
      <c r="AJ109" s="884"/>
      <c r="AK109" s="885" t="s">
        <v>306</v>
      </c>
      <c r="AL109" s="883"/>
      <c r="AM109" s="883"/>
      <c r="AN109" s="883"/>
      <c r="AO109" s="884"/>
      <c r="AP109" s="885" t="s">
        <v>429</v>
      </c>
      <c r="AQ109" s="883"/>
      <c r="AR109" s="883"/>
      <c r="AS109" s="883"/>
      <c r="AT109" s="916"/>
      <c r="AU109" s="882" t="s">
        <v>426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427</v>
      </c>
      <c r="BR109" s="883"/>
      <c r="BS109" s="883"/>
      <c r="BT109" s="883"/>
      <c r="BU109" s="884"/>
      <c r="BV109" s="885" t="s">
        <v>428</v>
      </c>
      <c r="BW109" s="883"/>
      <c r="BX109" s="883"/>
      <c r="BY109" s="883"/>
      <c r="BZ109" s="884"/>
      <c r="CA109" s="885" t="s">
        <v>306</v>
      </c>
      <c r="CB109" s="883"/>
      <c r="CC109" s="883"/>
      <c r="CD109" s="883"/>
      <c r="CE109" s="884"/>
      <c r="CF109" s="923" t="s">
        <v>429</v>
      </c>
      <c r="CG109" s="923"/>
      <c r="CH109" s="923"/>
      <c r="CI109" s="923"/>
      <c r="CJ109" s="923"/>
      <c r="CK109" s="885" t="s">
        <v>430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427</v>
      </c>
      <c r="DH109" s="883"/>
      <c r="DI109" s="883"/>
      <c r="DJ109" s="883"/>
      <c r="DK109" s="884"/>
      <c r="DL109" s="885" t="s">
        <v>428</v>
      </c>
      <c r="DM109" s="883"/>
      <c r="DN109" s="883"/>
      <c r="DO109" s="883"/>
      <c r="DP109" s="884"/>
      <c r="DQ109" s="885" t="s">
        <v>306</v>
      </c>
      <c r="DR109" s="883"/>
      <c r="DS109" s="883"/>
      <c r="DT109" s="883"/>
      <c r="DU109" s="884"/>
      <c r="DV109" s="885" t="s">
        <v>429</v>
      </c>
      <c r="DW109" s="883"/>
      <c r="DX109" s="883"/>
      <c r="DY109" s="883"/>
      <c r="DZ109" s="916"/>
    </row>
    <row r="110" spans="1:131" s="220" customFormat="1" ht="26.25" customHeight="1" x14ac:dyDescent="0.15">
      <c r="A110" s="794" t="s">
        <v>431</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1867052</v>
      </c>
      <c r="AB110" s="876"/>
      <c r="AC110" s="876"/>
      <c r="AD110" s="876"/>
      <c r="AE110" s="877"/>
      <c r="AF110" s="878">
        <v>1826381</v>
      </c>
      <c r="AG110" s="876"/>
      <c r="AH110" s="876"/>
      <c r="AI110" s="876"/>
      <c r="AJ110" s="877"/>
      <c r="AK110" s="878">
        <v>1812567</v>
      </c>
      <c r="AL110" s="876"/>
      <c r="AM110" s="876"/>
      <c r="AN110" s="876"/>
      <c r="AO110" s="877"/>
      <c r="AP110" s="879">
        <v>21.8</v>
      </c>
      <c r="AQ110" s="880"/>
      <c r="AR110" s="880"/>
      <c r="AS110" s="880"/>
      <c r="AT110" s="881"/>
      <c r="AU110" s="917" t="s">
        <v>75</v>
      </c>
      <c r="AV110" s="918"/>
      <c r="AW110" s="918"/>
      <c r="AX110" s="918"/>
      <c r="AY110" s="918"/>
      <c r="AZ110" s="847" t="s">
        <v>432</v>
      </c>
      <c r="BA110" s="795"/>
      <c r="BB110" s="795"/>
      <c r="BC110" s="795"/>
      <c r="BD110" s="795"/>
      <c r="BE110" s="795"/>
      <c r="BF110" s="795"/>
      <c r="BG110" s="795"/>
      <c r="BH110" s="795"/>
      <c r="BI110" s="795"/>
      <c r="BJ110" s="795"/>
      <c r="BK110" s="795"/>
      <c r="BL110" s="795"/>
      <c r="BM110" s="795"/>
      <c r="BN110" s="795"/>
      <c r="BO110" s="795"/>
      <c r="BP110" s="796"/>
      <c r="BQ110" s="848">
        <v>17123330</v>
      </c>
      <c r="BR110" s="829"/>
      <c r="BS110" s="829"/>
      <c r="BT110" s="829"/>
      <c r="BU110" s="829"/>
      <c r="BV110" s="829">
        <v>16374755</v>
      </c>
      <c r="BW110" s="829"/>
      <c r="BX110" s="829"/>
      <c r="BY110" s="829"/>
      <c r="BZ110" s="829"/>
      <c r="CA110" s="829">
        <v>15672329</v>
      </c>
      <c r="CB110" s="829"/>
      <c r="CC110" s="829"/>
      <c r="CD110" s="829"/>
      <c r="CE110" s="829"/>
      <c r="CF110" s="853">
        <v>188.2</v>
      </c>
      <c r="CG110" s="854"/>
      <c r="CH110" s="854"/>
      <c r="CI110" s="854"/>
      <c r="CJ110" s="854"/>
      <c r="CK110" s="913" t="s">
        <v>433</v>
      </c>
      <c r="CL110" s="806"/>
      <c r="CM110" s="847" t="s">
        <v>434</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392</v>
      </c>
      <c r="DH110" s="829"/>
      <c r="DI110" s="829"/>
      <c r="DJ110" s="829"/>
      <c r="DK110" s="829"/>
      <c r="DL110" s="829" t="s">
        <v>435</v>
      </c>
      <c r="DM110" s="829"/>
      <c r="DN110" s="829"/>
      <c r="DO110" s="829"/>
      <c r="DP110" s="829"/>
      <c r="DQ110" s="829" t="s">
        <v>435</v>
      </c>
      <c r="DR110" s="829"/>
      <c r="DS110" s="829"/>
      <c r="DT110" s="829"/>
      <c r="DU110" s="829"/>
      <c r="DV110" s="830" t="s">
        <v>392</v>
      </c>
      <c r="DW110" s="830"/>
      <c r="DX110" s="830"/>
      <c r="DY110" s="830"/>
      <c r="DZ110" s="831"/>
    </row>
    <row r="111" spans="1:131" s="220" customFormat="1" ht="26.25" customHeight="1" x14ac:dyDescent="0.15">
      <c r="A111" s="761" t="s">
        <v>436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435</v>
      </c>
      <c r="AB111" s="906"/>
      <c r="AC111" s="906"/>
      <c r="AD111" s="906"/>
      <c r="AE111" s="907"/>
      <c r="AF111" s="908" t="s">
        <v>392</v>
      </c>
      <c r="AG111" s="906"/>
      <c r="AH111" s="906"/>
      <c r="AI111" s="906"/>
      <c r="AJ111" s="907"/>
      <c r="AK111" s="908" t="s">
        <v>435</v>
      </c>
      <c r="AL111" s="906"/>
      <c r="AM111" s="906"/>
      <c r="AN111" s="906"/>
      <c r="AO111" s="907"/>
      <c r="AP111" s="909" t="s">
        <v>435</v>
      </c>
      <c r="AQ111" s="910"/>
      <c r="AR111" s="910"/>
      <c r="AS111" s="910"/>
      <c r="AT111" s="911"/>
      <c r="AU111" s="919"/>
      <c r="AV111" s="920"/>
      <c r="AW111" s="920"/>
      <c r="AX111" s="920"/>
      <c r="AY111" s="920"/>
      <c r="AZ111" s="802" t="s">
        <v>437</v>
      </c>
      <c r="BA111" s="739"/>
      <c r="BB111" s="739"/>
      <c r="BC111" s="739"/>
      <c r="BD111" s="739"/>
      <c r="BE111" s="739"/>
      <c r="BF111" s="739"/>
      <c r="BG111" s="739"/>
      <c r="BH111" s="739"/>
      <c r="BI111" s="739"/>
      <c r="BJ111" s="739"/>
      <c r="BK111" s="739"/>
      <c r="BL111" s="739"/>
      <c r="BM111" s="739"/>
      <c r="BN111" s="739"/>
      <c r="BO111" s="739"/>
      <c r="BP111" s="740"/>
      <c r="BQ111" s="803">
        <v>13293</v>
      </c>
      <c r="BR111" s="804"/>
      <c r="BS111" s="804"/>
      <c r="BT111" s="804"/>
      <c r="BU111" s="804"/>
      <c r="BV111" s="804">
        <v>11632</v>
      </c>
      <c r="BW111" s="804"/>
      <c r="BX111" s="804"/>
      <c r="BY111" s="804"/>
      <c r="BZ111" s="804"/>
      <c r="CA111" s="804">
        <v>9972</v>
      </c>
      <c r="CB111" s="804"/>
      <c r="CC111" s="804"/>
      <c r="CD111" s="804"/>
      <c r="CE111" s="804"/>
      <c r="CF111" s="862">
        <v>0.1</v>
      </c>
      <c r="CG111" s="863"/>
      <c r="CH111" s="863"/>
      <c r="CI111" s="863"/>
      <c r="CJ111" s="863"/>
      <c r="CK111" s="914"/>
      <c r="CL111" s="808"/>
      <c r="CM111" s="802" t="s">
        <v>438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392</v>
      </c>
      <c r="DH111" s="804"/>
      <c r="DI111" s="804"/>
      <c r="DJ111" s="804"/>
      <c r="DK111" s="804"/>
      <c r="DL111" s="804" t="s">
        <v>435</v>
      </c>
      <c r="DM111" s="804"/>
      <c r="DN111" s="804"/>
      <c r="DO111" s="804"/>
      <c r="DP111" s="804"/>
      <c r="DQ111" s="804" t="s">
        <v>435</v>
      </c>
      <c r="DR111" s="804"/>
      <c r="DS111" s="804"/>
      <c r="DT111" s="804"/>
      <c r="DU111" s="804"/>
      <c r="DV111" s="781" t="s">
        <v>435</v>
      </c>
      <c r="DW111" s="781"/>
      <c r="DX111" s="781"/>
      <c r="DY111" s="781"/>
      <c r="DZ111" s="782"/>
    </row>
    <row r="112" spans="1:131" s="220" customFormat="1" ht="26.25" customHeight="1" x14ac:dyDescent="0.15">
      <c r="A112" s="899" t="s">
        <v>439</v>
      </c>
      <c r="B112" s="900"/>
      <c r="C112" s="739" t="s">
        <v>440</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435</v>
      </c>
      <c r="AB112" s="767"/>
      <c r="AC112" s="767"/>
      <c r="AD112" s="767"/>
      <c r="AE112" s="768"/>
      <c r="AF112" s="769" t="s">
        <v>435</v>
      </c>
      <c r="AG112" s="767"/>
      <c r="AH112" s="767"/>
      <c r="AI112" s="767"/>
      <c r="AJ112" s="768"/>
      <c r="AK112" s="769" t="s">
        <v>435</v>
      </c>
      <c r="AL112" s="767"/>
      <c r="AM112" s="767"/>
      <c r="AN112" s="767"/>
      <c r="AO112" s="768"/>
      <c r="AP112" s="811" t="s">
        <v>392</v>
      </c>
      <c r="AQ112" s="812"/>
      <c r="AR112" s="812"/>
      <c r="AS112" s="812"/>
      <c r="AT112" s="813"/>
      <c r="AU112" s="919"/>
      <c r="AV112" s="920"/>
      <c r="AW112" s="920"/>
      <c r="AX112" s="920"/>
      <c r="AY112" s="920"/>
      <c r="AZ112" s="802" t="s">
        <v>441</v>
      </c>
      <c r="BA112" s="739"/>
      <c r="BB112" s="739"/>
      <c r="BC112" s="739"/>
      <c r="BD112" s="739"/>
      <c r="BE112" s="739"/>
      <c r="BF112" s="739"/>
      <c r="BG112" s="739"/>
      <c r="BH112" s="739"/>
      <c r="BI112" s="739"/>
      <c r="BJ112" s="739"/>
      <c r="BK112" s="739"/>
      <c r="BL112" s="739"/>
      <c r="BM112" s="739"/>
      <c r="BN112" s="739"/>
      <c r="BO112" s="739"/>
      <c r="BP112" s="740"/>
      <c r="BQ112" s="803">
        <v>8897004</v>
      </c>
      <c r="BR112" s="804"/>
      <c r="BS112" s="804"/>
      <c r="BT112" s="804"/>
      <c r="BU112" s="804"/>
      <c r="BV112" s="804">
        <v>9038230</v>
      </c>
      <c r="BW112" s="804"/>
      <c r="BX112" s="804"/>
      <c r="BY112" s="804"/>
      <c r="BZ112" s="804"/>
      <c r="CA112" s="804">
        <v>9049286</v>
      </c>
      <c r="CB112" s="804"/>
      <c r="CC112" s="804"/>
      <c r="CD112" s="804"/>
      <c r="CE112" s="804"/>
      <c r="CF112" s="862">
        <v>108.7</v>
      </c>
      <c r="CG112" s="863"/>
      <c r="CH112" s="863"/>
      <c r="CI112" s="863"/>
      <c r="CJ112" s="863"/>
      <c r="CK112" s="914"/>
      <c r="CL112" s="808"/>
      <c r="CM112" s="802" t="s">
        <v>442</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392</v>
      </c>
      <c r="DH112" s="804"/>
      <c r="DI112" s="804"/>
      <c r="DJ112" s="804"/>
      <c r="DK112" s="804"/>
      <c r="DL112" s="804" t="s">
        <v>392</v>
      </c>
      <c r="DM112" s="804"/>
      <c r="DN112" s="804"/>
      <c r="DO112" s="804"/>
      <c r="DP112" s="804"/>
      <c r="DQ112" s="804" t="s">
        <v>435</v>
      </c>
      <c r="DR112" s="804"/>
      <c r="DS112" s="804"/>
      <c r="DT112" s="804"/>
      <c r="DU112" s="804"/>
      <c r="DV112" s="781" t="s">
        <v>435</v>
      </c>
      <c r="DW112" s="781"/>
      <c r="DX112" s="781"/>
      <c r="DY112" s="781"/>
      <c r="DZ112" s="782"/>
    </row>
    <row r="113" spans="1:130" s="220" customFormat="1" ht="26.25" customHeight="1" x14ac:dyDescent="0.15">
      <c r="A113" s="901"/>
      <c r="B113" s="902"/>
      <c r="C113" s="739" t="s">
        <v>443</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805784</v>
      </c>
      <c r="AB113" s="906"/>
      <c r="AC113" s="906"/>
      <c r="AD113" s="906"/>
      <c r="AE113" s="907"/>
      <c r="AF113" s="908">
        <v>739005</v>
      </c>
      <c r="AG113" s="906"/>
      <c r="AH113" s="906"/>
      <c r="AI113" s="906"/>
      <c r="AJ113" s="907"/>
      <c r="AK113" s="908">
        <v>776498</v>
      </c>
      <c r="AL113" s="906"/>
      <c r="AM113" s="906"/>
      <c r="AN113" s="906"/>
      <c r="AO113" s="907"/>
      <c r="AP113" s="909">
        <v>9.3000000000000007</v>
      </c>
      <c r="AQ113" s="910"/>
      <c r="AR113" s="910"/>
      <c r="AS113" s="910"/>
      <c r="AT113" s="911"/>
      <c r="AU113" s="919"/>
      <c r="AV113" s="920"/>
      <c r="AW113" s="920"/>
      <c r="AX113" s="920"/>
      <c r="AY113" s="920"/>
      <c r="AZ113" s="802" t="s">
        <v>444</v>
      </c>
      <c r="BA113" s="739"/>
      <c r="BB113" s="739"/>
      <c r="BC113" s="739"/>
      <c r="BD113" s="739"/>
      <c r="BE113" s="739"/>
      <c r="BF113" s="739"/>
      <c r="BG113" s="739"/>
      <c r="BH113" s="739"/>
      <c r="BI113" s="739"/>
      <c r="BJ113" s="739"/>
      <c r="BK113" s="739"/>
      <c r="BL113" s="739"/>
      <c r="BM113" s="739"/>
      <c r="BN113" s="739"/>
      <c r="BO113" s="739"/>
      <c r="BP113" s="740"/>
      <c r="BQ113" s="803">
        <v>598340</v>
      </c>
      <c r="BR113" s="804"/>
      <c r="BS113" s="804"/>
      <c r="BT113" s="804"/>
      <c r="BU113" s="804"/>
      <c r="BV113" s="804">
        <v>536861</v>
      </c>
      <c r="BW113" s="804"/>
      <c r="BX113" s="804"/>
      <c r="BY113" s="804"/>
      <c r="BZ113" s="804"/>
      <c r="CA113" s="804">
        <v>457070</v>
      </c>
      <c r="CB113" s="804"/>
      <c r="CC113" s="804"/>
      <c r="CD113" s="804"/>
      <c r="CE113" s="804"/>
      <c r="CF113" s="862">
        <v>5.5</v>
      </c>
      <c r="CG113" s="863"/>
      <c r="CH113" s="863"/>
      <c r="CI113" s="863"/>
      <c r="CJ113" s="863"/>
      <c r="CK113" s="914"/>
      <c r="CL113" s="808"/>
      <c r="CM113" s="802" t="s">
        <v>445</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435</v>
      </c>
      <c r="DH113" s="767"/>
      <c r="DI113" s="767"/>
      <c r="DJ113" s="767"/>
      <c r="DK113" s="768"/>
      <c r="DL113" s="769" t="s">
        <v>392</v>
      </c>
      <c r="DM113" s="767"/>
      <c r="DN113" s="767"/>
      <c r="DO113" s="767"/>
      <c r="DP113" s="768"/>
      <c r="DQ113" s="769" t="s">
        <v>435</v>
      </c>
      <c r="DR113" s="767"/>
      <c r="DS113" s="767"/>
      <c r="DT113" s="767"/>
      <c r="DU113" s="768"/>
      <c r="DV113" s="811" t="s">
        <v>435</v>
      </c>
      <c r="DW113" s="812"/>
      <c r="DX113" s="812"/>
      <c r="DY113" s="812"/>
      <c r="DZ113" s="813"/>
    </row>
    <row r="114" spans="1:130" s="220" customFormat="1" ht="26.25" customHeight="1" x14ac:dyDescent="0.15">
      <c r="A114" s="901"/>
      <c r="B114" s="902"/>
      <c r="C114" s="739" t="s">
        <v>446</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83775</v>
      </c>
      <c r="AB114" s="767"/>
      <c r="AC114" s="767"/>
      <c r="AD114" s="767"/>
      <c r="AE114" s="768"/>
      <c r="AF114" s="769">
        <v>85314</v>
      </c>
      <c r="AG114" s="767"/>
      <c r="AH114" s="767"/>
      <c r="AI114" s="767"/>
      <c r="AJ114" s="768"/>
      <c r="AK114" s="769">
        <v>84442</v>
      </c>
      <c r="AL114" s="767"/>
      <c r="AM114" s="767"/>
      <c r="AN114" s="767"/>
      <c r="AO114" s="768"/>
      <c r="AP114" s="811">
        <v>1</v>
      </c>
      <c r="AQ114" s="812"/>
      <c r="AR114" s="812"/>
      <c r="AS114" s="812"/>
      <c r="AT114" s="813"/>
      <c r="AU114" s="919"/>
      <c r="AV114" s="920"/>
      <c r="AW114" s="920"/>
      <c r="AX114" s="920"/>
      <c r="AY114" s="920"/>
      <c r="AZ114" s="802" t="s">
        <v>447</v>
      </c>
      <c r="BA114" s="739"/>
      <c r="BB114" s="739"/>
      <c r="BC114" s="739"/>
      <c r="BD114" s="739"/>
      <c r="BE114" s="739"/>
      <c r="BF114" s="739"/>
      <c r="BG114" s="739"/>
      <c r="BH114" s="739"/>
      <c r="BI114" s="739"/>
      <c r="BJ114" s="739"/>
      <c r="BK114" s="739"/>
      <c r="BL114" s="739"/>
      <c r="BM114" s="739"/>
      <c r="BN114" s="739"/>
      <c r="BO114" s="739"/>
      <c r="BP114" s="740"/>
      <c r="BQ114" s="803">
        <v>2642520</v>
      </c>
      <c r="BR114" s="804"/>
      <c r="BS114" s="804"/>
      <c r="BT114" s="804"/>
      <c r="BU114" s="804"/>
      <c r="BV114" s="804">
        <v>2499644</v>
      </c>
      <c r="BW114" s="804"/>
      <c r="BX114" s="804"/>
      <c r="BY114" s="804"/>
      <c r="BZ114" s="804"/>
      <c r="CA114" s="804">
        <v>2392986</v>
      </c>
      <c r="CB114" s="804"/>
      <c r="CC114" s="804"/>
      <c r="CD114" s="804"/>
      <c r="CE114" s="804"/>
      <c r="CF114" s="862">
        <v>28.7</v>
      </c>
      <c r="CG114" s="863"/>
      <c r="CH114" s="863"/>
      <c r="CI114" s="863"/>
      <c r="CJ114" s="863"/>
      <c r="CK114" s="914"/>
      <c r="CL114" s="808"/>
      <c r="CM114" s="802" t="s">
        <v>448</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435</v>
      </c>
      <c r="DH114" s="767"/>
      <c r="DI114" s="767"/>
      <c r="DJ114" s="767"/>
      <c r="DK114" s="768"/>
      <c r="DL114" s="769" t="s">
        <v>435</v>
      </c>
      <c r="DM114" s="767"/>
      <c r="DN114" s="767"/>
      <c r="DO114" s="767"/>
      <c r="DP114" s="768"/>
      <c r="DQ114" s="769" t="s">
        <v>435</v>
      </c>
      <c r="DR114" s="767"/>
      <c r="DS114" s="767"/>
      <c r="DT114" s="767"/>
      <c r="DU114" s="768"/>
      <c r="DV114" s="811" t="s">
        <v>435</v>
      </c>
      <c r="DW114" s="812"/>
      <c r="DX114" s="812"/>
      <c r="DY114" s="812"/>
      <c r="DZ114" s="813"/>
    </row>
    <row r="115" spans="1:130" s="220" customFormat="1" ht="26.25" customHeight="1" x14ac:dyDescent="0.15">
      <c r="A115" s="901"/>
      <c r="B115" s="902"/>
      <c r="C115" s="739" t="s">
        <v>449</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2696</v>
      </c>
      <c r="AB115" s="906"/>
      <c r="AC115" s="906"/>
      <c r="AD115" s="906"/>
      <c r="AE115" s="907"/>
      <c r="AF115" s="908">
        <v>2315</v>
      </c>
      <c r="AG115" s="906"/>
      <c r="AH115" s="906"/>
      <c r="AI115" s="906"/>
      <c r="AJ115" s="907"/>
      <c r="AK115" s="908">
        <v>2133</v>
      </c>
      <c r="AL115" s="906"/>
      <c r="AM115" s="906"/>
      <c r="AN115" s="906"/>
      <c r="AO115" s="907"/>
      <c r="AP115" s="909">
        <v>0</v>
      </c>
      <c r="AQ115" s="910"/>
      <c r="AR115" s="910"/>
      <c r="AS115" s="910"/>
      <c r="AT115" s="911"/>
      <c r="AU115" s="919"/>
      <c r="AV115" s="920"/>
      <c r="AW115" s="920"/>
      <c r="AX115" s="920"/>
      <c r="AY115" s="920"/>
      <c r="AZ115" s="802" t="s">
        <v>450</v>
      </c>
      <c r="BA115" s="739"/>
      <c r="BB115" s="739"/>
      <c r="BC115" s="739"/>
      <c r="BD115" s="739"/>
      <c r="BE115" s="739"/>
      <c r="BF115" s="739"/>
      <c r="BG115" s="739"/>
      <c r="BH115" s="739"/>
      <c r="BI115" s="739"/>
      <c r="BJ115" s="739"/>
      <c r="BK115" s="739"/>
      <c r="BL115" s="739"/>
      <c r="BM115" s="739"/>
      <c r="BN115" s="739"/>
      <c r="BO115" s="739"/>
      <c r="BP115" s="740"/>
      <c r="BQ115" s="803">
        <v>28800</v>
      </c>
      <c r="BR115" s="804"/>
      <c r="BS115" s="804"/>
      <c r="BT115" s="804"/>
      <c r="BU115" s="804"/>
      <c r="BV115" s="804">
        <v>38700</v>
      </c>
      <c r="BW115" s="804"/>
      <c r="BX115" s="804"/>
      <c r="BY115" s="804"/>
      <c r="BZ115" s="804"/>
      <c r="CA115" s="804">
        <v>38700</v>
      </c>
      <c r="CB115" s="804"/>
      <c r="CC115" s="804"/>
      <c r="CD115" s="804"/>
      <c r="CE115" s="804"/>
      <c r="CF115" s="862">
        <v>0.5</v>
      </c>
      <c r="CG115" s="863"/>
      <c r="CH115" s="863"/>
      <c r="CI115" s="863"/>
      <c r="CJ115" s="863"/>
      <c r="CK115" s="914"/>
      <c r="CL115" s="808"/>
      <c r="CM115" s="802" t="s">
        <v>451</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435</v>
      </c>
      <c r="DH115" s="767"/>
      <c r="DI115" s="767"/>
      <c r="DJ115" s="767"/>
      <c r="DK115" s="768"/>
      <c r="DL115" s="769" t="s">
        <v>435</v>
      </c>
      <c r="DM115" s="767"/>
      <c r="DN115" s="767"/>
      <c r="DO115" s="767"/>
      <c r="DP115" s="768"/>
      <c r="DQ115" s="769" t="s">
        <v>435</v>
      </c>
      <c r="DR115" s="767"/>
      <c r="DS115" s="767"/>
      <c r="DT115" s="767"/>
      <c r="DU115" s="768"/>
      <c r="DV115" s="811" t="s">
        <v>435</v>
      </c>
      <c r="DW115" s="812"/>
      <c r="DX115" s="812"/>
      <c r="DY115" s="812"/>
      <c r="DZ115" s="813"/>
    </row>
    <row r="116" spans="1:130" s="220" customFormat="1" ht="26.25" customHeight="1" x14ac:dyDescent="0.15">
      <c r="A116" s="903"/>
      <c r="B116" s="904"/>
      <c r="C116" s="826" t="s">
        <v>452</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435</v>
      </c>
      <c r="AB116" s="767"/>
      <c r="AC116" s="767"/>
      <c r="AD116" s="767"/>
      <c r="AE116" s="768"/>
      <c r="AF116" s="769" t="s">
        <v>435</v>
      </c>
      <c r="AG116" s="767"/>
      <c r="AH116" s="767"/>
      <c r="AI116" s="767"/>
      <c r="AJ116" s="768"/>
      <c r="AK116" s="769" t="s">
        <v>435</v>
      </c>
      <c r="AL116" s="767"/>
      <c r="AM116" s="767"/>
      <c r="AN116" s="767"/>
      <c r="AO116" s="768"/>
      <c r="AP116" s="811" t="s">
        <v>435</v>
      </c>
      <c r="AQ116" s="812"/>
      <c r="AR116" s="812"/>
      <c r="AS116" s="812"/>
      <c r="AT116" s="813"/>
      <c r="AU116" s="919"/>
      <c r="AV116" s="920"/>
      <c r="AW116" s="920"/>
      <c r="AX116" s="920"/>
      <c r="AY116" s="920"/>
      <c r="AZ116" s="896" t="s">
        <v>453</v>
      </c>
      <c r="BA116" s="897"/>
      <c r="BB116" s="897"/>
      <c r="BC116" s="897"/>
      <c r="BD116" s="897"/>
      <c r="BE116" s="897"/>
      <c r="BF116" s="897"/>
      <c r="BG116" s="897"/>
      <c r="BH116" s="897"/>
      <c r="BI116" s="897"/>
      <c r="BJ116" s="897"/>
      <c r="BK116" s="897"/>
      <c r="BL116" s="897"/>
      <c r="BM116" s="897"/>
      <c r="BN116" s="897"/>
      <c r="BO116" s="897"/>
      <c r="BP116" s="898"/>
      <c r="BQ116" s="803" t="s">
        <v>435</v>
      </c>
      <c r="BR116" s="804"/>
      <c r="BS116" s="804"/>
      <c r="BT116" s="804"/>
      <c r="BU116" s="804"/>
      <c r="BV116" s="804" t="s">
        <v>435</v>
      </c>
      <c r="BW116" s="804"/>
      <c r="BX116" s="804"/>
      <c r="BY116" s="804"/>
      <c r="BZ116" s="804"/>
      <c r="CA116" s="804" t="s">
        <v>392</v>
      </c>
      <c r="CB116" s="804"/>
      <c r="CC116" s="804"/>
      <c r="CD116" s="804"/>
      <c r="CE116" s="804"/>
      <c r="CF116" s="862" t="s">
        <v>435</v>
      </c>
      <c r="CG116" s="863"/>
      <c r="CH116" s="863"/>
      <c r="CI116" s="863"/>
      <c r="CJ116" s="863"/>
      <c r="CK116" s="914"/>
      <c r="CL116" s="808"/>
      <c r="CM116" s="802" t="s">
        <v>454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13293</v>
      </c>
      <c r="DH116" s="767"/>
      <c r="DI116" s="767"/>
      <c r="DJ116" s="767"/>
      <c r="DK116" s="768"/>
      <c r="DL116" s="769">
        <v>11632</v>
      </c>
      <c r="DM116" s="767"/>
      <c r="DN116" s="767"/>
      <c r="DO116" s="767"/>
      <c r="DP116" s="768"/>
      <c r="DQ116" s="769">
        <v>9972</v>
      </c>
      <c r="DR116" s="767"/>
      <c r="DS116" s="767"/>
      <c r="DT116" s="767"/>
      <c r="DU116" s="768"/>
      <c r="DV116" s="811">
        <v>0.1</v>
      </c>
      <c r="DW116" s="812"/>
      <c r="DX116" s="812"/>
      <c r="DY116" s="812"/>
      <c r="DZ116" s="813"/>
    </row>
    <row r="117" spans="1:130" s="220" customFormat="1" ht="26.25" customHeight="1" x14ac:dyDescent="0.15">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455</v>
      </c>
      <c r="Z117" s="884"/>
      <c r="AA117" s="889">
        <v>2759307</v>
      </c>
      <c r="AB117" s="890"/>
      <c r="AC117" s="890"/>
      <c r="AD117" s="890"/>
      <c r="AE117" s="891"/>
      <c r="AF117" s="892">
        <v>2653015</v>
      </c>
      <c r="AG117" s="890"/>
      <c r="AH117" s="890"/>
      <c r="AI117" s="890"/>
      <c r="AJ117" s="891"/>
      <c r="AK117" s="892">
        <v>2675640</v>
      </c>
      <c r="AL117" s="890"/>
      <c r="AM117" s="890"/>
      <c r="AN117" s="890"/>
      <c r="AO117" s="891"/>
      <c r="AP117" s="893"/>
      <c r="AQ117" s="894"/>
      <c r="AR117" s="894"/>
      <c r="AS117" s="894"/>
      <c r="AT117" s="895"/>
      <c r="AU117" s="919"/>
      <c r="AV117" s="920"/>
      <c r="AW117" s="920"/>
      <c r="AX117" s="920"/>
      <c r="AY117" s="920"/>
      <c r="AZ117" s="850" t="s">
        <v>456</v>
      </c>
      <c r="BA117" s="851"/>
      <c r="BB117" s="851"/>
      <c r="BC117" s="851"/>
      <c r="BD117" s="851"/>
      <c r="BE117" s="851"/>
      <c r="BF117" s="851"/>
      <c r="BG117" s="851"/>
      <c r="BH117" s="851"/>
      <c r="BI117" s="851"/>
      <c r="BJ117" s="851"/>
      <c r="BK117" s="851"/>
      <c r="BL117" s="851"/>
      <c r="BM117" s="851"/>
      <c r="BN117" s="851"/>
      <c r="BO117" s="851"/>
      <c r="BP117" s="852"/>
      <c r="BQ117" s="803" t="s">
        <v>392</v>
      </c>
      <c r="BR117" s="804"/>
      <c r="BS117" s="804"/>
      <c r="BT117" s="804"/>
      <c r="BU117" s="804"/>
      <c r="BV117" s="804" t="s">
        <v>392</v>
      </c>
      <c r="BW117" s="804"/>
      <c r="BX117" s="804"/>
      <c r="BY117" s="804"/>
      <c r="BZ117" s="804"/>
      <c r="CA117" s="804" t="s">
        <v>392</v>
      </c>
      <c r="CB117" s="804"/>
      <c r="CC117" s="804"/>
      <c r="CD117" s="804"/>
      <c r="CE117" s="804"/>
      <c r="CF117" s="862" t="s">
        <v>392</v>
      </c>
      <c r="CG117" s="863"/>
      <c r="CH117" s="863"/>
      <c r="CI117" s="863"/>
      <c r="CJ117" s="863"/>
      <c r="CK117" s="914"/>
      <c r="CL117" s="808"/>
      <c r="CM117" s="802" t="s">
        <v>457</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392</v>
      </c>
      <c r="DH117" s="767"/>
      <c r="DI117" s="767"/>
      <c r="DJ117" s="767"/>
      <c r="DK117" s="768"/>
      <c r="DL117" s="769" t="s">
        <v>392</v>
      </c>
      <c r="DM117" s="767"/>
      <c r="DN117" s="767"/>
      <c r="DO117" s="767"/>
      <c r="DP117" s="768"/>
      <c r="DQ117" s="769" t="s">
        <v>392</v>
      </c>
      <c r="DR117" s="767"/>
      <c r="DS117" s="767"/>
      <c r="DT117" s="767"/>
      <c r="DU117" s="768"/>
      <c r="DV117" s="811" t="s">
        <v>392</v>
      </c>
      <c r="DW117" s="812"/>
      <c r="DX117" s="812"/>
      <c r="DY117" s="812"/>
      <c r="DZ117" s="813"/>
    </row>
    <row r="118" spans="1:130" s="220" customFormat="1" ht="26.25" customHeight="1" x14ac:dyDescent="0.15">
      <c r="A118" s="882" t="s">
        <v>430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427</v>
      </c>
      <c r="AB118" s="883"/>
      <c r="AC118" s="883"/>
      <c r="AD118" s="883"/>
      <c r="AE118" s="884"/>
      <c r="AF118" s="885" t="s">
        <v>428</v>
      </c>
      <c r="AG118" s="883"/>
      <c r="AH118" s="883"/>
      <c r="AI118" s="883"/>
      <c r="AJ118" s="884"/>
      <c r="AK118" s="885" t="s">
        <v>306</v>
      </c>
      <c r="AL118" s="883"/>
      <c r="AM118" s="883"/>
      <c r="AN118" s="883"/>
      <c r="AO118" s="884"/>
      <c r="AP118" s="886" t="s">
        <v>429</v>
      </c>
      <c r="AQ118" s="887"/>
      <c r="AR118" s="887"/>
      <c r="AS118" s="887"/>
      <c r="AT118" s="888"/>
      <c r="AU118" s="919"/>
      <c r="AV118" s="920"/>
      <c r="AW118" s="920"/>
      <c r="AX118" s="920"/>
      <c r="AY118" s="920"/>
      <c r="AZ118" s="825" t="s">
        <v>458</v>
      </c>
      <c r="BA118" s="826"/>
      <c r="BB118" s="826"/>
      <c r="BC118" s="826"/>
      <c r="BD118" s="826"/>
      <c r="BE118" s="826"/>
      <c r="BF118" s="826"/>
      <c r="BG118" s="826"/>
      <c r="BH118" s="826"/>
      <c r="BI118" s="826"/>
      <c r="BJ118" s="826"/>
      <c r="BK118" s="826"/>
      <c r="BL118" s="826"/>
      <c r="BM118" s="826"/>
      <c r="BN118" s="826"/>
      <c r="BO118" s="826"/>
      <c r="BP118" s="827"/>
      <c r="BQ118" s="866" t="s">
        <v>392</v>
      </c>
      <c r="BR118" s="832"/>
      <c r="BS118" s="832"/>
      <c r="BT118" s="832"/>
      <c r="BU118" s="832"/>
      <c r="BV118" s="832" t="s">
        <v>129</v>
      </c>
      <c r="BW118" s="832"/>
      <c r="BX118" s="832"/>
      <c r="BY118" s="832"/>
      <c r="BZ118" s="832"/>
      <c r="CA118" s="832" t="s">
        <v>392</v>
      </c>
      <c r="CB118" s="832"/>
      <c r="CC118" s="832"/>
      <c r="CD118" s="832"/>
      <c r="CE118" s="832"/>
      <c r="CF118" s="862" t="s">
        <v>392</v>
      </c>
      <c r="CG118" s="863"/>
      <c r="CH118" s="863"/>
      <c r="CI118" s="863"/>
      <c r="CJ118" s="863"/>
      <c r="CK118" s="914"/>
      <c r="CL118" s="808"/>
      <c r="CM118" s="802" t="s">
        <v>459</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392</v>
      </c>
      <c r="DH118" s="767"/>
      <c r="DI118" s="767"/>
      <c r="DJ118" s="767"/>
      <c r="DK118" s="768"/>
      <c r="DL118" s="769" t="s">
        <v>129</v>
      </c>
      <c r="DM118" s="767"/>
      <c r="DN118" s="767"/>
      <c r="DO118" s="767"/>
      <c r="DP118" s="768"/>
      <c r="DQ118" s="769" t="s">
        <v>129</v>
      </c>
      <c r="DR118" s="767"/>
      <c r="DS118" s="767"/>
      <c r="DT118" s="767"/>
      <c r="DU118" s="768"/>
      <c r="DV118" s="811" t="s">
        <v>129</v>
      </c>
      <c r="DW118" s="812"/>
      <c r="DX118" s="812"/>
      <c r="DY118" s="812"/>
      <c r="DZ118" s="813"/>
    </row>
    <row r="119" spans="1:130" s="220" customFormat="1" ht="26.25" customHeight="1" x14ac:dyDescent="0.15">
      <c r="A119" s="805" t="s">
        <v>433</v>
      </c>
      <c r="B119" s="806"/>
      <c r="C119" s="847" t="s">
        <v>434</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129</v>
      </c>
      <c r="AB119" s="876"/>
      <c r="AC119" s="876"/>
      <c r="AD119" s="876"/>
      <c r="AE119" s="877"/>
      <c r="AF119" s="878" t="s">
        <v>129</v>
      </c>
      <c r="AG119" s="876"/>
      <c r="AH119" s="876"/>
      <c r="AI119" s="876"/>
      <c r="AJ119" s="877"/>
      <c r="AK119" s="878" t="s">
        <v>129</v>
      </c>
      <c r="AL119" s="876"/>
      <c r="AM119" s="876"/>
      <c r="AN119" s="876"/>
      <c r="AO119" s="877"/>
      <c r="AP119" s="879" t="s">
        <v>129</v>
      </c>
      <c r="AQ119" s="880"/>
      <c r="AR119" s="880"/>
      <c r="AS119" s="880"/>
      <c r="AT119" s="881"/>
      <c r="AU119" s="921"/>
      <c r="AV119" s="922"/>
      <c r="AW119" s="922"/>
      <c r="AX119" s="922"/>
      <c r="AY119" s="922"/>
      <c r="AZ119" s="241" t="s">
        <v>189</v>
      </c>
      <c r="BA119" s="241"/>
      <c r="BB119" s="241"/>
      <c r="BC119" s="241"/>
      <c r="BD119" s="241"/>
      <c r="BE119" s="241"/>
      <c r="BF119" s="241"/>
      <c r="BG119" s="241"/>
      <c r="BH119" s="241"/>
      <c r="BI119" s="241"/>
      <c r="BJ119" s="241"/>
      <c r="BK119" s="241"/>
      <c r="BL119" s="241"/>
      <c r="BM119" s="241"/>
      <c r="BN119" s="241"/>
      <c r="BO119" s="864" t="s">
        <v>460</v>
      </c>
      <c r="BP119" s="865"/>
      <c r="BQ119" s="866">
        <v>29303287</v>
      </c>
      <c r="BR119" s="832"/>
      <c r="BS119" s="832"/>
      <c r="BT119" s="832"/>
      <c r="BU119" s="832"/>
      <c r="BV119" s="832">
        <v>28499822</v>
      </c>
      <c r="BW119" s="832"/>
      <c r="BX119" s="832"/>
      <c r="BY119" s="832"/>
      <c r="BZ119" s="832"/>
      <c r="CA119" s="832">
        <v>27620343</v>
      </c>
      <c r="CB119" s="832"/>
      <c r="CC119" s="832"/>
      <c r="CD119" s="832"/>
      <c r="CE119" s="832"/>
      <c r="CF119" s="735"/>
      <c r="CG119" s="736"/>
      <c r="CH119" s="736"/>
      <c r="CI119" s="736"/>
      <c r="CJ119" s="821"/>
      <c r="CK119" s="915"/>
      <c r="CL119" s="810"/>
      <c r="CM119" s="825" t="s">
        <v>461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392</v>
      </c>
      <c r="DH119" s="751"/>
      <c r="DI119" s="751"/>
      <c r="DJ119" s="751"/>
      <c r="DK119" s="752"/>
      <c r="DL119" s="753" t="s">
        <v>392</v>
      </c>
      <c r="DM119" s="751"/>
      <c r="DN119" s="751"/>
      <c r="DO119" s="751"/>
      <c r="DP119" s="752"/>
      <c r="DQ119" s="753" t="s">
        <v>129</v>
      </c>
      <c r="DR119" s="751"/>
      <c r="DS119" s="751"/>
      <c r="DT119" s="751"/>
      <c r="DU119" s="752"/>
      <c r="DV119" s="835" t="s">
        <v>129</v>
      </c>
      <c r="DW119" s="836"/>
      <c r="DX119" s="836"/>
      <c r="DY119" s="836"/>
      <c r="DZ119" s="837"/>
    </row>
    <row r="120" spans="1:130" s="220" customFormat="1" ht="26.25" customHeight="1" x14ac:dyDescent="0.15">
      <c r="A120" s="807"/>
      <c r="B120" s="808"/>
      <c r="C120" s="802" t="s">
        <v>438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129</v>
      </c>
      <c r="AB120" s="767"/>
      <c r="AC120" s="767"/>
      <c r="AD120" s="767"/>
      <c r="AE120" s="768"/>
      <c r="AF120" s="769" t="s">
        <v>129</v>
      </c>
      <c r="AG120" s="767"/>
      <c r="AH120" s="767"/>
      <c r="AI120" s="767"/>
      <c r="AJ120" s="768"/>
      <c r="AK120" s="769" t="s">
        <v>129</v>
      </c>
      <c r="AL120" s="767"/>
      <c r="AM120" s="767"/>
      <c r="AN120" s="767"/>
      <c r="AO120" s="768"/>
      <c r="AP120" s="811" t="s">
        <v>129</v>
      </c>
      <c r="AQ120" s="812"/>
      <c r="AR120" s="812"/>
      <c r="AS120" s="812"/>
      <c r="AT120" s="813"/>
      <c r="AU120" s="867" t="s">
        <v>462</v>
      </c>
      <c r="AV120" s="868"/>
      <c r="AW120" s="868"/>
      <c r="AX120" s="868"/>
      <c r="AY120" s="869"/>
      <c r="AZ120" s="847" t="s">
        <v>463</v>
      </c>
      <c r="BA120" s="795"/>
      <c r="BB120" s="795"/>
      <c r="BC120" s="795"/>
      <c r="BD120" s="795"/>
      <c r="BE120" s="795"/>
      <c r="BF120" s="795"/>
      <c r="BG120" s="795"/>
      <c r="BH120" s="795"/>
      <c r="BI120" s="795"/>
      <c r="BJ120" s="795"/>
      <c r="BK120" s="795"/>
      <c r="BL120" s="795"/>
      <c r="BM120" s="795"/>
      <c r="BN120" s="795"/>
      <c r="BO120" s="795"/>
      <c r="BP120" s="796"/>
      <c r="BQ120" s="848">
        <v>4945615</v>
      </c>
      <c r="BR120" s="829"/>
      <c r="BS120" s="829"/>
      <c r="BT120" s="829"/>
      <c r="BU120" s="829"/>
      <c r="BV120" s="829">
        <v>5469910</v>
      </c>
      <c r="BW120" s="829"/>
      <c r="BX120" s="829"/>
      <c r="BY120" s="829"/>
      <c r="BZ120" s="829"/>
      <c r="CA120" s="829">
        <v>5862056</v>
      </c>
      <c r="CB120" s="829"/>
      <c r="CC120" s="829"/>
      <c r="CD120" s="829"/>
      <c r="CE120" s="829"/>
      <c r="CF120" s="853">
        <v>70.400000000000006</v>
      </c>
      <c r="CG120" s="854"/>
      <c r="CH120" s="854"/>
      <c r="CI120" s="854"/>
      <c r="CJ120" s="854"/>
      <c r="CK120" s="855" t="s">
        <v>464</v>
      </c>
      <c r="CL120" s="839"/>
      <c r="CM120" s="839"/>
      <c r="CN120" s="839"/>
      <c r="CO120" s="840"/>
      <c r="CP120" s="859" t="s">
        <v>465</v>
      </c>
      <c r="CQ120" s="860"/>
      <c r="CR120" s="860"/>
      <c r="CS120" s="860"/>
      <c r="CT120" s="860"/>
      <c r="CU120" s="860"/>
      <c r="CV120" s="860"/>
      <c r="CW120" s="860"/>
      <c r="CX120" s="860"/>
      <c r="CY120" s="860"/>
      <c r="CZ120" s="860"/>
      <c r="DA120" s="860"/>
      <c r="DB120" s="860"/>
      <c r="DC120" s="860"/>
      <c r="DD120" s="860"/>
      <c r="DE120" s="860"/>
      <c r="DF120" s="861"/>
      <c r="DG120" s="848">
        <v>6434917</v>
      </c>
      <c r="DH120" s="829"/>
      <c r="DI120" s="829"/>
      <c r="DJ120" s="829"/>
      <c r="DK120" s="829"/>
      <c r="DL120" s="829">
        <v>6640325</v>
      </c>
      <c r="DM120" s="829"/>
      <c r="DN120" s="829"/>
      <c r="DO120" s="829"/>
      <c r="DP120" s="829"/>
      <c r="DQ120" s="829">
        <v>6752837</v>
      </c>
      <c r="DR120" s="829"/>
      <c r="DS120" s="829"/>
      <c r="DT120" s="829"/>
      <c r="DU120" s="829"/>
      <c r="DV120" s="830">
        <v>81.099999999999994</v>
      </c>
      <c r="DW120" s="830"/>
      <c r="DX120" s="830"/>
      <c r="DY120" s="830"/>
      <c r="DZ120" s="831"/>
    </row>
    <row r="121" spans="1:130" s="220" customFormat="1" ht="26.25" customHeight="1" x14ac:dyDescent="0.15">
      <c r="A121" s="807"/>
      <c r="B121" s="808"/>
      <c r="C121" s="850" t="s">
        <v>466</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129</v>
      </c>
      <c r="AB121" s="767"/>
      <c r="AC121" s="767"/>
      <c r="AD121" s="767"/>
      <c r="AE121" s="768"/>
      <c r="AF121" s="769" t="s">
        <v>129</v>
      </c>
      <c r="AG121" s="767"/>
      <c r="AH121" s="767"/>
      <c r="AI121" s="767"/>
      <c r="AJ121" s="768"/>
      <c r="AK121" s="769" t="s">
        <v>129</v>
      </c>
      <c r="AL121" s="767"/>
      <c r="AM121" s="767"/>
      <c r="AN121" s="767"/>
      <c r="AO121" s="768"/>
      <c r="AP121" s="811" t="s">
        <v>129</v>
      </c>
      <c r="AQ121" s="812"/>
      <c r="AR121" s="812"/>
      <c r="AS121" s="812"/>
      <c r="AT121" s="813"/>
      <c r="AU121" s="870"/>
      <c r="AV121" s="871"/>
      <c r="AW121" s="871"/>
      <c r="AX121" s="871"/>
      <c r="AY121" s="872"/>
      <c r="AZ121" s="802" t="s">
        <v>467</v>
      </c>
      <c r="BA121" s="739"/>
      <c r="BB121" s="739"/>
      <c r="BC121" s="739"/>
      <c r="BD121" s="739"/>
      <c r="BE121" s="739"/>
      <c r="BF121" s="739"/>
      <c r="BG121" s="739"/>
      <c r="BH121" s="739"/>
      <c r="BI121" s="739"/>
      <c r="BJ121" s="739"/>
      <c r="BK121" s="739"/>
      <c r="BL121" s="739"/>
      <c r="BM121" s="739"/>
      <c r="BN121" s="739"/>
      <c r="BO121" s="739"/>
      <c r="BP121" s="740"/>
      <c r="BQ121" s="803">
        <v>2487402</v>
      </c>
      <c r="BR121" s="804"/>
      <c r="BS121" s="804"/>
      <c r="BT121" s="804"/>
      <c r="BU121" s="804"/>
      <c r="BV121" s="804">
        <v>2359888</v>
      </c>
      <c r="BW121" s="804"/>
      <c r="BX121" s="804"/>
      <c r="BY121" s="804"/>
      <c r="BZ121" s="804"/>
      <c r="CA121" s="804">
        <v>2182975</v>
      </c>
      <c r="CB121" s="804"/>
      <c r="CC121" s="804"/>
      <c r="CD121" s="804"/>
      <c r="CE121" s="804"/>
      <c r="CF121" s="862">
        <v>26.2</v>
      </c>
      <c r="CG121" s="863"/>
      <c r="CH121" s="863"/>
      <c r="CI121" s="863"/>
      <c r="CJ121" s="863"/>
      <c r="CK121" s="856"/>
      <c r="CL121" s="842"/>
      <c r="CM121" s="842"/>
      <c r="CN121" s="842"/>
      <c r="CO121" s="843"/>
      <c r="CP121" s="822" t="s">
        <v>468</v>
      </c>
      <c r="CQ121" s="823"/>
      <c r="CR121" s="823"/>
      <c r="CS121" s="823"/>
      <c r="CT121" s="823"/>
      <c r="CU121" s="823"/>
      <c r="CV121" s="823"/>
      <c r="CW121" s="823"/>
      <c r="CX121" s="823"/>
      <c r="CY121" s="823"/>
      <c r="CZ121" s="823"/>
      <c r="DA121" s="823"/>
      <c r="DB121" s="823"/>
      <c r="DC121" s="823"/>
      <c r="DD121" s="823"/>
      <c r="DE121" s="823"/>
      <c r="DF121" s="824"/>
      <c r="DG121" s="803">
        <v>2462087</v>
      </c>
      <c r="DH121" s="804"/>
      <c r="DI121" s="804"/>
      <c r="DJ121" s="804"/>
      <c r="DK121" s="804"/>
      <c r="DL121" s="804">
        <v>2397905</v>
      </c>
      <c r="DM121" s="804"/>
      <c r="DN121" s="804"/>
      <c r="DO121" s="804"/>
      <c r="DP121" s="804"/>
      <c r="DQ121" s="804">
        <v>2296449</v>
      </c>
      <c r="DR121" s="804"/>
      <c r="DS121" s="804"/>
      <c r="DT121" s="804"/>
      <c r="DU121" s="804"/>
      <c r="DV121" s="781">
        <v>27.6</v>
      </c>
      <c r="DW121" s="781"/>
      <c r="DX121" s="781"/>
      <c r="DY121" s="781"/>
      <c r="DZ121" s="782"/>
    </row>
    <row r="122" spans="1:130" s="220" customFormat="1" ht="26.25" customHeight="1" x14ac:dyDescent="0.15">
      <c r="A122" s="807"/>
      <c r="B122" s="808"/>
      <c r="C122" s="802" t="s">
        <v>448</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129</v>
      </c>
      <c r="AB122" s="767"/>
      <c r="AC122" s="767"/>
      <c r="AD122" s="767"/>
      <c r="AE122" s="768"/>
      <c r="AF122" s="769" t="s">
        <v>392</v>
      </c>
      <c r="AG122" s="767"/>
      <c r="AH122" s="767"/>
      <c r="AI122" s="767"/>
      <c r="AJ122" s="768"/>
      <c r="AK122" s="769" t="s">
        <v>392</v>
      </c>
      <c r="AL122" s="767"/>
      <c r="AM122" s="767"/>
      <c r="AN122" s="767"/>
      <c r="AO122" s="768"/>
      <c r="AP122" s="811" t="s">
        <v>392</v>
      </c>
      <c r="AQ122" s="812"/>
      <c r="AR122" s="812"/>
      <c r="AS122" s="812"/>
      <c r="AT122" s="813"/>
      <c r="AU122" s="870"/>
      <c r="AV122" s="871"/>
      <c r="AW122" s="871"/>
      <c r="AX122" s="871"/>
      <c r="AY122" s="872"/>
      <c r="AZ122" s="825" t="s">
        <v>469</v>
      </c>
      <c r="BA122" s="826"/>
      <c r="BB122" s="826"/>
      <c r="BC122" s="826"/>
      <c r="BD122" s="826"/>
      <c r="BE122" s="826"/>
      <c r="BF122" s="826"/>
      <c r="BG122" s="826"/>
      <c r="BH122" s="826"/>
      <c r="BI122" s="826"/>
      <c r="BJ122" s="826"/>
      <c r="BK122" s="826"/>
      <c r="BL122" s="826"/>
      <c r="BM122" s="826"/>
      <c r="BN122" s="826"/>
      <c r="BO122" s="826"/>
      <c r="BP122" s="827"/>
      <c r="BQ122" s="866">
        <v>17259684</v>
      </c>
      <c r="BR122" s="832"/>
      <c r="BS122" s="832"/>
      <c r="BT122" s="832"/>
      <c r="BU122" s="832"/>
      <c r="BV122" s="832">
        <v>16571024</v>
      </c>
      <c r="BW122" s="832"/>
      <c r="BX122" s="832"/>
      <c r="BY122" s="832"/>
      <c r="BZ122" s="832"/>
      <c r="CA122" s="832">
        <v>15875262</v>
      </c>
      <c r="CB122" s="832"/>
      <c r="CC122" s="832"/>
      <c r="CD122" s="832"/>
      <c r="CE122" s="832"/>
      <c r="CF122" s="833">
        <v>190.6</v>
      </c>
      <c r="CG122" s="834"/>
      <c r="CH122" s="834"/>
      <c r="CI122" s="834"/>
      <c r="CJ122" s="834"/>
      <c r="CK122" s="856"/>
      <c r="CL122" s="842"/>
      <c r="CM122" s="842"/>
      <c r="CN122" s="842"/>
      <c r="CO122" s="843"/>
      <c r="CP122" s="822" t="s">
        <v>404</v>
      </c>
      <c r="CQ122" s="823"/>
      <c r="CR122" s="823"/>
      <c r="CS122" s="823"/>
      <c r="CT122" s="823"/>
      <c r="CU122" s="823"/>
      <c r="CV122" s="823"/>
      <c r="CW122" s="823"/>
      <c r="CX122" s="823"/>
      <c r="CY122" s="823"/>
      <c r="CZ122" s="823"/>
      <c r="DA122" s="823"/>
      <c r="DB122" s="823"/>
      <c r="DC122" s="823"/>
      <c r="DD122" s="823"/>
      <c r="DE122" s="823"/>
      <c r="DF122" s="824"/>
      <c r="DG122" s="803" t="s">
        <v>392</v>
      </c>
      <c r="DH122" s="804"/>
      <c r="DI122" s="804"/>
      <c r="DJ122" s="804"/>
      <c r="DK122" s="804"/>
      <c r="DL122" s="804" t="s">
        <v>129</v>
      </c>
      <c r="DM122" s="804"/>
      <c r="DN122" s="804"/>
      <c r="DO122" s="804"/>
      <c r="DP122" s="804"/>
      <c r="DQ122" s="804" t="s">
        <v>392</v>
      </c>
      <c r="DR122" s="804"/>
      <c r="DS122" s="804"/>
      <c r="DT122" s="804"/>
      <c r="DU122" s="804"/>
      <c r="DV122" s="781" t="s">
        <v>129</v>
      </c>
      <c r="DW122" s="781"/>
      <c r="DX122" s="781"/>
      <c r="DY122" s="781"/>
      <c r="DZ122" s="782"/>
    </row>
    <row r="123" spans="1:130" s="220" customFormat="1" ht="26.25" customHeight="1" x14ac:dyDescent="0.15">
      <c r="A123" s="807"/>
      <c r="B123" s="808"/>
      <c r="C123" s="802" t="s">
        <v>454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2444</v>
      </c>
      <c r="AB123" s="767"/>
      <c r="AC123" s="767"/>
      <c r="AD123" s="767"/>
      <c r="AE123" s="768"/>
      <c r="AF123" s="769">
        <v>1897</v>
      </c>
      <c r="AG123" s="767"/>
      <c r="AH123" s="767"/>
      <c r="AI123" s="767"/>
      <c r="AJ123" s="768"/>
      <c r="AK123" s="769">
        <v>1849</v>
      </c>
      <c r="AL123" s="767"/>
      <c r="AM123" s="767"/>
      <c r="AN123" s="767"/>
      <c r="AO123" s="768"/>
      <c r="AP123" s="811">
        <v>0</v>
      </c>
      <c r="AQ123" s="812"/>
      <c r="AR123" s="812"/>
      <c r="AS123" s="812"/>
      <c r="AT123" s="813"/>
      <c r="AU123" s="873"/>
      <c r="AV123" s="874"/>
      <c r="AW123" s="874"/>
      <c r="AX123" s="874"/>
      <c r="AY123" s="874"/>
      <c r="AZ123" s="241" t="s">
        <v>189</v>
      </c>
      <c r="BA123" s="241"/>
      <c r="BB123" s="241"/>
      <c r="BC123" s="241"/>
      <c r="BD123" s="241"/>
      <c r="BE123" s="241"/>
      <c r="BF123" s="241"/>
      <c r="BG123" s="241"/>
      <c r="BH123" s="241"/>
      <c r="BI123" s="241"/>
      <c r="BJ123" s="241"/>
      <c r="BK123" s="241"/>
      <c r="BL123" s="241"/>
      <c r="BM123" s="241"/>
      <c r="BN123" s="241"/>
      <c r="BO123" s="864" t="s">
        <v>470</v>
      </c>
      <c r="BP123" s="865"/>
      <c r="BQ123" s="819">
        <v>24692701</v>
      </c>
      <c r="BR123" s="820"/>
      <c r="BS123" s="820"/>
      <c r="BT123" s="820"/>
      <c r="BU123" s="820"/>
      <c r="BV123" s="820">
        <v>24400822</v>
      </c>
      <c r="BW123" s="820"/>
      <c r="BX123" s="820"/>
      <c r="BY123" s="820"/>
      <c r="BZ123" s="820"/>
      <c r="CA123" s="820">
        <v>23920293</v>
      </c>
      <c r="CB123" s="820"/>
      <c r="CC123" s="820"/>
      <c r="CD123" s="820"/>
      <c r="CE123" s="820"/>
      <c r="CF123" s="735"/>
      <c r="CG123" s="736"/>
      <c r="CH123" s="736"/>
      <c r="CI123" s="736"/>
      <c r="CJ123" s="821"/>
      <c r="CK123" s="856"/>
      <c r="CL123" s="842"/>
      <c r="CM123" s="842"/>
      <c r="CN123" s="842"/>
      <c r="CO123" s="843"/>
      <c r="CP123" s="822" t="s">
        <v>471</v>
      </c>
      <c r="CQ123" s="823"/>
      <c r="CR123" s="823"/>
      <c r="CS123" s="823"/>
      <c r="CT123" s="823"/>
      <c r="CU123" s="823"/>
      <c r="CV123" s="823"/>
      <c r="CW123" s="823"/>
      <c r="CX123" s="823"/>
      <c r="CY123" s="823"/>
      <c r="CZ123" s="823"/>
      <c r="DA123" s="823"/>
      <c r="DB123" s="823"/>
      <c r="DC123" s="823"/>
      <c r="DD123" s="823"/>
      <c r="DE123" s="823"/>
      <c r="DF123" s="824"/>
      <c r="DG123" s="766" t="s">
        <v>129</v>
      </c>
      <c r="DH123" s="767"/>
      <c r="DI123" s="767"/>
      <c r="DJ123" s="767"/>
      <c r="DK123" s="768"/>
      <c r="DL123" s="769" t="s">
        <v>129</v>
      </c>
      <c r="DM123" s="767"/>
      <c r="DN123" s="767"/>
      <c r="DO123" s="767"/>
      <c r="DP123" s="768"/>
      <c r="DQ123" s="769" t="s">
        <v>392</v>
      </c>
      <c r="DR123" s="767"/>
      <c r="DS123" s="767"/>
      <c r="DT123" s="767"/>
      <c r="DU123" s="768"/>
      <c r="DV123" s="811" t="s">
        <v>392</v>
      </c>
      <c r="DW123" s="812"/>
      <c r="DX123" s="812"/>
      <c r="DY123" s="812"/>
      <c r="DZ123" s="813"/>
    </row>
    <row r="124" spans="1:130" s="220" customFormat="1" ht="26.25" customHeight="1" thickBot="1" x14ac:dyDescent="0.2">
      <c r="A124" s="807"/>
      <c r="B124" s="808"/>
      <c r="C124" s="802" t="s">
        <v>457</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392</v>
      </c>
      <c r="AB124" s="767"/>
      <c r="AC124" s="767"/>
      <c r="AD124" s="767"/>
      <c r="AE124" s="768"/>
      <c r="AF124" s="769" t="s">
        <v>392</v>
      </c>
      <c r="AG124" s="767"/>
      <c r="AH124" s="767"/>
      <c r="AI124" s="767"/>
      <c r="AJ124" s="768"/>
      <c r="AK124" s="769" t="s">
        <v>129</v>
      </c>
      <c r="AL124" s="767"/>
      <c r="AM124" s="767"/>
      <c r="AN124" s="767"/>
      <c r="AO124" s="768"/>
      <c r="AP124" s="811" t="s">
        <v>129</v>
      </c>
      <c r="AQ124" s="812"/>
      <c r="AR124" s="812"/>
      <c r="AS124" s="812"/>
      <c r="AT124" s="813"/>
      <c r="AU124" s="814" t="s">
        <v>472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56.8</v>
      </c>
      <c r="BR124" s="818"/>
      <c r="BS124" s="818"/>
      <c r="BT124" s="818"/>
      <c r="BU124" s="818"/>
      <c r="BV124" s="818">
        <v>47.8</v>
      </c>
      <c r="BW124" s="818"/>
      <c r="BX124" s="818"/>
      <c r="BY124" s="818"/>
      <c r="BZ124" s="818"/>
      <c r="CA124" s="818">
        <v>44.4</v>
      </c>
      <c r="CB124" s="818"/>
      <c r="CC124" s="818"/>
      <c r="CD124" s="818"/>
      <c r="CE124" s="818"/>
      <c r="CF124" s="713"/>
      <c r="CG124" s="714"/>
      <c r="CH124" s="714"/>
      <c r="CI124" s="714"/>
      <c r="CJ124" s="849"/>
      <c r="CK124" s="857"/>
      <c r="CL124" s="857"/>
      <c r="CM124" s="857"/>
      <c r="CN124" s="857"/>
      <c r="CO124" s="858"/>
      <c r="CP124" s="822" t="s">
        <v>473</v>
      </c>
      <c r="CQ124" s="823"/>
      <c r="CR124" s="823"/>
      <c r="CS124" s="823"/>
      <c r="CT124" s="823"/>
      <c r="CU124" s="823"/>
      <c r="CV124" s="823"/>
      <c r="CW124" s="823"/>
      <c r="CX124" s="823"/>
      <c r="CY124" s="823"/>
      <c r="CZ124" s="823"/>
      <c r="DA124" s="823"/>
      <c r="DB124" s="823"/>
      <c r="DC124" s="823"/>
      <c r="DD124" s="823"/>
      <c r="DE124" s="823"/>
      <c r="DF124" s="824"/>
      <c r="DG124" s="750" t="s">
        <v>392</v>
      </c>
      <c r="DH124" s="751"/>
      <c r="DI124" s="751"/>
      <c r="DJ124" s="751"/>
      <c r="DK124" s="752"/>
      <c r="DL124" s="753" t="s">
        <v>392</v>
      </c>
      <c r="DM124" s="751"/>
      <c r="DN124" s="751"/>
      <c r="DO124" s="751"/>
      <c r="DP124" s="752"/>
      <c r="DQ124" s="753" t="s">
        <v>392</v>
      </c>
      <c r="DR124" s="751"/>
      <c r="DS124" s="751"/>
      <c r="DT124" s="751"/>
      <c r="DU124" s="752"/>
      <c r="DV124" s="835" t="s">
        <v>129</v>
      </c>
      <c r="DW124" s="836"/>
      <c r="DX124" s="836"/>
      <c r="DY124" s="836"/>
      <c r="DZ124" s="837"/>
    </row>
    <row r="125" spans="1:130" s="220" customFormat="1" ht="26.25" customHeight="1" x14ac:dyDescent="0.15">
      <c r="A125" s="807"/>
      <c r="B125" s="808"/>
      <c r="C125" s="802" t="s">
        <v>459</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392</v>
      </c>
      <c r="AB125" s="767"/>
      <c r="AC125" s="767"/>
      <c r="AD125" s="767"/>
      <c r="AE125" s="768"/>
      <c r="AF125" s="769" t="s">
        <v>129</v>
      </c>
      <c r="AG125" s="767"/>
      <c r="AH125" s="767"/>
      <c r="AI125" s="767"/>
      <c r="AJ125" s="768"/>
      <c r="AK125" s="769" t="s">
        <v>392</v>
      </c>
      <c r="AL125" s="767"/>
      <c r="AM125" s="767"/>
      <c r="AN125" s="767"/>
      <c r="AO125" s="768"/>
      <c r="AP125" s="811" t="s">
        <v>392</v>
      </c>
      <c r="AQ125" s="812"/>
      <c r="AR125" s="812"/>
      <c r="AS125" s="812"/>
      <c r="AT125" s="813"/>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838" t="s">
        <v>474</v>
      </c>
      <c r="CL125" s="839"/>
      <c r="CM125" s="839"/>
      <c r="CN125" s="839"/>
      <c r="CO125" s="840"/>
      <c r="CP125" s="847" t="s">
        <v>475</v>
      </c>
      <c r="CQ125" s="795"/>
      <c r="CR125" s="795"/>
      <c r="CS125" s="795"/>
      <c r="CT125" s="795"/>
      <c r="CU125" s="795"/>
      <c r="CV125" s="795"/>
      <c r="CW125" s="795"/>
      <c r="CX125" s="795"/>
      <c r="CY125" s="795"/>
      <c r="CZ125" s="795"/>
      <c r="DA125" s="795"/>
      <c r="DB125" s="795"/>
      <c r="DC125" s="795"/>
      <c r="DD125" s="795"/>
      <c r="DE125" s="795"/>
      <c r="DF125" s="796"/>
      <c r="DG125" s="848" t="s">
        <v>129</v>
      </c>
      <c r="DH125" s="829"/>
      <c r="DI125" s="829"/>
      <c r="DJ125" s="829"/>
      <c r="DK125" s="829"/>
      <c r="DL125" s="829" t="s">
        <v>129</v>
      </c>
      <c r="DM125" s="829"/>
      <c r="DN125" s="829"/>
      <c r="DO125" s="829"/>
      <c r="DP125" s="829"/>
      <c r="DQ125" s="829" t="s">
        <v>129</v>
      </c>
      <c r="DR125" s="829"/>
      <c r="DS125" s="829"/>
      <c r="DT125" s="829"/>
      <c r="DU125" s="829"/>
      <c r="DV125" s="830" t="s">
        <v>392</v>
      </c>
      <c r="DW125" s="830"/>
      <c r="DX125" s="830"/>
      <c r="DY125" s="830"/>
      <c r="DZ125" s="831"/>
    </row>
    <row r="126" spans="1:130" s="220" customFormat="1" ht="26.25" customHeight="1" thickBot="1" x14ac:dyDescent="0.2">
      <c r="A126" s="807"/>
      <c r="B126" s="808"/>
      <c r="C126" s="802" t="s">
        <v>461</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392</v>
      </c>
      <c r="AB126" s="767"/>
      <c r="AC126" s="767"/>
      <c r="AD126" s="767"/>
      <c r="AE126" s="768"/>
      <c r="AF126" s="769" t="s">
        <v>129</v>
      </c>
      <c r="AG126" s="767"/>
      <c r="AH126" s="767"/>
      <c r="AI126" s="767"/>
      <c r="AJ126" s="768"/>
      <c r="AK126" s="769" t="s">
        <v>392</v>
      </c>
      <c r="AL126" s="767"/>
      <c r="AM126" s="767"/>
      <c r="AN126" s="767"/>
      <c r="AO126" s="768"/>
      <c r="AP126" s="811" t="s">
        <v>392</v>
      </c>
      <c r="AQ126" s="812"/>
      <c r="AR126" s="812"/>
      <c r="AS126" s="812"/>
      <c r="AT126" s="813"/>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841"/>
      <c r="CL126" s="842"/>
      <c r="CM126" s="842"/>
      <c r="CN126" s="842"/>
      <c r="CO126" s="843"/>
      <c r="CP126" s="802" t="s">
        <v>476</v>
      </c>
      <c r="CQ126" s="739"/>
      <c r="CR126" s="739"/>
      <c r="CS126" s="739"/>
      <c r="CT126" s="739"/>
      <c r="CU126" s="739"/>
      <c r="CV126" s="739"/>
      <c r="CW126" s="739"/>
      <c r="CX126" s="739"/>
      <c r="CY126" s="739"/>
      <c r="CZ126" s="739"/>
      <c r="DA126" s="739"/>
      <c r="DB126" s="739"/>
      <c r="DC126" s="739"/>
      <c r="DD126" s="739"/>
      <c r="DE126" s="739"/>
      <c r="DF126" s="740"/>
      <c r="DG126" s="803" t="s">
        <v>392</v>
      </c>
      <c r="DH126" s="804"/>
      <c r="DI126" s="804"/>
      <c r="DJ126" s="804"/>
      <c r="DK126" s="804"/>
      <c r="DL126" s="804" t="s">
        <v>392</v>
      </c>
      <c r="DM126" s="804"/>
      <c r="DN126" s="804"/>
      <c r="DO126" s="804"/>
      <c r="DP126" s="804"/>
      <c r="DQ126" s="804" t="s">
        <v>129</v>
      </c>
      <c r="DR126" s="804"/>
      <c r="DS126" s="804"/>
      <c r="DT126" s="804"/>
      <c r="DU126" s="804"/>
      <c r="DV126" s="781" t="s">
        <v>392</v>
      </c>
      <c r="DW126" s="781"/>
      <c r="DX126" s="781"/>
      <c r="DY126" s="781"/>
      <c r="DZ126" s="782"/>
    </row>
    <row r="127" spans="1:130" s="220" customFormat="1" ht="26.25" customHeight="1" x14ac:dyDescent="0.15">
      <c r="A127" s="809"/>
      <c r="B127" s="810"/>
      <c r="C127" s="825" t="s">
        <v>477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252</v>
      </c>
      <c r="AB127" s="767"/>
      <c r="AC127" s="767"/>
      <c r="AD127" s="767"/>
      <c r="AE127" s="768"/>
      <c r="AF127" s="769">
        <v>418</v>
      </c>
      <c r="AG127" s="767"/>
      <c r="AH127" s="767"/>
      <c r="AI127" s="767"/>
      <c r="AJ127" s="768"/>
      <c r="AK127" s="769">
        <v>284</v>
      </c>
      <c r="AL127" s="767"/>
      <c r="AM127" s="767"/>
      <c r="AN127" s="767"/>
      <c r="AO127" s="768"/>
      <c r="AP127" s="811">
        <v>0</v>
      </c>
      <c r="AQ127" s="812"/>
      <c r="AR127" s="812"/>
      <c r="AS127" s="812"/>
      <c r="AT127" s="813"/>
      <c r="AU127" s="222"/>
      <c r="AV127" s="222"/>
      <c r="AW127" s="222"/>
      <c r="AX127" s="828" t="s">
        <v>478</v>
      </c>
      <c r="AY127" s="799"/>
      <c r="AZ127" s="799"/>
      <c r="BA127" s="799"/>
      <c r="BB127" s="799"/>
      <c r="BC127" s="799"/>
      <c r="BD127" s="799"/>
      <c r="BE127" s="800"/>
      <c r="BF127" s="798" t="s">
        <v>479</v>
      </c>
      <c r="BG127" s="799"/>
      <c r="BH127" s="799"/>
      <c r="BI127" s="799"/>
      <c r="BJ127" s="799"/>
      <c r="BK127" s="799"/>
      <c r="BL127" s="800"/>
      <c r="BM127" s="798" t="s">
        <v>480</v>
      </c>
      <c r="BN127" s="799"/>
      <c r="BO127" s="799"/>
      <c r="BP127" s="799"/>
      <c r="BQ127" s="799"/>
      <c r="BR127" s="799"/>
      <c r="BS127" s="800"/>
      <c r="BT127" s="798" t="s">
        <v>481</v>
      </c>
      <c r="BU127" s="799"/>
      <c r="BV127" s="799"/>
      <c r="BW127" s="799"/>
      <c r="BX127" s="799"/>
      <c r="BY127" s="799"/>
      <c r="BZ127" s="801"/>
      <c r="CA127" s="222"/>
      <c r="CB127" s="222"/>
      <c r="CC127" s="222"/>
      <c r="CD127" s="245"/>
      <c r="CE127" s="245"/>
      <c r="CF127" s="245"/>
      <c r="CG127" s="222"/>
      <c r="CH127" s="222"/>
      <c r="CI127" s="222"/>
      <c r="CJ127" s="244"/>
      <c r="CK127" s="841"/>
      <c r="CL127" s="842"/>
      <c r="CM127" s="842"/>
      <c r="CN127" s="842"/>
      <c r="CO127" s="843"/>
      <c r="CP127" s="802" t="s">
        <v>482</v>
      </c>
      <c r="CQ127" s="739"/>
      <c r="CR127" s="739"/>
      <c r="CS127" s="739"/>
      <c r="CT127" s="739"/>
      <c r="CU127" s="739"/>
      <c r="CV127" s="739"/>
      <c r="CW127" s="739"/>
      <c r="CX127" s="739"/>
      <c r="CY127" s="739"/>
      <c r="CZ127" s="739"/>
      <c r="DA127" s="739"/>
      <c r="DB127" s="739"/>
      <c r="DC127" s="739"/>
      <c r="DD127" s="739"/>
      <c r="DE127" s="739"/>
      <c r="DF127" s="740"/>
      <c r="DG127" s="803" t="s">
        <v>129</v>
      </c>
      <c r="DH127" s="804"/>
      <c r="DI127" s="804"/>
      <c r="DJ127" s="804"/>
      <c r="DK127" s="804"/>
      <c r="DL127" s="804" t="s">
        <v>129</v>
      </c>
      <c r="DM127" s="804"/>
      <c r="DN127" s="804"/>
      <c r="DO127" s="804"/>
      <c r="DP127" s="804"/>
      <c r="DQ127" s="804" t="s">
        <v>392</v>
      </c>
      <c r="DR127" s="804"/>
      <c r="DS127" s="804"/>
      <c r="DT127" s="804"/>
      <c r="DU127" s="804"/>
      <c r="DV127" s="781" t="s">
        <v>392</v>
      </c>
      <c r="DW127" s="781"/>
      <c r="DX127" s="781"/>
      <c r="DY127" s="781"/>
      <c r="DZ127" s="782"/>
    </row>
    <row r="128" spans="1:130" s="220" customFormat="1" ht="26.25" customHeight="1" thickBot="1" x14ac:dyDescent="0.2">
      <c r="A128" s="783" t="s">
        <v>483</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484</v>
      </c>
      <c r="X128" s="785"/>
      <c r="Y128" s="785"/>
      <c r="Z128" s="786"/>
      <c r="AA128" s="787">
        <v>272602</v>
      </c>
      <c r="AB128" s="788"/>
      <c r="AC128" s="788"/>
      <c r="AD128" s="788"/>
      <c r="AE128" s="789"/>
      <c r="AF128" s="790">
        <v>292598</v>
      </c>
      <c r="AG128" s="788"/>
      <c r="AH128" s="788"/>
      <c r="AI128" s="788"/>
      <c r="AJ128" s="789"/>
      <c r="AK128" s="790">
        <v>259157</v>
      </c>
      <c r="AL128" s="788"/>
      <c r="AM128" s="788"/>
      <c r="AN128" s="788"/>
      <c r="AO128" s="789"/>
      <c r="AP128" s="791"/>
      <c r="AQ128" s="792"/>
      <c r="AR128" s="792"/>
      <c r="AS128" s="792"/>
      <c r="AT128" s="793"/>
      <c r="AU128" s="222"/>
      <c r="AV128" s="222"/>
      <c r="AW128" s="222"/>
      <c r="AX128" s="794" t="s">
        <v>485</v>
      </c>
      <c r="AY128" s="795"/>
      <c r="AZ128" s="795"/>
      <c r="BA128" s="795"/>
      <c r="BB128" s="795"/>
      <c r="BC128" s="795"/>
      <c r="BD128" s="795"/>
      <c r="BE128" s="796"/>
      <c r="BF128" s="773" t="s">
        <v>392</v>
      </c>
      <c r="BG128" s="774"/>
      <c r="BH128" s="774"/>
      <c r="BI128" s="774"/>
      <c r="BJ128" s="774"/>
      <c r="BK128" s="774"/>
      <c r="BL128" s="797"/>
      <c r="BM128" s="773">
        <v>13.33</v>
      </c>
      <c r="BN128" s="774"/>
      <c r="BO128" s="774"/>
      <c r="BP128" s="774"/>
      <c r="BQ128" s="774"/>
      <c r="BR128" s="774"/>
      <c r="BS128" s="797"/>
      <c r="BT128" s="773">
        <v>20</v>
      </c>
      <c r="BU128" s="774"/>
      <c r="BV128" s="774"/>
      <c r="BW128" s="774"/>
      <c r="BX128" s="774"/>
      <c r="BY128" s="774"/>
      <c r="BZ128" s="775"/>
      <c r="CA128" s="245"/>
      <c r="CB128" s="245"/>
      <c r="CC128" s="245"/>
      <c r="CD128" s="245"/>
      <c r="CE128" s="245"/>
      <c r="CF128" s="245"/>
      <c r="CG128" s="222"/>
      <c r="CH128" s="222"/>
      <c r="CI128" s="222"/>
      <c r="CJ128" s="244"/>
      <c r="CK128" s="844"/>
      <c r="CL128" s="845"/>
      <c r="CM128" s="845"/>
      <c r="CN128" s="845"/>
      <c r="CO128" s="846"/>
      <c r="CP128" s="776" t="s">
        <v>486</v>
      </c>
      <c r="CQ128" s="717"/>
      <c r="CR128" s="717"/>
      <c r="CS128" s="717"/>
      <c r="CT128" s="717"/>
      <c r="CU128" s="717"/>
      <c r="CV128" s="717"/>
      <c r="CW128" s="717"/>
      <c r="CX128" s="717"/>
      <c r="CY128" s="717"/>
      <c r="CZ128" s="717"/>
      <c r="DA128" s="717"/>
      <c r="DB128" s="717"/>
      <c r="DC128" s="717"/>
      <c r="DD128" s="717"/>
      <c r="DE128" s="717"/>
      <c r="DF128" s="718"/>
      <c r="DG128" s="777">
        <v>28800</v>
      </c>
      <c r="DH128" s="778"/>
      <c r="DI128" s="778"/>
      <c r="DJ128" s="778"/>
      <c r="DK128" s="778"/>
      <c r="DL128" s="778">
        <v>38700</v>
      </c>
      <c r="DM128" s="778"/>
      <c r="DN128" s="778"/>
      <c r="DO128" s="778"/>
      <c r="DP128" s="778"/>
      <c r="DQ128" s="778">
        <v>38700</v>
      </c>
      <c r="DR128" s="778"/>
      <c r="DS128" s="778"/>
      <c r="DT128" s="778"/>
      <c r="DU128" s="778"/>
      <c r="DV128" s="779">
        <v>0.5</v>
      </c>
      <c r="DW128" s="779"/>
      <c r="DX128" s="779"/>
      <c r="DY128" s="779"/>
      <c r="DZ128" s="780"/>
    </row>
    <row r="129" spans="1:131" s="220"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487</v>
      </c>
      <c r="X129" s="764"/>
      <c r="Y129" s="764"/>
      <c r="Z129" s="765"/>
      <c r="AA129" s="766">
        <v>9836528</v>
      </c>
      <c r="AB129" s="767"/>
      <c r="AC129" s="767"/>
      <c r="AD129" s="767"/>
      <c r="AE129" s="768"/>
      <c r="AF129" s="769">
        <v>10240227</v>
      </c>
      <c r="AG129" s="767"/>
      <c r="AH129" s="767"/>
      <c r="AI129" s="767"/>
      <c r="AJ129" s="768"/>
      <c r="AK129" s="769">
        <v>10011698</v>
      </c>
      <c r="AL129" s="767"/>
      <c r="AM129" s="767"/>
      <c r="AN129" s="767"/>
      <c r="AO129" s="768"/>
      <c r="AP129" s="770"/>
      <c r="AQ129" s="771"/>
      <c r="AR129" s="771"/>
      <c r="AS129" s="771"/>
      <c r="AT129" s="772"/>
      <c r="AU129" s="223"/>
      <c r="AV129" s="223"/>
      <c r="AW129" s="223"/>
      <c r="AX129" s="738" t="s">
        <v>488</v>
      </c>
      <c r="AY129" s="739"/>
      <c r="AZ129" s="739"/>
      <c r="BA129" s="739"/>
      <c r="BB129" s="739"/>
      <c r="BC129" s="739"/>
      <c r="BD129" s="739"/>
      <c r="BE129" s="740"/>
      <c r="BF129" s="757" t="s">
        <v>392</v>
      </c>
      <c r="BG129" s="758"/>
      <c r="BH129" s="758"/>
      <c r="BI129" s="758"/>
      <c r="BJ129" s="758"/>
      <c r="BK129" s="758"/>
      <c r="BL129" s="759"/>
      <c r="BM129" s="757">
        <v>18.329999999999998</v>
      </c>
      <c r="BN129" s="758"/>
      <c r="BO129" s="758"/>
      <c r="BP129" s="758"/>
      <c r="BQ129" s="758"/>
      <c r="BR129" s="758"/>
      <c r="BS129" s="759"/>
      <c r="BT129" s="757">
        <v>30</v>
      </c>
      <c r="BU129" s="758"/>
      <c r="BV129" s="758"/>
      <c r="BW129" s="758"/>
      <c r="BX129" s="758"/>
      <c r="BY129" s="758"/>
      <c r="BZ129" s="760"/>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761" t="s">
        <v>489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490</v>
      </c>
      <c r="X130" s="764"/>
      <c r="Y130" s="764"/>
      <c r="Z130" s="765"/>
      <c r="AA130" s="766">
        <v>1724591</v>
      </c>
      <c r="AB130" s="767"/>
      <c r="AC130" s="767"/>
      <c r="AD130" s="767"/>
      <c r="AE130" s="768"/>
      <c r="AF130" s="769">
        <v>1680790</v>
      </c>
      <c r="AG130" s="767"/>
      <c r="AH130" s="767"/>
      <c r="AI130" s="767"/>
      <c r="AJ130" s="768"/>
      <c r="AK130" s="769">
        <v>1684024</v>
      </c>
      <c r="AL130" s="767"/>
      <c r="AM130" s="767"/>
      <c r="AN130" s="767"/>
      <c r="AO130" s="768"/>
      <c r="AP130" s="770"/>
      <c r="AQ130" s="771"/>
      <c r="AR130" s="771"/>
      <c r="AS130" s="771"/>
      <c r="AT130" s="772"/>
      <c r="AU130" s="223"/>
      <c r="AV130" s="223"/>
      <c r="AW130" s="223"/>
      <c r="AX130" s="738" t="s">
        <v>491</v>
      </c>
      <c r="AY130" s="739"/>
      <c r="AZ130" s="739"/>
      <c r="BA130" s="739"/>
      <c r="BB130" s="739"/>
      <c r="BC130" s="739"/>
      <c r="BD130" s="739"/>
      <c r="BE130" s="740"/>
      <c r="BF130" s="741">
        <v>8.6999999999999993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492</v>
      </c>
      <c r="X131" s="748"/>
      <c r="Y131" s="748"/>
      <c r="Z131" s="749"/>
      <c r="AA131" s="750">
        <v>8111937</v>
      </c>
      <c r="AB131" s="751"/>
      <c r="AC131" s="751"/>
      <c r="AD131" s="751"/>
      <c r="AE131" s="752"/>
      <c r="AF131" s="753">
        <v>8559437</v>
      </c>
      <c r="AG131" s="751"/>
      <c r="AH131" s="751"/>
      <c r="AI131" s="751"/>
      <c r="AJ131" s="752"/>
      <c r="AK131" s="753">
        <v>8327674</v>
      </c>
      <c r="AL131" s="751"/>
      <c r="AM131" s="751"/>
      <c r="AN131" s="751"/>
      <c r="AO131" s="752"/>
      <c r="AP131" s="754"/>
      <c r="AQ131" s="755"/>
      <c r="AR131" s="755"/>
      <c r="AS131" s="755"/>
      <c r="AT131" s="756"/>
      <c r="AU131" s="223"/>
      <c r="AV131" s="223"/>
      <c r="AW131" s="223"/>
      <c r="AX131" s="716" t="s">
        <v>493</v>
      </c>
      <c r="AY131" s="717"/>
      <c r="AZ131" s="717"/>
      <c r="BA131" s="717"/>
      <c r="BB131" s="717"/>
      <c r="BC131" s="717"/>
      <c r="BD131" s="717"/>
      <c r="BE131" s="718"/>
      <c r="BF131" s="719">
        <v>44.4</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725" t="s">
        <v>494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495</v>
      </c>
      <c r="W132" s="729"/>
      <c r="X132" s="729"/>
      <c r="Y132" s="729"/>
      <c r="Z132" s="730"/>
      <c r="AA132" s="731">
        <v>9.3949694140000002</v>
      </c>
      <c r="AB132" s="732"/>
      <c r="AC132" s="732"/>
      <c r="AD132" s="732"/>
      <c r="AE132" s="733"/>
      <c r="AF132" s="734">
        <v>7.9400899850000002</v>
      </c>
      <c r="AG132" s="732"/>
      <c r="AH132" s="732"/>
      <c r="AI132" s="732"/>
      <c r="AJ132" s="733"/>
      <c r="AK132" s="734">
        <v>8.795481187</v>
      </c>
      <c r="AL132" s="732"/>
      <c r="AM132" s="732"/>
      <c r="AN132" s="732"/>
      <c r="AO132" s="733"/>
      <c r="AP132" s="735"/>
      <c r="AQ132" s="736"/>
      <c r="AR132" s="736"/>
      <c r="AS132" s="736"/>
      <c r="AT132" s="737"/>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496</v>
      </c>
      <c r="W133" s="708"/>
      <c r="X133" s="708"/>
      <c r="Y133" s="708"/>
      <c r="Z133" s="709"/>
      <c r="AA133" s="710">
        <v>9.9</v>
      </c>
      <c r="AB133" s="711"/>
      <c r="AC133" s="711"/>
      <c r="AD133" s="711"/>
      <c r="AE133" s="712"/>
      <c r="AF133" s="710">
        <v>9.1999999999999993</v>
      </c>
      <c r="AG133" s="711"/>
      <c r="AH133" s="711"/>
      <c r="AI133" s="711"/>
      <c r="AJ133" s="712"/>
      <c r="AK133" s="710">
        <v>8.6999999999999993</v>
      </c>
      <c r="AL133" s="711"/>
      <c r="AM133" s="711"/>
      <c r="AN133" s="711"/>
      <c r="AO133" s="712"/>
      <c r="AP133" s="713"/>
      <c r="AQ133" s="714"/>
      <c r="AR133" s="714"/>
      <c r="AS133" s="714"/>
      <c r="AT133" s="715"/>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rueRlgbXB3YXgJ3szJNcr9u6ci+5YL8Ydot5+4LkDC5+Kda7bFbi9RUBQ0DU6d9m6egr4PJzknImZTA5a2azQw==" saltValue="QtjIepGji2AfQ9MyUjY+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76256-7CB2-43FA-8347-DCF931349F5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497</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sheetProtection algorithmName="SHA-512" hashValue="VVebDioHlkNfikpxtdejklQ/I5GsbHnXomwd1HW0c1qL52vVjlLrr2dE4eyVFCLPlgT8L9xZPQk75jgZjWcUOg==" saltValue="ynRYSJjwHX6jNSKjgjlYs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nZ1IMyauwYgtMIkkAYp/i1oYFEpSdvJAmgOONnK4FVScnPkT4PHY7Rt2FbJgocTE45vUvgGMfDnHWMNhG7pXg==" saltValue="ecLab6S6dPm9uAZbDe6/2Q=="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375" style="251" customWidth="1"/>
    <col min="37" max="44" width="17" style="251" customWidth="1"/>
    <col min="45" max="45" width="6.125" style="257" customWidth="1"/>
    <col min="46" max="46" width="3" style="255" customWidth="1"/>
    <col min="47" max="47" width="19.125" style="251" hidden="1" customWidth="1"/>
    <col min="48" max="52" width="12.625" style="251" hidden="1" customWidth="1"/>
    <col min="53" max="16384" width="8.625" style="251"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498</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AK6" s="256" t="s">
        <v>499</v>
      </c>
      <c r="AL6" s="256"/>
      <c r="AM6" s="256"/>
      <c r="AN6" s="256"/>
    </row>
    <row r="7" spans="1:46" ht="13.5" customHeight="1" x14ac:dyDescent="0.15">
      <c r="A7" s="255"/>
      <c r="AK7" s="258"/>
      <c r="AL7" s="259"/>
      <c r="AM7" s="259"/>
      <c r="AN7" s="260"/>
      <c r="AO7" s="1106" t="s">
        <v>500</v>
      </c>
      <c r="AP7" s="261"/>
      <c r="AQ7" s="262" t="s">
        <v>501</v>
      </c>
      <c r="AR7" s="263"/>
    </row>
    <row r="8" spans="1:46" x14ac:dyDescent="0.15">
      <c r="A8" s="255"/>
      <c r="AK8" s="264"/>
      <c r="AL8" s="265"/>
      <c r="AM8" s="265"/>
      <c r="AN8" s="266"/>
      <c r="AO8" s="1107"/>
      <c r="AP8" s="267" t="s">
        <v>502</v>
      </c>
      <c r="AQ8" s="268" t="s">
        <v>503</v>
      </c>
      <c r="AR8" s="269" t="s">
        <v>504</v>
      </c>
    </row>
    <row r="9" spans="1:46" x14ac:dyDescent="0.15">
      <c r="A9" s="255"/>
      <c r="AK9" s="1118" t="s">
        <v>505</v>
      </c>
      <c r="AL9" s="1119"/>
      <c r="AM9" s="1119"/>
      <c r="AN9" s="1120"/>
      <c r="AO9" s="270">
        <v>2677179</v>
      </c>
      <c r="AP9" s="270">
        <v>88645</v>
      </c>
      <c r="AQ9" s="271">
        <v>90021</v>
      </c>
      <c r="AR9" s="272">
        <v>-1.5</v>
      </c>
    </row>
    <row r="10" spans="1:46" ht="13.5" customHeight="1" x14ac:dyDescent="0.15">
      <c r="A10" s="255"/>
      <c r="AK10" s="1118" t="s">
        <v>506</v>
      </c>
      <c r="AL10" s="1119"/>
      <c r="AM10" s="1119"/>
      <c r="AN10" s="1120"/>
      <c r="AO10" s="273">
        <v>526259</v>
      </c>
      <c r="AP10" s="273">
        <v>17425</v>
      </c>
      <c r="AQ10" s="274">
        <v>11562</v>
      </c>
      <c r="AR10" s="275">
        <v>50.7</v>
      </c>
    </row>
    <row r="11" spans="1:46" ht="13.5" customHeight="1" x14ac:dyDescent="0.15">
      <c r="A11" s="255"/>
      <c r="AK11" s="1118" t="s">
        <v>507</v>
      </c>
      <c r="AL11" s="1119"/>
      <c r="AM11" s="1119"/>
      <c r="AN11" s="1120"/>
      <c r="AO11" s="273" t="s">
        <v>508</v>
      </c>
      <c r="AP11" s="273" t="s">
        <v>508</v>
      </c>
      <c r="AQ11" s="274">
        <v>947</v>
      </c>
      <c r="AR11" s="275" t="s">
        <v>508</v>
      </c>
    </row>
    <row r="12" spans="1:46" ht="13.5" customHeight="1" x14ac:dyDescent="0.15">
      <c r="A12" s="255"/>
      <c r="AK12" s="1118" t="s">
        <v>509</v>
      </c>
      <c r="AL12" s="1119"/>
      <c r="AM12" s="1119"/>
      <c r="AN12" s="1120"/>
      <c r="AO12" s="273" t="s">
        <v>508</v>
      </c>
      <c r="AP12" s="273" t="s">
        <v>508</v>
      </c>
      <c r="AQ12" s="274">
        <v>11</v>
      </c>
      <c r="AR12" s="275" t="s">
        <v>508</v>
      </c>
    </row>
    <row r="13" spans="1:46" ht="13.5" customHeight="1" x14ac:dyDescent="0.15">
      <c r="A13" s="255"/>
      <c r="AK13" s="1118" t="s">
        <v>510</v>
      </c>
      <c r="AL13" s="1119"/>
      <c r="AM13" s="1119"/>
      <c r="AN13" s="1120"/>
      <c r="AO13" s="273">
        <v>117065</v>
      </c>
      <c r="AP13" s="273">
        <v>3876</v>
      </c>
      <c r="AQ13" s="274">
        <v>3606</v>
      </c>
      <c r="AR13" s="275">
        <v>7.5</v>
      </c>
    </row>
    <row r="14" spans="1:46" ht="13.5" customHeight="1" x14ac:dyDescent="0.15">
      <c r="A14" s="255"/>
      <c r="AK14" s="1118" t="s">
        <v>511</v>
      </c>
      <c r="AL14" s="1119"/>
      <c r="AM14" s="1119"/>
      <c r="AN14" s="1120"/>
      <c r="AO14" s="273">
        <v>72656</v>
      </c>
      <c r="AP14" s="273">
        <v>2406</v>
      </c>
      <c r="AQ14" s="274">
        <v>1599</v>
      </c>
      <c r="AR14" s="275">
        <v>50.5</v>
      </c>
    </row>
    <row r="15" spans="1:46" ht="13.5" customHeight="1" x14ac:dyDescent="0.15">
      <c r="A15" s="255"/>
      <c r="AK15" s="1121" t="s">
        <v>512</v>
      </c>
      <c r="AL15" s="1122"/>
      <c r="AM15" s="1122"/>
      <c r="AN15" s="1123"/>
      <c r="AO15" s="273">
        <v>-278456</v>
      </c>
      <c r="AP15" s="273">
        <v>-9220</v>
      </c>
      <c r="AQ15" s="274">
        <v>-6463</v>
      </c>
      <c r="AR15" s="275">
        <v>42.7</v>
      </c>
    </row>
    <row r="16" spans="1:46" x14ac:dyDescent="0.15">
      <c r="A16" s="255"/>
      <c r="AK16" s="1121" t="s">
        <v>189</v>
      </c>
      <c r="AL16" s="1122"/>
      <c r="AM16" s="1122"/>
      <c r="AN16" s="1123"/>
      <c r="AO16" s="273">
        <v>3114703</v>
      </c>
      <c r="AP16" s="273">
        <v>103132</v>
      </c>
      <c r="AQ16" s="274">
        <v>101283</v>
      </c>
      <c r="AR16" s="275">
        <v>1.8</v>
      </c>
    </row>
    <row r="17" spans="1:46" x14ac:dyDescent="0.15">
      <c r="A17" s="255"/>
    </row>
    <row r="18" spans="1:46" x14ac:dyDescent="0.15">
      <c r="A18" s="255"/>
      <c r="AQ18" s="276"/>
      <c r="AR18" s="276"/>
    </row>
    <row r="19" spans="1:46" x14ac:dyDescent="0.15">
      <c r="A19" s="255"/>
      <c r="AK19" s="251" t="s">
        <v>513</v>
      </c>
    </row>
    <row r="20" spans="1:46" x14ac:dyDescent="0.15">
      <c r="A20" s="255"/>
      <c r="AK20" s="277"/>
      <c r="AL20" s="278"/>
      <c r="AM20" s="278"/>
      <c r="AN20" s="279"/>
      <c r="AO20" s="280" t="s">
        <v>514</v>
      </c>
      <c r="AP20" s="281" t="s">
        <v>515</v>
      </c>
      <c r="AQ20" s="282" t="s">
        <v>516</v>
      </c>
      <c r="AR20" s="283"/>
    </row>
    <row r="21" spans="1:46" s="256" customFormat="1" x14ac:dyDescent="0.15">
      <c r="A21" s="284"/>
      <c r="AK21" s="1124" t="s">
        <v>517</v>
      </c>
      <c r="AL21" s="1125"/>
      <c r="AM21" s="1125"/>
      <c r="AN21" s="1126"/>
      <c r="AO21" s="285">
        <v>9.1999999999999993</v>
      </c>
      <c r="AP21" s="286">
        <v>9.14</v>
      </c>
      <c r="AQ21" s="287">
        <v>0.06</v>
      </c>
      <c r="AS21" s="288"/>
      <c r="AT21" s="284"/>
    </row>
    <row r="22" spans="1:46" s="256" customFormat="1" x14ac:dyDescent="0.15">
      <c r="A22" s="284"/>
      <c r="AK22" s="1124" t="s">
        <v>518</v>
      </c>
      <c r="AL22" s="1125"/>
      <c r="AM22" s="1125"/>
      <c r="AN22" s="1126"/>
      <c r="AO22" s="289">
        <v>97.6</v>
      </c>
      <c r="AP22" s="290">
        <v>97.6</v>
      </c>
      <c r="AQ22" s="291">
        <v>0</v>
      </c>
      <c r="AR22" s="276"/>
      <c r="AS22" s="288"/>
      <c r="AT22" s="284"/>
    </row>
    <row r="23" spans="1:46" s="256" customFormat="1" x14ac:dyDescent="0.15">
      <c r="A23" s="284"/>
      <c r="AP23" s="276"/>
      <c r="AQ23" s="276"/>
      <c r="AR23" s="276"/>
      <c r="AS23" s="288"/>
      <c r="AT23" s="284"/>
    </row>
    <row r="24" spans="1:46" s="256" customFormat="1" x14ac:dyDescent="0.15">
      <c r="A24" s="284"/>
      <c r="AP24" s="276"/>
      <c r="AQ24" s="276"/>
      <c r="AR24" s="276"/>
      <c r="AS24" s="288"/>
      <c r="AT24" s="284"/>
    </row>
    <row r="25" spans="1:46" s="256"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4"/>
    </row>
    <row r="26" spans="1:46" s="256" customFormat="1" x14ac:dyDescent="0.15">
      <c r="A26" s="1117" t="s">
        <v>519</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row>
    <row r="27" spans="1:46" x14ac:dyDescent="0.15">
      <c r="A27" s="296"/>
      <c r="AS27" s="251"/>
      <c r="AT27" s="251"/>
    </row>
    <row r="28" spans="1:46" ht="17.25" x14ac:dyDescent="0.15">
      <c r="A28" s="252" t="s">
        <v>520</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7"/>
    </row>
    <row r="29" spans="1:46" x14ac:dyDescent="0.15">
      <c r="A29" s="255"/>
      <c r="AK29" s="256" t="s">
        <v>521</v>
      </c>
      <c r="AL29" s="256"/>
      <c r="AM29" s="256"/>
      <c r="AN29" s="256"/>
      <c r="AS29" s="298"/>
    </row>
    <row r="30" spans="1:46" ht="13.5" customHeight="1" x14ac:dyDescent="0.15">
      <c r="A30" s="255"/>
      <c r="AK30" s="258"/>
      <c r="AL30" s="259"/>
      <c r="AM30" s="259"/>
      <c r="AN30" s="260"/>
      <c r="AO30" s="1106" t="s">
        <v>500</v>
      </c>
      <c r="AP30" s="261"/>
      <c r="AQ30" s="262" t="s">
        <v>501</v>
      </c>
      <c r="AR30" s="263"/>
    </row>
    <row r="31" spans="1:46" x14ac:dyDescent="0.15">
      <c r="A31" s="255"/>
      <c r="AK31" s="264"/>
      <c r="AL31" s="265"/>
      <c r="AM31" s="265"/>
      <c r="AN31" s="266"/>
      <c r="AO31" s="1107"/>
      <c r="AP31" s="267" t="s">
        <v>502</v>
      </c>
      <c r="AQ31" s="268" t="s">
        <v>503</v>
      </c>
      <c r="AR31" s="269" t="s">
        <v>504</v>
      </c>
    </row>
    <row r="32" spans="1:46" ht="27" customHeight="1" x14ac:dyDescent="0.15">
      <c r="A32" s="255"/>
      <c r="AK32" s="1108" t="s">
        <v>522</v>
      </c>
      <c r="AL32" s="1109"/>
      <c r="AM32" s="1109"/>
      <c r="AN32" s="1110"/>
      <c r="AO32" s="299">
        <v>1812567</v>
      </c>
      <c r="AP32" s="299">
        <v>60017</v>
      </c>
      <c r="AQ32" s="300">
        <v>58458</v>
      </c>
      <c r="AR32" s="301">
        <v>2.7</v>
      </c>
    </row>
    <row r="33" spans="1:46" ht="13.5" customHeight="1" x14ac:dyDescent="0.15">
      <c r="A33" s="255"/>
      <c r="AK33" s="1108" t="s">
        <v>523</v>
      </c>
      <c r="AL33" s="1109"/>
      <c r="AM33" s="1109"/>
      <c r="AN33" s="1110"/>
      <c r="AO33" s="299" t="s">
        <v>508</v>
      </c>
      <c r="AP33" s="299" t="s">
        <v>508</v>
      </c>
      <c r="AQ33" s="300" t="s">
        <v>508</v>
      </c>
      <c r="AR33" s="301" t="s">
        <v>508</v>
      </c>
    </row>
    <row r="34" spans="1:46" ht="27" customHeight="1" x14ac:dyDescent="0.15">
      <c r="A34" s="255"/>
      <c r="AK34" s="1108" t="s">
        <v>524</v>
      </c>
      <c r="AL34" s="1109"/>
      <c r="AM34" s="1109"/>
      <c r="AN34" s="1110"/>
      <c r="AO34" s="299" t="s">
        <v>508</v>
      </c>
      <c r="AP34" s="299" t="s">
        <v>508</v>
      </c>
      <c r="AQ34" s="300" t="s">
        <v>508</v>
      </c>
      <c r="AR34" s="301" t="s">
        <v>508</v>
      </c>
    </row>
    <row r="35" spans="1:46" ht="27" customHeight="1" x14ac:dyDescent="0.15">
      <c r="A35" s="255"/>
      <c r="AK35" s="1108" t="s">
        <v>525</v>
      </c>
      <c r="AL35" s="1109"/>
      <c r="AM35" s="1109"/>
      <c r="AN35" s="1110"/>
      <c r="AO35" s="299">
        <v>776498</v>
      </c>
      <c r="AP35" s="299">
        <v>25711</v>
      </c>
      <c r="AQ35" s="300">
        <v>14034</v>
      </c>
      <c r="AR35" s="301">
        <v>83.2</v>
      </c>
    </row>
    <row r="36" spans="1:46" ht="27" customHeight="1" x14ac:dyDescent="0.15">
      <c r="A36" s="255"/>
      <c r="AK36" s="1108" t="s">
        <v>526</v>
      </c>
      <c r="AL36" s="1109"/>
      <c r="AM36" s="1109"/>
      <c r="AN36" s="1110"/>
      <c r="AO36" s="299">
        <v>84442</v>
      </c>
      <c r="AP36" s="299">
        <v>2796</v>
      </c>
      <c r="AQ36" s="300">
        <v>2546</v>
      </c>
      <c r="AR36" s="301">
        <v>9.8000000000000007</v>
      </c>
    </row>
    <row r="37" spans="1:46" ht="13.5" customHeight="1" x14ac:dyDescent="0.15">
      <c r="A37" s="255"/>
      <c r="AK37" s="1108" t="s">
        <v>527</v>
      </c>
      <c r="AL37" s="1109"/>
      <c r="AM37" s="1109"/>
      <c r="AN37" s="1110"/>
      <c r="AO37" s="299">
        <v>2133</v>
      </c>
      <c r="AP37" s="299">
        <v>71</v>
      </c>
      <c r="AQ37" s="300">
        <v>290</v>
      </c>
      <c r="AR37" s="301">
        <v>-75.5</v>
      </c>
    </row>
    <row r="38" spans="1:46" ht="27" customHeight="1" x14ac:dyDescent="0.15">
      <c r="A38" s="255"/>
      <c r="AK38" s="1111" t="s">
        <v>528</v>
      </c>
      <c r="AL38" s="1112"/>
      <c r="AM38" s="1112"/>
      <c r="AN38" s="1113"/>
      <c r="AO38" s="302" t="s">
        <v>508</v>
      </c>
      <c r="AP38" s="302" t="s">
        <v>508</v>
      </c>
      <c r="AQ38" s="303">
        <v>1</v>
      </c>
      <c r="AR38" s="291" t="s">
        <v>508</v>
      </c>
      <c r="AS38" s="298"/>
    </row>
    <row r="39" spans="1:46" x14ac:dyDescent="0.15">
      <c r="A39" s="255"/>
      <c r="AK39" s="1111" t="s">
        <v>529</v>
      </c>
      <c r="AL39" s="1112"/>
      <c r="AM39" s="1112"/>
      <c r="AN39" s="1113"/>
      <c r="AO39" s="299">
        <v>-259157</v>
      </c>
      <c r="AP39" s="299">
        <v>-8581</v>
      </c>
      <c r="AQ39" s="300">
        <v>-4639</v>
      </c>
      <c r="AR39" s="301">
        <v>85</v>
      </c>
      <c r="AS39" s="298"/>
    </row>
    <row r="40" spans="1:46" ht="27" customHeight="1" x14ac:dyDescent="0.15">
      <c r="A40" s="255"/>
      <c r="AK40" s="1108" t="s">
        <v>530</v>
      </c>
      <c r="AL40" s="1109"/>
      <c r="AM40" s="1109"/>
      <c r="AN40" s="1110"/>
      <c r="AO40" s="299">
        <v>-1684024</v>
      </c>
      <c r="AP40" s="299">
        <v>-55761</v>
      </c>
      <c r="AQ40" s="300">
        <v>-48753</v>
      </c>
      <c r="AR40" s="301">
        <v>14.4</v>
      </c>
      <c r="AS40" s="298"/>
    </row>
    <row r="41" spans="1:46" x14ac:dyDescent="0.15">
      <c r="A41" s="255"/>
      <c r="AK41" s="1114" t="s">
        <v>299</v>
      </c>
      <c r="AL41" s="1115"/>
      <c r="AM41" s="1115"/>
      <c r="AN41" s="1116"/>
      <c r="AO41" s="299">
        <v>732459</v>
      </c>
      <c r="AP41" s="299">
        <v>24253</v>
      </c>
      <c r="AQ41" s="300">
        <v>21939</v>
      </c>
      <c r="AR41" s="301">
        <v>10.5</v>
      </c>
      <c r="AS41" s="298"/>
    </row>
    <row r="42" spans="1:46" x14ac:dyDescent="0.15">
      <c r="A42" s="255"/>
      <c r="AK42" s="304" t="s">
        <v>531</v>
      </c>
      <c r="AQ42" s="276"/>
      <c r="AR42" s="276"/>
      <c r="AS42" s="298"/>
    </row>
    <row r="43" spans="1:46" x14ac:dyDescent="0.15">
      <c r="A43" s="255"/>
      <c r="AP43" s="305"/>
      <c r="AQ43" s="276"/>
      <c r="AS43" s="298"/>
    </row>
    <row r="44" spans="1:46" x14ac:dyDescent="0.15">
      <c r="A44" s="255"/>
      <c r="AQ44" s="276"/>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6"/>
      <c r="AR45" s="253"/>
      <c r="AS45" s="253"/>
      <c r="AT45" s="251"/>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51"/>
    </row>
    <row r="47" spans="1:46" ht="17.25" customHeight="1" x14ac:dyDescent="0.15">
      <c r="A47" s="308" t="s">
        <v>532</v>
      </c>
    </row>
    <row r="48" spans="1:46" x14ac:dyDescent="0.15">
      <c r="A48" s="255"/>
      <c r="AK48" s="309" t="s">
        <v>533</v>
      </c>
      <c r="AL48" s="309"/>
      <c r="AM48" s="309"/>
      <c r="AN48" s="309"/>
      <c r="AO48" s="309"/>
      <c r="AP48" s="309"/>
      <c r="AQ48" s="310"/>
      <c r="AR48" s="309"/>
    </row>
    <row r="49" spans="1:44" ht="13.5" customHeight="1" x14ac:dyDescent="0.15">
      <c r="A49" s="255"/>
      <c r="AK49" s="311"/>
      <c r="AL49" s="312"/>
      <c r="AM49" s="1101" t="s">
        <v>500</v>
      </c>
      <c r="AN49" s="1103" t="s">
        <v>534</v>
      </c>
      <c r="AO49" s="1104"/>
      <c r="AP49" s="1104"/>
      <c r="AQ49" s="1104"/>
      <c r="AR49" s="1105"/>
    </row>
    <row r="50" spans="1:44" x14ac:dyDescent="0.15">
      <c r="A50" s="255"/>
      <c r="AK50" s="313"/>
      <c r="AL50" s="314"/>
      <c r="AM50" s="1102"/>
      <c r="AN50" s="315" t="s">
        <v>535</v>
      </c>
      <c r="AO50" s="316" t="s">
        <v>536</v>
      </c>
      <c r="AP50" s="317" t="s">
        <v>537</v>
      </c>
      <c r="AQ50" s="318" t="s">
        <v>538</v>
      </c>
      <c r="AR50" s="319" t="s">
        <v>539</v>
      </c>
    </row>
    <row r="51" spans="1:44" x14ac:dyDescent="0.15">
      <c r="A51" s="255"/>
      <c r="AK51" s="311" t="s">
        <v>540</v>
      </c>
      <c r="AL51" s="312"/>
      <c r="AM51" s="320">
        <v>1291820</v>
      </c>
      <c r="AN51" s="321">
        <v>40330</v>
      </c>
      <c r="AO51" s="322">
        <v>-21.5</v>
      </c>
      <c r="AP51" s="323">
        <v>65080</v>
      </c>
      <c r="AQ51" s="324">
        <v>-10.4</v>
      </c>
      <c r="AR51" s="325">
        <v>-11.1</v>
      </c>
    </row>
    <row r="52" spans="1:44" x14ac:dyDescent="0.15">
      <c r="A52" s="255"/>
      <c r="AK52" s="326"/>
      <c r="AL52" s="327" t="s">
        <v>541</v>
      </c>
      <c r="AM52" s="328">
        <v>575053</v>
      </c>
      <c r="AN52" s="329">
        <v>17953</v>
      </c>
      <c r="AO52" s="330">
        <v>9.9</v>
      </c>
      <c r="AP52" s="331">
        <v>38201</v>
      </c>
      <c r="AQ52" s="332">
        <v>4.8</v>
      </c>
      <c r="AR52" s="333">
        <v>5.0999999999999996</v>
      </c>
    </row>
    <row r="53" spans="1:44" x14ac:dyDescent="0.15">
      <c r="A53" s="255"/>
      <c r="AK53" s="311" t="s">
        <v>542</v>
      </c>
      <c r="AL53" s="312"/>
      <c r="AM53" s="320">
        <v>1764930</v>
      </c>
      <c r="AN53" s="321">
        <v>55790</v>
      </c>
      <c r="AO53" s="322">
        <v>38.299999999999997</v>
      </c>
      <c r="AP53" s="323">
        <v>79288</v>
      </c>
      <c r="AQ53" s="324">
        <v>21.8</v>
      </c>
      <c r="AR53" s="325">
        <v>16.5</v>
      </c>
    </row>
    <row r="54" spans="1:44" x14ac:dyDescent="0.15">
      <c r="A54" s="255"/>
      <c r="AK54" s="326"/>
      <c r="AL54" s="327" t="s">
        <v>541</v>
      </c>
      <c r="AM54" s="328">
        <v>761970</v>
      </c>
      <c r="AN54" s="329">
        <v>24086</v>
      </c>
      <c r="AO54" s="330">
        <v>34.200000000000003</v>
      </c>
      <c r="AP54" s="331">
        <v>41870</v>
      </c>
      <c r="AQ54" s="332">
        <v>9.6</v>
      </c>
      <c r="AR54" s="333">
        <v>24.6</v>
      </c>
    </row>
    <row r="55" spans="1:44" x14ac:dyDescent="0.15">
      <c r="A55" s="255"/>
      <c r="AK55" s="311" t="s">
        <v>543</v>
      </c>
      <c r="AL55" s="312"/>
      <c r="AM55" s="320">
        <v>1986143</v>
      </c>
      <c r="AN55" s="321">
        <v>63890</v>
      </c>
      <c r="AO55" s="322">
        <v>14.5</v>
      </c>
      <c r="AP55" s="323">
        <v>84962</v>
      </c>
      <c r="AQ55" s="324">
        <v>7.2</v>
      </c>
      <c r="AR55" s="325">
        <v>7.3</v>
      </c>
    </row>
    <row r="56" spans="1:44" x14ac:dyDescent="0.15">
      <c r="A56" s="255"/>
      <c r="AK56" s="326"/>
      <c r="AL56" s="327" t="s">
        <v>541</v>
      </c>
      <c r="AM56" s="328">
        <v>832881</v>
      </c>
      <c r="AN56" s="329">
        <v>26792</v>
      </c>
      <c r="AO56" s="330">
        <v>11.2</v>
      </c>
      <c r="AP56" s="331">
        <v>42793</v>
      </c>
      <c r="AQ56" s="332">
        <v>2.2000000000000002</v>
      </c>
      <c r="AR56" s="333">
        <v>9</v>
      </c>
    </row>
    <row r="57" spans="1:44" x14ac:dyDescent="0.15">
      <c r="A57" s="255"/>
      <c r="AK57" s="311" t="s">
        <v>544</v>
      </c>
      <c r="AL57" s="312"/>
      <c r="AM57" s="320">
        <v>1404663</v>
      </c>
      <c r="AN57" s="321">
        <v>45979</v>
      </c>
      <c r="AO57" s="322">
        <v>-28</v>
      </c>
      <c r="AP57" s="323">
        <v>71279</v>
      </c>
      <c r="AQ57" s="324">
        <v>-16.100000000000001</v>
      </c>
      <c r="AR57" s="325">
        <v>-11.9</v>
      </c>
    </row>
    <row r="58" spans="1:44" x14ac:dyDescent="0.15">
      <c r="A58" s="255"/>
      <c r="AK58" s="326"/>
      <c r="AL58" s="327" t="s">
        <v>541</v>
      </c>
      <c r="AM58" s="328">
        <v>462052</v>
      </c>
      <c r="AN58" s="329">
        <v>15124</v>
      </c>
      <c r="AO58" s="330">
        <v>-43.6</v>
      </c>
      <c r="AP58" s="331">
        <v>36731</v>
      </c>
      <c r="AQ58" s="332">
        <v>-14.2</v>
      </c>
      <c r="AR58" s="333">
        <v>-29.4</v>
      </c>
    </row>
    <row r="59" spans="1:44" x14ac:dyDescent="0.15">
      <c r="A59" s="255"/>
      <c r="AK59" s="311" t="s">
        <v>545</v>
      </c>
      <c r="AL59" s="312"/>
      <c r="AM59" s="320">
        <v>2206739</v>
      </c>
      <c r="AN59" s="321">
        <v>73068</v>
      </c>
      <c r="AO59" s="322">
        <v>58.9</v>
      </c>
      <c r="AP59" s="323">
        <v>74994</v>
      </c>
      <c r="AQ59" s="324">
        <v>5.2</v>
      </c>
      <c r="AR59" s="325">
        <v>53.7</v>
      </c>
    </row>
    <row r="60" spans="1:44" x14ac:dyDescent="0.15">
      <c r="A60" s="255"/>
      <c r="AK60" s="326"/>
      <c r="AL60" s="327" t="s">
        <v>541</v>
      </c>
      <c r="AM60" s="328">
        <v>635267</v>
      </c>
      <c r="AN60" s="329">
        <v>21035</v>
      </c>
      <c r="AO60" s="330">
        <v>39.1</v>
      </c>
      <c r="AP60" s="331">
        <v>36188</v>
      </c>
      <c r="AQ60" s="332">
        <v>-1.5</v>
      </c>
      <c r="AR60" s="333">
        <v>40.6</v>
      </c>
    </row>
    <row r="61" spans="1:44" x14ac:dyDescent="0.15">
      <c r="A61" s="255"/>
      <c r="AK61" s="311" t="s">
        <v>546</v>
      </c>
      <c r="AL61" s="334"/>
      <c r="AM61" s="320">
        <v>1730859</v>
      </c>
      <c r="AN61" s="321">
        <v>55811</v>
      </c>
      <c r="AO61" s="322">
        <v>12.4</v>
      </c>
      <c r="AP61" s="323">
        <v>75121</v>
      </c>
      <c r="AQ61" s="335">
        <v>1.5</v>
      </c>
      <c r="AR61" s="325">
        <v>10.9</v>
      </c>
    </row>
    <row r="62" spans="1:44" x14ac:dyDescent="0.15">
      <c r="A62" s="255"/>
      <c r="AK62" s="326"/>
      <c r="AL62" s="327" t="s">
        <v>541</v>
      </c>
      <c r="AM62" s="328">
        <v>653445</v>
      </c>
      <c r="AN62" s="329">
        <v>20998</v>
      </c>
      <c r="AO62" s="330">
        <v>10.199999999999999</v>
      </c>
      <c r="AP62" s="331">
        <v>39157</v>
      </c>
      <c r="AQ62" s="332">
        <v>0.2</v>
      </c>
      <c r="AR62" s="333">
        <v>10</v>
      </c>
    </row>
    <row r="63" spans="1:44" x14ac:dyDescent="0.15">
      <c r="A63" s="255"/>
    </row>
    <row r="64" spans="1:44" x14ac:dyDescent="0.15">
      <c r="A64" s="255"/>
    </row>
    <row r="65" spans="1:46" x14ac:dyDescent="0.15">
      <c r="A65" s="255"/>
    </row>
    <row r="66" spans="1:46" x14ac:dyDescent="0.15">
      <c r="A66" s="336"/>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37"/>
    </row>
    <row r="67" spans="1:46" ht="13.5" hidden="1" customHeight="1" x14ac:dyDescent="0.15">
      <c r="AS67" s="251"/>
      <c r="AT67" s="251"/>
    </row>
    <row r="70" spans="1:46" hidden="1" x14ac:dyDescent="0.15"/>
    <row r="71" spans="1:46" hidden="1" x14ac:dyDescent="0.15"/>
    <row r="72" spans="1:46" hidden="1" x14ac:dyDescent="0.15"/>
    <row r="73" spans="1:46" hidden="1" x14ac:dyDescent="0.15"/>
  </sheetData>
  <sheetProtection algorithmName="SHA-512" hashValue="Sp3n5XGHWHuASXn6KavQ2JtCxFspVZMAOxeRu4KUjWHWIxU8M3qdAVIjpnlvI/x0AiEenMs1R+8gQfsLNv8wMw==" saltValue="1Ot67rpZYQ8S6NGsh5SMm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548</v>
      </c>
    </row>
    <row r="121" spans="125:125" ht="13.5" hidden="1" customHeight="1" x14ac:dyDescent="0.15">
      <c r="DU121" s="249"/>
    </row>
  </sheetData>
  <sheetProtection algorithmName="SHA-512" hashValue="ci5AmDN42xCtT0ijsmMOX2QAMvLsQtz4k/ZyJxD/zA7WHbfPJPFTHZGsNAnOy9lq4XL3w+z85bmwyEgTPr4iFQ==" saltValue="w6YiqeGaB+jKv7if9YJAd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549</v>
      </c>
    </row>
  </sheetData>
  <sheetProtection algorithmName="SHA-512" hashValue="s4bvDtSZsEPIVmLyUvZpHwBrCo/Sa+wvIYY+qdtVxfQPywVlA3xoigTZA4vgSdKu/3YkJEB44jscXw4BbrxW0g==" saltValue="biM7qAu5sXRMzgyCm1C7e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27" t="s">
        <v>3</v>
      </c>
      <c r="D47" s="1127"/>
      <c r="E47" s="1128"/>
      <c r="F47" s="11">
        <v>23.65</v>
      </c>
      <c r="G47" s="12">
        <v>23.59</v>
      </c>
      <c r="H47" s="12">
        <v>22.9</v>
      </c>
      <c r="I47" s="12">
        <v>24.11</v>
      </c>
      <c r="J47" s="13">
        <v>27.82</v>
      </c>
    </row>
    <row r="48" spans="2:10" ht="57.75" customHeight="1" x14ac:dyDescent="0.15">
      <c r="B48" s="14"/>
      <c r="C48" s="1129" t="s">
        <v>4</v>
      </c>
      <c r="D48" s="1129"/>
      <c r="E48" s="1130"/>
      <c r="F48" s="15">
        <v>2.13</v>
      </c>
      <c r="G48" s="16">
        <v>2.17</v>
      </c>
      <c r="H48" s="16">
        <v>2.33</v>
      </c>
      <c r="I48" s="16">
        <v>6.14</v>
      </c>
      <c r="J48" s="17">
        <v>3.72</v>
      </c>
    </row>
    <row r="49" spans="2:10" ht="57.75" customHeight="1" thickBot="1" x14ac:dyDescent="0.2">
      <c r="B49" s="18"/>
      <c r="C49" s="1131" t="s">
        <v>5</v>
      </c>
      <c r="D49" s="1131"/>
      <c r="E49" s="1132"/>
      <c r="F49" s="19">
        <v>0.85</v>
      </c>
      <c r="G49" s="20" t="s">
        <v>555</v>
      </c>
      <c r="H49" s="20">
        <v>0.06</v>
      </c>
      <c r="I49" s="20">
        <v>6.02</v>
      </c>
      <c r="J49" s="21">
        <v>0.59</v>
      </c>
    </row>
    <row r="50" spans="2:10" x14ac:dyDescent="0.15"/>
  </sheetData>
  <sheetProtection algorithmName="SHA-512" hashValue="A3rBjw+n7sag3ET53j5pL/A8B+ayWh45ZHB6H7QwJDkKw9zT8HX6Z1bWFPJdyb0FqCnd5hCmFqSuSqgV4HL0TA==" saltValue="VKZee3aLEbO0ihWc66yd1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2024-03-15T01:24:06Z</cp:lastPrinted>
  <dcterms:created xsi:type="dcterms:W3CDTF">2024-02-05T02:56:59Z</dcterms:created>
  <dcterms:modified xsi:type="dcterms:W3CDTF">2024-03-18T05:58:41Z</dcterms:modified>
  <cp:category/>
</cp:coreProperties>
</file>