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tabRatio="892" activeTab="0"/>
  </bookViews>
  <sheets>
    <sheet name="1 歳入" sheetId="1" r:id="rId1"/>
    <sheet name="2 歳出" sheetId="2" r:id="rId2"/>
    <sheet name="3 実質収支" sheetId="3" r:id="rId3"/>
    <sheet name="4 実質収支比率" sheetId="4" r:id="rId4"/>
    <sheet name="5 単年収支" sheetId="5" r:id="rId5"/>
    <sheet name="6 実質単年" sheetId="6" r:id="rId6"/>
    <sheet name="7 赤字団体" sheetId="7" r:id="rId7"/>
    <sheet name="8 実質赤字比率" sheetId="8" r:id="rId8"/>
    <sheet name="9 連結実質赤字比率" sheetId="9" r:id="rId9"/>
    <sheet name="10 経常収支" sheetId="10" r:id="rId10"/>
    <sheet name="11 経常一財" sheetId="11" r:id="rId11"/>
    <sheet name="12 自主比率" sheetId="12" r:id="rId12"/>
    <sheet name="13 収入済額推移" sheetId="13" r:id="rId13"/>
    <sheet name="14 徴収率推移" sheetId="14" r:id="rId14"/>
  </sheets>
  <definedNames>
    <definedName name="_xlnm.Print_Area" localSheetId="0">'1 歳入'!$A$1:$AN$77</definedName>
    <definedName name="_xlnm.Print_Area" localSheetId="9">'10 経常収支'!$A$1:$BX$87</definedName>
    <definedName name="_xlnm.Print_Area" localSheetId="10">'11 経常一財'!$A$1:$BW$85</definedName>
    <definedName name="_xlnm.Print_Area" localSheetId="11">'12 自主比率'!$A$1:$AV$83</definedName>
    <definedName name="_xlnm.Print_Area" localSheetId="12">'13 収入済額推移'!$A$1:$AC$77</definedName>
    <definedName name="_xlnm.Print_Area" localSheetId="13">'14 徴収率推移'!$A$1:$AC$80</definedName>
    <definedName name="_xlnm.Print_Area" localSheetId="1">'2 歳出'!$A$1:$AN$77</definedName>
    <definedName name="_xlnm.Print_Area" localSheetId="2">'3 実質収支'!$A$1:$AM$77</definedName>
    <definedName name="_xlnm.Print_Area" localSheetId="3">'4 実質収支比率'!$A$1:$AU$88</definedName>
    <definedName name="_xlnm.Print_Area" localSheetId="4">'5 単年収支'!$A$1:$AM$93</definedName>
    <definedName name="_xlnm.Print_Area" localSheetId="5">'6 実質単年'!$A$1:$AM$93</definedName>
    <definedName name="_xlnm.Print_Area" localSheetId="6">'7 赤字団体'!$A$1:$BR$77</definedName>
    <definedName name="_xlnm.Print_Area" localSheetId="7">'8 実質赤字比率'!$A$1:$AJ$31</definedName>
    <definedName name="_xlnm.Print_Area" localSheetId="8">'9 連結実質赤字比率'!$A$1:$AJ$31</definedName>
  </definedNames>
  <calcPr fullCalcOnLoad="1"/>
</workbook>
</file>

<file path=xl/sharedStrings.xml><?xml version="1.0" encoding="utf-8"?>
<sst xmlns="http://schemas.openxmlformats.org/spreadsheetml/2006/main" count="16770" uniqueCount="256">
  <si>
    <t>１ 歳入総額（普通会計）の推移</t>
  </si>
  <si>
    <t xml:space="preserve"> ６２</t>
  </si>
  <si>
    <t xml:space="preserve"> ６３</t>
  </si>
  <si>
    <t xml:space="preserve"> 元</t>
  </si>
  <si>
    <t>５</t>
  </si>
  <si>
    <t>６</t>
  </si>
  <si>
    <t>７</t>
  </si>
  <si>
    <t>８</t>
  </si>
  <si>
    <t>１０</t>
  </si>
  <si>
    <t>１１</t>
  </si>
  <si>
    <t>１２</t>
  </si>
  <si>
    <t>１３</t>
  </si>
  <si>
    <t>１４</t>
  </si>
  <si>
    <t>１５</t>
  </si>
  <si>
    <t>下 関 市</t>
  </si>
  <si>
    <t>宇 部 市</t>
  </si>
  <si>
    <t>山 口 市</t>
  </si>
  <si>
    <t>萩    市</t>
  </si>
  <si>
    <t>徳 山 市</t>
  </si>
  <si>
    <t>－</t>
  </si>
  <si>
    <t>防 府 市</t>
  </si>
  <si>
    <t>下 松 市</t>
  </si>
  <si>
    <t>岩 国 市</t>
  </si>
  <si>
    <t>小野田市</t>
  </si>
  <si>
    <t>光    市</t>
  </si>
  <si>
    <t>長 門 市</t>
  </si>
  <si>
    <t>柳 井 市</t>
  </si>
  <si>
    <t>美 祢 市</t>
  </si>
  <si>
    <t>新南陽市</t>
  </si>
  <si>
    <t>久 賀 町</t>
  </si>
  <si>
    <t>大 島 町</t>
  </si>
  <si>
    <t>東 和 町</t>
  </si>
  <si>
    <t>橘    町</t>
  </si>
  <si>
    <t>和 木 町</t>
  </si>
  <si>
    <t>由 宇 町</t>
  </si>
  <si>
    <t>玖 珂 町</t>
  </si>
  <si>
    <t>本 郷 村</t>
  </si>
  <si>
    <t>周 東 町</t>
  </si>
  <si>
    <t>錦    町</t>
  </si>
  <si>
    <t>大 畠 町</t>
  </si>
  <si>
    <t>美 川 町</t>
  </si>
  <si>
    <t>美 和 町</t>
  </si>
  <si>
    <t>上 関 町</t>
  </si>
  <si>
    <t>大 和 町</t>
  </si>
  <si>
    <t>田布施町</t>
  </si>
  <si>
    <t>平 生 町</t>
  </si>
  <si>
    <t>熊 毛 町</t>
  </si>
  <si>
    <t>鹿 野 町</t>
  </si>
  <si>
    <t>徳 地 町</t>
  </si>
  <si>
    <t>秋 穂 町</t>
  </si>
  <si>
    <t>小 郡 町</t>
  </si>
  <si>
    <t>阿知須町</t>
  </si>
  <si>
    <t>楠    町</t>
  </si>
  <si>
    <t>山 陽 町</t>
  </si>
  <si>
    <t>菊 川 町</t>
  </si>
  <si>
    <t>豊 田 町</t>
  </si>
  <si>
    <t>豊 浦 町</t>
  </si>
  <si>
    <t>豊 北 町</t>
  </si>
  <si>
    <t>美 東 町</t>
  </si>
  <si>
    <t>秋 芳 町</t>
  </si>
  <si>
    <t>三 隅 町</t>
  </si>
  <si>
    <t>日 置 町</t>
  </si>
  <si>
    <t>油 谷 町</t>
  </si>
  <si>
    <t>川 上 村</t>
  </si>
  <si>
    <t>阿 武 町</t>
  </si>
  <si>
    <t>田万川町</t>
  </si>
  <si>
    <t>阿 東 町</t>
  </si>
  <si>
    <t>むつみ村</t>
  </si>
  <si>
    <t>須 佐 町</t>
  </si>
  <si>
    <t>旭    村</t>
  </si>
  <si>
    <t>福 栄 村</t>
  </si>
  <si>
    <t>町 村 計</t>
  </si>
  <si>
    <t>県    計</t>
  </si>
  <si>
    <t>（単位 千円）</t>
  </si>
  <si>
    <t>２</t>
  </si>
  <si>
    <t>３</t>
  </si>
  <si>
    <t>４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</si>
  <si>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</si>
  <si>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</si>
  <si>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</si>
  <si>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</si>
  <si>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</si>
  <si>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</si>
  <si>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</si>
  <si>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</si>
  <si>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</si>
  <si>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</si>
  <si>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</si>
  <si>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</si>
  <si>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美祢市</t>
  </si>
  <si>
    <t>美東町</t>
  </si>
  <si>
    <t>秋芳町</t>
  </si>
  <si>
    <t>周 南 市</t>
  </si>
  <si>
    <t>山陽小野田市</t>
  </si>
  <si>
    <t>周防大島町</t>
  </si>
  <si>
    <t>市計</t>
  </si>
  <si>
    <t>町村計</t>
  </si>
  <si>
    <t>山口市</t>
  </si>
  <si>
    <t>岩国市</t>
  </si>
  <si>
    <t>市計</t>
  </si>
  <si>
    <t>２ 歳出総額（普通会計）の推移　</t>
  </si>
  <si>
    <t xml:space="preserve">（単位 千円) </t>
  </si>
  <si>
    <t>３　実質収支の推移</t>
  </si>
  <si>
    <t xml:space="preserve"> 　　       </t>
  </si>
  <si>
    <t>４　実質収支比率の推移</t>
  </si>
  <si>
    <t xml:space="preserve">            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</si>
  <si>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</si>
  <si>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</si>
  <si>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</si>
  <si>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</si>
  <si>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</si>
  <si>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</si>
  <si>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</si>
  <si>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</si>
  <si>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</si>
  <si>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</si>
  <si>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９</t>
  </si>
  <si>
    <t>全国都市計</t>
  </si>
  <si>
    <t xml:space="preserve">    ２　全国都市計及び全国町村計欄は単純平均である。</t>
  </si>
  <si>
    <t xml:space="preserve"> （単位 ％） </t>
  </si>
  <si>
    <t>１６</t>
  </si>
  <si>
    <t>市 計</t>
  </si>
  <si>
    <t>町 村 計</t>
  </si>
  <si>
    <t>全国町村計</t>
  </si>
  <si>
    <t>注）１　市計、町村計及び県計欄の上段は単純平均、下段は加重平均である。</t>
  </si>
  <si>
    <t xml:space="preserve">    ３  平成17～20年度の「３山口市」の数値は阿東町を含まずに算出したものである。</t>
  </si>
  <si>
    <t>　　　　（H19年度～　）：標準財政規模に臨時財政対策債発行可能額を含める。</t>
  </si>
  <si>
    <t>５　単年度収支の推移</t>
  </si>
  <si>
    <t>注）上段は、新設合併団体において前年度の実質収支有として算出したもの。</t>
  </si>
  <si>
    <t>　　下段（　）書きは、新設合併団体において前年度の実質収支を０として算出したもの。</t>
  </si>
  <si>
    <t>６　実質単年度収支の推移</t>
  </si>
  <si>
    <t>岩国市</t>
  </si>
  <si>
    <t>元</t>
  </si>
  <si>
    <t>○</t>
  </si>
  <si>
    <t>７　実質収支が赤字の団体の推移</t>
  </si>
  <si>
    <t>　　　</t>
  </si>
  <si>
    <t>市    計</t>
  </si>
  <si>
    <t>８　実質赤字比率の推移</t>
  </si>
  <si>
    <t>(単位 ％)</t>
  </si>
  <si>
    <t>実質赤字
比　　率</t>
  </si>
  <si>
    <t>早期健全化
基　　　準</t>
  </si>
  <si>
    <t>注）１　実質赤字額がない場合は、「－」と表記している。</t>
  </si>
  <si>
    <t>　　２　地方公共団体の財政の健全化に関する法律施行令第23条第1項により、市町村合併が行われた年度に</t>
  </si>
  <si>
    <t>　　　　おいては、合併前の団体の決算に基づいて、合併後の団体に係る各比率を算定することとされている。</t>
  </si>
  <si>
    <t>　　３　平成20年度の「３山口市」の数値は合併後の山口市に係る比率である。</t>
  </si>
  <si>
    <t>９　連結実質赤字比率の推移</t>
  </si>
  <si>
    <t>(単位 ％)</t>
  </si>
  <si>
    <t>連結実質
赤字比率</t>
  </si>
  <si>
    <t>早期健全化
基 　   準</t>
  </si>
  <si>
    <t>連結実質
赤字比率</t>
  </si>
  <si>
    <t>早期健全化
基 　   準</t>
  </si>
  <si>
    <t>注）１　連結実質赤字額がない場合は、「－」と表記している。</t>
  </si>
  <si>
    <t>　　２　地方公共団体の財政の健全化に関する法律施行令第23条第1項により、市町村合併が行われた年度に</t>
  </si>
  <si>
    <t>元</t>
  </si>
  <si>
    <t>(６)</t>
  </si>
  <si>
    <t>(７)</t>
  </si>
  <si>
    <t>(８)</t>
  </si>
  <si>
    <t>(10)</t>
  </si>
  <si>
    <t>(11)</t>
  </si>
  <si>
    <t>(12)</t>
  </si>
  <si>
    <t>(13)</t>
  </si>
  <si>
    <t>(14)</t>
  </si>
  <si>
    <t xml:space="preserve">     ２　全国都市計及び全国町村計は単純平均である。</t>
  </si>
  <si>
    <t>１０　経常収支比率の推移</t>
  </si>
  <si>
    <t xml:space="preserve"> （単位 ％）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</si>
  <si>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</si>
  <si>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</si>
  <si>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</si>
  <si>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</si>
  <si>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</si>
  <si>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</si>
  <si>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</si>
  <si>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</si>
  <si>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</si>
  <si>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</si>
  <si>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</si>
  <si>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</si>
  <si>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 xml:space="preserve"> 　全国都市計</t>
  </si>
  <si>
    <t xml:space="preserve"> 　全国町村計</t>
  </si>
  <si>
    <t xml:space="preserve"> 注）１　市計、町村計及び県計欄の上段は単純平均、下段は加重平均である。</t>
  </si>
  <si>
    <t>１１　経常一般財源比率の推移</t>
  </si>
  <si>
    <t>（単位 ％）</t>
  </si>
  <si>
    <t xml:space="preserve">           </t>
  </si>
  <si>
    <t>１1</t>
  </si>
  <si>
    <t>１２　自主財源比率の推移</t>
  </si>
  <si>
    <t>注）１  市計、町村計及び県計欄の上段は単純平均、下段は加重平均である。</t>
  </si>
  <si>
    <t xml:space="preserve">    ２  平成17～20年度の「３山口市」の数値は阿東町を含まずに算出したものである。</t>
  </si>
  <si>
    <t>１３  市町村税収入済額（国民健康保険税を除く）の推移</t>
  </si>
  <si>
    <t xml:space="preserve">                　　 　</t>
  </si>
  <si>
    <t>(単位 千円)</t>
  </si>
  <si>
    <t>１４　市町村税徴収率（国民健康保険税を除く）の推移</t>
  </si>
  <si>
    <t>注）</t>
  </si>
  <si>
    <t xml:space="preserve"> １　徴収率は、現年課税分と滞納繰越分の合計で算出している。</t>
  </si>
  <si>
    <t xml:space="preserve"> ２　市計、町村計及び県計は加重平均である。</t>
  </si>
  <si>
    <t xml:space="preserve"> ３　平成17～20年度の「３山口市」の数値は阿東町を含まず算出したものである。</t>
  </si>
  <si>
    <t>９</t>
  </si>
  <si>
    <t>１５</t>
  </si>
  <si>
    <t>１６</t>
  </si>
  <si>
    <t>９</t>
  </si>
  <si>
    <t>１５</t>
  </si>
  <si>
    <t>１６</t>
  </si>
  <si>
    <t>元</t>
  </si>
  <si>
    <t>９</t>
  </si>
  <si>
    <t>（９）</t>
  </si>
  <si>
    <t>（15）</t>
  </si>
  <si>
    <t>（16）</t>
  </si>
  <si>
    <t>９</t>
  </si>
  <si>
    <t>９</t>
  </si>
  <si>
    <t>（９）</t>
  </si>
  <si>
    <t>（15）</t>
  </si>
  <si>
    <t>（16）</t>
  </si>
  <si>
    <t>７</t>
  </si>
  <si>
    <t>８</t>
  </si>
  <si>
    <t>６</t>
  </si>
  <si>
    <t>７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</si>
  <si>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</si>
  <si>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</si>
  <si>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</si>
  <si>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</si>
  <si>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</si>
  <si>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</si>
  <si>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</si>
  <si>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</si>
  <si>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</si>
  <si>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.84.3</t>
  </si>
  <si>
    <t>１４</t>
  </si>
  <si>
    <t>２９</t>
  </si>
  <si>
    <t>実質赤字
比　　率</t>
  </si>
  <si>
    <t>早期健全化
基　　　準</t>
  </si>
  <si>
    <t>２８</t>
  </si>
  <si>
    <t>(29)</t>
  </si>
  <si>
    <t>　　４　（H18年度まで）：標準財政規模に臨時財政対策債発行可能額を含めない。</t>
  </si>
  <si>
    <t>　　３　（H18年度まで）：標準財政規模に臨時財政対策債発行可能額を含めない。</t>
  </si>
  <si>
    <t xml:space="preserve">     ４  平成17～20年度の「３山口市」の数値は阿東町を含まずに算出したものである。</t>
  </si>
  <si>
    <t xml:space="preserve">    ４  平成17～20年度の「３山口市」の数値は阿東町を含まずに算出したものである。</t>
  </si>
  <si>
    <t>２９</t>
  </si>
  <si>
    <t>３０</t>
  </si>
  <si>
    <t>３０</t>
  </si>
  <si>
    <t>連結実質
赤字比率</t>
  </si>
  <si>
    <t>早期健全化
基 　   準</t>
  </si>
  <si>
    <t>元</t>
  </si>
  <si>
    <t>－</t>
  </si>
  <si>
    <t>３０</t>
  </si>
  <si>
    <t>(30)</t>
  </si>
  <si>
    <t>元</t>
  </si>
  <si>
    <t>(元)</t>
  </si>
  <si>
    <t>２</t>
  </si>
  <si>
    <t>２</t>
  </si>
  <si>
    <t>(２)</t>
  </si>
  <si>
    <t>　 　３　平成6年度～の経常収支比率のうち（6）～（8）、（10）～（12）の数値は減税補てん債を、（9）の数値は臨時税収補てん債を、
　　　 　(13)～(18)の数値は減税補てん債及び臨時財政対策債を、(19)～の数値は減収補てん債特例分、猶予特例債（(２)～）及び臨時財政対策債を経常一般財源から除いた場合の数値である。</t>
  </si>
  <si>
    <t>　  ２　平成6年度～の経常一般財源比率のうち（6）～（8）、（10）～（12）の数値は減税補てん債を、（9）の数値は臨時税収補てん債を、
　　　　(13)～(18)の数値は減税補てん債及び臨時財政対策債を、(19)～の数値は減収補てん債特例分、猶予特例債（(２)～）及び臨時財政対策債を経常一般財源から除いた場合の数値である。</t>
  </si>
  <si>
    <t>３</t>
  </si>
  <si>
    <t>４</t>
  </si>
  <si>
    <t>(３)</t>
  </si>
  <si>
    <t>４</t>
  </si>
  <si>
    <t>(４)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</si>
</sst>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"/>
    <numFmt numFmtId="178" formatCode="#,##0;&quot;△ &quot;#,##0"/>
    <numFmt numFmtId="179" formatCode="0.0_ "/>
    <numFmt numFmtId="180" formatCode="0.0;&quot;△ &quot;0.0"/>
    <numFmt numFmtId="181" formatCode="0.0_);[Red]\(0.0\)"/>
    <numFmt numFmtId="182" formatCode="#,##0.0;&quot;△ &quot;#,##0.0"/>
    <numFmt numFmtId="183" formatCode="#,##0;\(&quot;△ &quot;#,##0\)"/>
    <numFmt numFmtId="184" formatCode="\(#,##0\);&quot;(▲ &quot;#,##0\)"/>
    <numFmt numFmtId="185" formatCode="\(#,##0\);&quot;(△ &quot;#,##0\)"/>
    <numFmt numFmtId="186" formatCode="0_ "/>
    <numFmt numFmtId="187" formatCode="_(* #,##0_);_(* &quot;△&quot;#,##0\ ;_(* &quot;-&quot;_);_(@_)"/>
    <numFmt numFmtId="188" formatCode="#,##0.00;&quot;△ &quot;#,##0.00"/>
    <numFmt numFmtId="189" formatCode="\(#,##0.00\);\(&quot;△ &quot;#,##0.00\)"/>
    <numFmt numFmtId="190" formatCode="#,##0_ "/>
    <numFmt numFmtId="191" formatCode="#,##0_);[Red]\(#,##0\)"/>
    <numFmt numFmtId="192" formatCode="#,##0.0;[Red]\-#,##0.0"/>
    <numFmt numFmtId="193" formatCode="0.0"/>
    <numFmt numFmtId="194" formatCode="#,##0_ ;[Red]\-#,##0\ "/>
    <numFmt numFmtId="195" formatCode="0;&quot;△ &quot;0"/>
    <numFmt numFmtId="196" formatCode="[&lt;=999]000;[&lt;=9999]000\-00;000\-00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;&quot;▲△&quot;#,##0"/>
    <numFmt numFmtId="202" formatCode="#,##0;&quot;△&quot;#,##0"/>
    <numFmt numFmtId="203" formatCode="[$]ggge&quot;年&quot;m&quot;月&quot;d&quot;日&quot;;@"/>
    <numFmt numFmtId="204" formatCode="[$]gge&quot;年&quot;m&quot;月&quot;d&quot;日&quot;;@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5"/>
      <color indexed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5"/>
      <name val="ＭＳ ゴシック"/>
      <family val="3"/>
    </font>
    <font>
      <sz val="11"/>
      <name val="ＭＳ ゴシック"/>
      <family val="3"/>
    </font>
    <font>
      <sz val="17"/>
      <name val="ＭＳ ゴシック"/>
      <family val="3"/>
    </font>
    <font>
      <sz val="14"/>
      <color indexed="12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6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8">
    <border>
      <left/>
      <right/>
      <top/>
      <bottom/>
      <diagonal/>
    </border>
    <border>
      <left style="thin"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medium"/>
      <right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hair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hair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hair"/>
      <bottom style="hair"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/>
    </border>
    <border>
      <left style="medium"/>
      <right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hair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hair"/>
    </border>
    <border>
      <left/>
      <right/>
      <top/>
      <bottom style="hair"/>
    </border>
    <border diagonalUp="1">
      <left style="thin"/>
      <right/>
      <top style="thin"/>
      <bottom style="hair"/>
      <diagonal style="thin"/>
    </border>
    <border diagonalUp="1">
      <left style="thin"/>
      <right style="thin"/>
      <top style="thin"/>
      <bottom style="hair"/>
      <diagonal style="thin"/>
    </border>
    <border diagonalUp="1">
      <left/>
      <right/>
      <top style="thin"/>
      <bottom style="hair"/>
      <diagonal style="thin"/>
    </border>
    <border diagonalUp="1">
      <left style="thin"/>
      <right/>
      <top style="hair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/>
      <right/>
      <top style="hair"/>
      <bottom style="hair"/>
      <diagonal style="thin"/>
    </border>
    <border diagonalUp="1">
      <left style="thin"/>
      <right/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 diagonalUp="1">
      <left/>
      <right/>
      <top style="hair"/>
      <bottom style="thin"/>
      <diagonal style="thin"/>
    </border>
    <border diagonalUp="1">
      <left style="thin"/>
      <right style="thin"/>
      <top style="hair"/>
      <bottom/>
      <diagonal style="thin"/>
    </border>
    <border diagonalUp="1">
      <left/>
      <right/>
      <top style="hair"/>
      <bottom/>
      <diagonal style="thin"/>
    </border>
    <border diagonalUp="1">
      <left style="thin"/>
      <right/>
      <top style="hair"/>
      <bottom/>
      <diagonal style="thin"/>
    </border>
    <border diagonalUp="1">
      <left style="thin"/>
      <right/>
      <top style="thin"/>
      <bottom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  <border diagonalUp="1">
      <left style="thin"/>
      <right style="medium"/>
      <top style="thin"/>
      <bottom style="hair"/>
      <diagonal style="thin"/>
    </border>
    <border diagonalUp="1">
      <left style="thin"/>
      <right style="medium"/>
      <top style="hair"/>
      <bottom style="thin"/>
      <diagonal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medium"/>
      <right/>
      <top style="thin"/>
      <bottom style="thin"/>
      <diagonal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/>
      <bottom style="hair"/>
    </border>
    <border diagonalUp="1">
      <left>
        <color indexed="63"/>
      </left>
      <right style="medium"/>
      <top style="thin"/>
      <bottom style="hair"/>
      <diagonal style="thin"/>
    </border>
    <border diagonalUp="1">
      <left>
        <color indexed="63"/>
      </left>
      <right style="medium"/>
      <top style="hair"/>
      <bottom style="hair"/>
      <diagonal style="thin"/>
    </border>
    <border diagonalUp="1">
      <left>
        <color indexed="63"/>
      </left>
      <right style="medium"/>
      <top style="hair"/>
      <bottom style="thin"/>
      <diagonal style="thin"/>
    </border>
    <border diagonalUp="1">
      <left>
        <color indexed="63"/>
      </left>
      <right style="medium"/>
      <top style="hair"/>
      <bottom/>
      <diagonal style="thin"/>
    </border>
    <border diagonalUp="1">
      <left>
        <color indexed="63"/>
      </left>
      <right style="medium"/>
      <top style="thin"/>
      <bottom/>
      <diagonal style="thin"/>
    </border>
    <border diagonalUp="1">
      <left>
        <color indexed="63"/>
      </left>
      <right style="medium"/>
      <top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7" fontId="13" fillId="0" borderId="1" applyFont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1" fillId="0" borderId="4" applyNumberFormat="0" applyFill="0" applyAlignment="0" applyProtection="0"/>
    <xf numFmtId="0" fontId="42" fillId="29" borderId="0" applyNumberFormat="0" applyBorder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5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17">
    <xf numFmtId="0" fontId="0" fillId="0" borderId="0" xfId="0" applyAlignment="1">
      <alignment vertical="center"/>
    </xf>
    <xf numFmtId="0" fontId="2" fillId="0" borderId="0" xfId="62">
      <alignment/>
      <protection/>
    </xf>
    <xf numFmtId="0" fontId="8" fillId="0" borderId="11" xfId="62" applyFont="1" applyFill="1" applyBorder="1" applyAlignment="1">
      <alignment vertical="center"/>
      <protection/>
    </xf>
    <xf numFmtId="1" fontId="8" fillId="0" borderId="12" xfId="62" applyNumberFormat="1" applyFont="1" applyFill="1" applyBorder="1" applyAlignment="1" applyProtection="1">
      <alignment vertical="center"/>
      <protection locked="0"/>
    </xf>
    <xf numFmtId="0" fontId="8" fillId="0" borderId="13" xfId="62" applyFont="1" applyFill="1" applyBorder="1" applyAlignment="1" applyProtection="1">
      <alignment horizontal="distributed" vertical="center"/>
      <protection locked="0"/>
    </xf>
    <xf numFmtId="0" fontId="8" fillId="0" borderId="14" xfId="62" applyFont="1" applyFill="1" applyBorder="1" applyAlignment="1" applyProtection="1">
      <alignment horizontal="distributed" vertical="center"/>
      <protection locked="0"/>
    </xf>
    <xf numFmtId="1" fontId="8" fillId="0" borderId="15" xfId="62" applyNumberFormat="1" applyFont="1" applyFill="1" applyBorder="1" applyAlignment="1" applyProtection="1">
      <alignment vertical="center"/>
      <protection locked="0"/>
    </xf>
    <xf numFmtId="0" fontId="8" fillId="0" borderId="16" xfId="62" applyFont="1" applyFill="1" applyBorder="1" applyAlignment="1" applyProtection="1">
      <alignment horizontal="distributed" vertical="center"/>
      <protection locked="0"/>
    </xf>
    <xf numFmtId="0" fontId="8" fillId="0" borderId="17" xfId="62" applyFont="1" applyFill="1" applyBorder="1" applyAlignment="1" applyProtection="1">
      <alignment horizontal="distributed" vertical="center"/>
      <protection locked="0"/>
    </xf>
    <xf numFmtId="1" fontId="8" fillId="0" borderId="18" xfId="62" applyNumberFormat="1" applyFont="1" applyFill="1" applyBorder="1" applyAlignment="1" applyProtection="1">
      <alignment vertical="center"/>
      <protection locked="0"/>
    </xf>
    <xf numFmtId="1" fontId="8" fillId="0" borderId="19" xfId="62" applyNumberFormat="1" applyFont="1" applyFill="1" applyBorder="1" applyAlignment="1" applyProtection="1">
      <alignment vertical="center"/>
      <protection locked="0"/>
    </xf>
    <xf numFmtId="1" fontId="8" fillId="0" borderId="20" xfId="62" applyNumberFormat="1" applyFont="1" applyFill="1" applyBorder="1" applyAlignment="1" applyProtection="1">
      <alignment vertical="center"/>
      <protection locked="0"/>
    </xf>
    <xf numFmtId="0" fontId="8" fillId="0" borderId="21" xfId="62" applyFont="1" applyFill="1" applyBorder="1" applyAlignment="1" applyProtection="1">
      <alignment horizontal="distributed" vertical="center"/>
      <protection locked="0"/>
    </xf>
    <xf numFmtId="1" fontId="8" fillId="0" borderId="22" xfId="62" applyNumberFormat="1" applyFont="1" applyFill="1" applyBorder="1" applyAlignment="1" applyProtection="1">
      <alignment vertical="center"/>
      <protection locked="0"/>
    </xf>
    <xf numFmtId="1" fontId="8" fillId="0" borderId="23" xfId="62" applyNumberFormat="1" applyFont="1" applyFill="1" applyBorder="1" applyAlignment="1" applyProtection="1">
      <alignment vertical="center"/>
      <protection locked="0"/>
    </xf>
    <xf numFmtId="0" fontId="8" fillId="0" borderId="24" xfId="62" applyFont="1" applyFill="1" applyBorder="1" applyAlignment="1" applyProtection="1">
      <alignment horizontal="distributed" vertical="center"/>
      <protection locked="0"/>
    </xf>
    <xf numFmtId="0" fontId="8" fillId="0" borderId="25" xfId="62" applyFont="1" applyFill="1" applyBorder="1" applyAlignment="1" applyProtection="1">
      <alignment horizontal="distributed" vertical="center"/>
      <protection locked="0"/>
    </xf>
    <xf numFmtId="3" fontId="8" fillId="0" borderId="26" xfId="62" applyNumberFormat="1" applyFont="1" applyFill="1" applyBorder="1" applyAlignment="1" applyProtection="1">
      <alignment horizontal="right" vertical="center"/>
      <protection locked="0"/>
    </xf>
    <xf numFmtId="3" fontId="8" fillId="0" borderId="27" xfId="62" applyNumberFormat="1" applyFont="1" applyFill="1" applyBorder="1" applyAlignment="1">
      <alignment horizontal="right" vertical="center"/>
      <protection/>
    </xf>
    <xf numFmtId="3" fontId="8" fillId="0" borderId="28" xfId="62" applyNumberFormat="1" applyFont="1" applyFill="1" applyBorder="1" applyAlignment="1" applyProtection="1">
      <alignment horizontal="right" vertical="center"/>
      <protection locked="0"/>
    </xf>
    <xf numFmtId="3" fontId="8" fillId="0" borderId="29" xfId="62" applyNumberFormat="1" applyFont="1" applyFill="1" applyBorder="1" applyAlignment="1">
      <alignment horizontal="right" vertical="center"/>
      <protection/>
    </xf>
    <xf numFmtId="3" fontId="8" fillId="0" borderId="30" xfId="62" applyNumberFormat="1" applyFont="1" applyFill="1" applyBorder="1" applyAlignment="1">
      <alignment horizontal="right" vertical="center"/>
      <protection/>
    </xf>
    <xf numFmtId="3" fontId="8" fillId="0" borderId="31" xfId="62" applyNumberFormat="1" applyFont="1" applyFill="1" applyBorder="1" applyAlignment="1">
      <alignment horizontal="right" vertical="center"/>
      <protection/>
    </xf>
    <xf numFmtId="3" fontId="8" fillId="0" borderId="31" xfId="62" applyNumberFormat="1" applyFont="1" applyFill="1" applyBorder="1" applyAlignment="1" applyProtection="1">
      <alignment horizontal="right" vertical="center"/>
      <protection locked="0"/>
    </xf>
    <xf numFmtId="3" fontId="8" fillId="0" borderId="28" xfId="62" applyNumberFormat="1" applyFont="1" applyFill="1" applyBorder="1" applyAlignment="1">
      <alignment horizontal="right" vertical="center"/>
      <protection/>
    </xf>
    <xf numFmtId="3" fontId="8" fillId="0" borderId="29" xfId="62" applyNumberFormat="1" applyFont="1" applyFill="1" applyBorder="1" applyAlignment="1" applyProtection="1">
      <alignment horizontal="right" vertical="center"/>
      <protection locked="0"/>
    </xf>
    <xf numFmtId="3" fontId="8" fillId="0" borderId="32" xfId="62" applyNumberFormat="1" applyFont="1" applyFill="1" applyBorder="1" applyAlignment="1">
      <alignment horizontal="right" vertical="center"/>
      <protection/>
    </xf>
    <xf numFmtId="38" fontId="8" fillId="0" borderId="33" xfId="51" applyFont="1" applyFill="1" applyBorder="1" applyAlignment="1">
      <alignment horizontal="right" vertical="center"/>
    </xf>
    <xf numFmtId="38" fontId="8" fillId="0" borderId="34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0" fontId="5" fillId="0" borderId="0" xfId="62" applyFont="1" applyAlignment="1">
      <alignment shrinkToFit="1"/>
      <protection/>
    </xf>
    <xf numFmtId="3" fontId="5" fillId="0" borderId="0" xfId="62" applyNumberFormat="1" applyFont="1" applyAlignment="1">
      <alignment shrinkToFit="1"/>
      <protection/>
    </xf>
    <xf numFmtId="1" fontId="8" fillId="0" borderId="35" xfId="62" applyNumberFormat="1" applyFont="1" applyFill="1" applyBorder="1" applyAlignment="1" applyProtection="1">
      <alignment vertical="center"/>
      <protection locked="0"/>
    </xf>
    <xf numFmtId="0" fontId="8" fillId="0" borderId="36" xfId="62" applyFont="1" applyFill="1" applyBorder="1" applyAlignment="1" applyProtection="1">
      <alignment horizontal="distributed" vertical="center"/>
      <protection locked="0"/>
    </xf>
    <xf numFmtId="0" fontId="8" fillId="0" borderId="0" xfId="62" applyFont="1" applyFill="1" applyAlignment="1">
      <alignment vertical="center"/>
      <protection/>
    </xf>
    <xf numFmtId="0" fontId="8" fillId="0" borderId="20" xfId="62" applyFont="1" applyFill="1" applyBorder="1" applyAlignment="1">
      <alignment vertical="center"/>
      <protection/>
    </xf>
    <xf numFmtId="38" fontId="5" fillId="0" borderId="0" xfId="51" applyFont="1" applyAlignment="1">
      <alignment shrinkToFit="1"/>
    </xf>
    <xf numFmtId="38" fontId="5" fillId="0" borderId="0" xfId="51" applyFont="1" applyAlignment="1">
      <alignment horizontal="center" shrinkToFit="1"/>
    </xf>
    <xf numFmtId="38" fontId="5" fillId="0" borderId="0" xfId="62" applyNumberFormat="1" applyFont="1" applyAlignment="1">
      <alignment horizontal="center" shrinkToFit="1"/>
      <protection/>
    </xf>
    <xf numFmtId="0" fontId="8" fillId="0" borderId="37" xfId="62" applyFont="1" applyFill="1" applyBorder="1" applyAlignment="1">
      <alignment vertical="center"/>
      <protection/>
    </xf>
    <xf numFmtId="0" fontId="8" fillId="0" borderId="38" xfId="62" applyFont="1" applyFill="1" applyBorder="1" applyAlignment="1" applyProtection="1">
      <alignment horizontal="distributed" vertical="center"/>
      <protection locked="0"/>
    </xf>
    <xf numFmtId="0" fontId="8" fillId="0" borderId="39" xfId="62" applyFont="1" applyFill="1" applyBorder="1" applyAlignment="1" applyProtection="1">
      <alignment horizontal="distributed" vertical="center"/>
      <protection locked="0"/>
    </xf>
    <xf numFmtId="1" fontId="8" fillId="0" borderId="40" xfId="62" applyNumberFormat="1" applyFont="1" applyFill="1" applyBorder="1" applyAlignment="1" applyProtection="1">
      <alignment vertical="center"/>
      <protection locked="0"/>
    </xf>
    <xf numFmtId="0" fontId="8" fillId="0" borderId="41" xfId="62" applyFont="1" applyFill="1" applyBorder="1" applyAlignment="1" applyProtection="1">
      <alignment horizontal="distributed" vertical="center"/>
      <protection locked="0"/>
    </xf>
    <xf numFmtId="3" fontId="8" fillId="0" borderId="42" xfId="62" applyNumberFormat="1" applyFont="1" applyFill="1" applyBorder="1" applyAlignment="1">
      <alignment horizontal="right" vertical="center"/>
      <protection/>
    </xf>
    <xf numFmtId="3" fontId="8" fillId="0" borderId="33" xfId="62" applyNumberFormat="1" applyFont="1" applyFill="1" applyBorder="1" applyAlignment="1">
      <alignment horizontal="right" vertical="center"/>
      <protection/>
    </xf>
    <xf numFmtId="3" fontId="8" fillId="0" borderId="42" xfId="62" applyNumberFormat="1" applyFont="1" applyFill="1" applyBorder="1" applyAlignment="1" applyProtection="1">
      <alignment horizontal="right" vertical="center"/>
      <protection locked="0"/>
    </xf>
    <xf numFmtId="3" fontId="8" fillId="0" borderId="26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33" xfId="62" applyNumberFormat="1" applyFont="1" applyFill="1" applyBorder="1" applyAlignment="1">
      <alignment horizontal="center" vertical="center" shrinkToFit="1"/>
      <protection/>
    </xf>
    <xf numFmtId="3" fontId="8" fillId="0" borderId="34" xfId="62" applyNumberFormat="1" applyFont="1" applyFill="1" applyBorder="1" applyAlignment="1">
      <alignment horizontal="center" vertical="center" shrinkToFit="1"/>
      <protection/>
    </xf>
    <xf numFmtId="3" fontId="8" fillId="0" borderId="33" xfId="62" applyNumberFormat="1" applyFont="1" applyFill="1" applyBorder="1" applyAlignment="1">
      <alignment vertical="center" shrinkToFit="1"/>
      <protection/>
    </xf>
    <xf numFmtId="3" fontId="8" fillId="0" borderId="27" xfId="62" applyNumberFormat="1" applyFont="1" applyFill="1" applyBorder="1" applyAlignment="1">
      <alignment vertical="center" shrinkToFit="1"/>
      <protection/>
    </xf>
    <xf numFmtId="3" fontId="8" fillId="0" borderId="43" xfId="62" applyNumberFormat="1" applyFont="1" applyFill="1" applyBorder="1" applyAlignment="1">
      <alignment vertical="center" shrinkToFit="1"/>
      <protection/>
    </xf>
    <xf numFmtId="3" fontId="8" fillId="0" borderId="43" xfId="62" applyNumberFormat="1" applyFont="1" applyFill="1" applyBorder="1" applyAlignment="1" applyProtection="1">
      <alignment vertical="center" shrinkToFit="1"/>
      <protection locked="0"/>
    </xf>
    <xf numFmtId="38" fontId="8" fillId="0" borderId="27" xfId="51" applyFont="1" applyFill="1" applyBorder="1" applyAlignment="1">
      <alignment vertical="center" shrinkToFit="1"/>
    </xf>
    <xf numFmtId="38" fontId="8" fillId="0" borderId="44" xfId="51" applyFont="1" applyFill="1" applyBorder="1" applyAlignment="1">
      <alignment vertical="center" shrinkToFit="1"/>
    </xf>
    <xf numFmtId="38" fontId="8" fillId="0" borderId="45" xfId="51" applyFont="1" applyFill="1" applyBorder="1" applyAlignment="1" applyProtection="1">
      <alignment vertical="center" shrinkToFit="1"/>
      <protection locked="0"/>
    </xf>
    <xf numFmtId="3" fontId="8" fillId="0" borderId="43" xfId="62" applyNumberFormat="1" applyFont="1" applyFill="1" applyBorder="1" applyAlignment="1">
      <alignment horizontal="right" vertical="center" shrinkToFit="1"/>
      <protection/>
    </xf>
    <xf numFmtId="3" fontId="8" fillId="0" borderId="43" xfId="62" applyNumberFormat="1" applyFont="1" applyFill="1" applyBorder="1" applyAlignment="1" applyProtection="1">
      <alignment horizontal="right" vertical="center" shrinkToFit="1"/>
      <protection locked="0"/>
    </xf>
    <xf numFmtId="38" fontId="8" fillId="0" borderId="27" xfId="51" applyFont="1" applyFill="1" applyBorder="1" applyAlignment="1">
      <alignment horizontal="right" vertical="center" shrinkToFit="1"/>
    </xf>
    <xf numFmtId="3" fontId="8" fillId="0" borderId="27" xfId="62" applyNumberFormat="1" applyFont="1" applyFill="1" applyBorder="1" applyAlignment="1">
      <alignment horizontal="right" vertical="center" shrinkToFit="1"/>
      <protection/>
    </xf>
    <xf numFmtId="38" fontId="8" fillId="0" borderId="44" xfId="51" applyFont="1" applyFill="1" applyBorder="1" applyAlignment="1">
      <alignment horizontal="right" vertical="center" shrinkToFit="1"/>
    </xf>
    <xf numFmtId="38" fontId="8" fillId="0" borderId="45" xfId="51" applyFont="1" applyFill="1" applyBorder="1" applyAlignment="1" applyProtection="1">
      <alignment horizontal="right" vertical="center" shrinkToFit="1"/>
      <protection locked="0"/>
    </xf>
    <xf numFmtId="3" fontId="8" fillId="0" borderId="46" xfId="62" applyNumberFormat="1" applyFont="1" applyFill="1" applyBorder="1" applyAlignment="1">
      <alignment horizontal="center" vertical="center" shrinkToFit="1"/>
      <protection/>
    </xf>
    <xf numFmtId="3" fontId="8" fillId="0" borderId="46" xfId="62" applyNumberFormat="1" applyFont="1" applyFill="1" applyBorder="1" applyAlignment="1" applyProtection="1">
      <alignment horizontal="center" vertical="center" shrinkToFit="1"/>
      <protection locked="0"/>
    </xf>
    <xf numFmtId="38" fontId="8" fillId="0" borderId="33" xfId="51" applyFont="1" applyFill="1" applyBorder="1" applyAlignment="1">
      <alignment horizontal="center" vertical="center" shrinkToFit="1"/>
    </xf>
    <xf numFmtId="3" fontId="8" fillId="0" borderId="28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29" xfId="62" applyNumberFormat="1" applyFont="1" applyFill="1" applyBorder="1" applyAlignment="1">
      <alignment horizontal="center" vertical="center" shrinkToFit="1"/>
      <protection/>
    </xf>
    <xf numFmtId="3" fontId="8" fillId="0" borderId="30" xfId="62" applyNumberFormat="1" applyFont="1" applyFill="1" applyBorder="1" applyAlignment="1">
      <alignment horizontal="center" vertical="center" shrinkToFit="1"/>
      <protection/>
    </xf>
    <xf numFmtId="3" fontId="8" fillId="0" borderId="31" xfId="62" applyNumberFormat="1" applyFont="1" applyFill="1" applyBorder="1" applyAlignment="1">
      <alignment horizontal="right" vertical="center" shrinkToFit="1"/>
      <protection/>
    </xf>
    <xf numFmtId="3" fontId="8" fillId="0" borderId="47" xfId="62" applyNumberFormat="1" applyFont="1" applyFill="1" applyBorder="1" applyAlignment="1">
      <alignment horizontal="center" vertical="center" shrinkToFit="1"/>
      <protection/>
    </xf>
    <xf numFmtId="3" fontId="8" fillId="0" borderId="31" xfId="62" applyNumberFormat="1" applyFont="1" applyFill="1" applyBorder="1" applyAlignment="1" applyProtection="1">
      <alignment horizontal="right" vertical="center" shrinkToFit="1"/>
      <protection locked="0"/>
    </xf>
    <xf numFmtId="38" fontId="8" fillId="0" borderId="48" xfId="51" applyFont="1" applyFill="1" applyBorder="1" applyAlignment="1">
      <alignment horizontal="right" vertical="center" shrinkToFit="1"/>
    </xf>
    <xf numFmtId="3" fontId="8" fillId="0" borderId="48" xfId="62" applyNumberFormat="1" applyFont="1" applyFill="1" applyBorder="1" applyAlignment="1">
      <alignment horizontal="right" vertical="center" shrinkToFit="1"/>
      <protection/>
    </xf>
    <xf numFmtId="38" fontId="8" fillId="0" borderId="49" xfId="51" applyFont="1" applyFill="1" applyBorder="1" applyAlignment="1">
      <alignment horizontal="right" vertical="center" shrinkToFit="1"/>
    </xf>
    <xf numFmtId="38" fontId="8" fillId="0" borderId="50" xfId="51" applyFont="1" applyFill="1" applyBorder="1" applyAlignment="1" applyProtection="1">
      <alignment horizontal="right" vertical="center" shrinkToFit="1"/>
      <protection locked="0"/>
    </xf>
    <xf numFmtId="3" fontId="8" fillId="0" borderId="29" xfId="62" applyNumberFormat="1" applyFont="1" applyFill="1" applyBorder="1" applyAlignment="1">
      <alignment vertical="center" shrinkToFit="1"/>
      <protection/>
    </xf>
    <xf numFmtId="3" fontId="8" fillId="0" borderId="51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52" xfId="62" applyNumberFormat="1" applyFont="1" applyFill="1" applyBorder="1" applyAlignment="1">
      <alignment horizontal="center" vertical="center" shrinkToFit="1"/>
      <protection/>
    </xf>
    <xf numFmtId="3" fontId="8" fillId="0" borderId="53" xfId="62" applyNumberFormat="1" applyFont="1" applyFill="1" applyBorder="1" applyAlignment="1">
      <alignment horizontal="center" vertical="center" shrinkToFit="1"/>
      <protection/>
    </xf>
    <xf numFmtId="3" fontId="8" fillId="0" borderId="54" xfId="62" applyNumberFormat="1" applyFont="1" applyFill="1" applyBorder="1" applyAlignment="1">
      <alignment horizontal="right" vertical="center" shrinkToFit="1"/>
      <protection/>
    </xf>
    <xf numFmtId="3" fontId="8" fillId="0" borderId="55" xfId="62" applyNumberFormat="1" applyFont="1" applyFill="1" applyBorder="1" applyAlignment="1">
      <alignment horizontal="center" vertical="center" shrinkToFit="1"/>
      <protection/>
    </xf>
    <xf numFmtId="3" fontId="8" fillId="0" borderId="54" xfId="62" applyNumberFormat="1" applyFont="1" applyFill="1" applyBorder="1" applyAlignment="1" applyProtection="1">
      <alignment horizontal="right" vertical="center" shrinkToFit="1"/>
      <protection locked="0"/>
    </xf>
    <xf numFmtId="38" fontId="8" fillId="0" borderId="56" xfId="51" applyFont="1" applyFill="1" applyBorder="1" applyAlignment="1">
      <alignment horizontal="right" vertical="center" shrinkToFit="1"/>
    </xf>
    <xf numFmtId="3" fontId="8" fillId="0" borderId="56" xfId="62" applyNumberFormat="1" applyFont="1" applyFill="1" applyBorder="1" applyAlignment="1">
      <alignment horizontal="right" vertical="center" shrinkToFit="1"/>
      <protection/>
    </xf>
    <xf numFmtId="38" fontId="8" fillId="0" borderId="57" xfId="51" applyFont="1" applyFill="1" applyBorder="1" applyAlignment="1">
      <alignment horizontal="right" vertical="center" shrinkToFit="1"/>
    </xf>
    <xf numFmtId="38" fontId="8" fillId="0" borderId="58" xfId="51" applyFont="1" applyFill="1" applyBorder="1" applyAlignment="1" applyProtection="1">
      <alignment horizontal="right" vertical="center" shrinkToFit="1"/>
      <protection locked="0"/>
    </xf>
    <xf numFmtId="3" fontId="8" fillId="0" borderId="59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>
      <alignment/>
      <protection/>
    </xf>
    <xf numFmtId="0" fontId="5" fillId="0" borderId="0" xfId="62" applyFont="1" applyBorder="1">
      <alignment/>
      <protection/>
    </xf>
    <xf numFmtId="0" fontId="8" fillId="0" borderId="60" xfId="62" applyFont="1" applyFill="1" applyBorder="1" applyAlignment="1" applyProtection="1">
      <alignment horizontal="distributed" vertical="center"/>
      <protection locked="0"/>
    </xf>
    <xf numFmtId="3" fontId="8" fillId="0" borderId="61" xfId="62" applyNumberFormat="1" applyFont="1" applyFill="1" applyBorder="1" applyAlignment="1">
      <alignment horizontal="center" vertical="center" shrinkToFit="1"/>
      <protection/>
    </xf>
    <xf numFmtId="3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62" xfId="62" applyFont="1" applyFill="1" applyBorder="1" applyAlignment="1" applyProtection="1">
      <alignment horizontal="distributed" vertical="center"/>
      <protection locked="0"/>
    </xf>
    <xf numFmtId="3" fontId="8" fillId="0" borderId="46" xfId="62" applyNumberFormat="1" applyFont="1" applyFill="1" applyBorder="1" applyAlignment="1">
      <alignment horizontal="right" vertical="center"/>
      <protection/>
    </xf>
    <xf numFmtId="0" fontId="8" fillId="0" borderId="63" xfId="62" applyFont="1" applyFill="1" applyBorder="1" applyAlignment="1" applyProtection="1">
      <alignment horizontal="distributed" vertical="center"/>
      <protection locked="0"/>
    </xf>
    <xf numFmtId="38" fontId="8" fillId="0" borderId="34" xfId="51" applyFont="1" applyFill="1" applyBorder="1" applyAlignment="1">
      <alignment vertical="center" shrinkToFit="1"/>
    </xf>
    <xf numFmtId="38" fontId="8" fillId="0" borderId="34" xfId="51" applyFont="1" applyFill="1" applyBorder="1" applyAlignment="1">
      <alignment horizontal="right" vertical="center" shrinkToFit="1"/>
    </xf>
    <xf numFmtId="38" fontId="8" fillId="0" borderId="30" xfId="51" applyFont="1" applyFill="1" applyBorder="1" applyAlignment="1">
      <alignment horizontal="right" vertical="center" shrinkToFit="1"/>
    </xf>
    <xf numFmtId="38" fontId="8" fillId="0" borderId="53" xfId="51" applyFont="1" applyFill="1" applyBorder="1" applyAlignment="1">
      <alignment horizontal="right" vertical="center" shrinkToFit="1"/>
    </xf>
    <xf numFmtId="38" fontId="8" fillId="0" borderId="45" xfId="51" applyFont="1" applyBorder="1" applyAlignment="1">
      <alignment vertical="center" shrinkToFit="1"/>
    </xf>
    <xf numFmtId="0" fontId="2" fillId="0" borderId="0" xfId="62" applyFont="1" applyAlignment="1">
      <alignment vertical="center"/>
      <protection/>
    </xf>
    <xf numFmtId="1" fontId="8" fillId="0" borderId="64" xfId="62" applyNumberFormat="1" applyFont="1" applyFill="1" applyBorder="1" applyAlignment="1" applyProtection="1">
      <alignment vertical="center"/>
      <protection locked="0"/>
    </xf>
    <xf numFmtId="3" fontId="8" fillId="0" borderId="44" xfId="62" applyNumberFormat="1" applyFont="1" applyFill="1" applyBorder="1" applyAlignment="1">
      <alignment horizontal="right" vertical="center"/>
      <protection/>
    </xf>
    <xf numFmtId="3" fontId="8" fillId="0" borderId="44" xfId="62" applyNumberFormat="1" applyFont="1" applyFill="1" applyBorder="1" applyAlignment="1">
      <alignment vertical="center" shrinkToFit="1"/>
      <protection/>
    </xf>
    <xf numFmtId="3" fontId="8" fillId="0" borderId="44" xfId="62" applyNumberFormat="1" applyFont="1" applyFill="1" applyBorder="1" applyAlignment="1">
      <alignment horizontal="right" vertical="center" shrinkToFit="1"/>
      <protection/>
    </xf>
    <xf numFmtId="3" fontId="8" fillId="0" borderId="49" xfId="62" applyNumberFormat="1" applyFont="1" applyFill="1" applyBorder="1" applyAlignment="1">
      <alignment horizontal="right" vertical="center" shrinkToFit="1"/>
      <protection/>
    </xf>
    <xf numFmtId="3" fontId="8" fillId="0" borderId="57" xfId="62" applyNumberFormat="1" applyFont="1" applyFill="1" applyBorder="1" applyAlignment="1">
      <alignment horizontal="right" vertical="center" shrinkToFit="1"/>
      <protection/>
    </xf>
    <xf numFmtId="3" fontId="8" fillId="0" borderId="1" xfId="62" applyNumberFormat="1" applyFont="1" applyFill="1" applyBorder="1" applyAlignment="1">
      <alignment vertical="center" shrinkToFit="1"/>
      <protection/>
    </xf>
    <xf numFmtId="3" fontId="8" fillId="0" borderId="1" xfId="62" applyNumberFormat="1" applyFont="1" applyFill="1" applyBorder="1" applyAlignment="1">
      <alignment horizontal="right" vertical="center" shrinkToFit="1"/>
      <protection/>
    </xf>
    <xf numFmtId="3" fontId="8" fillId="0" borderId="65" xfId="62" applyNumberFormat="1" applyFont="1" applyFill="1" applyBorder="1" applyAlignment="1">
      <alignment horizontal="right" vertical="center" shrinkToFit="1"/>
      <protection/>
    </xf>
    <xf numFmtId="3" fontId="8" fillId="0" borderId="66" xfId="62" applyNumberFormat="1" applyFont="1" applyFill="1" applyBorder="1" applyAlignment="1">
      <alignment horizontal="right" vertical="center" shrinkToFit="1"/>
      <protection/>
    </xf>
    <xf numFmtId="0" fontId="5" fillId="0" borderId="0" xfId="62" applyFont="1" applyBorder="1" applyAlignment="1">
      <alignment horizontal="right"/>
      <protection/>
    </xf>
    <xf numFmtId="0" fontId="5" fillId="0" borderId="11" xfId="62" applyFont="1" applyBorder="1" applyAlignment="1">
      <alignment vertical="center"/>
      <protection/>
    </xf>
    <xf numFmtId="0" fontId="5" fillId="0" borderId="50" xfId="62" applyFont="1" applyBorder="1" applyAlignment="1">
      <alignment horizontal="center" vertical="center"/>
      <protection/>
    </xf>
    <xf numFmtId="3" fontId="8" fillId="0" borderId="28" xfId="62" applyNumberFormat="1" applyFont="1" applyFill="1" applyBorder="1" applyAlignment="1">
      <alignment vertical="center" shrinkToFit="1"/>
      <protection/>
    </xf>
    <xf numFmtId="3" fontId="8" fillId="0" borderId="30" xfId="62" applyNumberFormat="1" applyFont="1" applyFill="1" applyBorder="1" applyAlignment="1">
      <alignment vertical="center" shrinkToFit="1"/>
      <protection/>
    </xf>
    <xf numFmtId="3" fontId="8" fillId="0" borderId="28" xfId="62" applyNumberFormat="1" applyFont="1" applyFill="1" applyBorder="1" applyAlignment="1">
      <alignment horizontal="center" vertical="center" shrinkToFit="1"/>
      <protection/>
    </xf>
    <xf numFmtId="3" fontId="8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62" applyFont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horizontal="right" vertical="center" shrinkToFit="1"/>
      <protection/>
    </xf>
    <xf numFmtId="3" fontId="8" fillId="0" borderId="0" xfId="62" applyNumberFormat="1" applyFont="1" applyFill="1" applyBorder="1" applyAlignment="1" applyProtection="1">
      <alignment horizontal="right" vertical="center" shrinkToFit="1"/>
      <protection locked="0"/>
    </xf>
    <xf numFmtId="38" fontId="8" fillId="0" borderId="0" xfId="51" applyFont="1" applyFill="1" applyBorder="1" applyAlignment="1">
      <alignment horizontal="right" vertical="center" shrinkToFit="1"/>
    </xf>
    <xf numFmtId="38" fontId="8" fillId="0" borderId="0" xfId="51" applyFont="1" applyFill="1" applyBorder="1" applyAlignment="1" applyProtection="1">
      <alignment horizontal="right" vertical="center" shrinkToFit="1"/>
      <protection locked="0"/>
    </xf>
    <xf numFmtId="38" fontId="8" fillId="0" borderId="0" xfId="51" applyFont="1" applyBorder="1" applyAlignment="1">
      <alignment vertical="center" shrinkToFit="1"/>
    </xf>
    <xf numFmtId="38" fontId="8" fillId="0" borderId="50" xfId="51" applyFont="1" applyBorder="1" applyAlignment="1">
      <alignment vertical="center" shrinkToFit="1"/>
    </xf>
    <xf numFmtId="38" fontId="8" fillId="0" borderId="58" xfId="51" applyFont="1" applyBorder="1" applyAlignment="1">
      <alignment vertical="center" shrinkToFit="1"/>
    </xf>
    <xf numFmtId="0" fontId="5" fillId="0" borderId="25" xfId="62" applyFont="1" applyBorder="1" applyAlignme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49" fontId="5" fillId="0" borderId="45" xfId="62" applyNumberFormat="1" applyFont="1" applyBorder="1" applyAlignment="1">
      <alignment horizontal="center" vertical="center"/>
      <protection/>
    </xf>
    <xf numFmtId="49" fontId="5" fillId="0" borderId="50" xfId="62" applyNumberFormat="1" applyFont="1" applyBorder="1" applyAlignment="1">
      <alignment horizontal="center" vertical="center"/>
      <protection/>
    </xf>
    <xf numFmtId="49" fontId="5" fillId="0" borderId="58" xfId="62" applyNumberFormat="1" applyFont="1" applyBorder="1" applyAlignment="1">
      <alignment horizontal="center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3" fontId="8" fillId="0" borderId="48" xfId="62" applyNumberFormat="1" applyFont="1" applyBorder="1" applyAlignment="1">
      <alignment horizontal="center" vertical="center"/>
      <protection/>
    </xf>
    <xf numFmtId="3" fontId="8" fillId="0" borderId="67" xfId="62" applyNumberFormat="1" applyFont="1" applyBorder="1" applyAlignment="1">
      <alignment horizontal="center" vertical="center"/>
      <protection/>
    </xf>
    <xf numFmtId="38" fontId="8" fillId="0" borderId="68" xfId="51" applyFont="1" applyBorder="1" applyAlignment="1">
      <alignment vertical="center" shrinkToFit="1"/>
    </xf>
    <xf numFmtId="38" fontId="8" fillId="0" borderId="68" xfId="51" applyFont="1" applyBorder="1" applyAlignment="1">
      <alignment horizontal="right" vertical="center" shrinkToFit="1"/>
    </xf>
    <xf numFmtId="38" fontId="8" fillId="0" borderId="67" xfId="51" applyFont="1" applyBorder="1" applyAlignment="1">
      <alignment horizontal="right" vertical="center" shrinkToFit="1"/>
    </xf>
    <xf numFmtId="38" fontId="8" fillId="0" borderId="69" xfId="51" applyFont="1" applyBorder="1" applyAlignment="1">
      <alignment horizontal="right" vertical="center" shrinkToFit="1"/>
    </xf>
    <xf numFmtId="38" fontId="8" fillId="0" borderId="0" xfId="51" applyFont="1" applyBorder="1" applyAlignment="1">
      <alignment horizontal="right" vertical="center" shrinkToFit="1"/>
    </xf>
    <xf numFmtId="3" fontId="8" fillId="0" borderId="31" xfId="62" applyNumberFormat="1" applyFont="1" applyBorder="1" applyAlignment="1">
      <alignment horizontal="center" vertical="center"/>
      <protection/>
    </xf>
    <xf numFmtId="3" fontId="8" fillId="0" borderId="43" xfId="62" applyNumberFormat="1" applyFont="1" applyBorder="1" applyAlignment="1">
      <alignment vertical="center" shrinkToFit="1"/>
      <protection/>
    </xf>
    <xf numFmtId="3" fontId="8" fillId="0" borderId="43" xfId="62" applyNumberFormat="1" applyFont="1" applyBorder="1" applyAlignment="1">
      <alignment horizontal="right" vertical="center" shrinkToFit="1"/>
      <protection/>
    </xf>
    <xf numFmtId="3" fontId="8" fillId="0" borderId="31" xfId="62" applyNumberFormat="1" applyFont="1" applyBorder="1" applyAlignment="1">
      <alignment horizontal="right" vertical="center" shrinkToFit="1"/>
      <protection/>
    </xf>
    <xf numFmtId="3" fontId="8" fillId="0" borderId="54" xfId="62" applyNumberFormat="1" applyFont="1" applyBorder="1" applyAlignment="1">
      <alignment horizontal="right" vertical="center" shrinkToFit="1"/>
      <protection/>
    </xf>
    <xf numFmtId="3" fontId="8" fillId="0" borderId="0" xfId="62" applyNumberFormat="1" applyFont="1" applyBorder="1" applyAlignment="1">
      <alignment horizontal="right" vertical="center" shrinkToFit="1"/>
      <protection/>
    </xf>
    <xf numFmtId="3" fontId="8" fillId="0" borderId="43" xfId="62" applyNumberFormat="1" applyFont="1" applyBorder="1" applyAlignment="1">
      <alignment horizontal="right" vertical="center"/>
      <protection/>
    </xf>
    <xf numFmtId="3" fontId="8" fillId="0" borderId="27" xfId="62" applyNumberFormat="1" applyFont="1" applyBorder="1" applyAlignment="1">
      <alignment vertical="center" shrinkToFit="1"/>
      <protection/>
    </xf>
    <xf numFmtId="3" fontId="8" fillId="0" borderId="27" xfId="62" applyNumberFormat="1" applyFont="1" applyBorder="1" applyAlignment="1">
      <alignment horizontal="right" vertical="center" shrinkToFit="1"/>
      <protection/>
    </xf>
    <xf numFmtId="3" fontId="8" fillId="0" borderId="48" xfId="62" applyNumberFormat="1" applyFont="1" applyBorder="1" applyAlignment="1">
      <alignment horizontal="right" vertical="center" shrinkToFit="1"/>
      <protection/>
    </xf>
    <xf numFmtId="3" fontId="8" fillId="0" borderId="56" xfId="62" applyNumberFormat="1" applyFont="1" applyBorder="1" applyAlignment="1">
      <alignment horizontal="right" vertical="center" shrinkToFit="1"/>
      <protection/>
    </xf>
    <xf numFmtId="3" fontId="8" fillId="0" borderId="43" xfId="62" applyNumberFormat="1" applyFont="1" applyBorder="1" applyAlignment="1">
      <alignment horizontal="center" vertical="center"/>
      <protection/>
    </xf>
    <xf numFmtId="3" fontId="8" fillId="0" borderId="31" xfId="62" applyNumberFormat="1" applyFont="1" applyBorder="1" applyAlignment="1">
      <alignment horizontal="right" vertical="center"/>
      <protection/>
    </xf>
    <xf numFmtId="3" fontId="8" fillId="0" borderId="68" xfId="62" applyNumberFormat="1" applyFont="1" applyBorder="1" applyAlignment="1">
      <alignment vertical="center" shrinkToFit="1"/>
      <protection/>
    </xf>
    <xf numFmtId="3" fontId="8" fillId="0" borderId="68" xfId="62" applyNumberFormat="1" applyFont="1" applyBorder="1" applyAlignment="1">
      <alignment horizontal="right" vertical="center" shrinkToFit="1"/>
      <protection/>
    </xf>
    <xf numFmtId="3" fontId="8" fillId="0" borderId="67" xfId="62" applyNumberFormat="1" applyFont="1" applyBorder="1" applyAlignment="1">
      <alignment horizontal="right" vertical="center" shrinkToFit="1"/>
      <protection/>
    </xf>
    <xf numFmtId="3" fontId="8" fillId="0" borderId="69" xfId="62" applyNumberFormat="1" applyFont="1" applyBorder="1" applyAlignment="1">
      <alignment horizontal="right" vertical="center" shrinkToFit="1"/>
      <protection/>
    </xf>
    <xf numFmtId="0" fontId="8" fillId="0" borderId="70" xfId="62" applyFont="1" applyFill="1" applyBorder="1" applyAlignment="1" applyProtection="1">
      <alignment horizontal="distributed" vertical="center"/>
      <protection locked="0"/>
    </xf>
    <xf numFmtId="0" fontId="8" fillId="0" borderId="71" xfId="62" applyFont="1" applyFill="1" applyBorder="1" applyAlignment="1" applyProtection="1">
      <alignment horizontal="distributed" vertical="center"/>
      <protection locked="0"/>
    </xf>
    <xf numFmtId="3" fontId="8" fillId="0" borderId="72" xfId="62" applyNumberFormat="1" applyFont="1" applyFill="1" applyBorder="1" applyAlignment="1" applyProtection="1">
      <alignment vertical="center" shrinkToFit="1"/>
      <protection locked="0"/>
    </xf>
    <xf numFmtId="3" fontId="8" fillId="0" borderId="72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72" xfId="62" applyNumberFormat="1" applyFont="1" applyFill="1" applyBorder="1" applyAlignment="1">
      <alignment horizontal="center" vertical="center" shrinkToFit="1"/>
      <protection/>
    </xf>
    <xf numFmtId="0" fontId="8" fillId="0" borderId="73" xfId="62" applyFont="1" applyFill="1" applyBorder="1" applyAlignment="1" applyProtection="1">
      <alignment horizontal="distributed" vertical="center"/>
      <protection locked="0"/>
    </xf>
    <xf numFmtId="3" fontId="8" fillId="0" borderId="33" xfId="62" applyNumberFormat="1" applyFont="1" applyFill="1" applyBorder="1" applyAlignment="1">
      <alignment horizontal="right" vertical="center" shrinkToFit="1"/>
      <protection/>
    </xf>
    <xf numFmtId="3" fontId="8" fillId="0" borderId="27" xfId="62" applyNumberFormat="1" applyFont="1" applyFill="1" applyBorder="1" applyAlignment="1">
      <alignment horizontal="center" vertical="center" shrinkToFit="1"/>
      <protection/>
    </xf>
    <xf numFmtId="3" fontId="8" fillId="0" borderId="48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Alignment="1">
      <alignment vertical="center"/>
      <protection/>
    </xf>
    <xf numFmtId="38" fontId="8" fillId="0" borderId="1" xfId="51" applyFont="1" applyFill="1" applyBorder="1" applyAlignment="1">
      <alignment horizontal="right" vertical="center"/>
    </xf>
    <xf numFmtId="38" fontId="8" fillId="0" borderId="1" xfId="51" applyFont="1" applyFill="1" applyBorder="1" applyAlignment="1">
      <alignment vertical="center" shrinkToFit="1"/>
    </xf>
    <xf numFmtId="38" fontId="8" fillId="0" borderId="1" xfId="51" applyFont="1" applyFill="1" applyBorder="1" applyAlignment="1">
      <alignment horizontal="right" vertical="center" shrinkToFit="1"/>
    </xf>
    <xf numFmtId="0" fontId="5" fillId="0" borderId="56" xfId="62" applyFont="1" applyBorder="1">
      <alignment/>
      <protection/>
    </xf>
    <xf numFmtId="0" fontId="5" fillId="0" borderId="56" xfId="62" applyFont="1" applyBorder="1" applyAlignment="1">
      <alignment horizontal="right"/>
      <protection/>
    </xf>
    <xf numFmtId="3" fontId="8" fillId="0" borderId="42" xfId="62" applyNumberFormat="1" applyFont="1" applyFill="1" applyBorder="1" applyAlignment="1">
      <alignment horizontal="center" vertical="center" shrinkToFit="1"/>
      <protection/>
    </xf>
    <xf numFmtId="38" fontId="8" fillId="0" borderId="65" xfId="51" applyFont="1" applyFill="1" applyBorder="1" applyAlignment="1">
      <alignment horizontal="right" vertical="center" shrinkToFit="1"/>
    </xf>
    <xf numFmtId="3" fontId="8" fillId="0" borderId="74" xfId="62" applyNumberFormat="1" applyFont="1" applyFill="1" applyBorder="1" applyAlignment="1">
      <alignment horizontal="center" vertical="center" shrinkToFit="1"/>
      <protection/>
    </xf>
    <xf numFmtId="3" fontId="8" fillId="0" borderId="56" xfId="62" applyNumberFormat="1" applyFont="1" applyFill="1" applyBorder="1" applyAlignment="1">
      <alignment horizontal="center" vertical="center" shrinkToFit="1"/>
      <protection/>
    </xf>
    <xf numFmtId="3" fontId="8" fillId="0" borderId="75" xfId="62" applyNumberFormat="1" applyFont="1" applyFill="1" applyBorder="1" applyAlignment="1">
      <alignment horizontal="center" vertical="center" shrinkToFit="1"/>
      <protection/>
    </xf>
    <xf numFmtId="38" fontId="8" fillId="0" borderId="66" xfId="51" applyFont="1" applyFill="1" applyBorder="1" applyAlignment="1">
      <alignment horizontal="right" vertical="center" shrinkToFit="1"/>
    </xf>
    <xf numFmtId="3" fontId="8" fillId="0" borderId="54" xfId="62" applyNumberFormat="1" applyFont="1" applyBorder="1" applyAlignment="1">
      <alignment vertical="center"/>
      <protection/>
    </xf>
    <xf numFmtId="3" fontId="8" fillId="0" borderId="0" xfId="62" applyNumberFormat="1" applyFont="1" applyBorder="1" applyAlignment="1">
      <alignment vertical="center"/>
      <protection/>
    </xf>
    <xf numFmtId="0" fontId="5" fillId="0" borderId="0" xfId="62" applyFont="1">
      <alignment/>
      <protection/>
    </xf>
    <xf numFmtId="3" fontId="8" fillId="0" borderId="72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76" xfId="62" applyNumberFormat="1" applyFont="1" applyFill="1" applyBorder="1" applyAlignment="1">
      <alignment horizontal="center" vertical="center" shrinkToFit="1"/>
      <protection/>
    </xf>
    <xf numFmtId="3" fontId="8" fillId="0" borderId="76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31" xfId="62" applyNumberFormat="1" applyFont="1" applyFill="1" applyBorder="1" applyAlignment="1">
      <alignment vertical="center" shrinkToFit="1"/>
      <protection/>
    </xf>
    <xf numFmtId="3" fontId="8" fillId="0" borderId="31" xfId="62" applyNumberFormat="1" applyFont="1" applyFill="1" applyBorder="1" applyAlignment="1" applyProtection="1">
      <alignment vertical="center" shrinkToFit="1"/>
      <protection locked="0"/>
    </xf>
    <xf numFmtId="3" fontId="8" fillId="0" borderId="48" xfId="62" applyNumberFormat="1" applyFont="1" applyFill="1" applyBorder="1" applyAlignment="1">
      <alignment vertical="center" shrinkToFit="1"/>
      <protection/>
    </xf>
    <xf numFmtId="38" fontId="8" fillId="0" borderId="0" xfId="51" applyFont="1" applyFill="1" applyBorder="1" applyAlignment="1" applyProtection="1">
      <alignment vertical="center" shrinkToFit="1"/>
      <protection locked="0"/>
    </xf>
    <xf numFmtId="0" fontId="8" fillId="0" borderId="56" xfId="62" applyFont="1" applyBorder="1">
      <alignment/>
      <protection/>
    </xf>
    <xf numFmtId="0" fontId="8" fillId="0" borderId="56" xfId="62" applyFont="1" applyBorder="1" applyAlignment="1">
      <alignment horizontal="right"/>
      <protection/>
    </xf>
    <xf numFmtId="38" fontId="8" fillId="0" borderId="0" xfId="51" applyFont="1" applyFill="1" applyBorder="1" applyAlignment="1">
      <alignment vertical="center" shrinkToFit="1"/>
    </xf>
    <xf numFmtId="3" fontId="8" fillId="0" borderId="0" xfId="62" applyNumberFormat="1" applyFont="1" applyFill="1" applyBorder="1" applyAlignment="1">
      <alignment vertical="center" shrinkToFit="1"/>
      <protection/>
    </xf>
    <xf numFmtId="3" fontId="8" fillId="0" borderId="0" xfId="62" applyNumberFormat="1" applyFont="1" applyFill="1" applyBorder="1" applyAlignment="1" applyProtection="1">
      <alignment vertical="center" shrinkToFit="1"/>
      <protection locked="0"/>
    </xf>
    <xf numFmtId="3" fontId="8" fillId="0" borderId="75" xfId="62" applyNumberFormat="1" applyFont="1" applyFill="1" applyBorder="1" applyAlignment="1" applyProtection="1">
      <alignment horizontal="center" vertical="center" shrinkToFit="1"/>
      <protection locked="0"/>
    </xf>
    <xf numFmtId="38" fontId="8" fillId="0" borderId="48" xfId="51" applyFont="1" applyFill="1" applyBorder="1" applyAlignment="1">
      <alignment vertical="center" shrinkToFit="1"/>
    </xf>
    <xf numFmtId="3" fontId="8" fillId="0" borderId="49" xfId="62" applyNumberFormat="1" applyFont="1" applyFill="1" applyBorder="1" applyAlignment="1">
      <alignment vertical="center" shrinkToFit="1"/>
      <protection/>
    </xf>
    <xf numFmtId="38" fontId="8" fillId="0" borderId="65" xfId="51" applyFont="1" applyFill="1" applyBorder="1" applyAlignment="1">
      <alignment vertical="center" shrinkToFit="1"/>
    </xf>
    <xf numFmtId="38" fontId="8" fillId="0" borderId="50" xfId="51" applyFont="1" applyFill="1" applyBorder="1" applyAlignment="1" applyProtection="1">
      <alignment vertical="center" shrinkToFit="1"/>
      <protection locked="0"/>
    </xf>
    <xf numFmtId="38" fontId="8" fillId="0" borderId="49" xfId="51" applyFont="1" applyFill="1" applyBorder="1" applyAlignment="1">
      <alignment vertical="center" shrinkToFit="1"/>
    </xf>
    <xf numFmtId="38" fontId="8" fillId="0" borderId="67" xfId="51" applyFont="1" applyBorder="1" applyAlignment="1">
      <alignment vertical="center" shrinkToFit="1"/>
    </xf>
    <xf numFmtId="3" fontId="8" fillId="0" borderId="31" xfId="62" applyNumberFormat="1" applyFont="1" applyBorder="1" applyAlignment="1">
      <alignment vertical="center" shrinkToFit="1"/>
      <protection/>
    </xf>
    <xf numFmtId="3" fontId="8" fillId="0" borderId="0" xfId="62" applyNumberFormat="1" applyFont="1" applyBorder="1" applyAlignment="1">
      <alignment vertical="center" shrinkToFit="1"/>
      <protection/>
    </xf>
    <xf numFmtId="3" fontId="8" fillId="0" borderId="48" xfId="62" applyNumberFormat="1" applyFont="1" applyBorder="1" applyAlignment="1">
      <alignment vertical="center" shrinkToFit="1"/>
      <protection/>
    </xf>
    <xf numFmtId="3" fontId="8" fillId="0" borderId="67" xfId="62" applyNumberFormat="1" applyFont="1" applyBorder="1" applyAlignment="1">
      <alignment vertical="center" shrinkToFit="1"/>
      <protection/>
    </xf>
    <xf numFmtId="182" fontId="8" fillId="0" borderId="28" xfId="62" applyNumberFormat="1" applyFont="1" applyFill="1" applyBorder="1" applyAlignment="1" applyProtection="1">
      <alignment horizontal="right" vertical="center"/>
      <protection locked="0"/>
    </xf>
    <xf numFmtId="182" fontId="8" fillId="0" borderId="26" xfId="62" applyNumberFormat="1" applyFont="1" applyFill="1" applyBorder="1" applyAlignment="1" applyProtection="1">
      <alignment horizontal="center" vertical="center"/>
      <protection locked="0"/>
    </xf>
    <xf numFmtId="182" fontId="8" fillId="0" borderId="28" xfId="62" applyNumberFormat="1" applyFont="1" applyFill="1" applyBorder="1" applyAlignment="1" applyProtection="1">
      <alignment horizontal="center" vertical="center"/>
      <protection locked="0"/>
    </xf>
    <xf numFmtId="182" fontId="8" fillId="0" borderId="14" xfId="62" applyNumberFormat="1" applyFont="1" applyFill="1" applyBorder="1" applyAlignment="1" applyProtection="1">
      <alignment horizontal="center" vertical="center"/>
      <protection locked="0"/>
    </xf>
    <xf numFmtId="182" fontId="8" fillId="0" borderId="29" xfId="62" applyNumberFormat="1" applyFont="1" applyFill="1" applyBorder="1" applyAlignment="1">
      <alignment horizontal="right" vertical="center"/>
      <protection/>
    </xf>
    <xf numFmtId="182" fontId="8" fillId="0" borderId="33" xfId="62" applyNumberFormat="1" applyFont="1" applyFill="1" applyBorder="1" applyAlignment="1">
      <alignment horizontal="center" vertical="center"/>
      <protection/>
    </xf>
    <xf numFmtId="182" fontId="8" fillId="0" borderId="29" xfId="62" applyNumberFormat="1" applyFont="1" applyFill="1" applyBorder="1" applyAlignment="1">
      <alignment horizontal="center" vertical="center"/>
      <protection/>
    </xf>
    <xf numFmtId="182" fontId="8" fillId="0" borderId="16" xfId="62" applyNumberFormat="1" applyFont="1" applyFill="1" applyBorder="1" applyAlignment="1">
      <alignment horizontal="center" vertical="center"/>
      <protection/>
    </xf>
    <xf numFmtId="182" fontId="8" fillId="0" borderId="30" xfId="62" applyNumberFormat="1" applyFont="1" applyFill="1" applyBorder="1" applyAlignment="1">
      <alignment horizontal="right" vertical="center"/>
      <protection/>
    </xf>
    <xf numFmtId="182" fontId="8" fillId="0" borderId="34" xfId="62" applyNumberFormat="1" applyFont="1" applyFill="1" applyBorder="1" applyAlignment="1">
      <alignment horizontal="center" vertical="center"/>
      <protection/>
    </xf>
    <xf numFmtId="182" fontId="8" fillId="0" borderId="30" xfId="62" applyNumberFormat="1" applyFont="1" applyFill="1" applyBorder="1" applyAlignment="1">
      <alignment horizontal="center" vertical="center"/>
      <protection/>
    </xf>
    <xf numFmtId="182" fontId="8" fillId="0" borderId="17" xfId="62" applyNumberFormat="1" applyFont="1" applyFill="1" applyBorder="1" applyAlignment="1">
      <alignment horizontal="center" vertical="center"/>
      <protection/>
    </xf>
    <xf numFmtId="182" fontId="8" fillId="0" borderId="31" xfId="62" applyNumberFormat="1" applyFont="1" applyFill="1" applyBorder="1" applyAlignment="1">
      <alignment horizontal="right" vertical="center"/>
      <protection/>
    </xf>
    <xf numFmtId="182" fontId="8" fillId="0" borderId="77" xfId="62" applyNumberFormat="1" applyFont="1" applyFill="1" applyBorder="1" applyAlignment="1">
      <alignment horizontal="right" vertical="center"/>
      <protection/>
    </xf>
    <xf numFmtId="182" fontId="8" fillId="0" borderId="42" xfId="62" applyNumberFormat="1" applyFont="1" applyFill="1" applyBorder="1" applyAlignment="1">
      <alignment horizontal="right" vertical="center"/>
      <protection/>
    </xf>
    <xf numFmtId="182" fontId="8" fillId="0" borderId="72" xfId="62" applyNumberFormat="1" applyFont="1" applyFill="1" applyBorder="1" applyAlignment="1">
      <alignment horizontal="right" vertical="center"/>
      <protection/>
    </xf>
    <xf numFmtId="182" fontId="8" fillId="0" borderId="33" xfId="62" applyNumberFormat="1" applyFont="1" applyFill="1" applyBorder="1" applyAlignment="1">
      <alignment horizontal="right" vertical="center"/>
      <protection/>
    </xf>
    <xf numFmtId="182" fontId="8" fillId="0" borderId="27" xfId="62" applyNumberFormat="1" applyFont="1" applyFill="1" applyBorder="1" applyAlignment="1">
      <alignment horizontal="right" vertical="center"/>
      <protection/>
    </xf>
    <xf numFmtId="182" fontId="8" fillId="0" borderId="43" xfId="62" applyNumberFormat="1" applyFont="1" applyFill="1" applyBorder="1" applyAlignment="1">
      <alignment vertical="center"/>
      <protection/>
    </xf>
    <xf numFmtId="182" fontId="8" fillId="0" borderId="31" xfId="62" applyNumberFormat="1" applyFont="1" applyFill="1" applyBorder="1" applyAlignment="1">
      <alignment vertical="center"/>
      <protection/>
    </xf>
    <xf numFmtId="182" fontId="8" fillId="0" borderId="31" xfId="62" applyNumberFormat="1" applyFont="1" applyFill="1" applyBorder="1" applyAlignment="1" applyProtection="1">
      <alignment horizontal="right" vertical="center"/>
      <protection locked="0"/>
    </xf>
    <xf numFmtId="182" fontId="8" fillId="0" borderId="43" xfId="62" applyNumberFormat="1" applyFont="1" applyFill="1" applyBorder="1" applyAlignment="1" applyProtection="1">
      <alignment vertical="center"/>
      <protection locked="0"/>
    </xf>
    <xf numFmtId="182" fontId="8" fillId="0" borderId="31" xfId="62" applyNumberFormat="1" applyFont="1" applyFill="1" applyBorder="1" applyAlignment="1" applyProtection="1">
      <alignment vertical="center"/>
      <protection locked="0"/>
    </xf>
    <xf numFmtId="182" fontId="8" fillId="0" borderId="77" xfId="62" applyNumberFormat="1" applyFont="1" applyFill="1" applyBorder="1" applyAlignment="1" applyProtection="1">
      <alignment vertical="center"/>
      <protection locked="0"/>
    </xf>
    <xf numFmtId="182" fontId="8" fillId="0" borderId="42" xfId="62" applyNumberFormat="1" applyFont="1" applyFill="1" applyBorder="1" applyAlignment="1" applyProtection="1">
      <alignment horizontal="right" vertical="center"/>
      <protection locked="0"/>
    </xf>
    <xf numFmtId="182" fontId="8" fillId="0" borderId="72" xfId="62" applyNumberFormat="1" applyFont="1" applyFill="1" applyBorder="1" applyAlignment="1" applyProtection="1">
      <alignment vertical="center"/>
      <protection locked="0"/>
    </xf>
    <xf numFmtId="182" fontId="8" fillId="0" borderId="33" xfId="51" applyNumberFormat="1" applyFont="1" applyFill="1" applyBorder="1" applyAlignment="1">
      <alignment horizontal="right" vertical="center"/>
    </xf>
    <xf numFmtId="182" fontId="8" fillId="0" borderId="28" xfId="62" applyNumberFormat="1" applyFont="1" applyFill="1" applyBorder="1" applyAlignment="1">
      <alignment horizontal="right" vertical="center"/>
      <protection/>
    </xf>
    <xf numFmtId="182" fontId="8" fillId="0" borderId="47" xfId="62" applyNumberFormat="1" applyFont="1" applyFill="1" applyBorder="1" applyAlignment="1">
      <alignment horizontal="right" vertical="center"/>
      <protection/>
    </xf>
    <xf numFmtId="182" fontId="8" fillId="0" borderId="59" xfId="62" applyNumberFormat="1" applyFont="1" applyFill="1" applyBorder="1" applyAlignment="1">
      <alignment horizontal="center" vertical="center"/>
      <protection/>
    </xf>
    <xf numFmtId="182" fontId="8" fillId="0" borderId="47" xfId="62" applyNumberFormat="1" applyFont="1" applyFill="1" applyBorder="1" applyAlignment="1">
      <alignment horizontal="center" vertical="center"/>
      <protection/>
    </xf>
    <xf numFmtId="182" fontId="8" fillId="0" borderId="78" xfId="62" applyNumberFormat="1" applyFont="1" applyFill="1" applyBorder="1" applyAlignment="1">
      <alignment horizontal="center" vertical="center"/>
      <protection/>
    </xf>
    <xf numFmtId="182" fontId="8" fillId="0" borderId="42" xfId="62" applyNumberFormat="1" applyFont="1" applyFill="1" applyBorder="1" applyAlignment="1" applyProtection="1">
      <alignment vertical="center"/>
      <protection locked="0"/>
    </xf>
    <xf numFmtId="182" fontId="8" fillId="0" borderId="42" xfId="62" applyNumberFormat="1" applyFont="1" applyFill="1" applyBorder="1" applyAlignment="1" applyProtection="1">
      <alignment horizontal="center" vertical="center"/>
      <protection locked="0"/>
    </xf>
    <xf numFmtId="182" fontId="8" fillId="0" borderId="79" xfId="62" applyNumberFormat="1" applyFont="1" applyFill="1" applyBorder="1" applyAlignment="1">
      <alignment horizontal="right" vertical="center"/>
      <protection/>
    </xf>
    <xf numFmtId="182" fontId="8" fillId="0" borderId="48" xfId="62" applyNumberFormat="1" applyFont="1" applyFill="1" applyBorder="1" applyAlignment="1">
      <alignment horizontal="right" vertical="center"/>
      <protection/>
    </xf>
    <xf numFmtId="182" fontId="8" fillId="0" borderId="48" xfId="62" applyNumberFormat="1" applyFont="1" applyFill="1" applyBorder="1" applyAlignment="1">
      <alignment horizontal="center" vertical="center"/>
      <protection/>
    </xf>
    <xf numFmtId="182" fontId="8" fillId="0" borderId="28" xfId="62" applyNumberFormat="1" applyFont="1" applyFill="1" applyBorder="1" applyAlignment="1">
      <alignment horizontal="center" vertical="center"/>
      <protection/>
    </xf>
    <xf numFmtId="182" fontId="8" fillId="0" borderId="29" xfId="62" applyNumberFormat="1" applyFont="1" applyFill="1" applyBorder="1" applyAlignment="1" applyProtection="1">
      <alignment horizontal="right" vertical="center"/>
      <protection locked="0"/>
    </xf>
    <xf numFmtId="182" fontId="8" fillId="0" borderId="29" xfId="62" applyNumberFormat="1" applyFont="1" applyFill="1" applyBorder="1" applyAlignment="1" applyProtection="1">
      <alignment horizontal="center" vertical="center"/>
      <protection locked="0"/>
    </xf>
    <xf numFmtId="182" fontId="8" fillId="0" borderId="26" xfId="62" applyNumberFormat="1" applyFont="1" applyFill="1" applyBorder="1" applyAlignment="1" applyProtection="1">
      <alignment horizontal="right" vertical="center"/>
      <protection locked="0"/>
    </xf>
    <xf numFmtId="182" fontId="8" fillId="0" borderId="32" xfId="62" applyNumberFormat="1" applyFont="1" applyFill="1" applyBorder="1" applyAlignment="1">
      <alignment horizontal="right" vertical="center"/>
      <protection/>
    </xf>
    <xf numFmtId="182" fontId="8" fillId="0" borderId="32" xfId="62" applyNumberFormat="1" applyFont="1" applyFill="1" applyBorder="1" applyAlignment="1">
      <alignment horizontal="center" vertical="center"/>
      <protection/>
    </xf>
    <xf numFmtId="182" fontId="8" fillId="0" borderId="80" xfId="62" applyNumberFormat="1" applyFont="1" applyFill="1" applyBorder="1" applyAlignment="1">
      <alignment horizontal="center" vertical="center"/>
      <protection/>
    </xf>
    <xf numFmtId="182" fontId="8" fillId="0" borderId="24" xfId="62" applyNumberFormat="1" applyFont="1" applyFill="1" applyBorder="1" applyAlignment="1">
      <alignment horizontal="center" vertical="center"/>
      <protection/>
    </xf>
    <xf numFmtId="182" fontId="8" fillId="0" borderId="26" xfId="62" applyNumberFormat="1" applyFont="1" applyFill="1" applyBorder="1" applyAlignment="1">
      <alignment horizontal="center" vertical="center"/>
      <protection/>
    </xf>
    <xf numFmtId="182" fontId="8" fillId="0" borderId="34" xfId="51" applyNumberFormat="1" applyFont="1" applyFill="1" applyBorder="1" applyAlignment="1">
      <alignment horizontal="right" vertical="center"/>
    </xf>
    <xf numFmtId="182" fontId="8" fillId="0" borderId="27" xfId="51" applyNumberFormat="1" applyFont="1" applyFill="1" applyBorder="1" applyAlignment="1">
      <alignment horizontal="right" vertical="center"/>
    </xf>
    <xf numFmtId="182" fontId="8" fillId="0" borderId="48" xfId="51" applyNumberFormat="1" applyFont="1" applyFill="1" applyBorder="1" applyAlignment="1">
      <alignment horizontal="right" vertical="center"/>
    </xf>
    <xf numFmtId="182" fontId="8" fillId="0" borderId="39" xfId="62" applyNumberFormat="1" applyFont="1" applyFill="1" applyBorder="1" applyAlignment="1">
      <alignment horizontal="right" vertical="center"/>
      <protection/>
    </xf>
    <xf numFmtId="182" fontId="8" fillId="0" borderId="44" xfId="51" applyNumberFormat="1" applyFont="1" applyFill="1" applyBorder="1" applyAlignment="1">
      <alignment horizontal="right" vertical="center"/>
    </xf>
    <xf numFmtId="182" fontId="8" fillId="0" borderId="49" xfId="51" applyNumberFormat="1" applyFont="1" applyFill="1" applyBorder="1" applyAlignment="1">
      <alignment horizontal="right" vertical="center"/>
    </xf>
    <xf numFmtId="182" fontId="8" fillId="0" borderId="81" xfId="51" applyNumberFormat="1" applyFont="1" applyFill="1" applyBorder="1" applyAlignment="1">
      <alignment horizontal="right" vertical="center"/>
    </xf>
    <xf numFmtId="0" fontId="8" fillId="0" borderId="82" xfId="62" applyFont="1" applyFill="1" applyBorder="1" applyAlignment="1">
      <alignment vertical="center"/>
      <protection/>
    </xf>
    <xf numFmtId="0" fontId="8" fillId="0" borderId="83" xfId="62" applyFont="1" applyFill="1" applyBorder="1" applyAlignment="1" applyProtection="1">
      <alignment horizontal="distributed" vertical="center"/>
      <protection locked="0"/>
    </xf>
    <xf numFmtId="182" fontId="8" fillId="0" borderId="84" xfId="51" applyNumberFormat="1" applyFont="1" applyFill="1" applyBorder="1" applyAlignment="1" applyProtection="1">
      <alignment horizontal="right" vertical="center"/>
      <protection locked="0"/>
    </xf>
    <xf numFmtId="182" fontId="8" fillId="0" borderId="85" xfId="51" applyNumberFormat="1" applyFont="1" applyFill="1" applyBorder="1" applyAlignment="1" applyProtection="1">
      <alignment horizontal="right" vertical="center"/>
      <protection locked="0"/>
    </xf>
    <xf numFmtId="182" fontId="8" fillId="0" borderId="86" xfId="51" applyNumberFormat="1" applyFont="1" applyFill="1" applyBorder="1" applyAlignment="1" applyProtection="1">
      <alignment horizontal="right" vertical="center"/>
      <protection locked="0"/>
    </xf>
    <xf numFmtId="0" fontId="8" fillId="0" borderId="15" xfId="62" applyFont="1" applyFill="1" applyBorder="1" applyAlignment="1">
      <alignment vertical="center"/>
      <protection/>
    </xf>
    <xf numFmtId="182" fontId="8" fillId="0" borderId="1" xfId="51" applyNumberFormat="1" applyFont="1" applyFill="1" applyBorder="1" applyAlignment="1" applyProtection="1">
      <alignment horizontal="right" vertical="center"/>
      <protection locked="0"/>
    </xf>
    <xf numFmtId="182" fontId="8" fillId="0" borderId="65" xfId="51" applyNumberFormat="1" applyFont="1" applyFill="1" applyBorder="1" applyAlignment="1" applyProtection="1">
      <alignment horizontal="right" vertical="center"/>
      <protection locked="0"/>
    </xf>
    <xf numFmtId="182" fontId="8" fillId="0" borderId="87" xfId="51" applyNumberFormat="1" applyFont="1" applyFill="1" applyBorder="1" applyAlignment="1" applyProtection="1">
      <alignment horizontal="right" vertical="center"/>
      <protection locked="0"/>
    </xf>
    <xf numFmtId="182" fontId="8" fillId="0" borderId="88" xfId="51" applyNumberFormat="1" applyFont="1" applyFill="1" applyBorder="1" applyAlignment="1" applyProtection="1">
      <alignment horizontal="right" vertical="center"/>
      <protection locked="0"/>
    </xf>
    <xf numFmtId="182" fontId="8" fillId="0" borderId="50" xfId="51" applyNumberFormat="1" applyFont="1" applyFill="1" applyBorder="1" applyAlignment="1" applyProtection="1">
      <alignment horizontal="right" vertical="center"/>
      <protection locked="0"/>
    </xf>
    <xf numFmtId="182" fontId="8" fillId="0" borderId="45" xfId="51" applyNumberFormat="1" applyFont="1" applyFill="1" applyBorder="1" applyAlignment="1" applyProtection="1">
      <alignment horizontal="right" vertical="center"/>
      <protection locked="0"/>
    </xf>
    <xf numFmtId="182" fontId="8" fillId="0" borderId="89" xfId="51" applyNumberFormat="1" applyFont="1" applyFill="1" applyBorder="1" applyAlignment="1" applyProtection="1">
      <alignment horizontal="right" vertical="center"/>
      <protection locked="0"/>
    </xf>
    <xf numFmtId="0" fontId="8" fillId="0" borderId="64" xfId="62" applyFont="1" applyFill="1" applyBorder="1" applyAlignment="1">
      <alignment vertical="center"/>
      <protection/>
    </xf>
    <xf numFmtId="1" fontId="8" fillId="0" borderId="82" xfId="62" applyNumberFormat="1" applyFont="1" applyFill="1" applyBorder="1" applyAlignment="1" applyProtection="1">
      <alignment vertical="center"/>
      <protection locked="0"/>
    </xf>
    <xf numFmtId="182" fontId="8" fillId="0" borderId="84" xfId="51" applyNumberFormat="1" applyFont="1" applyFill="1" applyBorder="1" applyAlignment="1">
      <alignment horizontal="right" vertical="center"/>
    </xf>
    <xf numFmtId="182" fontId="8" fillId="0" borderId="85" xfId="51" applyNumberFormat="1" applyFont="1" applyFill="1" applyBorder="1" applyAlignment="1">
      <alignment horizontal="right" vertical="center"/>
    </xf>
    <xf numFmtId="182" fontId="8" fillId="0" borderId="86" xfId="51" applyNumberFormat="1" applyFont="1" applyFill="1" applyBorder="1" applyAlignment="1">
      <alignment horizontal="right" vertical="center"/>
    </xf>
    <xf numFmtId="182" fontId="8" fillId="0" borderId="90" xfId="51" applyNumberFormat="1" applyFont="1" applyFill="1" applyBorder="1" applyAlignment="1" applyProtection="1">
      <alignment horizontal="right" vertical="center"/>
      <protection locked="0"/>
    </xf>
    <xf numFmtId="182" fontId="8" fillId="0" borderId="0" xfId="51" applyNumberFormat="1" applyFont="1" applyFill="1" applyBorder="1" applyAlignment="1" applyProtection="1">
      <alignment horizontal="right" vertical="center"/>
      <protection locked="0"/>
    </xf>
    <xf numFmtId="182" fontId="8" fillId="0" borderId="0" xfId="51" applyNumberFormat="1" applyFont="1" applyFill="1" applyBorder="1" applyAlignment="1">
      <alignment horizontal="right" vertical="center"/>
    </xf>
    <xf numFmtId="0" fontId="5" fillId="0" borderId="0" xfId="62" applyFont="1" applyAlignment="1">
      <alignment/>
      <protection/>
    </xf>
    <xf numFmtId="182" fontId="8" fillId="0" borderId="43" xfId="62" applyNumberFormat="1" applyFont="1" applyFill="1" applyBorder="1" applyAlignment="1">
      <alignment horizontal="right" vertical="center"/>
      <protection/>
    </xf>
    <xf numFmtId="182" fontId="8" fillId="0" borderId="65" xfId="51" applyNumberFormat="1" applyFont="1" applyFill="1" applyBorder="1" applyAlignment="1">
      <alignment horizontal="right" vertical="center"/>
    </xf>
    <xf numFmtId="182" fontId="8" fillId="0" borderId="1" xfId="51" applyNumberFormat="1" applyFont="1" applyFill="1" applyBorder="1" applyAlignment="1">
      <alignment horizontal="right" vertical="center"/>
    </xf>
    <xf numFmtId="182" fontId="8" fillId="0" borderId="87" xfId="51" applyNumberFormat="1" applyFont="1" applyFill="1" applyBorder="1" applyAlignment="1">
      <alignment horizontal="right" vertical="center"/>
    </xf>
    <xf numFmtId="38" fontId="5" fillId="0" borderId="0" xfId="62" applyNumberFormat="1" applyFont="1" applyAlignment="1">
      <alignment horizontal="center"/>
      <protection/>
    </xf>
    <xf numFmtId="38" fontId="5" fillId="0" borderId="0" xfId="51" applyFont="1" applyAlignment="1">
      <alignment horizontal="center"/>
    </xf>
    <xf numFmtId="182" fontId="8" fillId="0" borderId="51" xfId="62" applyNumberFormat="1" applyFont="1" applyFill="1" applyBorder="1" applyAlignment="1" applyProtection="1">
      <alignment horizontal="center" vertical="center"/>
      <protection locked="0"/>
    </xf>
    <xf numFmtId="182" fontId="8" fillId="0" borderId="52" xfId="62" applyNumberFormat="1" applyFont="1" applyFill="1" applyBorder="1" applyAlignment="1">
      <alignment horizontal="center" vertical="center"/>
      <protection/>
    </xf>
    <xf numFmtId="182" fontId="8" fillId="0" borderId="53" xfId="62" applyNumberFormat="1" applyFont="1" applyFill="1" applyBorder="1" applyAlignment="1">
      <alignment horizontal="center" vertical="center"/>
      <protection/>
    </xf>
    <xf numFmtId="182" fontId="8" fillId="0" borderId="56" xfId="62" applyNumberFormat="1" applyFont="1" applyFill="1" applyBorder="1" applyAlignment="1">
      <alignment horizontal="right" vertical="center"/>
      <protection/>
    </xf>
    <xf numFmtId="182" fontId="8" fillId="0" borderId="56" xfId="51" applyNumberFormat="1" applyFont="1" applyFill="1" applyBorder="1" applyAlignment="1">
      <alignment horizontal="right" vertical="center"/>
    </xf>
    <xf numFmtId="182" fontId="8" fillId="0" borderId="55" xfId="62" applyNumberFormat="1" applyFont="1" applyFill="1" applyBorder="1" applyAlignment="1">
      <alignment horizontal="center" vertical="center"/>
      <protection/>
    </xf>
    <xf numFmtId="182" fontId="8" fillId="0" borderId="54" xfId="62" applyNumberFormat="1" applyFont="1" applyFill="1" applyBorder="1" applyAlignment="1">
      <alignment vertical="center"/>
      <protection/>
    </xf>
    <xf numFmtId="182" fontId="8" fillId="0" borderId="74" xfId="62" applyNumberFormat="1" applyFont="1" applyFill="1" applyBorder="1" applyAlignment="1">
      <alignment horizontal="center" vertical="center"/>
      <protection/>
    </xf>
    <xf numFmtId="182" fontId="8" fillId="0" borderId="56" xfId="62" applyNumberFormat="1" applyFont="1" applyFill="1" applyBorder="1" applyAlignment="1">
      <alignment horizontal="center" vertical="center"/>
      <protection/>
    </xf>
    <xf numFmtId="182" fontId="8" fillId="0" borderId="91" xfId="62" applyNumberFormat="1" applyFont="1" applyFill="1" applyBorder="1" applyAlignment="1">
      <alignment horizontal="center" vertical="center"/>
      <protection/>
    </xf>
    <xf numFmtId="182" fontId="8" fillId="0" borderId="57" xfId="51" applyNumberFormat="1" applyFont="1" applyFill="1" applyBorder="1" applyAlignment="1">
      <alignment horizontal="right" vertical="center"/>
    </xf>
    <xf numFmtId="182" fontId="8" fillId="0" borderId="66" xfId="51" applyNumberFormat="1" applyFont="1" applyFill="1" applyBorder="1" applyAlignment="1" applyProtection="1">
      <alignment horizontal="right" vertical="center"/>
      <protection locked="0"/>
    </xf>
    <xf numFmtId="182" fontId="8" fillId="0" borderId="90" xfId="51" applyNumberFormat="1" applyFont="1" applyFill="1" applyBorder="1" applyAlignment="1">
      <alignment horizontal="right" vertical="center"/>
    </xf>
    <xf numFmtId="182" fontId="8" fillId="0" borderId="27" xfId="62" applyNumberFormat="1" applyFont="1" applyFill="1" applyBorder="1" applyAlignment="1">
      <alignment horizontal="center" vertical="center"/>
      <protection/>
    </xf>
    <xf numFmtId="182" fontId="8" fillId="0" borderId="46" xfId="62" applyNumberFormat="1" applyFont="1" applyFill="1" applyBorder="1" applyAlignment="1">
      <alignment horizontal="right" vertical="center"/>
      <protection/>
    </xf>
    <xf numFmtId="182" fontId="8" fillId="0" borderId="30" xfId="51" applyNumberFormat="1" applyFont="1" applyFill="1" applyBorder="1" applyAlignment="1">
      <alignment horizontal="right" vertical="center"/>
    </xf>
    <xf numFmtId="182" fontId="8" fillId="0" borderId="72" xfId="62" applyNumberFormat="1" applyFont="1" applyFill="1" applyBorder="1" applyAlignment="1">
      <alignment horizontal="center" vertical="center"/>
      <protection/>
    </xf>
    <xf numFmtId="182" fontId="8" fillId="0" borderId="42" xfId="62" applyNumberFormat="1" applyFont="1" applyFill="1" applyBorder="1" applyAlignment="1">
      <alignment horizontal="center" vertical="center"/>
      <protection/>
    </xf>
    <xf numFmtId="182" fontId="8" fillId="0" borderId="44" xfId="62" applyNumberFormat="1" applyFont="1" applyFill="1" applyBorder="1" applyAlignment="1">
      <alignment horizontal="right" vertical="center"/>
      <protection/>
    </xf>
    <xf numFmtId="182" fontId="8" fillId="0" borderId="49" xfId="62" applyNumberFormat="1" applyFont="1" applyFill="1" applyBorder="1" applyAlignment="1">
      <alignment horizontal="right" vertical="center"/>
      <protection/>
    </xf>
    <xf numFmtId="182" fontId="8" fillId="0" borderId="81" xfId="62" applyNumberFormat="1" applyFont="1" applyFill="1" applyBorder="1" applyAlignment="1">
      <alignment horizontal="right" vertical="center"/>
      <protection/>
    </xf>
    <xf numFmtId="182" fontId="8" fillId="0" borderId="66" xfId="51" applyNumberFormat="1" applyFont="1" applyFill="1" applyBorder="1" applyAlignment="1">
      <alignment horizontal="right" vertical="center"/>
    </xf>
    <xf numFmtId="182" fontId="8" fillId="0" borderId="57" xfId="62" applyNumberFormat="1" applyFont="1" applyFill="1" applyBorder="1" applyAlignment="1">
      <alignment horizontal="right" vertical="center"/>
      <protection/>
    </xf>
    <xf numFmtId="0" fontId="5" fillId="0" borderId="11" xfId="62" applyFont="1" applyBorder="1">
      <alignment/>
      <protection/>
    </xf>
    <xf numFmtId="0" fontId="5" fillId="0" borderId="25" xfId="62" applyFont="1" applyBorder="1">
      <alignment/>
      <protection/>
    </xf>
    <xf numFmtId="0" fontId="5" fillId="0" borderId="45" xfId="62" applyFont="1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49" fontId="5" fillId="0" borderId="45" xfId="62" applyNumberFormat="1" applyFont="1" applyBorder="1" applyAlignment="1">
      <alignment horizontal="center"/>
      <protection/>
    </xf>
    <xf numFmtId="49" fontId="5" fillId="0" borderId="50" xfId="62" applyNumberFormat="1" applyFont="1" applyBorder="1" applyAlignment="1">
      <alignment horizontal="center"/>
      <protection/>
    </xf>
    <xf numFmtId="49" fontId="5" fillId="0" borderId="58" xfId="62" applyNumberFormat="1" applyFont="1" applyBorder="1" applyAlignment="1">
      <alignment horizontal="center"/>
      <protection/>
    </xf>
    <xf numFmtId="2" fontId="5" fillId="0" borderId="0" xfId="62" applyNumberFormat="1" applyFont="1" applyBorder="1">
      <alignment/>
      <protection/>
    </xf>
    <xf numFmtId="2" fontId="5" fillId="0" borderId="50" xfId="62" applyNumberFormat="1" applyFont="1" applyBorder="1" applyAlignment="1">
      <alignment horizontal="center"/>
      <protection/>
    </xf>
    <xf numFmtId="0" fontId="5" fillId="0" borderId="50" xfId="62" applyFont="1" applyBorder="1" applyAlignment="1" quotePrefix="1">
      <alignment horizontal="center"/>
      <protection/>
    </xf>
    <xf numFmtId="182" fontId="8" fillId="0" borderId="48" xfId="62" applyNumberFormat="1" applyFont="1" applyBorder="1" applyAlignment="1">
      <alignment horizontal="center"/>
      <protection/>
    </xf>
    <xf numFmtId="182" fontId="8" fillId="0" borderId="27" xfId="62" applyNumberFormat="1" applyFont="1" applyBorder="1" applyAlignment="1">
      <alignment horizontal="right"/>
      <protection/>
    </xf>
    <xf numFmtId="182" fontId="8" fillId="0" borderId="48" xfId="62" applyNumberFormat="1" applyFont="1" applyBorder="1" applyAlignment="1">
      <alignment horizontal="right"/>
      <protection/>
    </xf>
    <xf numFmtId="182" fontId="8" fillId="0" borderId="31" xfId="62" applyNumberFormat="1" applyFont="1" applyBorder="1" applyAlignment="1">
      <alignment horizontal="center"/>
      <protection/>
    </xf>
    <xf numFmtId="182" fontId="8" fillId="0" borderId="43" xfId="62" applyNumberFormat="1" applyFont="1" applyBorder="1" applyAlignment="1">
      <alignment horizontal="right"/>
      <protection/>
    </xf>
    <xf numFmtId="182" fontId="8" fillId="0" borderId="31" xfId="62" applyNumberFormat="1" applyFont="1" applyBorder="1" applyAlignment="1">
      <alignment horizontal="right"/>
      <protection/>
    </xf>
    <xf numFmtId="182" fontId="8" fillId="0" borderId="43" xfId="62" applyNumberFormat="1" applyFont="1" applyBorder="1" applyAlignment="1">
      <alignment/>
      <protection/>
    </xf>
    <xf numFmtId="182" fontId="8" fillId="0" borderId="31" xfId="62" applyNumberFormat="1" applyFont="1" applyBorder="1" applyAlignment="1">
      <alignment/>
      <protection/>
    </xf>
    <xf numFmtId="182" fontId="8" fillId="0" borderId="43" xfId="62" applyNumberFormat="1" applyFont="1" applyBorder="1" applyAlignment="1">
      <alignment horizontal="center"/>
      <protection/>
    </xf>
    <xf numFmtId="182" fontId="8" fillId="0" borderId="67" xfId="62" applyNumberFormat="1" applyFont="1" applyBorder="1" applyAlignment="1">
      <alignment horizontal="center"/>
      <protection/>
    </xf>
    <xf numFmtId="182" fontId="8" fillId="0" borderId="68" xfId="62" applyNumberFormat="1" applyFont="1" applyBorder="1" applyAlignment="1">
      <alignment horizontal="right"/>
      <protection/>
    </xf>
    <xf numFmtId="182" fontId="8" fillId="0" borderId="67" xfId="62" applyNumberFormat="1" applyFont="1" applyBorder="1" applyAlignment="1">
      <alignment horizontal="right"/>
      <protection/>
    </xf>
    <xf numFmtId="0" fontId="8" fillId="0" borderId="11" xfId="62" applyFont="1" applyBorder="1" applyAlignment="1">
      <alignment horizontal="centerContinuous"/>
      <protection/>
    </xf>
    <xf numFmtId="0" fontId="5" fillId="0" borderId="25" xfId="62" applyFont="1" applyBorder="1" applyAlignment="1">
      <alignment horizontal="centerContinuous"/>
      <protection/>
    </xf>
    <xf numFmtId="182" fontId="8" fillId="0" borderId="50" xfId="51" applyNumberFormat="1" applyFont="1" applyFill="1" applyBorder="1" applyAlignment="1">
      <alignment horizontal="right" vertical="center"/>
    </xf>
    <xf numFmtId="182" fontId="8" fillId="0" borderId="75" xfId="62" applyNumberFormat="1" applyFont="1" applyFill="1" applyBorder="1" applyAlignment="1">
      <alignment horizontal="center" vertical="center"/>
      <protection/>
    </xf>
    <xf numFmtId="182" fontId="8" fillId="0" borderId="56" xfId="62" applyNumberFormat="1" applyFont="1" applyBorder="1" applyAlignment="1">
      <alignment horizontal="right"/>
      <protection/>
    </xf>
    <xf numFmtId="182" fontId="8" fillId="0" borderId="54" xfId="62" applyNumberFormat="1" applyFont="1" applyBorder="1" applyAlignment="1">
      <alignment horizontal="right"/>
      <protection/>
    </xf>
    <xf numFmtId="182" fontId="8" fillId="0" borderId="54" xfId="62" applyNumberFormat="1" applyFont="1" applyFill="1" applyBorder="1" applyAlignment="1">
      <alignment horizontal="right" vertical="center"/>
      <protection/>
    </xf>
    <xf numFmtId="182" fontId="8" fillId="0" borderId="54" xfId="62" applyNumberFormat="1" applyFont="1" applyFill="1" applyBorder="1" applyAlignment="1" applyProtection="1">
      <alignment vertical="center"/>
      <protection locked="0"/>
    </xf>
    <xf numFmtId="182" fontId="8" fillId="0" borderId="54" xfId="62" applyNumberFormat="1" applyFont="1" applyBorder="1" applyAlignment="1">
      <alignment/>
      <protection/>
    </xf>
    <xf numFmtId="182" fontId="8" fillId="0" borderId="69" xfId="62" applyNumberFormat="1" applyFont="1" applyBorder="1" applyAlignment="1">
      <alignment horizontal="right"/>
      <protection/>
    </xf>
    <xf numFmtId="182" fontId="8" fillId="0" borderId="51" xfId="62" applyNumberFormat="1" applyFont="1" applyFill="1" applyBorder="1" applyAlignment="1">
      <alignment horizontal="center" vertical="center"/>
      <protection/>
    </xf>
    <xf numFmtId="182" fontId="8" fillId="0" borderId="58" xfId="51" applyNumberFormat="1" applyFont="1" applyFill="1" applyBorder="1" applyAlignment="1" applyProtection="1">
      <alignment horizontal="right" vertical="center"/>
      <protection locked="0"/>
    </xf>
    <xf numFmtId="0" fontId="5" fillId="0" borderId="92" xfId="62" applyFont="1" applyBorder="1" applyAlignment="1">
      <alignment horizontal="center"/>
      <protection/>
    </xf>
    <xf numFmtId="0" fontId="8" fillId="0" borderId="0" xfId="62" applyFont="1">
      <alignment/>
      <protection/>
    </xf>
    <xf numFmtId="178" fontId="10" fillId="0" borderId="0" xfId="62" applyNumberFormat="1" applyFont="1">
      <alignment/>
      <protection/>
    </xf>
    <xf numFmtId="178" fontId="8" fillId="0" borderId="26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33" xfId="62" applyNumberFormat="1" applyFont="1" applyFill="1" applyBorder="1" applyAlignment="1">
      <alignment horizontal="center" vertical="center" shrinkToFit="1"/>
      <protection/>
    </xf>
    <xf numFmtId="178" fontId="8" fillId="0" borderId="34" xfId="62" applyNumberFormat="1" applyFont="1" applyFill="1" applyBorder="1" applyAlignment="1">
      <alignment horizontal="center" vertical="center" shrinkToFit="1"/>
      <protection/>
    </xf>
    <xf numFmtId="178" fontId="8" fillId="0" borderId="72" xfId="62" applyNumberFormat="1" applyFont="1" applyFill="1" applyBorder="1" applyAlignment="1">
      <alignment horizontal="center" vertical="center" shrinkToFit="1"/>
      <protection/>
    </xf>
    <xf numFmtId="178" fontId="8" fillId="0" borderId="72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33" xfId="62" applyNumberFormat="1" applyFont="1" applyFill="1" applyBorder="1" applyAlignment="1">
      <alignment vertical="center" shrinkToFit="1"/>
      <protection/>
    </xf>
    <xf numFmtId="178" fontId="8" fillId="0" borderId="27" xfId="62" applyNumberFormat="1" applyFont="1" applyFill="1" applyBorder="1" applyAlignment="1">
      <alignment vertical="center" shrinkToFit="1"/>
      <protection/>
    </xf>
    <xf numFmtId="178" fontId="8" fillId="0" borderId="27" xfId="62" applyNumberFormat="1" applyFont="1" applyFill="1" applyBorder="1" applyAlignment="1">
      <alignment horizontal="center" vertical="center" shrinkToFit="1"/>
      <protection/>
    </xf>
    <xf numFmtId="0" fontId="8" fillId="0" borderId="93" xfId="62" applyFont="1" applyFill="1" applyBorder="1" applyAlignment="1" applyProtection="1">
      <alignment horizontal="distributed" vertical="center"/>
      <protection locked="0"/>
    </xf>
    <xf numFmtId="178" fontId="8" fillId="0" borderId="76" xfId="62" applyNumberFormat="1" applyFont="1" applyFill="1" applyBorder="1" applyAlignment="1">
      <alignment horizontal="center" vertical="center" shrinkToFit="1"/>
      <protection/>
    </xf>
    <xf numFmtId="178" fontId="8" fillId="0" borderId="43" xfId="62" applyNumberFormat="1" applyFont="1" applyFill="1" applyBorder="1" applyAlignment="1">
      <alignment vertical="center" shrinkToFit="1"/>
      <protection/>
    </xf>
    <xf numFmtId="178" fontId="8" fillId="0" borderId="43" xfId="62" applyNumberFormat="1" applyFont="1" applyFill="1" applyBorder="1" applyAlignment="1">
      <alignment horizontal="right" vertical="center" shrinkToFit="1"/>
      <protection/>
    </xf>
    <xf numFmtId="178" fontId="8" fillId="0" borderId="43" xfId="62" applyNumberFormat="1" applyFont="1" applyFill="1" applyBorder="1" applyAlignment="1" applyProtection="1">
      <alignment vertical="center" shrinkToFit="1"/>
      <protection locked="0"/>
    </xf>
    <xf numFmtId="178" fontId="8" fillId="0" borderId="43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72" xfId="62" applyNumberFormat="1" applyFont="1" applyFill="1" applyBorder="1" applyAlignment="1" applyProtection="1">
      <alignment vertical="center" shrinkToFit="1"/>
      <protection locked="0"/>
    </xf>
    <xf numFmtId="178" fontId="8" fillId="0" borderId="33" xfId="51" applyNumberFormat="1" applyFont="1" applyFill="1" applyBorder="1" applyAlignment="1">
      <alignment horizontal="center" vertical="center" shrinkToFit="1"/>
    </xf>
    <xf numFmtId="178" fontId="8" fillId="0" borderId="46" xfId="62" applyNumberFormat="1" applyFont="1" applyFill="1" applyBorder="1" applyAlignment="1">
      <alignment horizontal="center" vertical="center" shrinkToFit="1"/>
      <protection/>
    </xf>
    <xf numFmtId="178" fontId="8" fillId="0" borderId="59" xfId="62" applyNumberFormat="1" applyFont="1" applyFill="1" applyBorder="1" applyAlignment="1">
      <alignment horizontal="center" vertical="center" shrinkToFit="1"/>
      <protection/>
    </xf>
    <xf numFmtId="178" fontId="8" fillId="0" borderId="72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33" xfId="62" applyNumberFormat="1" applyFont="1" applyFill="1" applyBorder="1" applyAlignment="1">
      <alignment horizontal="right" vertical="center" shrinkToFit="1"/>
      <protection/>
    </xf>
    <xf numFmtId="178" fontId="8" fillId="0" borderId="27" xfId="62" applyNumberFormat="1" applyFont="1" applyFill="1" applyBorder="1" applyAlignment="1">
      <alignment horizontal="right" vertical="center" shrinkToFit="1"/>
      <protection/>
    </xf>
    <xf numFmtId="178" fontId="8" fillId="0" borderId="27" xfId="51" applyNumberFormat="1" applyFont="1" applyFill="1" applyBorder="1" applyAlignment="1">
      <alignment vertical="center" shrinkToFit="1"/>
    </xf>
    <xf numFmtId="178" fontId="8" fillId="0" borderId="27" xfId="51" applyNumberFormat="1" applyFont="1" applyFill="1" applyBorder="1" applyAlignment="1">
      <alignment horizontal="right" vertical="center" shrinkToFit="1"/>
    </xf>
    <xf numFmtId="178" fontId="8" fillId="0" borderId="44" xfId="51" applyNumberFormat="1" applyFont="1" applyFill="1" applyBorder="1" applyAlignment="1">
      <alignment vertical="center" shrinkToFit="1"/>
    </xf>
    <xf numFmtId="178" fontId="8" fillId="0" borderId="84" xfId="51" applyNumberFormat="1" applyFont="1" applyFill="1" applyBorder="1" applyAlignment="1" applyProtection="1">
      <alignment vertical="center" shrinkToFit="1"/>
      <protection locked="0"/>
    </xf>
    <xf numFmtId="178" fontId="8" fillId="0" borderId="84" xfId="51" applyNumberFormat="1" applyFont="1" applyFill="1" applyBorder="1" applyAlignment="1" applyProtection="1">
      <alignment horizontal="right" vertical="center" shrinkToFit="1"/>
      <protection locked="0"/>
    </xf>
    <xf numFmtId="178" fontId="8" fillId="0" borderId="85" xfId="51" applyNumberFormat="1" applyFont="1" applyFill="1" applyBorder="1" applyAlignment="1" applyProtection="1">
      <alignment horizontal="right" vertical="center" shrinkToFit="1"/>
      <protection locked="0"/>
    </xf>
    <xf numFmtId="178" fontId="8" fillId="0" borderId="90" xfId="51" applyNumberFormat="1" applyFont="1" applyFill="1" applyBorder="1" applyAlignment="1" applyProtection="1">
      <alignment vertical="center" shrinkToFit="1"/>
      <protection locked="0"/>
    </xf>
    <xf numFmtId="178" fontId="8" fillId="0" borderId="49" xfId="51" applyNumberFormat="1" applyFont="1" applyFill="1" applyBorder="1" applyAlignment="1">
      <alignment horizontal="right" vertical="center" shrinkToFit="1"/>
    </xf>
    <xf numFmtId="178" fontId="8" fillId="0" borderId="57" xfId="51" applyNumberFormat="1" applyFont="1" applyFill="1" applyBorder="1" applyAlignment="1">
      <alignment vertical="center" shrinkToFit="1"/>
    </xf>
    <xf numFmtId="0" fontId="8" fillId="0" borderId="0" xfId="62" applyFont="1" applyFill="1" applyBorder="1" applyAlignment="1" applyProtection="1">
      <alignment horizontal="distributed" vertical="center"/>
      <protection locked="0"/>
    </xf>
    <xf numFmtId="38" fontId="8" fillId="0" borderId="0" xfId="51" applyFont="1" applyFill="1" applyBorder="1" applyAlignment="1" applyProtection="1">
      <alignment horizontal="right" vertical="center"/>
      <protection locked="0"/>
    </xf>
    <xf numFmtId="178" fontId="8" fillId="0" borderId="28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29" xfId="62" applyNumberFormat="1" applyFont="1" applyFill="1" applyBorder="1" applyAlignment="1">
      <alignment horizontal="center" vertical="center" shrinkToFit="1"/>
      <protection/>
    </xf>
    <xf numFmtId="178" fontId="8" fillId="0" borderId="30" xfId="62" applyNumberFormat="1" applyFont="1" applyFill="1" applyBorder="1" applyAlignment="1">
      <alignment horizontal="center" vertical="center" shrinkToFit="1"/>
      <protection/>
    </xf>
    <xf numFmtId="178" fontId="8" fillId="0" borderId="75" xfId="62" applyNumberFormat="1" applyFont="1" applyFill="1" applyBorder="1" applyAlignment="1">
      <alignment horizontal="center" vertical="center" shrinkToFit="1"/>
      <protection/>
    </xf>
    <xf numFmtId="178" fontId="8" fillId="0" borderId="47" xfId="62" applyNumberFormat="1" applyFont="1" applyFill="1" applyBorder="1" applyAlignment="1">
      <alignment horizontal="center" vertical="center" shrinkToFit="1"/>
      <protection/>
    </xf>
    <xf numFmtId="178" fontId="8" fillId="0" borderId="48" xfId="62" applyNumberFormat="1" applyFont="1" applyFill="1" applyBorder="1" applyAlignment="1">
      <alignment horizontal="center" vertical="center" shrinkToFit="1"/>
      <protection/>
    </xf>
    <xf numFmtId="178" fontId="8" fillId="0" borderId="42" xfId="62" applyNumberFormat="1" applyFont="1" applyFill="1" applyBorder="1" applyAlignment="1">
      <alignment horizontal="center" vertical="center" shrinkToFit="1"/>
      <protection/>
    </xf>
    <xf numFmtId="178" fontId="8" fillId="0" borderId="34" xfId="51" applyNumberFormat="1" applyFont="1" applyFill="1" applyBorder="1" applyAlignment="1">
      <alignment vertical="center" shrinkToFit="1"/>
    </xf>
    <xf numFmtId="178" fontId="8" fillId="0" borderId="34" xfId="51" applyNumberFormat="1" applyFont="1" applyFill="1" applyBorder="1" applyAlignment="1">
      <alignment horizontal="right" vertical="center" shrinkToFit="1"/>
    </xf>
    <xf numFmtId="178" fontId="8" fillId="0" borderId="51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52" xfId="62" applyNumberFormat="1" applyFont="1" applyFill="1" applyBorder="1" applyAlignment="1">
      <alignment horizontal="center" vertical="center" shrinkToFit="1"/>
      <protection/>
    </xf>
    <xf numFmtId="178" fontId="8" fillId="0" borderId="53" xfId="62" applyNumberFormat="1" applyFont="1" applyFill="1" applyBorder="1" applyAlignment="1">
      <alignment horizontal="center" vertical="center" shrinkToFit="1"/>
      <protection/>
    </xf>
    <xf numFmtId="178" fontId="8" fillId="0" borderId="55" xfId="62" applyNumberFormat="1" applyFont="1" applyFill="1" applyBorder="1" applyAlignment="1">
      <alignment horizontal="center" vertical="center" shrinkToFit="1"/>
      <protection/>
    </xf>
    <xf numFmtId="178" fontId="8" fillId="0" borderId="94" xfId="62" applyNumberFormat="1" applyFont="1" applyFill="1" applyBorder="1" applyAlignment="1">
      <alignment horizontal="center" vertical="center" shrinkToFit="1"/>
      <protection/>
    </xf>
    <xf numFmtId="178" fontId="8" fillId="0" borderId="74" xfId="62" applyNumberFormat="1" applyFont="1" applyFill="1" applyBorder="1" applyAlignment="1">
      <alignment horizontal="center" vertical="center" shrinkToFit="1"/>
      <protection/>
    </xf>
    <xf numFmtId="178" fontId="8" fillId="0" borderId="56" xfId="62" applyNumberFormat="1" applyFont="1" applyFill="1" applyBorder="1" applyAlignment="1">
      <alignment horizontal="center" vertical="center" shrinkToFit="1"/>
      <protection/>
    </xf>
    <xf numFmtId="178" fontId="8" fillId="0" borderId="1" xfId="51" applyNumberFormat="1" applyFont="1" applyFill="1" applyBorder="1" applyAlignment="1">
      <alignment vertical="center" shrinkToFit="1"/>
    </xf>
    <xf numFmtId="178" fontId="8" fillId="0" borderId="1" xfId="51" applyNumberFormat="1" applyFont="1" applyFill="1" applyBorder="1" applyAlignment="1">
      <alignment horizontal="right" vertical="center" shrinkToFit="1"/>
    </xf>
    <xf numFmtId="178" fontId="8" fillId="0" borderId="44" xfId="62" applyNumberFormat="1" applyFont="1" applyFill="1" applyBorder="1" applyAlignment="1">
      <alignment vertical="center" shrinkToFit="1"/>
      <protection/>
    </xf>
    <xf numFmtId="178" fontId="8" fillId="0" borderId="44" xfId="62" applyNumberFormat="1" applyFont="1" applyFill="1" applyBorder="1" applyAlignment="1">
      <alignment horizontal="right" vertical="center" shrinkToFit="1"/>
      <protection/>
    </xf>
    <xf numFmtId="49" fontId="5" fillId="0" borderId="0" xfId="62" applyNumberFormat="1" applyFont="1" applyBorder="1" applyAlignment="1">
      <alignment horizontal="center"/>
      <protection/>
    </xf>
    <xf numFmtId="178" fontId="8" fillId="0" borderId="0" xfId="51" applyNumberFormat="1" applyFont="1" applyBorder="1" applyAlignment="1">
      <alignment vertical="center"/>
    </xf>
    <xf numFmtId="178" fontId="8" fillId="0" borderId="0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0" xfId="62" applyNumberFormat="1" applyFont="1" applyFill="1" applyBorder="1" applyAlignment="1">
      <alignment horizontal="center" vertical="center" shrinkToFit="1"/>
      <protection/>
    </xf>
    <xf numFmtId="178" fontId="8" fillId="0" borderId="0" xfId="62" applyNumberFormat="1" applyFont="1" applyBorder="1" applyAlignment="1">
      <alignment shrinkToFit="1"/>
      <protection/>
    </xf>
    <xf numFmtId="178" fontId="8" fillId="0" borderId="0" xfId="62" applyNumberFormat="1" applyFont="1" applyFill="1" applyBorder="1" applyAlignment="1">
      <alignment vertical="center" shrinkToFit="1"/>
      <protection/>
    </xf>
    <xf numFmtId="178" fontId="8" fillId="0" borderId="0" xfId="62" applyNumberFormat="1" applyFont="1" applyFill="1" applyBorder="1" applyAlignment="1" applyProtection="1">
      <alignment vertical="center" shrinkToFit="1"/>
      <protection locked="0"/>
    </xf>
    <xf numFmtId="178" fontId="8" fillId="0" borderId="0" xfId="51" applyNumberFormat="1" applyFont="1" applyFill="1" applyBorder="1" applyAlignment="1">
      <alignment vertical="center" shrinkToFit="1"/>
    </xf>
    <xf numFmtId="178" fontId="8" fillId="0" borderId="0" xfId="51" applyNumberFormat="1" applyFont="1" applyFill="1" applyBorder="1" applyAlignment="1" applyProtection="1">
      <alignment vertical="center" shrinkToFit="1"/>
      <protection locked="0"/>
    </xf>
    <xf numFmtId="178" fontId="8" fillId="0" borderId="31" xfId="62" applyNumberFormat="1" applyFont="1" applyFill="1" applyBorder="1" applyAlignment="1">
      <alignment vertical="center" shrinkToFit="1"/>
      <protection/>
    </xf>
    <xf numFmtId="178" fontId="8" fillId="0" borderId="48" xfId="51" applyNumberFormat="1" applyFont="1" applyFill="1" applyBorder="1" applyAlignment="1">
      <alignment vertical="center" shrinkToFit="1"/>
    </xf>
    <xf numFmtId="178" fontId="8" fillId="0" borderId="65" xfId="51" applyNumberFormat="1" applyFont="1" applyFill="1" applyBorder="1" applyAlignment="1">
      <alignment vertical="center" shrinkToFit="1"/>
    </xf>
    <xf numFmtId="178" fontId="8" fillId="0" borderId="85" xfId="51" applyNumberFormat="1" applyFont="1" applyFill="1" applyBorder="1" applyAlignment="1" applyProtection="1">
      <alignment vertical="center" shrinkToFit="1"/>
      <protection locked="0"/>
    </xf>
    <xf numFmtId="178" fontId="8" fillId="0" borderId="49" xfId="51" applyNumberFormat="1" applyFont="1" applyFill="1" applyBorder="1" applyAlignment="1">
      <alignment vertical="center" shrinkToFit="1"/>
    </xf>
    <xf numFmtId="178" fontId="8" fillId="0" borderId="54" xfId="62" applyNumberFormat="1" applyFont="1" applyFill="1" applyBorder="1" applyAlignment="1">
      <alignment vertical="center" shrinkToFit="1"/>
      <protection/>
    </xf>
    <xf numFmtId="178" fontId="8" fillId="0" borderId="56" xfId="51" applyNumberFormat="1" applyFont="1" applyFill="1" applyBorder="1" applyAlignment="1">
      <alignment vertical="center" shrinkToFit="1"/>
    </xf>
    <xf numFmtId="178" fontId="8" fillId="0" borderId="66" xfId="51" applyNumberFormat="1" applyFont="1" applyFill="1" applyBorder="1" applyAlignment="1">
      <alignment vertical="center" shrinkToFit="1"/>
    </xf>
    <xf numFmtId="178" fontId="8" fillId="0" borderId="43" xfId="62" applyNumberFormat="1" applyFont="1" applyBorder="1" applyAlignment="1">
      <alignment vertical="center" shrinkToFit="1"/>
      <protection/>
    </xf>
    <xf numFmtId="178" fontId="8" fillId="0" borderId="43" xfId="62" applyNumberFormat="1" applyFont="1" applyBorder="1" applyAlignment="1">
      <alignment horizontal="right" vertical="center" shrinkToFit="1"/>
      <protection/>
    </xf>
    <xf numFmtId="178" fontId="8" fillId="0" borderId="31" xfId="62" applyNumberFormat="1" applyFont="1" applyBorder="1" applyAlignment="1">
      <alignment vertical="center" shrinkToFit="1"/>
      <protection/>
    </xf>
    <xf numFmtId="178" fontId="8" fillId="0" borderId="54" xfId="62" applyNumberFormat="1" applyFont="1" applyBorder="1" applyAlignment="1">
      <alignment vertical="center" shrinkToFit="1"/>
      <protection/>
    </xf>
    <xf numFmtId="3" fontId="8" fillId="0" borderId="42" xfId="62" applyNumberFormat="1" applyFont="1" applyBorder="1" applyAlignment="1">
      <alignment horizontal="center" vertical="center"/>
      <protection/>
    </xf>
    <xf numFmtId="178" fontId="8" fillId="0" borderId="72" xfId="62" applyNumberFormat="1" applyFont="1" applyBorder="1" applyAlignment="1">
      <alignment vertical="center" shrinkToFit="1"/>
      <protection/>
    </xf>
    <xf numFmtId="178" fontId="8" fillId="0" borderId="42" xfId="62" applyNumberFormat="1" applyFont="1" applyBorder="1" applyAlignment="1">
      <alignment vertical="center" shrinkToFit="1"/>
      <protection/>
    </xf>
    <xf numFmtId="178" fontId="8" fillId="0" borderId="74" xfId="62" applyNumberFormat="1" applyFont="1" applyBorder="1" applyAlignment="1">
      <alignment vertical="center" shrinkToFit="1"/>
      <protection/>
    </xf>
    <xf numFmtId="3" fontId="8" fillId="0" borderId="72" xfId="62" applyNumberFormat="1" applyFont="1" applyBorder="1" applyAlignment="1">
      <alignment horizontal="center" vertical="center"/>
      <protection/>
    </xf>
    <xf numFmtId="178" fontId="8" fillId="0" borderId="72" xfId="62" applyNumberFormat="1" applyFont="1" applyFill="1" applyBorder="1" applyAlignment="1">
      <alignment vertical="center" shrinkToFit="1"/>
      <protection/>
    </xf>
    <xf numFmtId="178" fontId="8" fillId="0" borderId="44" xfId="51" applyNumberFormat="1" applyFont="1" applyFill="1" applyBorder="1" applyAlignment="1">
      <alignment horizontal="right" vertical="center" shrinkToFit="1"/>
    </xf>
    <xf numFmtId="178" fontId="8" fillId="0" borderId="31" xfId="62" applyNumberFormat="1" applyFont="1" applyFill="1" applyBorder="1" applyAlignment="1">
      <alignment horizontal="right" vertical="center" shrinkToFit="1"/>
      <protection/>
    </xf>
    <xf numFmtId="178" fontId="8" fillId="0" borderId="31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42" xfId="62" applyNumberFormat="1" applyFont="1" applyFill="1" applyBorder="1" applyAlignment="1">
      <alignment vertical="center" shrinkToFit="1"/>
      <protection/>
    </xf>
    <xf numFmtId="178" fontId="8" fillId="0" borderId="80" xfId="62" applyNumberFormat="1" applyFont="1" applyFill="1" applyBorder="1" applyAlignment="1">
      <alignment horizontal="center" vertical="center" shrinkToFit="1"/>
      <protection/>
    </xf>
    <xf numFmtId="178" fontId="8" fillId="0" borderId="48" xfId="51" applyNumberFormat="1" applyFont="1" applyFill="1" applyBorder="1" applyAlignment="1">
      <alignment horizontal="right" vertical="center" shrinkToFit="1"/>
    </xf>
    <xf numFmtId="178" fontId="8" fillId="0" borderId="48" xfId="62" applyNumberFormat="1" applyFont="1" applyFill="1" applyBorder="1" applyAlignment="1">
      <alignment horizontal="right" vertical="center" shrinkToFit="1"/>
      <protection/>
    </xf>
    <xf numFmtId="178" fontId="8" fillId="0" borderId="30" xfId="51" applyNumberFormat="1" applyFont="1" applyFill="1" applyBorder="1" applyAlignment="1">
      <alignment horizontal="right" vertical="center" shrinkToFit="1"/>
    </xf>
    <xf numFmtId="178" fontId="8" fillId="0" borderId="54" xfId="62" applyNumberFormat="1" applyFont="1" applyFill="1" applyBorder="1" applyAlignment="1">
      <alignment horizontal="right" vertical="center" shrinkToFit="1"/>
      <protection/>
    </xf>
    <xf numFmtId="178" fontId="8" fillId="0" borderId="54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74" xfId="62" applyNumberFormat="1" applyFont="1" applyFill="1" applyBorder="1" applyAlignment="1">
      <alignment vertical="center" shrinkToFit="1"/>
      <protection/>
    </xf>
    <xf numFmtId="178" fontId="8" fillId="0" borderId="91" xfId="62" applyNumberFormat="1" applyFont="1" applyFill="1" applyBorder="1" applyAlignment="1">
      <alignment horizontal="center" vertical="center" shrinkToFit="1"/>
      <protection/>
    </xf>
    <xf numFmtId="178" fontId="8" fillId="0" borderId="56" xfId="51" applyNumberFormat="1" applyFont="1" applyFill="1" applyBorder="1" applyAlignment="1">
      <alignment horizontal="right" vertical="center" shrinkToFit="1"/>
    </xf>
    <xf numFmtId="178" fontId="8" fillId="0" borderId="56" xfId="62" applyNumberFormat="1" applyFont="1" applyFill="1" applyBorder="1" applyAlignment="1">
      <alignment horizontal="right" vertical="center" shrinkToFit="1"/>
      <protection/>
    </xf>
    <xf numFmtId="178" fontId="8" fillId="0" borderId="57" xfId="51" applyNumberFormat="1" applyFont="1" applyFill="1" applyBorder="1" applyAlignment="1">
      <alignment horizontal="right" vertical="center" shrinkToFit="1"/>
    </xf>
    <xf numFmtId="178" fontId="8" fillId="0" borderId="90" xfId="51" applyNumberFormat="1" applyFont="1" applyFill="1" applyBorder="1" applyAlignment="1" applyProtection="1">
      <alignment horizontal="right" vertical="center" shrinkToFit="1"/>
      <protection locked="0"/>
    </xf>
    <xf numFmtId="178" fontId="8" fillId="0" borderId="32" xfId="62" applyNumberFormat="1" applyFont="1" applyFill="1" applyBorder="1" applyAlignment="1">
      <alignment horizontal="center" vertical="center" shrinkToFit="1"/>
      <protection/>
    </xf>
    <xf numFmtId="178" fontId="8" fillId="0" borderId="65" xfId="51" applyNumberFormat="1" applyFont="1" applyFill="1" applyBorder="1" applyAlignment="1">
      <alignment horizontal="right" vertical="center" shrinkToFit="1"/>
    </xf>
    <xf numFmtId="178" fontId="8" fillId="0" borderId="66" xfId="51" applyNumberFormat="1" applyFont="1" applyFill="1" applyBorder="1" applyAlignment="1">
      <alignment horizontal="right" vertical="center" shrinkToFit="1"/>
    </xf>
    <xf numFmtId="178" fontId="8" fillId="0" borderId="49" xfId="62" applyNumberFormat="1" applyFont="1" applyFill="1" applyBorder="1" applyAlignment="1">
      <alignment horizontal="right" vertical="center" shrinkToFit="1"/>
      <protection/>
    </xf>
    <xf numFmtId="178" fontId="8" fillId="0" borderId="57" xfId="62" applyNumberFormat="1" applyFont="1" applyFill="1" applyBorder="1" applyAlignment="1">
      <alignment horizontal="right" vertical="center" shrinkToFit="1"/>
      <protection/>
    </xf>
    <xf numFmtId="178" fontId="8" fillId="0" borderId="0" xfId="51" applyNumberFormat="1" applyFont="1" applyBorder="1" applyAlignment="1">
      <alignment horizontal="right" vertical="center"/>
    </xf>
    <xf numFmtId="178" fontId="8" fillId="0" borderId="0" xfId="62" applyNumberFormat="1" applyFont="1" applyFill="1" applyBorder="1" applyAlignment="1">
      <alignment horizontal="right" vertical="center" shrinkToFit="1"/>
      <protection/>
    </xf>
    <xf numFmtId="178" fontId="8" fillId="0" borderId="0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0" xfId="51" applyNumberFormat="1" applyFont="1" applyFill="1" applyBorder="1" applyAlignment="1">
      <alignment horizontal="right" vertical="center" shrinkToFit="1"/>
    </xf>
    <xf numFmtId="178" fontId="8" fillId="0" borderId="0" xfId="51" applyNumberFormat="1" applyFont="1" applyFill="1" applyBorder="1" applyAlignment="1" applyProtection="1">
      <alignment horizontal="right" vertical="center" shrinkToFit="1"/>
      <protection locked="0"/>
    </xf>
    <xf numFmtId="185" fontId="8" fillId="0" borderId="0" xfId="51" applyNumberFormat="1" applyFont="1" applyFill="1" applyBorder="1" applyAlignment="1">
      <alignment horizontal="right" vertical="center"/>
    </xf>
    <xf numFmtId="185" fontId="8" fillId="0" borderId="0" xfId="51" applyNumberFormat="1" applyFont="1" applyBorder="1" applyAlignment="1">
      <alignment horizontal="right" vertical="center"/>
    </xf>
    <xf numFmtId="178" fontId="8" fillId="0" borderId="31" xfId="62" applyNumberFormat="1" applyFont="1" applyBorder="1" applyAlignment="1">
      <alignment horizontal="right" vertical="center" shrinkToFit="1"/>
      <protection/>
    </xf>
    <xf numFmtId="178" fontId="8" fillId="0" borderId="54" xfId="62" applyNumberFormat="1" applyFont="1" applyBorder="1" applyAlignment="1">
      <alignment horizontal="right" vertical="center" shrinkToFit="1"/>
      <protection/>
    </xf>
    <xf numFmtId="178" fontId="8" fillId="0" borderId="0" xfId="62" applyNumberFormat="1" applyFont="1" applyBorder="1" applyAlignment="1">
      <alignment horizontal="right" vertical="center" shrinkToFit="1"/>
      <protection/>
    </xf>
    <xf numFmtId="178" fontId="8" fillId="0" borderId="72" xfId="62" applyNumberFormat="1" applyFont="1" applyBorder="1" applyAlignment="1">
      <alignment horizontal="right" vertical="center" shrinkToFit="1"/>
      <protection/>
    </xf>
    <xf numFmtId="178" fontId="8" fillId="0" borderId="42" xfId="62" applyNumberFormat="1" applyFont="1" applyBorder="1" applyAlignment="1">
      <alignment horizontal="right" vertical="center" shrinkToFit="1"/>
      <protection/>
    </xf>
    <xf numFmtId="178" fontId="8" fillId="0" borderId="74" xfId="62" applyNumberFormat="1" applyFont="1" applyBorder="1" applyAlignment="1">
      <alignment horizontal="right" vertical="center" shrinkToFit="1"/>
      <protection/>
    </xf>
    <xf numFmtId="0" fontId="11" fillId="0" borderId="0" xfId="62" applyFont="1">
      <alignment/>
      <protection/>
    </xf>
    <xf numFmtId="0" fontId="10" fillId="0" borderId="0" xfId="62" applyFont="1" applyAlignment="1">
      <alignment horizontal="left"/>
      <protection/>
    </xf>
    <xf numFmtId="0" fontId="11" fillId="0" borderId="0" xfId="62" applyFont="1" applyBorder="1">
      <alignment/>
      <protection/>
    </xf>
    <xf numFmtId="0" fontId="2" fillId="0" borderId="0" xfId="62" applyFont="1" applyAlignment="1">
      <alignment/>
      <protection/>
    </xf>
    <xf numFmtId="0" fontId="11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1" fontId="8" fillId="0" borderId="58" xfId="62" applyNumberFormat="1" applyFont="1" applyBorder="1" applyAlignment="1" applyProtection="1">
      <alignment horizontal="center" vertical="center"/>
      <protection locked="0"/>
    </xf>
    <xf numFmtId="1" fontId="8" fillId="0" borderId="45" xfId="62" applyNumberFormat="1" applyFont="1" applyBorder="1" applyAlignment="1" applyProtection="1">
      <alignment horizontal="center" vertical="center"/>
      <protection locked="0"/>
    </xf>
    <xf numFmtId="0" fontId="8" fillId="0" borderId="50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51" xfId="62" applyFont="1" applyBorder="1" applyAlignment="1" applyProtection="1">
      <alignment horizontal="center" vertical="center"/>
      <protection locked="0"/>
    </xf>
    <xf numFmtId="0" fontId="8" fillId="0" borderId="26" xfId="62" applyFont="1" applyBorder="1" applyAlignment="1" applyProtection="1">
      <alignment horizontal="center" vertical="center"/>
      <protection locked="0"/>
    </xf>
    <xf numFmtId="0" fontId="8" fillId="0" borderId="26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95" xfId="62" applyFont="1" applyBorder="1" applyAlignment="1">
      <alignment horizontal="center" vertical="center"/>
      <protection/>
    </xf>
    <xf numFmtId="0" fontId="8" fillId="0" borderId="96" xfId="62" applyFont="1" applyBorder="1" applyAlignment="1">
      <alignment horizontal="center" vertical="center"/>
      <protection/>
    </xf>
    <xf numFmtId="0" fontId="8" fillId="0" borderId="97" xfId="62" applyFont="1" applyBorder="1" applyAlignment="1">
      <alignment horizontal="center" vertical="center"/>
      <protection/>
    </xf>
    <xf numFmtId="0" fontId="8" fillId="0" borderId="52" xfId="62" applyFont="1" applyBorder="1" applyAlignment="1" applyProtection="1">
      <alignment horizontal="center" vertical="center"/>
      <protection locked="0"/>
    </xf>
    <xf numFmtId="0" fontId="8" fillId="0" borderId="33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98" xfId="62" applyFont="1" applyBorder="1" applyAlignment="1">
      <alignment horizontal="center" vertical="center"/>
      <protection/>
    </xf>
    <xf numFmtId="0" fontId="8" fillId="0" borderId="99" xfId="62" applyFont="1" applyBorder="1" applyAlignment="1">
      <alignment horizontal="center" vertical="center"/>
      <protection/>
    </xf>
    <xf numFmtId="0" fontId="8" fillId="0" borderId="100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8" fillId="0" borderId="33" xfId="62" applyFont="1" applyBorder="1" applyAlignment="1" applyProtection="1">
      <alignment horizontal="center" vertical="center"/>
      <protection locked="0"/>
    </xf>
    <xf numFmtId="0" fontId="8" fillId="0" borderId="53" xfId="62" applyFont="1" applyBorder="1" applyAlignment="1" applyProtection="1">
      <alignment horizontal="center" vertical="center"/>
      <protection locked="0"/>
    </xf>
    <xf numFmtId="0" fontId="8" fillId="0" borderId="34" xfId="62" applyFont="1" applyBorder="1" applyAlignment="1" applyProtection="1">
      <alignment horizontal="center" vertical="center"/>
      <protection locked="0"/>
    </xf>
    <xf numFmtId="0" fontId="8" fillId="0" borderId="34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101" xfId="62" applyFont="1" applyBorder="1" applyAlignment="1">
      <alignment horizontal="center" vertical="center"/>
      <protection/>
    </xf>
    <xf numFmtId="0" fontId="8" fillId="0" borderId="102" xfId="62" applyFont="1" applyBorder="1" applyAlignment="1">
      <alignment horizontal="center" vertical="center"/>
      <protection/>
    </xf>
    <xf numFmtId="0" fontId="8" fillId="0" borderId="103" xfId="62" applyFont="1" applyBorder="1" applyAlignment="1">
      <alignment horizontal="center" vertical="center"/>
      <protection/>
    </xf>
    <xf numFmtId="0" fontId="8" fillId="0" borderId="56" xfId="62" applyFont="1" applyBorder="1" applyAlignment="1" applyProtection="1">
      <alignment horizontal="center" vertical="center"/>
      <protection locked="0"/>
    </xf>
    <xf numFmtId="0" fontId="8" fillId="0" borderId="27" xfId="62" applyFont="1" applyBorder="1" applyAlignment="1" applyProtection="1">
      <alignment horizontal="center" vertical="center"/>
      <protection locked="0"/>
    </xf>
    <xf numFmtId="0" fontId="8" fillId="0" borderId="31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54" xfId="62" applyFont="1" applyBorder="1" applyAlignment="1">
      <alignment horizontal="center" vertical="center"/>
      <protection/>
    </xf>
    <xf numFmtId="0" fontId="8" fillId="0" borderId="5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46" xfId="62" applyFont="1" applyBorder="1" applyAlignment="1">
      <alignment horizontal="center" vertical="center"/>
      <protection/>
    </xf>
    <xf numFmtId="0" fontId="8" fillId="0" borderId="46" xfId="62" applyFont="1" applyBorder="1" applyAlignment="1" applyProtection="1">
      <alignment horizontal="center" vertical="center"/>
      <protection locked="0"/>
    </xf>
    <xf numFmtId="0" fontId="8" fillId="0" borderId="42" xfId="62" applyFont="1" applyBorder="1" applyAlignment="1">
      <alignment horizontal="center" vertical="center"/>
      <protection/>
    </xf>
    <xf numFmtId="0" fontId="8" fillId="0" borderId="72" xfId="62" applyFont="1" applyBorder="1" applyAlignment="1">
      <alignment horizontal="center" vertical="center"/>
      <protection/>
    </xf>
    <xf numFmtId="0" fontId="8" fillId="0" borderId="78" xfId="62" applyFont="1" applyFill="1" applyBorder="1" applyAlignment="1" applyProtection="1">
      <alignment horizontal="distributed" vertical="center"/>
      <protection locked="0"/>
    </xf>
    <xf numFmtId="0" fontId="8" fillId="0" borderId="55" xfId="62" applyFont="1" applyBorder="1" applyAlignment="1" applyProtection="1">
      <alignment horizontal="center" vertical="center"/>
      <protection locked="0"/>
    </xf>
    <xf numFmtId="0" fontId="8" fillId="0" borderId="59" xfId="62" applyFont="1" applyBorder="1" applyAlignment="1" applyProtection="1">
      <alignment horizontal="center" vertical="center"/>
      <protection locked="0"/>
    </xf>
    <xf numFmtId="0" fontId="8" fillId="0" borderId="59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104" xfId="62" applyFont="1" applyBorder="1" applyAlignment="1">
      <alignment horizontal="center" vertical="center"/>
      <protection/>
    </xf>
    <xf numFmtId="0" fontId="8" fillId="0" borderId="105" xfId="62" applyFont="1" applyBorder="1" applyAlignment="1">
      <alignment horizontal="center" vertical="center"/>
      <protection/>
    </xf>
    <xf numFmtId="0" fontId="8" fillId="0" borderId="106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107" xfId="62" applyFont="1" applyBorder="1" applyAlignment="1">
      <alignment horizontal="center" vertical="center"/>
      <protection/>
    </xf>
    <xf numFmtId="0" fontId="8" fillId="0" borderId="108" xfId="62" applyFont="1" applyBorder="1" applyAlignment="1">
      <alignment horizontal="center" vertical="center"/>
      <protection/>
    </xf>
    <xf numFmtId="0" fontId="8" fillId="0" borderId="109" xfId="62" applyFont="1" applyBorder="1" applyAlignment="1">
      <alignment horizontal="center" vertical="center"/>
      <protection/>
    </xf>
    <xf numFmtId="0" fontId="8" fillId="0" borderId="110" xfId="62" applyFont="1" applyBorder="1" applyAlignment="1">
      <alignment horizontal="center" vertical="center"/>
      <protection/>
    </xf>
    <xf numFmtId="0" fontId="8" fillId="0" borderId="55" xfId="62" applyFont="1" applyBorder="1" applyAlignment="1">
      <alignment horizontal="center" vertical="center"/>
      <protection/>
    </xf>
    <xf numFmtId="1" fontId="8" fillId="0" borderId="69" xfId="62" applyNumberFormat="1" applyFont="1" applyBorder="1" applyAlignment="1" applyProtection="1">
      <alignment horizontal="center" vertical="center"/>
      <protection locked="0"/>
    </xf>
    <xf numFmtId="1" fontId="8" fillId="0" borderId="68" xfId="62" applyNumberFormat="1" applyFont="1" applyBorder="1" applyAlignment="1" applyProtection="1">
      <alignment horizontal="center" vertical="center"/>
      <protection locked="0"/>
    </xf>
    <xf numFmtId="0" fontId="8" fillId="0" borderId="68" xfId="62" applyFont="1" applyBorder="1" applyAlignment="1">
      <alignment horizontal="center" vertical="center"/>
      <protection/>
    </xf>
    <xf numFmtId="0" fontId="8" fillId="0" borderId="67" xfId="62" applyFont="1" applyBorder="1" applyAlignment="1">
      <alignment horizontal="center" vertical="center"/>
      <protection/>
    </xf>
    <xf numFmtId="0" fontId="8" fillId="0" borderId="69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66" xfId="62" applyFont="1" applyBorder="1" applyAlignment="1">
      <alignment horizontal="center" vertical="center"/>
      <protection/>
    </xf>
    <xf numFmtId="0" fontId="8" fillId="0" borderId="1" xfId="62" applyFont="1" applyBorder="1" applyAlignment="1">
      <alignment horizontal="center" vertical="center"/>
      <protection/>
    </xf>
    <xf numFmtId="0" fontId="8" fillId="0" borderId="1" xfId="62" applyFont="1" applyBorder="1" applyAlignment="1" applyProtection="1">
      <alignment horizontal="center" vertical="center"/>
      <protection locked="0"/>
    </xf>
    <xf numFmtId="0" fontId="8" fillId="0" borderId="65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25" xfId="62" applyFont="1" applyBorder="1" applyAlignment="1" applyProtection="1">
      <alignment horizontal="left" vertical="center"/>
      <protection locked="0"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1" fontId="8" fillId="0" borderId="50" xfId="62" applyNumberFormat="1" applyFont="1" applyBorder="1" applyAlignment="1" applyProtection="1">
      <alignment horizontal="center" vertical="center"/>
      <protection locked="0"/>
    </xf>
    <xf numFmtId="0" fontId="8" fillId="0" borderId="61" xfId="62" applyFont="1" applyBorder="1" applyAlignment="1">
      <alignment horizontal="center" vertical="center"/>
      <protection/>
    </xf>
    <xf numFmtId="0" fontId="8" fillId="0" borderId="48" xfId="62" applyFont="1" applyBorder="1" applyAlignment="1" applyProtection="1">
      <alignment horizontal="center" vertical="center"/>
      <protection locked="0"/>
    </xf>
    <xf numFmtId="1" fontId="8" fillId="0" borderId="67" xfId="62" applyNumberFormat="1" applyFont="1" applyBorder="1" applyAlignment="1" applyProtection="1">
      <alignment horizontal="center" vertical="center"/>
      <protection locked="0"/>
    </xf>
    <xf numFmtId="0" fontId="8" fillId="0" borderId="45" xfId="62" applyFont="1" applyBorder="1" applyAlignment="1" applyProtection="1">
      <alignment horizontal="center" vertical="center"/>
      <protection locked="0"/>
    </xf>
    <xf numFmtId="0" fontId="8" fillId="0" borderId="111" xfId="62" applyFont="1" applyBorder="1" applyAlignment="1">
      <alignment horizontal="center" vertical="center"/>
      <protection/>
    </xf>
    <xf numFmtId="0" fontId="8" fillId="0" borderId="112" xfId="62" applyFont="1" applyBorder="1" applyAlignment="1">
      <alignment horizontal="center" vertical="center"/>
      <protection/>
    </xf>
    <xf numFmtId="2" fontId="7" fillId="0" borderId="0" xfId="62" applyNumberFormat="1" applyFont="1" applyAlignment="1">
      <alignment horizontal="left"/>
      <protection/>
    </xf>
    <xf numFmtId="2" fontId="6" fillId="0" borderId="0" xfId="62" applyNumberFormat="1" applyFont="1">
      <alignment/>
      <protection/>
    </xf>
    <xf numFmtId="2" fontId="6" fillId="0" borderId="0" xfId="62" applyNumberFormat="1" applyFont="1" applyBorder="1" applyAlignment="1">
      <alignment horizontal="center"/>
      <protection/>
    </xf>
    <xf numFmtId="2" fontId="6" fillId="0" borderId="82" xfId="62" applyNumberFormat="1" applyFont="1" applyBorder="1" applyAlignment="1">
      <alignment vertical="center"/>
      <protection/>
    </xf>
    <xf numFmtId="2" fontId="6" fillId="0" borderId="83" xfId="62" applyNumberFormat="1" applyFont="1" applyBorder="1" applyAlignment="1">
      <alignment vertical="center"/>
      <protection/>
    </xf>
    <xf numFmtId="2" fontId="6" fillId="0" borderId="64" xfId="62" applyNumberFormat="1" applyFont="1" applyBorder="1" applyAlignment="1">
      <alignment vertical="center"/>
      <protection/>
    </xf>
    <xf numFmtId="2" fontId="6" fillId="0" borderId="60" xfId="62" applyNumberFormat="1" applyFont="1" applyBorder="1" applyAlignment="1">
      <alignment vertical="center"/>
      <protection/>
    </xf>
    <xf numFmtId="0" fontId="15" fillId="0" borderId="1" xfId="62" applyFont="1" applyBorder="1" applyAlignment="1">
      <alignment horizontal="center" vertical="center" wrapText="1"/>
      <protection/>
    </xf>
    <xf numFmtId="1" fontId="6" fillId="0" borderId="82" xfId="62" applyNumberFormat="1" applyFont="1" applyFill="1" applyBorder="1" applyAlignment="1" applyProtection="1">
      <alignment vertical="center"/>
      <protection locked="0"/>
    </xf>
    <xf numFmtId="0" fontId="6" fillId="0" borderId="83" xfId="62" applyFont="1" applyFill="1" applyBorder="1" applyAlignment="1" applyProtection="1">
      <alignment horizontal="distributed" vertical="center"/>
      <protection locked="0"/>
    </xf>
    <xf numFmtId="188" fontId="6" fillId="0" borderId="84" xfId="62" applyNumberFormat="1" applyFont="1" applyBorder="1" applyAlignment="1">
      <alignment horizontal="center" vertical="center"/>
      <protection/>
    </xf>
    <xf numFmtId="188" fontId="6" fillId="0" borderId="86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" fontId="6" fillId="0" borderId="20" xfId="62" applyNumberFormat="1" applyFont="1" applyFill="1" applyBorder="1" applyAlignment="1" applyProtection="1">
      <alignment vertical="center"/>
      <protection locked="0"/>
    </xf>
    <xf numFmtId="0" fontId="6" fillId="0" borderId="70" xfId="62" applyFont="1" applyFill="1" applyBorder="1" applyAlignment="1" applyProtection="1">
      <alignment horizontal="distributed" vertical="center"/>
      <protection locked="0"/>
    </xf>
    <xf numFmtId="188" fontId="6" fillId="0" borderId="72" xfId="62" applyNumberFormat="1" applyFont="1" applyBorder="1" applyAlignment="1">
      <alignment horizontal="center" vertical="center"/>
      <protection/>
    </xf>
    <xf numFmtId="189" fontId="6" fillId="0" borderId="72" xfId="62" applyNumberFormat="1" applyFont="1" applyBorder="1" applyAlignment="1">
      <alignment horizontal="center" vertical="center"/>
      <protection/>
    </xf>
    <xf numFmtId="189" fontId="6" fillId="0" borderId="72" xfId="62" applyNumberFormat="1" applyFont="1" applyFill="1" applyBorder="1" applyAlignment="1">
      <alignment horizontal="center" vertical="center"/>
      <protection/>
    </xf>
    <xf numFmtId="188" fontId="6" fillId="0" borderId="41" xfId="62" applyNumberFormat="1" applyFont="1" applyFill="1" applyBorder="1" applyAlignment="1">
      <alignment horizontal="center" vertical="center"/>
      <protection/>
    </xf>
    <xf numFmtId="188" fontId="6" fillId="0" borderId="31" xfId="62" applyNumberFormat="1" applyFont="1" applyBorder="1" applyAlignment="1">
      <alignment horizontal="center" vertical="center"/>
      <protection/>
    </xf>
    <xf numFmtId="1" fontId="6" fillId="0" borderId="18" xfId="62" applyNumberFormat="1" applyFont="1" applyFill="1" applyBorder="1" applyAlignment="1" applyProtection="1">
      <alignment vertical="center"/>
      <protection locked="0"/>
    </xf>
    <xf numFmtId="0" fontId="6" fillId="0" borderId="14" xfId="62" applyFont="1" applyFill="1" applyBorder="1" applyAlignment="1" applyProtection="1">
      <alignment horizontal="distributed" vertical="center"/>
      <protection locked="0"/>
    </xf>
    <xf numFmtId="188" fontId="6" fillId="0" borderId="26" xfId="62" applyNumberFormat="1" applyFont="1" applyBorder="1" applyAlignment="1">
      <alignment horizontal="center" vertical="center"/>
      <protection/>
    </xf>
    <xf numFmtId="189" fontId="6" fillId="0" borderId="95" xfId="62" applyNumberFormat="1" applyFont="1" applyBorder="1" applyAlignment="1">
      <alignment horizontal="center" vertical="center"/>
      <protection/>
    </xf>
    <xf numFmtId="188" fontId="6" fillId="0" borderId="96" xfId="62" applyNumberFormat="1" applyFont="1" applyBorder="1" applyAlignment="1">
      <alignment horizontal="center" vertical="center"/>
      <protection/>
    </xf>
    <xf numFmtId="188" fontId="6" fillId="0" borderId="95" xfId="62" applyNumberFormat="1" applyFont="1" applyBorder="1" applyAlignment="1">
      <alignment horizontal="center" vertical="center"/>
      <protection/>
    </xf>
    <xf numFmtId="189" fontId="6" fillId="0" borderId="95" xfId="62" applyNumberFormat="1" applyFont="1" applyFill="1" applyBorder="1" applyAlignment="1">
      <alignment horizontal="center" vertical="center"/>
      <protection/>
    </xf>
    <xf numFmtId="188" fontId="6" fillId="0" borderId="113" xfId="62" applyNumberFormat="1" applyFont="1" applyFill="1" applyBorder="1" applyAlignment="1">
      <alignment horizontal="center" vertical="center"/>
      <protection/>
    </xf>
    <xf numFmtId="1" fontId="6" fillId="0" borderId="19" xfId="62" applyNumberFormat="1" applyFont="1" applyFill="1" applyBorder="1" applyAlignment="1" applyProtection="1">
      <alignment vertical="center"/>
      <protection locked="0"/>
    </xf>
    <xf numFmtId="0" fontId="6" fillId="0" borderId="17" xfId="62" applyFont="1" applyFill="1" applyBorder="1" applyAlignment="1" applyProtection="1">
      <alignment horizontal="distributed" vertical="center"/>
      <protection locked="0"/>
    </xf>
    <xf numFmtId="188" fontId="6" fillId="0" borderId="34" xfId="51" applyNumberFormat="1" applyFont="1" applyFill="1" applyBorder="1" applyAlignment="1">
      <alignment horizontal="center" vertical="center"/>
    </xf>
    <xf numFmtId="189" fontId="6" fillId="0" borderId="101" xfId="62" applyNumberFormat="1" applyFont="1" applyBorder="1" applyAlignment="1">
      <alignment horizontal="center" vertical="center"/>
      <protection/>
    </xf>
    <xf numFmtId="188" fontId="6" fillId="0" borderId="102" xfId="51" applyNumberFormat="1" applyFont="1" applyFill="1" applyBorder="1" applyAlignment="1">
      <alignment horizontal="center" vertical="center"/>
    </xf>
    <xf numFmtId="188" fontId="6" fillId="0" borderId="101" xfId="51" applyNumberFormat="1" applyFont="1" applyFill="1" applyBorder="1" applyAlignment="1">
      <alignment horizontal="center" vertical="center"/>
    </xf>
    <xf numFmtId="189" fontId="6" fillId="0" borderId="101" xfId="62" applyNumberFormat="1" applyFont="1" applyFill="1" applyBorder="1" applyAlignment="1">
      <alignment horizontal="center" vertical="center"/>
      <protection/>
    </xf>
    <xf numFmtId="188" fontId="6" fillId="0" borderId="114" xfId="51" applyNumberFormat="1" applyFont="1" applyFill="1" applyBorder="1" applyAlignment="1">
      <alignment horizontal="center" vertical="center"/>
    </xf>
    <xf numFmtId="1" fontId="6" fillId="0" borderId="15" xfId="62" applyNumberFormat="1" applyFont="1" applyFill="1" applyBorder="1" applyAlignment="1" applyProtection="1">
      <alignment vertical="center"/>
      <protection locked="0"/>
    </xf>
    <xf numFmtId="1" fontId="6" fillId="0" borderId="35" xfId="62" applyNumberFormat="1" applyFont="1" applyFill="1" applyBorder="1" applyAlignment="1" applyProtection="1">
      <alignment vertical="center"/>
      <protection locked="0"/>
    </xf>
    <xf numFmtId="189" fontId="6" fillId="0" borderId="49" xfId="62" applyNumberFormat="1" applyFont="1" applyBorder="1" applyAlignment="1">
      <alignment horizontal="center" vertical="center"/>
      <protection/>
    </xf>
    <xf numFmtId="189" fontId="6" fillId="0" borderId="49" xfId="62" applyNumberFormat="1" applyFont="1" applyFill="1" applyBorder="1" applyAlignment="1">
      <alignment horizontal="center" vertical="center"/>
      <protection/>
    </xf>
    <xf numFmtId="189" fontId="6" fillId="0" borderId="84" xfId="62" applyNumberFormat="1" applyFont="1" applyBorder="1" applyAlignment="1">
      <alignment horizontal="center" vertical="center"/>
      <protection/>
    </xf>
    <xf numFmtId="189" fontId="6" fillId="0" borderId="84" xfId="62" applyNumberFormat="1" applyFont="1" applyFill="1" applyBorder="1" applyAlignment="1">
      <alignment horizontal="center" vertical="center"/>
      <protection/>
    </xf>
    <xf numFmtId="188" fontId="6" fillId="0" borderId="42" xfId="51" applyNumberFormat="1" applyFont="1" applyFill="1" applyBorder="1" applyAlignment="1">
      <alignment horizontal="center" vertical="center"/>
    </xf>
    <xf numFmtId="188" fontId="6" fillId="0" borderId="72" xfId="51" applyNumberFormat="1" applyFont="1" applyFill="1" applyBorder="1" applyAlignment="1">
      <alignment horizontal="center" vertical="center"/>
    </xf>
    <xf numFmtId="189" fontId="6" fillId="0" borderId="31" xfId="62" applyNumberFormat="1" applyFont="1" applyBorder="1" applyAlignment="1">
      <alignment horizontal="center" vertical="center"/>
      <protection/>
    </xf>
    <xf numFmtId="189" fontId="6" fillId="0" borderId="31" xfId="62" applyNumberFormat="1" applyFont="1" applyFill="1" applyBorder="1" applyAlignment="1">
      <alignment horizontal="center" vertical="center"/>
      <protection/>
    </xf>
    <xf numFmtId="188" fontId="6" fillId="0" borderId="41" xfId="51" applyNumberFormat="1" applyFont="1" applyFill="1" applyBorder="1" applyAlignment="1">
      <alignment horizontal="center" vertical="center"/>
    </xf>
    <xf numFmtId="0" fontId="6" fillId="0" borderId="36" xfId="62" applyFont="1" applyFill="1" applyBorder="1" applyAlignment="1" applyProtection="1">
      <alignment horizontal="distributed" vertical="center"/>
      <protection locked="0"/>
    </xf>
    <xf numFmtId="188" fontId="6" fillId="0" borderId="49" xfId="51" applyNumberFormat="1" applyFont="1" applyFill="1" applyBorder="1" applyAlignment="1">
      <alignment horizontal="center" vertical="center"/>
    </xf>
    <xf numFmtId="188" fontId="6" fillId="0" borderId="44" xfId="51" applyNumberFormat="1" applyFont="1" applyFill="1" applyBorder="1" applyAlignment="1">
      <alignment horizontal="center" vertical="center"/>
    </xf>
    <xf numFmtId="189" fontId="6" fillId="0" borderId="1" xfId="62" applyNumberFormat="1" applyFont="1" applyBorder="1" applyAlignment="1">
      <alignment horizontal="center" vertical="center"/>
      <protection/>
    </xf>
    <xf numFmtId="189" fontId="6" fillId="0" borderId="1" xfId="62" applyNumberFormat="1" applyFont="1" applyFill="1" applyBorder="1" applyAlignment="1">
      <alignment horizontal="center" vertical="center"/>
      <protection/>
    </xf>
    <xf numFmtId="188" fontId="6" fillId="0" borderId="81" xfId="51" applyNumberFormat="1" applyFont="1" applyFill="1" applyBorder="1" applyAlignment="1">
      <alignment horizontal="center" vertical="center"/>
    </xf>
    <xf numFmtId="189" fontId="6" fillId="0" borderId="64" xfId="62" applyNumberFormat="1" applyFont="1" applyBorder="1" applyAlignment="1">
      <alignment horizontal="center" vertical="center"/>
      <protection/>
    </xf>
    <xf numFmtId="188" fontId="6" fillId="0" borderId="0" xfId="51" applyNumberFormat="1" applyFont="1" applyFill="1" applyBorder="1" applyAlignment="1">
      <alignment horizontal="center" vertical="center"/>
    </xf>
    <xf numFmtId="0" fontId="15" fillId="0" borderId="66" xfId="62" applyFont="1" applyBorder="1" applyAlignment="1">
      <alignment horizontal="center" vertical="center" wrapText="1"/>
      <protection/>
    </xf>
    <xf numFmtId="188" fontId="6" fillId="0" borderId="72" xfId="62" applyNumberFormat="1" applyFont="1" applyFill="1" applyBorder="1" applyAlignment="1">
      <alignment horizontal="center" vertical="center"/>
      <protection/>
    </xf>
    <xf numFmtId="188" fontId="6" fillId="0" borderId="95" xfId="62" applyNumberFormat="1" applyFont="1" applyFill="1" applyBorder="1" applyAlignment="1">
      <alignment horizontal="center" vertical="center"/>
      <protection/>
    </xf>
    <xf numFmtId="188" fontId="6" fillId="0" borderId="42" xfId="62" applyNumberFormat="1" applyFont="1" applyFill="1" applyBorder="1" applyAlignment="1">
      <alignment horizontal="center" vertical="center"/>
      <protection/>
    </xf>
    <xf numFmtId="188" fontId="6" fillId="0" borderId="84" xfId="62" applyNumberFormat="1" applyFont="1" applyFill="1" applyBorder="1" applyAlignment="1">
      <alignment horizontal="center" vertical="center"/>
      <protection/>
    </xf>
    <xf numFmtId="188" fontId="6" fillId="0" borderId="31" xfId="62" applyNumberFormat="1" applyFont="1" applyFill="1" applyBorder="1" applyAlignment="1">
      <alignment horizontal="center" vertical="center"/>
      <protection/>
    </xf>
    <xf numFmtId="189" fontId="6" fillId="0" borderId="74" xfId="62" applyNumberFormat="1" applyFont="1" applyFill="1" applyBorder="1" applyAlignment="1">
      <alignment horizontal="center" vertical="center"/>
      <protection/>
    </xf>
    <xf numFmtId="189" fontId="6" fillId="0" borderId="97" xfId="62" applyNumberFormat="1" applyFont="1" applyFill="1" applyBorder="1" applyAlignment="1">
      <alignment horizontal="center" vertical="center"/>
      <protection/>
    </xf>
    <xf numFmtId="189" fontId="6" fillId="0" borderId="103" xfId="62" applyNumberFormat="1" applyFont="1" applyFill="1" applyBorder="1" applyAlignment="1">
      <alignment horizontal="center" vertical="center"/>
      <protection/>
    </xf>
    <xf numFmtId="189" fontId="6" fillId="0" borderId="115" xfId="62" applyNumberFormat="1" applyFont="1" applyFill="1" applyBorder="1" applyAlignment="1">
      <alignment horizontal="center" vertical="center"/>
      <protection/>
    </xf>
    <xf numFmtId="189" fontId="6" fillId="0" borderId="90" xfId="62" applyNumberFormat="1" applyFont="1" applyFill="1" applyBorder="1" applyAlignment="1">
      <alignment horizontal="center" vertical="center"/>
      <protection/>
    </xf>
    <xf numFmtId="189" fontId="6" fillId="0" borderId="116" xfId="62" applyNumberFormat="1" applyFont="1" applyFill="1" applyBorder="1" applyAlignment="1">
      <alignment horizontal="center" vertical="center"/>
      <protection/>
    </xf>
    <xf numFmtId="188" fontId="6" fillId="0" borderId="85" xfId="62" applyNumberFormat="1" applyFont="1" applyFill="1" applyBorder="1" applyAlignment="1">
      <alignment horizontal="center" vertical="center"/>
      <protection/>
    </xf>
    <xf numFmtId="188" fontId="6" fillId="0" borderId="96" xfId="62" applyNumberFormat="1" applyFont="1" applyFill="1" applyBorder="1" applyAlignment="1">
      <alignment horizontal="center" vertical="center"/>
      <protection/>
    </xf>
    <xf numFmtId="188" fontId="6" fillId="0" borderId="0" xfId="62" applyNumberFormat="1" applyFont="1" applyFill="1" applyBorder="1" applyAlignment="1">
      <alignment horizontal="center" vertical="center"/>
      <protection/>
    </xf>
    <xf numFmtId="189" fontId="6" fillId="0" borderId="82" xfId="62" applyNumberFormat="1" applyFont="1" applyBorder="1" applyAlignment="1">
      <alignment horizontal="center" vertical="center"/>
      <protection/>
    </xf>
    <xf numFmtId="189" fontId="6" fillId="0" borderId="20" xfId="62" applyNumberFormat="1" applyFont="1" applyBorder="1" applyAlignment="1">
      <alignment horizontal="center" vertical="center"/>
      <protection/>
    </xf>
    <xf numFmtId="189" fontId="6" fillId="0" borderId="40" xfId="62" applyNumberFormat="1" applyFont="1" applyBorder="1" applyAlignment="1">
      <alignment horizontal="center" vertical="center"/>
      <protection/>
    </xf>
    <xf numFmtId="189" fontId="6" fillId="0" borderId="117" xfId="62" applyNumberFormat="1" applyFont="1" applyBorder="1" applyAlignment="1">
      <alignment horizontal="center" vertical="center"/>
      <protection/>
    </xf>
    <xf numFmtId="189" fontId="6" fillId="0" borderId="118" xfId="62" applyNumberFormat="1" applyFont="1" applyBorder="1" applyAlignment="1">
      <alignment horizontal="center" vertical="center"/>
      <protection/>
    </xf>
    <xf numFmtId="189" fontId="6" fillId="0" borderId="119" xfId="62" applyNumberFormat="1" applyFont="1" applyBorder="1" applyAlignment="1">
      <alignment horizontal="center" vertical="center"/>
      <protection/>
    </xf>
    <xf numFmtId="189" fontId="6" fillId="0" borderId="120" xfId="62" applyNumberFormat="1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15" fillId="0" borderId="0" xfId="62" applyFont="1" applyBorder="1" applyAlignment="1">
      <alignment horizontal="center" vertical="center" wrapText="1"/>
      <protection/>
    </xf>
    <xf numFmtId="1" fontId="6" fillId="0" borderId="40" xfId="62" applyNumberFormat="1" applyFont="1" applyFill="1" applyBorder="1" applyAlignment="1" applyProtection="1">
      <alignment vertical="center"/>
      <protection locked="0"/>
    </xf>
    <xf numFmtId="0" fontId="6" fillId="0" borderId="21" xfId="62" applyFont="1" applyFill="1" applyBorder="1" applyAlignment="1" applyProtection="1">
      <alignment horizontal="distributed" vertical="center"/>
      <protection locked="0"/>
    </xf>
    <xf numFmtId="188" fontId="6" fillId="0" borderId="43" xfId="62" applyNumberFormat="1" applyFont="1" applyBorder="1" applyAlignment="1">
      <alignment horizontal="center" vertical="center"/>
      <protection/>
    </xf>
    <xf numFmtId="189" fontId="6" fillId="0" borderId="43" xfId="62" applyNumberFormat="1" applyFont="1" applyBorder="1" applyAlignment="1">
      <alignment horizontal="center" vertical="center"/>
      <protection/>
    </xf>
    <xf numFmtId="189" fontId="6" fillId="0" borderId="43" xfId="62" applyNumberFormat="1" applyFont="1" applyFill="1" applyBorder="1" applyAlignment="1">
      <alignment horizontal="center" vertical="center"/>
      <protection/>
    </xf>
    <xf numFmtId="189" fontId="6" fillId="0" borderId="54" xfId="62" applyNumberFormat="1" applyFont="1" applyFill="1" applyBorder="1" applyAlignment="1">
      <alignment horizontal="center" vertical="center"/>
      <protection/>
    </xf>
    <xf numFmtId="188" fontId="6" fillId="0" borderId="77" xfId="62" applyNumberFormat="1" applyFont="1" applyFill="1" applyBorder="1" applyAlignment="1">
      <alignment horizontal="center" vertical="center"/>
      <protection/>
    </xf>
    <xf numFmtId="189" fontId="6" fillId="0" borderId="121" xfId="62" applyNumberFormat="1" applyFont="1" applyBorder="1" applyAlignment="1">
      <alignment horizontal="center" vertical="center"/>
      <protection/>
    </xf>
    <xf numFmtId="188" fontId="6" fillId="0" borderId="43" xfId="62" applyNumberFormat="1" applyFont="1" applyFill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2" fontId="6" fillId="0" borderId="0" xfId="62" applyNumberFormat="1" applyFont="1" applyAlignment="1">
      <alignment vertical="center"/>
      <protection/>
    </xf>
    <xf numFmtId="188" fontId="6" fillId="0" borderId="42" xfId="62" applyNumberFormat="1" applyFont="1" applyBorder="1" applyAlignment="1">
      <alignment horizontal="center" vertical="center"/>
      <protection/>
    </xf>
    <xf numFmtId="0" fontId="6" fillId="0" borderId="71" xfId="62" applyFont="1" applyFill="1" applyBorder="1" applyAlignment="1" applyProtection="1">
      <alignment horizontal="distributed" vertical="center"/>
      <protection locked="0"/>
    </xf>
    <xf numFmtId="188" fontId="6" fillId="0" borderId="101" xfId="62" applyNumberFormat="1" applyFont="1" applyBorder="1" applyAlignment="1">
      <alignment horizontal="center" vertical="center"/>
      <protection/>
    </xf>
    <xf numFmtId="188" fontId="6" fillId="0" borderId="101" xfId="62" applyNumberFormat="1" applyFont="1" applyFill="1" applyBorder="1" applyAlignment="1">
      <alignment horizontal="center" vertical="center"/>
      <protection/>
    </xf>
    <xf numFmtId="188" fontId="6" fillId="0" borderId="1" xfId="62" applyNumberFormat="1" applyFont="1" applyBorder="1" applyAlignment="1">
      <alignment horizontal="center" vertical="center"/>
      <protection/>
    </xf>
    <xf numFmtId="188" fontId="6" fillId="0" borderId="1" xfId="62" applyNumberFormat="1" applyFont="1" applyFill="1" applyBorder="1" applyAlignment="1">
      <alignment horizontal="center" vertical="center"/>
      <protection/>
    </xf>
    <xf numFmtId="188" fontId="6" fillId="0" borderId="64" xfId="62" applyNumberFormat="1" applyFont="1" applyBorder="1" applyAlignment="1">
      <alignment horizontal="center" vertical="center"/>
      <protection/>
    </xf>
    <xf numFmtId="188" fontId="6" fillId="0" borderId="74" xfId="62" applyNumberFormat="1" applyFont="1" applyFill="1" applyBorder="1" applyAlignment="1">
      <alignment horizontal="center" vertical="center"/>
      <protection/>
    </xf>
    <xf numFmtId="188" fontId="6" fillId="0" borderId="97" xfId="62" applyNumberFormat="1" applyFont="1" applyFill="1" applyBorder="1" applyAlignment="1">
      <alignment horizontal="center" vertical="center"/>
      <protection/>
    </xf>
    <xf numFmtId="188" fontId="6" fillId="0" borderId="103" xfId="62" applyNumberFormat="1" applyFont="1" applyFill="1" applyBorder="1" applyAlignment="1">
      <alignment horizontal="center" vertical="center"/>
      <protection/>
    </xf>
    <xf numFmtId="188" fontId="6" fillId="0" borderId="122" xfId="62" applyNumberFormat="1" applyFont="1" applyFill="1" applyBorder="1" applyAlignment="1">
      <alignment horizontal="center" vertical="center"/>
      <protection/>
    </xf>
    <xf numFmtId="188" fontId="6" fillId="0" borderId="90" xfId="62" applyNumberFormat="1" applyFont="1" applyFill="1" applyBorder="1" applyAlignment="1">
      <alignment horizontal="center" vertical="center"/>
      <protection/>
    </xf>
    <xf numFmtId="188" fontId="6" fillId="0" borderId="116" xfId="62" applyNumberFormat="1" applyFont="1" applyFill="1" applyBorder="1" applyAlignment="1">
      <alignment horizontal="center" vertical="center"/>
      <protection/>
    </xf>
    <xf numFmtId="188" fontId="6" fillId="0" borderId="49" xfId="62" applyNumberFormat="1" applyFont="1" applyFill="1" applyBorder="1" applyAlignment="1">
      <alignment horizontal="center" vertical="center"/>
      <protection/>
    </xf>
    <xf numFmtId="188" fontId="6" fillId="0" borderId="123" xfId="62" applyNumberFormat="1" applyFont="1" applyBorder="1" applyAlignment="1">
      <alignment horizontal="center" vertical="center"/>
      <protection/>
    </xf>
    <xf numFmtId="188" fontId="6" fillId="0" borderId="20" xfId="62" applyNumberFormat="1" applyFont="1" applyBorder="1" applyAlignment="1">
      <alignment horizontal="center" vertical="center"/>
      <protection/>
    </xf>
    <xf numFmtId="188" fontId="6" fillId="0" borderId="40" xfId="62" applyNumberFormat="1" applyFont="1" applyBorder="1" applyAlignment="1">
      <alignment horizontal="center" vertical="center"/>
      <protection/>
    </xf>
    <xf numFmtId="188" fontId="6" fillId="0" borderId="124" xfId="62" applyNumberFormat="1" applyFont="1" applyBorder="1" applyAlignment="1">
      <alignment horizontal="center" vertical="center"/>
      <protection/>
    </xf>
    <xf numFmtId="188" fontId="6" fillId="0" borderId="118" xfId="62" applyNumberFormat="1" applyFont="1" applyBorder="1" applyAlignment="1">
      <alignment horizontal="center" vertical="center"/>
      <protection/>
    </xf>
    <xf numFmtId="188" fontId="6" fillId="0" borderId="18" xfId="62" applyNumberFormat="1" applyFont="1" applyBorder="1" applyAlignment="1">
      <alignment horizontal="center" vertical="center"/>
      <protection/>
    </xf>
    <xf numFmtId="188" fontId="6" fillId="0" borderId="82" xfId="62" applyNumberFormat="1" applyFont="1" applyBorder="1" applyAlignment="1">
      <alignment horizontal="center" vertical="center"/>
      <protection/>
    </xf>
    <xf numFmtId="188" fontId="6" fillId="0" borderId="120" xfId="62" applyNumberFormat="1" applyFont="1" applyBorder="1" applyAlignment="1">
      <alignment horizontal="center" vertical="center"/>
      <protection/>
    </xf>
    <xf numFmtId="0" fontId="17" fillId="0" borderId="49" xfId="62" applyFont="1" applyBorder="1" applyAlignment="1">
      <alignment horizontal="center" vertical="center" wrapText="1"/>
      <protection/>
    </xf>
    <xf numFmtId="0" fontId="17" fillId="0" borderId="81" xfId="62" applyFont="1" applyBorder="1" applyAlignment="1">
      <alignment horizontal="center" vertical="center" wrapText="1"/>
      <protection/>
    </xf>
    <xf numFmtId="188" fontId="6" fillId="0" borderId="121" xfId="62" applyNumberFormat="1" applyFont="1" applyBorder="1" applyAlignment="1">
      <alignment horizontal="center" vertical="center"/>
      <protection/>
    </xf>
    <xf numFmtId="188" fontId="6" fillId="0" borderId="115" xfId="62" applyNumberFormat="1" applyFont="1" applyFill="1" applyBorder="1" applyAlignment="1">
      <alignment horizontal="center" vertical="center"/>
      <protection/>
    </xf>
    <xf numFmtId="188" fontId="6" fillId="0" borderId="54" xfId="62" applyNumberFormat="1" applyFont="1" applyFill="1" applyBorder="1" applyAlignment="1">
      <alignment horizontal="center" vertical="center"/>
      <protection/>
    </xf>
    <xf numFmtId="0" fontId="17" fillId="0" borderId="44" xfId="62" applyFont="1" applyBorder="1" applyAlignment="1">
      <alignment horizontal="center" vertical="center" wrapText="1"/>
      <protection/>
    </xf>
    <xf numFmtId="0" fontId="6" fillId="0" borderId="0" xfId="62" applyFont="1" applyBorder="1">
      <alignment/>
      <protection/>
    </xf>
    <xf numFmtId="20" fontId="7" fillId="0" borderId="0" xfId="62" applyNumberFormat="1" applyFont="1" applyAlignment="1">
      <alignment horizontal="left"/>
      <protection/>
    </xf>
    <xf numFmtId="182" fontId="8" fillId="0" borderId="41" xfId="62" applyNumberFormat="1" applyFont="1" applyFill="1" applyBorder="1" applyAlignment="1" applyProtection="1">
      <alignment horizontal="center" vertical="center"/>
      <protection locked="0"/>
    </xf>
    <xf numFmtId="182" fontId="8" fillId="0" borderId="125" xfId="62" applyNumberFormat="1" applyFont="1" applyFill="1" applyBorder="1" applyAlignment="1" applyProtection="1">
      <alignment horizontal="center" vertical="center"/>
      <protection locked="0"/>
    </xf>
    <xf numFmtId="182" fontId="8" fillId="0" borderId="33" xfId="62" applyNumberFormat="1" applyFont="1" applyFill="1" applyBorder="1" applyAlignment="1" applyProtection="1">
      <alignment horizontal="center" vertical="center"/>
      <protection locked="0"/>
    </xf>
    <xf numFmtId="182" fontId="8" fillId="0" borderId="126" xfId="62" applyNumberFormat="1" applyFont="1" applyFill="1" applyBorder="1" applyAlignment="1" applyProtection="1">
      <alignment horizontal="center" vertical="center"/>
      <protection locked="0"/>
    </xf>
    <xf numFmtId="182" fontId="8" fillId="0" borderId="16" xfId="62" applyNumberFormat="1" applyFont="1" applyFill="1" applyBorder="1" applyAlignment="1" applyProtection="1">
      <alignment horizontal="center" vertical="center"/>
      <protection locked="0"/>
    </xf>
    <xf numFmtId="182" fontId="8" fillId="0" borderId="30" xfId="62" applyNumberFormat="1" applyFont="1" applyFill="1" applyBorder="1" applyAlignment="1" applyProtection="1">
      <alignment horizontal="center" vertical="center"/>
      <protection locked="0"/>
    </xf>
    <xf numFmtId="182" fontId="8" fillId="0" borderId="34" xfId="62" applyNumberFormat="1" applyFont="1" applyFill="1" applyBorder="1" applyAlignment="1" applyProtection="1">
      <alignment horizontal="center" vertical="center"/>
      <protection locked="0"/>
    </xf>
    <xf numFmtId="182" fontId="8" fillId="0" borderId="127" xfId="62" applyNumberFormat="1" applyFont="1" applyFill="1" applyBorder="1" applyAlignment="1" applyProtection="1">
      <alignment horizontal="center" vertical="center"/>
      <protection locked="0"/>
    </xf>
    <xf numFmtId="182" fontId="8" fillId="0" borderId="17" xfId="62" applyNumberFormat="1" applyFont="1" applyFill="1" applyBorder="1" applyAlignment="1" applyProtection="1">
      <alignment horizontal="center" vertical="center"/>
      <protection locked="0"/>
    </xf>
    <xf numFmtId="182" fontId="8" fillId="0" borderId="116" xfId="62" applyNumberFormat="1" applyFont="1" applyFill="1" applyBorder="1" applyAlignment="1">
      <alignment horizontal="right" vertical="center"/>
      <protection/>
    </xf>
    <xf numFmtId="182" fontId="8" fillId="0" borderId="43" xfId="62" applyNumberFormat="1" applyFont="1" applyFill="1" applyBorder="1" applyAlignment="1" applyProtection="1">
      <alignment horizontal="right" vertical="center"/>
      <protection locked="0"/>
    </xf>
    <xf numFmtId="182" fontId="8" fillId="0" borderId="116" xfId="62" applyNumberFormat="1" applyFont="1" applyFill="1" applyBorder="1" applyAlignment="1" applyProtection="1">
      <alignment horizontal="right" vertical="center"/>
      <protection locked="0"/>
    </xf>
    <xf numFmtId="182" fontId="8" fillId="0" borderId="77" xfId="62" applyNumberFormat="1" applyFont="1" applyFill="1" applyBorder="1" applyAlignment="1" applyProtection="1">
      <alignment horizontal="right" vertical="center"/>
      <protection locked="0"/>
    </xf>
    <xf numFmtId="182" fontId="8" fillId="0" borderId="72" xfId="62" applyNumberFormat="1" applyFont="1" applyFill="1" applyBorder="1" applyAlignment="1" applyProtection="1">
      <alignment horizontal="right" vertical="center"/>
      <protection locked="0"/>
    </xf>
    <xf numFmtId="182" fontId="8" fillId="0" borderId="47" xfId="62" applyNumberFormat="1" applyFont="1" applyFill="1" applyBorder="1" applyAlignment="1" applyProtection="1">
      <alignment horizontal="center" vertical="center"/>
      <protection locked="0"/>
    </xf>
    <xf numFmtId="182" fontId="8" fillId="0" borderId="59" xfId="62" applyNumberFormat="1" applyFont="1" applyFill="1" applyBorder="1" applyAlignment="1" applyProtection="1">
      <alignment horizontal="center" vertical="center"/>
      <protection locked="0"/>
    </xf>
    <xf numFmtId="182" fontId="8" fillId="0" borderId="128" xfId="62" applyNumberFormat="1" applyFont="1" applyFill="1" applyBorder="1" applyAlignment="1" applyProtection="1">
      <alignment horizontal="center" vertical="center"/>
      <protection locked="0"/>
    </xf>
    <xf numFmtId="182" fontId="8" fillId="0" borderId="78" xfId="62" applyNumberFormat="1" applyFont="1" applyFill="1" applyBorder="1" applyAlignment="1" applyProtection="1">
      <alignment horizontal="center" vertical="center"/>
      <protection locked="0"/>
    </xf>
    <xf numFmtId="182" fontId="8" fillId="0" borderId="122" xfId="62" applyNumberFormat="1" applyFont="1" applyFill="1" applyBorder="1" applyAlignment="1" applyProtection="1">
      <alignment horizontal="right" vertical="center"/>
      <protection locked="0"/>
    </xf>
    <xf numFmtId="182" fontId="8" fillId="0" borderId="72" xfId="62" applyNumberFormat="1" applyFont="1" applyFill="1" applyBorder="1" applyAlignment="1" applyProtection="1">
      <alignment horizontal="center" vertical="center"/>
      <protection locked="0"/>
    </xf>
    <xf numFmtId="182" fontId="8" fillId="0" borderId="126" xfId="62" applyNumberFormat="1" applyFont="1" applyFill="1" applyBorder="1" applyAlignment="1">
      <alignment horizontal="right" vertical="center"/>
      <protection/>
    </xf>
    <xf numFmtId="182" fontId="8" fillId="0" borderId="129" xfId="62" applyNumberFormat="1" applyFont="1" applyFill="1" applyBorder="1" applyAlignment="1">
      <alignment horizontal="right" vertical="center"/>
      <protection/>
    </xf>
    <xf numFmtId="182" fontId="8" fillId="0" borderId="48" xfId="62" applyNumberFormat="1" applyFont="1" applyFill="1" applyBorder="1" applyAlignment="1" applyProtection="1">
      <alignment horizontal="center" vertical="center"/>
      <protection locked="0"/>
    </xf>
    <xf numFmtId="182" fontId="8" fillId="0" borderId="27" xfId="62" applyNumberFormat="1" applyFont="1" applyFill="1" applyBorder="1" applyAlignment="1" applyProtection="1">
      <alignment horizontal="center" vertical="center"/>
      <protection locked="0"/>
    </xf>
    <xf numFmtId="182" fontId="8" fillId="0" borderId="39" xfId="62" applyNumberFormat="1" applyFont="1" applyFill="1" applyBorder="1" applyAlignment="1" applyProtection="1">
      <alignment horizontal="center" vertical="center"/>
      <protection locked="0"/>
    </xf>
    <xf numFmtId="182" fontId="8" fillId="0" borderId="43" xfId="51" applyNumberFormat="1" applyFont="1" applyFill="1" applyBorder="1" applyAlignment="1">
      <alignment horizontal="right" vertical="center"/>
    </xf>
    <xf numFmtId="182" fontId="8" fillId="0" borderId="31" xfId="51" applyNumberFormat="1" applyFont="1" applyFill="1" applyBorder="1" applyAlignment="1">
      <alignment horizontal="right" vertical="center"/>
    </xf>
    <xf numFmtId="182" fontId="8" fillId="0" borderId="116" xfId="51" applyNumberFormat="1" applyFont="1" applyFill="1" applyBorder="1" applyAlignment="1">
      <alignment horizontal="right" vertical="center"/>
    </xf>
    <xf numFmtId="182" fontId="8" fillId="0" borderId="77" xfId="51" applyNumberFormat="1" applyFont="1" applyFill="1" applyBorder="1" applyAlignment="1">
      <alignment horizontal="right" vertical="center"/>
    </xf>
    <xf numFmtId="182" fontId="8" fillId="0" borderId="115" xfId="51" applyNumberFormat="1" applyFont="1" applyFill="1" applyBorder="1" applyAlignment="1">
      <alignment horizontal="right" vertical="center"/>
    </xf>
    <xf numFmtId="182" fontId="8" fillId="0" borderId="130" xfId="51" applyNumberFormat="1" applyFont="1" applyFill="1" applyBorder="1" applyAlignment="1" applyProtection="1">
      <alignment horizontal="right" vertical="center"/>
      <protection locked="0"/>
    </xf>
    <xf numFmtId="182" fontId="8" fillId="0" borderId="131" xfId="51" applyNumberFormat="1" applyFont="1" applyFill="1" applyBorder="1" applyAlignment="1" applyProtection="1">
      <alignment horizontal="right" vertical="center"/>
      <protection locked="0"/>
    </xf>
    <xf numFmtId="182" fontId="8" fillId="0" borderId="92" xfId="51" applyNumberFormat="1" applyFont="1" applyFill="1" applyBorder="1" applyAlignment="1" applyProtection="1">
      <alignment horizontal="right" vertical="center"/>
      <protection locked="0"/>
    </xf>
    <xf numFmtId="182" fontId="8" fillId="0" borderId="130" xfId="51" applyNumberFormat="1" applyFont="1" applyFill="1" applyBorder="1" applyAlignment="1">
      <alignment horizontal="right" vertical="center"/>
    </xf>
    <xf numFmtId="182" fontId="8" fillId="0" borderId="131" xfId="51" applyNumberFormat="1" applyFont="1" applyFill="1" applyBorder="1" applyAlignment="1">
      <alignment horizontal="right" vertical="center"/>
    </xf>
    <xf numFmtId="182" fontId="8" fillId="0" borderId="127" xfId="51" applyNumberFormat="1" applyFont="1" applyFill="1" applyBorder="1" applyAlignment="1">
      <alignment horizontal="right" vertical="center"/>
    </xf>
    <xf numFmtId="182" fontId="8" fillId="0" borderId="115" xfId="62" applyNumberFormat="1" applyFont="1" applyFill="1" applyBorder="1" applyAlignment="1">
      <alignment horizontal="right" vertical="center"/>
      <protection/>
    </xf>
    <xf numFmtId="0" fontId="5" fillId="0" borderId="50" xfId="62" applyFont="1" applyBorder="1" applyAlignment="1" quotePrefix="1">
      <alignment horizontal="center" vertical="center"/>
      <protection/>
    </xf>
    <xf numFmtId="0" fontId="5" fillId="0" borderId="45" xfId="62" applyFont="1" applyBorder="1" applyAlignment="1" quotePrefix="1">
      <alignment horizontal="center" vertical="center"/>
      <protection/>
    </xf>
    <xf numFmtId="182" fontId="8" fillId="0" borderId="48" xfId="62" applyNumberFormat="1" applyFont="1" applyBorder="1" applyAlignment="1">
      <alignment horizontal="center" vertical="center"/>
      <protection/>
    </xf>
    <xf numFmtId="182" fontId="8" fillId="0" borderId="27" xfId="62" applyNumberFormat="1" applyFont="1" applyBorder="1" applyAlignment="1">
      <alignment horizontal="right" vertical="center"/>
      <protection/>
    </xf>
    <xf numFmtId="182" fontId="8" fillId="0" borderId="48" xfId="62" applyNumberFormat="1" applyFont="1" applyBorder="1" applyAlignment="1">
      <alignment horizontal="right" vertical="center"/>
      <protection/>
    </xf>
    <xf numFmtId="182" fontId="8" fillId="0" borderId="39" xfId="62" applyNumberFormat="1" applyFont="1" applyBorder="1" applyAlignment="1">
      <alignment horizontal="right" vertical="center"/>
      <protection/>
    </xf>
    <xf numFmtId="182" fontId="8" fillId="0" borderId="31" xfId="62" applyNumberFormat="1" applyFont="1" applyBorder="1" applyAlignment="1">
      <alignment horizontal="center" vertical="center"/>
      <protection/>
    </xf>
    <xf numFmtId="182" fontId="8" fillId="0" borderId="43" xfId="62" applyNumberFormat="1" applyFont="1" applyBorder="1" applyAlignment="1">
      <alignment horizontal="right" vertical="center"/>
      <protection/>
    </xf>
    <xf numFmtId="182" fontId="8" fillId="0" borderId="31" xfId="62" applyNumberFormat="1" applyFont="1" applyBorder="1" applyAlignment="1">
      <alignment horizontal="right" vertical="center"/>
      <protection/>
    </xf>
    <xf numFmtId="182" fontId="8" fillId="0" borderId="77" xfId="62" applyNumberFormat="1" applyFont="1" applyBorder="1" applyAlignment="1">
      <alignment horizontal="right" vertical="center"/>
      <protection/>
    </xf>
    <xf numFmtId="182" fontId="8" fillId="0" borderId="116" xfId="62" applyNumberFormat="1" applyFont="1" applyBorder="1" applyAlignment="1">
      <alignment horizontal="center" vertical="center"/>
      <protection/>
    </xf>
    <xf numFmtId="182" fontId="8" fillId="0" borderId="43" xfId="62" applyNumberFormat="1" applyFont="1" applyBorder="1" applyAlignment="1">
      <alignment horizontal="center" vertical="center"/>
      <protection/>
    </xf>
    <xf numFmtId="182" fontId="8" fillId="0" borderId="67" xfId="62" applyNumberFormat="1" applyFont="1" applyBorder="1" applyAlignment="1">
      <alignment horizontal="center" vertical="center"/>
      <protection/>
    </xf>
    <xf numFmtId="182" fontId="8" fillId="0" borderId="68" xfId="62" applyNumberFormat="1" applyFont="1" applyBorder="1" applyAlignment="1">
      <alignment horizontal="right" vertical="center"/>
      <protection/>
    </xf>
    <xf numFmtId="182" fontId="8" fillId="0" borderId="67" xfId="62" applyNumberFormat="1" applyFont="1" applyBorder="1" applyAlignment="1">
      <alignment horizontal="right" vertical="center"/>
      <protection/>
    </xf>
    <xf numFmtId="182" fontId="8" fillId="0" borderId="132" xfId="62" applyNumberFormat="1" applyFont="1" applyBorder="1" applyAlignment="1">
      <alignment horizontal="right" vertical="center"/>
      <protection/>
    </xf>
    <xf numFmtId="182" fontId="8" fillId="0" borderId="122" xfId="62" applyNumberFormat="1" applyFont="1" applyFill="1" applyBorder="1" applyAlignment="1" applyProtection="1">
      <alignment horizontal="center" vertical="center"/>
      <protection locked="0"/>
    </xf>
    <xf numFmtId="182" fontId="8" fillId="0" borderId="129" xfId="62" applyNumberFormat="1" applyFont="1" applyFill="1" applyBorder="1" applyAlignment="1" applyProtection="1">
      <alignment horizontal="center" vertical="center"/>
      <protection locked="0"/>
    </xf>
    <xf numFmtId="182" fontId="8" fillId="0" borderId="31" xfId="62" applyNumberFormat="1" applyFont="1" applyBorder="1" applyAlignment="1">
      <alignment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50" xfId="62" applyFont="1" applyFill="1" applyBorder="1" applyAlignment="1" quotePrefix="1">
      <alignment horizontal="center" vertical="center"/>
      <protection/>
    </xf>
    <xf numFmtId="0" fontId="5" fillId="0" borderId="45" xfId="62" applyFont="1" applyFill="1" applyBorder="1" applyAlignment="1" quotePrefix="1">
      <alignment horizontal="center" vertical="center"/>
      <protection/>
    </xf>
    <xf numFmtId="0" fontId="5" fillId="0" borderId="92" xfId="62" applyFont="1" applyFill="1" applyBorder="1" applyAlignment="1" quotePrefix="1">
      <alignment horizontal="center" vertical="center"/>
      <protection/>
    </xf>
    <xf numFmtId="0" fontId="5" fillId="0" borderId="88" xfId="62" applyFont="1" applyFill="1" applyBorder="1" applyAlignment="1" quotePrefix="1">
      <alignment horizontal="center" vertical="center"/>
      <protection/>
    </xf>
    <xf numFmtId="0" fontId="5" fillId="0" borderId="89" xfId="62" applyFont="1" applyFill="1" applyBorder="1" applyAlignment="1" quotePrefix="1">
      <alignment horizontal="center" vertical="center"/>
      <protection/>
    </xf>
    <xf numFmtId="182" fontId="8" fillId="0" borderId="129" xfId="62" applyNumberFormat="1" applyFont="1" applyBorder="1" applyAlignment="1">
      <alignment horizontal="right" vertical="center"/>
      <protection/>
    </xf>
    <xf numFmtId="182" fontId="8" fillId="0" borderId="116" xfId="62" applyNumberFormat="1" applyFont="1" applyBorder="1" applyAlignment="1">
      <alignment horizontal="right" vertical="center"/>
      <protection/>
    </xf>
    <xf numFmtId="182" fontId="8" fillId="0" borderId="116" xfId="62" applyNumberFormat="1" applyFont="1" applyBorder="1" applyAlignment="1">
      <alignment vertical="center"/>
      <protection/>
    </xf>
    <xf numFmtId="182" fontId="8" fillId="0" borderId="133" xfId="62" applyNumberFormat="1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8" fillId="0" borderId="0" xfId="62" applyFont="1" applyAlignment="1">
      <alignment vertical="center" shrinkToFit="1"/>
      <protection/>
    </xf>
    <xf numFmtId="38" fontId="8" fillId="0" borderId="0" xfId="62" applyNumberFormat="1" applyFont="1" applyAlignment="1">
      <alignment horizontal="center" vertical="center" shrinkToFit="1"/>
      <protection/>
    </xf>
    <xf numFmtId="38" fontId="8" fillId="0" borderId="0" xfId="51" applyFont="1" applyAlignment="1">
      <alignment horizontal="center" vertical="center" shrinkToFit="1"/>
    </xf>
    <xf numFmtId="0" fontId="8" fillId="0" borderId="0" xfId="62" applyFont="1" applyFill="1" applyBorder="1" applyAlignment="1">
      <alignment vertical="center"/>
      <protection/>
    </xf>
    <xf numFmtId="182" fontId="5" fillId="0" borderId="0" xfId="62" applyNumberFormat="1" applyFont="1">
      <alignment/>
      <protection/>
    </xf>
    <xf numFmtId="182" fontId="8" fillId="0" borderId="126" xfId="62" applyNumberFormat="1" applyFont="1" applyFill="1" applyBorder="1" applyAlignment="1">
      <alignment horizontal="center" vertical="center"/>
      <protection/>
    </xf>
    <xf numFmtId="182" fontId="8" fillId="0" borderId="127" xfId="62" applyNumberFormat="1" applyFont="1" applyFill="1" applyBorder="1" applyAlignment="1">
      <alignment horizontal="center" vertical="center"/>
      <protection/>
    </xf>
    <xf numFmtId="182" fontId="8" fillId="0" borderId="128" xfId="62" applyNumberFormat="1" applyFont="1" applyFill="1" applyBorder="1" applyAlignment="1">
      <alignment horizontal="center" vertical="center"/>
      <protection/>
    </xf>
    <xf numFmtId="182" fontId="8" fillId="0" borderId="31" xfId="62" applyNumberFormat="1" applyFont="1" applyFill="1" applyBorder="1" applyAlignment="1">
      <alignment horizontal="center" vertical="center"/>
      <protection/>
    </xf>
    <xf numFmtId="182" fontId="8" fillId="0" borderId="43" xfId="62" applyNumberFormat="1" applyFont="1" applyFill="1" applyBorder="1" applyAlignment="1">
      <alignment horizontal="center" vertical="center"/>
      <protection/>
    </xf>
    <xf numFmtId="182" fontId="8" fillId="0" borderId="134" xfId="62" applyNumberFormat="1" applyFont="1" applyFill="1" applyBorder="1" applyAlignment="1">
      <alignment horizontal="center" vertical="center"/>
      <protection/>
    </xf>
    <xf numFmtId="0" fontId="5" fillId="0" borderId="0" xfId="62" applyFont="1" applyAlignment="1">
      <alignment vertical="center" shrinkToFit="1"/>
      <protection/>
    </xf>
    <xf numFmtId="38" fontId="5" fillId="0" borderId="0" xfId="51" applyFont="1" applyAlignment="1">
      <alignment horizontal="center" vertical="center" shrinkToFit="1"/>
    </xf>
    <xf numFmtId="182" fontId="8" fillId="0" borderId="0" xfId="62" applyNumberFormat="1" applyFont="1" applyFill="1" applyBorder="1" applyAlignment="1" applyProtection="1">
      <alignment horizontal="center" vertical="center"/>
      <protection locked="0"/>
    </xf>
    <xf numFmtId="182" fontId="8" fillId="0" borderId="0" xfId="62" applyNumberFormat="1" applyFont="1" applyFill="1" applyBorder="1" applyAlignment="1">
      <alignment horizontal="center" vertical="center"/>
      <protection/>
    </xf>
    <xf numFmtId="179" fontId="11" fillId="0" borderId="0" xfId="62" applyNumberFormat="1" applyFont="1">
      <alignment/>
      <protection/>
    </xf>
    <xf numFmtId="182" fontId="8" fillId="0" borderId="33" xfId="51" applyNumberFormat="1" applyFont="1" applyFill="1" applyBorder="1" applyAlignment="1">
      <alignment horizontal="center" vertical="center"/>
    </xf>
    <xf numFmtId="182" fontId="8" fillId="0" borderId="34" xfId="51" applyNumberFormat="1" applyFont="1" applyFill="1" applyBorder="1" applyAlignment="1">
      <alignment horizontal="center" vertical="center"/>
    </xf>
    <xf numFmtId="182" fontId="8" fillId="0" borderId="34" xfId="51" applyNumberFormat="1" applyFont="1" applyFill="1" applyBorder="1" applyAlignment="1">
      <alignment vertical="center"/>
    </xf>
    <xf numFmtId="0" fontId="5" fillId="0" borderId="56" xfId="62" applyFont="1" applyBorder="1" applyAlignment="1">
      <alignment horizontal="center"/>
      <protection/>
    </xf>
    <xf numFmtId="0" fontId="16" fillId="0" borderId="0" xfId="62" applyFont="1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58" xfId="62" applyFont="1" applyBorder="1" applyAlignment="1" quotePrefix="1">
      <alignment horizontal="center" vertical="center"/>
      <protection/>
    </xf>
    <xf numFmtId="182" fontId="8" fillId="0" borderId="56" xfId="62" applyNumberFormat="1" applyFont="1" applyBorder="1" applyAlignment="1">
      <alignment horizontal="right" vertical="center"/>
      <protection/>
    </xf>
    <xf numFmtId="182" fontId="8" fillId="0" borderId="0" xfId="62" applyNumberFormat="1" applyFont="1" applyBorder="1" applyAlignment="1">
      <alignment horizontal="right" vertical="center"/>
      <protection/>
    </xf>
    <xf numFmtId="182" fontId="8" fillId="0" borderId="0" xfId="62" applyNumberFormat="1" applyFont="1" applyBorder="1" applyAlignment="1">
      <alignment horizontal="center" vertical="center"/>
      <protection/>
    </xf>
    <xf numFmtId="182" fontId="8" fillId="0" borderId="129" xfId="62" applyNumberFormat="1" applyFont="1" applyBorder="1" applyAlignment="1">
      <alignment horizontal="center" vertical="center"/>
      <protection/>
    </xf>
    <xf numFmtId="182" fontId="8" fillId="0" borderId="54" xfId="62" applyNumberFormat="1" applyFont="1" applyBorder="1" applyAlignment="1">
      <alignment horizontal="right" vertical="center"/>
      <protection/>
    </xf>
    <xf numFmtId="182" fontId="8" fillId="0" borderId="72" xfId="62" applyNumberFormat="1" applyFont="1" applyBorder="1" applyAlignment="1">
      <alignment horizontal="right" vertical="center"/>
      <protection/>
    </xf>
    <xf numFmtId="182" fontId="8" fillId="0" borderId="42" xfId="62" applyNumberFormat="1" applyFont="1" applyBorder="1" applyAlignment="1">
      <alignment horizontal="right" vertical="center"/>
      <protection/>
    </xf>
    <xf numFmtId="182" fontId="8" fillId="0" borderId="46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 quotePrefix="1">
      <alignment horizontal="center" vertical="center"/>
      <protection/>
    </xf>
    <xf numFmtId="182" fontId="8" fillId="0" borderId="13" xfId="62" applyNumberFormat="1" applyFont="1" applyBorder="1" applyAlignment="1">
      <alignment horizontal="right" vertical="center"/>
      <protection/>
    </xf>
    <xf numFmtId="182" fontId="8" fillId="0" borderId="21" xfId="62" applyNumberFormat="1" applyFont="1" applyBorder="1" applyAlignment="1">
      <alignment horizontal="right" vertical="center"/>
      <protection/>
    </xf>
    <xf numFmtId="182" fontId="8" fillId="0" borderId="42" xfId="62" applyNumberFormat="1" applyFont="1" applyBorder="1" applyAlignment="1">
      <alignment horizontal="center" vertical="center"/>
      <protection/>
    </xf>
    <xf numFmtId="182" fontId="8" fillId="0" borderId="72" xfId="62" applyNumberFormat="1" applyFont="1" applyBorder="1" applyAlignment="1">
      <alignment horizontal="center" vertical="center"/>
      <protection/>
    </xf>
    <xf numFmtId="182" fontId="8" fillId="0" borderId="29" xfId="62" applyNumberFormat="1" applyFont="1" applyBorder="1" applyAlignment="1">
      <alignment horizontal="center" vertical="center"/>
      <protection/>
    </xf>
    <xf numFmtId="182" fontId="8" fillId="0" borderId="33" xfId="62" applyNumberFormat="1" applyFont="1" applyBorder="1" applyAlignment="1">
      <alignment horizontal="center" vertical="center"/>
      <protection/>
    </xf>
    <xf numFmtId="182" fontId="8" fillId="0" borderId="61" xfId="62" applyNumberFormat="1" applyFont="1" applyBorder="1" applyAlignment="1">
      <alignment horizontal="center" vertical="center"/>
      <protection/>
    </xf>
    <xf numFmtId="182" fontId="8" fillId="0" borderId="46" xfId="62" applyNumberFormat="1" applyFont="1" applyBorder="1" applyAlignment="1">
      <alignment horizontal="center" vertical="center"/>
      <protection/>
    </xf>
    <xf numFmtId="182" fontId="8" fillId="0" borderId="30" xfId="62" applyNumberFormat="1" applyFont="1" applyBorder="1" applyAlignment="1">
      <alignment horizontal="right" vertical="center"/>
      <protection/>
    </xf>
    <xf numFmtId="182" fontId="8" fillId="0" borderId="127" xfId="62" applyNumberFormat="1" applyFont="1" applyBorder="1" applyAlignment="1">
      <alignment horizontal="right" vertical="center"/>
      <protection/>
    </xf>
    <xf numFmtId="182" fontId="8" fillId="0" borderId="34" xfId="62" applyNumberFormat="1" applyFont="1" applyBorder="1" applyAlignment="1">
      <alignment horizontal="right" vertical="center"/>
      <protection/>
    </xf>
    <xf numFmtId="182" fontId="8" fillId="0" borderId="30" xfId="62" applyNumberFormat="1" applyFont="1" applyBorder="1" applyAlignment="1">
      <alignment horizontal="center" vertical="center"/>
      <protection/>
    </xf>
    <xf numFmtId="182" fontId="8" fillId="0" borderId="34" xfId="62" applyNumberFormat="1" applyFont="1" applyBorder="1" applyAlignment="1">
      <alignment horizontal="center" vertical="center"/>
      <protection/>
    </xf>
    <xf numFmtId="182" fontId="8" fillId="0" borderId="75" xfId="62" applyNumberFormat="1" applyFont="1" applyBorder="1" applyAlignment="1">
      <alignment horizontal="center" vertical="center"/>
      <protection/>
    </xf>
    <xf numFmtId="182" fontId="8" fillId="0" borderId="122" xfId="62" applyNumberFormat="1" applyFont="1" applyBorder="1" applyAlignment="1">
      <alignment horizontal="center" vertical="center"/>
      <protection/>
    </xf>
    <xf numFmtId="182" fontId="8" fillId="0" borderId="41" xfId="62" applyNumberFormat="1" applyFont="1" applyBorder="1" applyAlignment="1">
      <alignment horizontal="center" vertical="center"/>
      <protection/>
    </xf>
    <xf numFmtId="182" fontId="8" fillId="0" borderId="29" xfId="62" applyNumberFormat="1" applyFont="1" applyBorder="1" applyAlignment="1">
      <alignment horizontal="right" vertical="center"/>
      <protection/>
    </xf>
    <xf numFmtId="182" fontId="8" fillId="0" borderId="126" xfId="62" applyNumberFormat="1" applyFont="1" applyBorder="1" applyAlignment="1">
      <alignment horizontal="center" vertical="center"/>
      <protection/>
    </xf>
    <xf numFmtId="182" fontId="8" fillId="0" borderId="16" xfId="62" applyNumberFormat="1" applyFont="1" applyBorder="1" applyAlignment="1">
      <alignment horizontal="center" vertical="center"/>
      <protection/>
    </xf>
    <xf numFmtId="182" fontId="8" fillId="0" borderId="27" xfId="62" applyNumberFormat="1" applyFont="1" applyBorder="1" applyAlignment="1">
      <alignment horizontal="center" vertical="center"/>
      <protection/>
    </xf>
    <xf numFmtId="182" fontId="8" fillId="0" borderId="39" xfId="62" applyNumberFormat="1" applyFont="1" applyBorder="1" applyAlignment="1">
      <alignment horizontal="center" vertical="center"/>
      <protection/>
    </xf>
    <xf numFmtId="182" fontId="8" fillId="0" borderId="49" xfId="62" applyNumberFormat="1" applyFont="1" applyBorder="1" applyAlignment="1">
      <alignment horizontal="right" vertical="center"/>
      <protection/>
    </xf>
    <xf numFmtId="182" fontId="8" fillId="0" borderId="115" xfId="62" applyNumberFormat="1" applyFont="1" applyBorder="1" applyAlignment="1">
      <alignment horizontal="right" vertical="center"/>
      <protection/>
    </xf>
    <xf numFmtId="182" fontId="8" fillId="0" borderId="44" xfId="62" applyNumberFormat="1" applyFont="1" applyBorder="1" applyAlignment="1">
      <alignment horizontal="right" vertical="center"/>
      <protection/>
    </xf>
    <xf numFmtId="182" fontId="8" fillId="0" borderId="131" xfId="62" applyNumberFormat="1" applyFont="1" applyBorder="1" applyAlignment="1">
      <alignment horizontal="right" vertical="center"/>
      <protection/>
    </xf>
    <xf numFmtId="182" fontId="8" fillId="0" borderId="66" xfId="62" applyNumberFormat="1" applyFont="1" applyBorder="1" applyAlignment="1">
      <alignment horizontal="right" vertical="center"/>
      <protection/>
    </xf>
    <xf numFmtId="182" fontId="8" fillId="0" borderId="65" xfId="62" applyNumberFormat="1" applyFont="1" applyBorder="1" applyAlignment="1">
      <alignment horizontal="right" vertical="center"/>
      <protection/>
    </xf>
    <xf numFmtId="182" fontId="8" fillId="0" borderId="60" xfId="62" applyNumberFormat="1" applyFont="1" applyBorder="1" applyAlignment="1">
      <alignment horizontal="right" vertical="center"/>
      <protection/>
    </xf>
    <xf numFmtId="182" fontId="8" fillId="0" borderId="1" xfId="62" applyNumberFormat="1" applyFont="1" applyBorder="1" applyAlignment="1">
      <alignment horizontal="right" vertical="center"/>
      <protection/>
    </xf>
    <xf numFmtId="182" fontId="8" fillId="0" borderId="87" xfId="62" applyNumberFormat="1" applyFont="1" applyBorder="1" applyAlignment="1">
      <alignment horizontal="right" vertical="center"/>
      <protection/>
    </xf>
    <xf numFmtId="182" fontId="8" fillId="0" borderId="76" xfId="62" applyNumberFormat="1" applyFont="1" applyFill="1" applyBorder="1" applyAlignment="1" applyProtection="1">
      <alignment horizontal="right" vertical="center"/>
      <protection locked="0"/>
    </xf>
    <xf numFmtId="182" fontId="8" fillId="0" borderId="76" xfId="62" applyNumberFormat="1" applyFont="1" applyFill="1" applyBorder="1" applyAlignment="1" applyProtection="1">
      <alignment horizontal="center" vertical="center"/>
      <protection locked="0"/>
    </xf>
    <xf numFmtId="182" fontId="8" fillId="0" borderId="76" xfId="62" applyNumberFormat="1" applyFont="1" applyFill="1" applyBorder="1" applyAlignment="1">
      <alignment horizontal="center" vertical="center"/>
      <protection/>
    </xf>
    <xf numFmtId="182" fontId="8" fillId="0" borderId="135" xfId="62" applyNumberFormat="1" applyFont="1" applyFill="1" applyBorder="1" applyAlignment="1">
      <alignment horizontal="center" vertical="center"/>
      <protection/>
    </xf>
    <xf numFmtId="182" fontId="8" fillId="0" borderId="93" xfId="62" applyNumberFormat="1" applyFont="1" applyFill="1" applyBorder="1" applyAlignment="1">
      <alignment horizontal="center" vertical="center"/>
      <protection/>
    </xf>
    <xf numFmtId="182" fontId="8" fillId="0" borderId="49" xfId="62" applyNumberFormat="1" applyFont="1" applyBorder="1" applyAlignment="1">
      <alignment horizontal="center" vertical="center"/>
      <protection/>
    </xf>
    <xf numFmtId="182" fontId="8" fillId="0" borderId="57" xfId="62" applyNumberFormat="1" applyFont="1" applyBorder="1" applyAlignment="1">
      <alignment horizontal="right" vertical="center"/>
      <protection/>
    </xf>
    <xf numFmtId="182" fontId="8" fillId="0" borderId="36" xfId="62" applyNumberFormat="1" applyFont="1" applyBorder="1" applyAlignment="1">
      <alignment horizontal="right" vertical="center"/>
      <protection/>
    </xf>
    <xf numFmtId="38" fontId="5" fillId="0" borderId="0" xfId="51" applyFont="1" applyAlignment="1">
      <alignment vertical="center" shrinkToFit="1"/>
    </xf>
    <xf numFmtId="182" fontId="8" fillId="0" borderId="0" xfId="62" applyNumberFormat="1" applyFont="1" applyFill="1" applyBorder="1" applyAlignment="1">
      <alignment horizontal="right" vertical="center"/>
      <protection/>
    </xf>
    <xf numFmtId="182" fontId="8" fillId="0" borderId="53" xfId="51" applyNumberFormat="1" applyFont="1" applyFill="1" applyBorder="1" applyAlignment="1">
      <alignment horizontal="right" vertical="center"/>
    </xf>
    <xf numFmtId="182" fontId="8" fillId="0" borderId="15" xfId="62" applyNumberFormat="1" applyFont="1" applyFill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2" fontId="5" fillId="0" borderId="0" xfId="62" applyNumberFormat="1" applyFont="1" applyBorder="1" applyAlignment="1">
      <alignment vertical="center"/>
      <protection/>
    </xf>
    <xf numFmtId="2" fontId="5" fillId="0" borderId="50" xfId="62" applyNumberFormat="1" applyFont="1" applyBorder="1" applyAlignment="1">
      <alignment horizontal="center" vertical="center"/>
      <protection/>
    </xf>
    <xf numFmtId="182" fontId="8" fillId="0" borderId="43" xfId="62" applyNumberFormat="1" applyFont="1" applyBorder="1" applyAlignment="1">
      <alignment vertical="center"/>
      <protection/>
    </xf>
    <xf numFmtId="182" fontId="8" fillId="0" borderId="0" xfId="62" applyNumberFormat="1" applyFont="1" applyBorder="1" applyAlignment="1">
      <alignment vertical="center"/>
      <protection/>
    </xf>
    <xf numFmtId="182" fontId="8" fillId="0" borderId="69" xfId="62" applyNumberFormat="1" applyFont="1" applyBorder="1" applyAlignment="1">
      <alignment horizontal="right" vertical="center"/>
      <protection/>
    </xf>
    <xf numFmtId="0" fontId="5" fillId="0" borderId="88" xfId="62" applyFont="1" applyBorder="1" applyAlignment="1">
      <alignment horizontal="center" vertical="center"/>
      <protection/>
    </xf>
    <xf numFmtId="182" fontId="8" fillId="0" borderId="54" xfId="62" applyNumberFormat="1" applyFont="1" applyBorder="1" applyAlignment="1">
      <alignment vertical="center"/>
      <protection/>
    </xf>
    <xf numFmtId="0" fontId="5" fillId="0" borderId="89" xfId="62" applyFont="1" applyBorder="1" applyAlignment="1" quotePrefix="1">
      <alignment horizontal="center" vertical="center"/>
      <protection/>
    </xf>
    <xf numFmtId="0" fontId="12" fillId="0" borderId="0" xfId="62" applyFont="1">
      <alignment/>
      <protection/>
    </xf>
    <xf numFmtId="190" fontId="8" fillId="0" borderId="0" xfId="62" applyNumberFormat="1" applyFont="1" applyFill="1" applyAlignment="1">
      <alignment vertical="center"/>
      <protection/>
    </xf>
    <xf numFmtId="179" fontId="8" fillId="0" borderId="0" xfId="62" applyNumberFormat="1" applyFont="1" applyFill="1" applyAlignment="1">
      <alignment vertical="center"/>
      <protection/>
    </xf>
    <xf numFmtId="190" fontId="12" fillId="0" borderId="0" xfId="62" applyNumberFormat="1" applyFont="1">
      <alignment/>
      <protection/>
    </xf>
    <xf numFmtId="179" fontId="12" fillId="0" borderId="0" xfId="62" applyNumberFormat="1" applyFont="1">
      <alignment/>
      <protection/>
    </xf>
    <xf numFmtId="3" fontId="8" fillId="0" borderId="52" xfId="62" applyNumberFormat="1" applyFont="1" applyFill="1" applyBorder="1" applyAlignment="1">
      <alignment horizontal="center" vertical="center"/>
      <protection/>
    </xf>
    <xf numFmtId="3" fontId="8" fillId="0" borderId="56" xfId="62" applyNumberFormat="1" applyFont="1" applyFill="1" applyBorder="1" applyAlignment="1">
      <alignment horizontal="center" vertical="center"/>
      <protection/>
    </xf>
    <xf numFmtId="3" fontId="8" fillId="0" borderId="74" xfId="62" applyNumberFormat="1" applyFont="1" applyFill="1" applyBorder="1" applyAlignment="1" applyProtection="1">
      <alignment horizontal="center" vertical="center"/>
      <protection locked="0"/>
    </xf>
    <xf numFmtId="3" fontId="8" fillId="0" borderId="26" xfId="62" applyNumberFormat="1" applyFont="1" applyFill="1" applyBorder="1" applyAlignment="1" applyProtection="1">
      <alignment horizontal="center" vertical="center"/>
      <protection locked="0"/>
    </xf>
    <xf numFmtId="38" fontId="8" fillId="0" borderId="33" xfId="51" applyFont="1" applyFill="1" applyBorder="1" applyAlignment="1">
      <alignment horizontal="center" vertical="center"/>
    </xf>
    <xf numFmtId="38" fontId="8" fillId="0" borderId="34" xfId="51" applyFont="1" applyFill="1" applyBorder="1" applyAlignment="1">
      <alignment horizontal="center" vertical="center"/>
    </xf>
    <xf numFmtId="3" fontId="8" fillId="0" borderId="0" xfId="62" applyNumberFormat="1" applyFont="1" applyFill="1" applyBorder="1" applyAlignment="1">
      <alignment horizontal="center" vertical="center"/>
      <protection/>
    </xf>
    <xf numFmtId="3" fontId="8" fillId="0" borderId="33" xfId="62" applyNumberFormat="1" applyFont="1" applyFill="1" applyBorder="1" applyAlignment="1">
      <alignment horizontal="center" vertical="center"/>
      <protection/>
    </xf>
    <xf numFmtId="3" fontId="8" fillId="0" borderId="34" xfId="62" applyNumberFormat="1" applyFont="1" applyFill="1" applyBorder="1" applyAlignment="1">
      <alignment horizontal="center" vertical="center"/>
      <protection/>
    </xf>
    <xf numFmtId="3" fontId="8" fillId="0" borderId="59" xfId="62" applyNumberFormat="1" applyFont="1" applyFill="1" applyBorder="1" applyAlignment="1">
      <alignment horizontal="center" vertical="center"/>
      <protection/>
    </xf>
    <xf numFmtId="3" fontId="8" fillId="0" borderId="43" xfId="62" applyNumberFormat="1" applyFont="1" applyFill="1" applyBorder="1" applyAlignment="1">
      <alignment horizontal="right" vertical="center"/>
      <protection/>
    </xf>
    <xf numFmtId="3" fontId="8" fillId="0" borderId="43" xfId="62" applyNumberFormat="1" applyFont="1" applyFill="1" applyBorder="1" applyAlignment="1" applyProtection="1">
      <alignment horizontal="right" vertical="center"/>
      <protection locked="0"/>
    </xf>
    <xf numFmtId="3" fontId="8" fillId="0" borderId="33" xfId="62" applyNumberFormat="1" applyFont="1" applyFill="1" applyBorder="1" applyAlignment="1" applyProtection="1">
      <alignment horizontal="center" vertical="center"/>
      <protection locked="0"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8" fillId="0" borderId="0" xfId="62" applyNumberFormat="1" applyFont="1" applyFill="1" applyBorder="1" applyAlignment="1" applyProtection="1">
      <alignment horizontal="center" vertical="center"/>
      <protection locked="0"/>
    </xf>
    <xf numFmtId="3" fontId="8" fillId="0" borderId="0" xfId="62" applyNumberFormat="1" applyFont="1" applyFill="1" applyBorder="1" applyAlignment="1" applyProtection="1">
      <alignment horizontal="right" vertical="center"/>
      <protection locked="0"/>
    </xf>
    <xf numFmtId="38" fontId="8" fillId="0" borderId="0" xfId="51" applyFont="1" applyFill="1" applyBorder="1" applyAlignment="1">
      <alignment horizontal="center" vertical="center"/>
    </xf>
    <xf numFmtId="3" fontId="8" fillId="0" borderId="0" xfId="62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0" fontId="8" fillId="0" borderId="0" xfId="62" applyFont="1" applyBorder="1">
      <alignment/>
      <protection/>
    </xf>
    <xf numFmtId="179" fontId="8" fillId="0" borderId="0" xfId="62" applyNumberFormat="1" applyFont="1" applyFill="1" applyBorder="1" applyAlignment="1">
      <alignment vertical="center"/>
      <protection/>
    </xf>
    <xf numFmtId="3" fontId="8" fillId="0" borderId="15" xfId="62" applyNumberFormat="1" applyFont="1" applyFill="1" applyBorder="1" applyAlignment="1">
      <alignment horizontal="center" vertical="center"/>
      <protection/>
    </xf>
    <xf numFmtId="0" fontId="8" fillId="0" borderId="90" xfId="62" applyFont="1" applyBorder="1">
      <alignment/>
      <protection/>
    </xf>
    <xf numFmtId="3" fontId="8" fillId="0" borderId="0" xfId="62" applyNumberFormat="1" applyFont="1" applyBorder="1" applyAlignment="1">
      <alignment horizontal="right" vertical="center"/>
      <protection/>
    </xf>
    <xf numFmtId="181" fontId="8" fillId="0" borderId="28" xfId="62" applyNumberFormat="1" applyFont="1" applyFill="1" applyBorder="1" applyAlignment="1" applyProtection="1">
      <alignment horizontal="right" vertical="center"/>
      <protection locked="0"/>
    </xf>
    <xf numFmtId="181" fontId="8" fillId="0" borderId="28" xfId="62" applyNumberFormat="1" applyFont="1" applyFill="1" applyBorder="1" applyAlignment="1" applyProtection="1">
      <alignment horizontal="center" vertical="center"/>
      <protection locked="0"/>
    </xf>
    <xf numFmtId="181" fontId="8" fillId="0" borderId="51" xfId="62" applyNumberFormat="1" applyFont="1" applyFill="1" applyBorder="1" applyAlignment="1" applyProtection="1">
      <alignment horizontal="center" vertical="center"/>
      <protection locked="0"/>
    </xf>
    <xf numFmtId="181" fontId="8" fillId="0" borderId="26" xfId="62" applyNumberFormat="1" applyFont="1" applyFill="1" applyBorder="1" applyAlignment="1" applyProtection="1">
      <alignment horizontal="center" vertical="center"/>
      <protection locked="0"/>
    </xf>
    <xf numFmtId="181" fontId="8" fillId="0" borderId="29" xfId="62" applyNumberFormat="1" applyFont="1" applyFill="1" applyBorder="1" applyAlignment="1">
      <alignment horizontal="right" vertical="center"/>
      <protection/>
    </xf>
    <xf numFmtId="181" fontId="8" fillId="0" borderId="29" xfId="62" applyNumberFormat="1" applyFont="1" applyFill="1" applyBorder="1" applyAlignment="1">
      <alignment horizontal="center" vertical="center"/>
      <protection/>
    </xf>
    <xf numFmtId="181" fontId="8" fillId="0" borderId="52" xfId="62" applyNumberFormat="1" applyFont="1" applyFill="1" applyBorder="1" applyAlignment="1">
      <alignment horizontal="center" vertical="center"/>
      <protection/>
    </xf>
    <xf numFmtId="181" fontId="8" fillId="0" borderId="33" xfId="62" applyNumberFormat="1" applyFont="1" applyFill="1" applyBorder="1" applyAlignment="1">
      <alignment horizontal="center" vertical="center"/>
      <protection/>
    </xf>
    <xf numFmtId="181" fontId="8" fillId="0" borderId="30" xfId="62" applyNumberFormat="1" applyFont="1" applyFill="1" applyBorder="1" applyAlignment="1">
      <alignment horizontal="right" vertical="center"/>
      <protection/>
    </xf>
    <xf numFmtId="181" fontId="8" fillId="0" borderId="30" xfId="62" applyNumberFormat="1" applyFont="1" applyFill="1" applyBorder="1" applyAlignment="1">
      <alignment horizontal="center" vertical="center"/>
      <protection/>
    </xf>
    <xf numFmtId="181" fontId="8" fillId="0" borderId="53" xfId="62" applyNumberFormat="1" applyFont="1" applyFill="1" applyBorder="1" applyAlignment="1">
      <alignment horizontal="center" vertical="center"/>
      <protection/>
    </xf>
    <xf numFmtId="181" fontId="8" fillId="0" borderId="34" xfId="62" applyNumberFormat="1" applyFont="1" applyFill="1" applyBorder="1" applyAlignment="1">
      <alignment horizontal="center" vertical="center"/>
      <protection/>
    </xf>
    <xf numFmtId="181" fontId="8" fillId="0" borderId="47" xfId="62" applyNumberFormat="1" applyFont="1" applyFill="1" applyBorder="1" applyAlignment="1">
      <alignment horizontal="right" vertical="center"/>
      <protection/>
    </xf>
    <xf numFmtId="181" fontId="8" fillId="0" borderId="47" xfId="62" applyNumberFormat="1" applyFont="1" applyFill="1" applyBorder="1" applyAlignment="1">
      <alignment horizontal="center" vertical="center"/>
      <protection/>
    </xf>
    <xf numFmtId="181" fontId="8" fillId="0" borderId="55" xfId="62" applyNumberFormat="1" applyFont="1" applyFill="1" applyBorder="1" applyAlignment="1">
      <alignment horizontal="center" vertical="center"/>
      <protection/>
    </xf>
    <xf numFmtId="181" fontId="8" fillId="0" borderId="59" xfId="62" applyNumberFormat="1" applyFont="1" applyFill="1" applyBorder="1" applyAlignment="1">
      <alignment horizontal="center" vertical="center"/>
      <protection/>
    </xf>
    <xf numFmtId="181" fontId="8" fillId="0" borderId="42" xfId="62" applyNumberFormat="1" applyFont="1" applyFill="1" applyBorder="1" applyAlignment="1">
      <alignment horizontal="right" vertical="center"/>
      <protection/>
    </xf>
    <xf numFmtId="181" fontId="8" fillId="0" borderId="42" xfId="62" applyNumberFormat="1" applyFont="1" applyFill="1" applyBorder="1" applyAlignment="1">
      <alignment horizontal="center" vertical="center"/>
      <protection/>
    </xf>
    <xf numFmtId="181" fontId="8" fillId="0" borderId="74" xfId="62" applyNumberFormat="1" applyFont="1" applyFill="1" applyBorder="1" applyAlignment="1">
      <alignment horizontal="center" vertical="center"/>
      <protection/>
    </xf>
    <xf numFmtId="181" fontId="8" fillId="0" borderId="72" xfId="62" applyNumberFormat="1" applyFont="1" applyFill="1" applyBorder="1" applyAlignment="1">
      <alignment horizontal="center" vertical="center"/>
      <protection/>
    </xf>
    <xf numFmtId="181" fontId="8" fillId="0" borderId="33" xfId="62" applyNumberFormat="1" applyFont="1" applyFill="1" applyBorder="1" applyAlignment="1">
      <alignment horizontal="right" vertical="center"/>
      <protection/>
    </xf>
    <xf numFmtId="181" fontId="8" fillId="0" borderId="27" xfId="62" applyNumberFormat="1" applyFont="1" applyFill="1" applyBorder="1" applyAlignment="1">
      <alignment horizontal="right" vertical="center"/>
      <protection/>
    </xf>
    <xf numFmtId="181" fontId="8" fillId="0" borderId="48" xfId="62" applyNumberFormat="1" applyFont="1" applyFill="1" applyBorder="1" applyAlignment="1">
      <alignment horizontal="center" vertical="center"/>
      <protection/>
    </xf>
    <xf numFmtId="181" fontId="8" fillId="0" borderId="56" xfId="62" applyNumberFormat="1" applyFont="1" applyFill="1" applyBorder="1" applyAlignment="1">
      <alignment horizontal="center" vertical="center"/>
      <protection/>
    </xf>
    <xf numFmtId="181" fontId="8" fillId="0" borderId="27" xfId="62" applyNumberFormat="1" applyFont="1" applyFill="1" applyBorder="1" applyAlignment="1">
      <alignment horizontal="center" vertical="center"/>
      <protection/>
    </xf>
    <xf numFmtId="181" fontId="8" fillId="0" borderId="31" xfId="62" applyNumberFormat="1" applyFont="1" applyFill="1" applyBorder="1" applyAlignment="1">
      <alignment horizontal="right" vertical="center"/>
      <protection/>
    </xf>
    <xf numFmtId="181" fontId="8" fillId="0" borderId="54" xfId="62" applyNumberFormat="1" applyFont="1" applyFill="1" applyBorder="1" applyAlignment="1">
      <alignment horizontal="right" vertical="center"/>
      <protection/>
    </xf>
    <xf numFmtId="181" fontId="8" fillId="0" borderId="43" xfId="62" applyNumberFormat="1" applyFont="1" applyFill="1" applyBorder="1" applyAlignment="1">
      <alignment horizontal="right" vertical="center"/>
      <protection/>
    </xf>
    <xf numFmtId="181" fontId="8" fillId="0" borderId="31" xfId="62" applyNumberFormat="1" applyFont="1" applyFill="1" applyBorder="1" applyAlignment="1" applyProtection="1">
      <alignment horizontal="right" vertical="center"/>
      <protection locked="0"/>
    </xf>
    <xf numFmtId="181" fontId="8" fillId="0" borderId="54" xfId="62" applyNumberFormat="1" applyFont="1" applyFill="1" applyBorder="1" applyAlignment="1" applyProtection="1">
      <alignment horizontal="right" vertical="center"/>
      <protection locked="0"/>
    </xf>
    <xf numFmtId="181" fontId="8" fillId="0" borderId="43" xfId="62" applyNumberFormat="1" applyFont="1" applyFill="1" applyBorder="1" applyAlignment="1" applyProtection="1">
      <alignment horizontal="right" vertical="center"/>
      <protection locked="0"/>
    </xf>
    <xf numFmtId="181" fontId="8" fillId="0" borderId="42" xfId="62" applyNumberFormat="1" applyFont="1" applyFill="1" applyBorder="1" applyAlignment="1" applyProtection="1">
      <alignment horizontal="right" vertical="center"/>
      <protection locked="0"/>
    </xf>
    <xf numFmtId="181" fontId="8" fillId="0" borderId="42" xfId="62" applyNumberFormat="1" applyFont="1" applyFill="1" applyBorder="1" applyAlignment="1" applyProtection="1">
      <alignment horizontal="center" vertical="center"/>
      <protection locked="0"/>
    </xf>
    <xf numFmtId="181" fontId="8" fillId="0" borderId="74" xfId="62" applyNumberFormat="1" applyFont="1" applyFill="1" applyBorder="1" applyAlignment="1" applyProtection="1">
      <alignment horizontal="center" vertical="center"/>
      <protection locked="0"/>
    </xf>
    <xf numFmtId="181" fontId="8" fillId="0" borderId="72" xfId="62" applyNumberFormat="1" applyFont="1" applyFill="1" applyBorder="1" applyAlignment="1" applyProtection="1">
      <alignment horizontal="center" vertical="center"/>
      <protection locked="0"/>
    </xf>
    <xf numFmtId="181" fontId="8" fillId="0" borderId="33" xfId="51" applyNumberFormat="1" applyFont="1" applyFill="1" applyBorder="1" applyAlignment="1">
      <alignment horizontal="right" vertical="center"/>
    </xf>
    <xf numFmtId="181" fontId="8" fillId="0" borderId="29" xfId="51" applyNumberFormat="1" applyFont="1" applyFill="1" applyBorder="1" applyAlignment="1">
      <alignment horizontal="center" vertical="center"/>
    </xf>
    <xf numFmtId="181" fontId="8" fillId="0" borderId="52" xfId="51" applyNumberFormat="1" applyFont="1" applyFill="1" applyBorder="1" applyAlignment="1">
      <alignment horizontal="center" vertical="center"/>
    </xf>
    <xf numFmtId="181" fontId="8" fillId="0" borderId="33" xfId="51" applyNumberFormat="1" applyFont="1" applyFill="1" applyBorder="1" applyAlignment="1">
      <alignment horizontal="center" vertical="center"/>
    </xf>
    <xf numFmtId="181" fontId="8" fillId="0" borderId="28" xfId="62" applyNumberFormat="1" applyFont="1" applyFill="1" applyBorder="1" applyAlignment="1">
      <alignment horizontal="right" vertical="center"/>
      <protection/>
    </xf>
    <xf numFmtId="181" fontId="8" fillId="0" borderId="28" xfId="62" applyNumberFormat="1" applyFont="1" applyFill="1" applyBorder="1" applyAlignment="1">
      <alignment horizontal="center" vertical="center"/>
      <protection/>
    </xf>
    <xf numFmtId="181" fontId="8" fillId="0" borderId="51" xfId="62" applyNumberFormat="1" applyFont="1" applyFill="1" applyBorder="1" applyAlignment="1">
      <alignment horizontal="center" vertical="center"/>
      <protection/>
    </xf>
    <xf numFmtId="181" fontId="8" fillId="0" borderId="26" xfId="62" applyNumberFormat="1" applyFont="1" applyFill="1" applyBorder="1" applyAlignment="1">
      <alignment horizontal="center" vertical="center"/>
      <protection/>
    </xf>
    <xf numFmtId="181" fontId="8" fillId="0" borderId="48" xfId="62" applyNumberFormat="1" applyFont="1" applyFill="1" applyBorder="1" applyAlignment="1">
      <alignment horizontal="right" vertical="center"/>
      <protection/>
    </xf>
    <xf numFmtId="181" fontId="8" fillId="0" borderId="56" xfId="62" applyNumberFormat="1" applyFont="1" applyFill="1" applyBorder="1" applyAlignment="1">
      <alignment horizontal="right" vertical="center"/>
      <protection/>
    </xf>
    <xf numFmtId="181" fontId="8" fillId="0" borderId="29" xfId="62" applyNumberFormat="1" applyFont="1" applyFill="1" applyBorder="1" applyAlignment="1" applyProtection="1">
      <alignment horizontal="right" vertical="center"/>
      <protection locked="0"/>
    </xf>
    <xf numFmtId="181" fontId="8" fillId="0" borderId="29" xfId="62" applyNumberFormat="1" applyFont="1" applyFill="1" applyBorder="1" applyAlignment="1" applyProtection="1">
      <alignment horizontal="center" vertical="center"/>
      <protection locked="0"/>
    </xf>
    <xf numFmtId="181" fontId="8" fillId="0" borderId="52" xfId="62" applyNumberFormat="1" applyFont="1" applyFill="1" applyBorder="1" applyAlignment="1" applyProtection="1">
      <alignment horizontal="center" vertical="center"/>
      <protection locked="0"/>
    </xf>
    <xf numFmtId="181" fontId="8" fillId="0" borderId="33" xfId="62" applyNumberFormat="1" applyFont="1" applyFill="1" applyBorder="1" applyAlignment="1" applyProtection="1">
      <alignment horizontal="center" vertical="center"/>
      <protection locked="0"/>
    </xf>
    <xf numFmtId="181" fontId="8" fillId="0" borderId="26" xfId="62" applyNumberFormat="1" applyFont="1" applyFill="1" applyBorder="1" applyAlignment="1" applyProtection="1">
      <alignment horizontal="right" vertical="center"/>
      <protection locked="0"/>
    </xf>
    <xf numFmtId="181" fontId="8" fillId="0" borderId="32" xfId="62" applyNumberFormat="1" applyFont="1" applyFill="1" applyBorder="1" applyAlignment="1">
      <alignment horizontal="right" vertical="center"/>
      <protection/>
    </xf>
    <xf numFmtId="181" fontId="8" fillId="0" borderId="32" xfId="62" applyNumberFormat="1" applyFont="1" applyFill="1" applyBorder="1" applyAlignment="1">
      <alignment horizontal="center" vertical="center"/>
      <protection/>
    </xf>
    <xf numFmtId="181" fontId="8" fillId="0" borderId="80" xfId="62" applyNumberFormat="1" applyFont="1" applyFill="1" applyBorder="1" applyAlignment="1">
      <alignment horizontal="center" vertical="center"/>
      <protection/>
    </xf>
    <xf numFmtId="181" fontId="8" fillId="0" borderId="91" xfId="62" applyNumberFormat="1" applyFont="1" applyFill="1" applyBorder="1" applyAlignment="1">
      <alignment horizontal="center" vertical="center"/>
      <protection/>
    </xf>
    <xf numFmtId="181" fontId="8" fillId="0" borderId="34" xfId="51" applyNumberFormat="1" applyFont="1" applyFill="1" applyBorder="1" applyAlignment="1">
      <alignment horizontal="right" vertical="center"/>
    </xf>
    <xf numFmtId="181" fontId="8" fillId="0" borderId="34" xfId="51" applyNumberFormat="1" applyFont="1" applyFill="1" applyBorder="1" applyAlignment="1">
      <alignment horizontal="center" vertical="center"/>
    </xf>
    <xf numFmtId="181" fontId="8" fillId="0" borderId="30" xfId="51" applyNumberFormat="1" applyFont="1" applyFill="1" applyBorder="1" applyAlignment="1">
      <alignment horizontal="center" vertical="center"/>
    </xf>
    <xf numFmtId="181" fontId="8" fillId="0" borderId="53" xfId="51" applyNumberFormat="1" applyFont="1" applyFill="1" applyBorder="1" applyAlignment="1">
      <alignment horizontal="center" vertical="center"/>
    </xf>
    <xf numFmtId="181" fontId="8" fillId="0" borderId="27" xfId="51" applyNumberFormat="1" applyFont="1" applyFill="1" applyBorder="1" applyAlignment="1">
      <alignment horizontal="right" vertical="center"/>
    </xf>
    <xf numFmtId="181" fontId="8" fillId="0" borderId="31" xfId="51" applyNumberFormat="1" applyFont="1" applyFill="1" applyBorder="1" applyAlignment="1">
      <alignment horizontal="right" vertical="center"/>
    </xf>
    <xf numFmtId="181" fontId="8" fillId="0" borderId="56" xfId="51" applyNumberFormat="1" applyFont="1" applyFill="1" applyBorder="1" applyAlignment="1">
      <alignment horizontal="right" vertical="center"/>
    </xf>
    <xf numFmtId="181" fontId="8" fillId="0" borderId="44" xfId="51" applyNumberFormat="1" applyFont="1" applyFill="1" applyBorder="1" applyAlignment="1">
      <alignment horizontal="right" vertical="center"/>
    </xf>
    <xf numFmtId="181" fontId="8" fillId="0" borderId="49" xfId="51" applyNumberFormat="1" applyFont="1" applyFill="1" applyBorder="1" applyAlignment="1">
      <alignment horizontal="right" vertical="center"/>
    </xf>
    <xf numFmtId="181" fontId="8" fillId="0" borderId="57" xfId="51" applyNumberFormat="1" applyFont="1" applyFill="1" applyBorder="1" applyAlignment="1">
      <alignment horizontal="right" vertical="center"/>
    </xf>
    <xf numFmtId="181" fontId="8" fillId="0" borderId="45" xfId="51" applyNumberFormat="1" applyFont="1" applyFill="1" applyBorder="1" applyAlignment="1" applyProtection="1">
      <alignment horizontal="right" vertical="center"/>
      <protection locked="0"/>
    </xf>
    <xf numFmtId="181" fontId="8" fillId="0" borderId="50" xfId="51" applyNumberFormat="1" applyFont="1" applyFill="1" applyBorder="1" applyAlignment="1" applyProtection="1">
      <alignment horizontal="right" vertical="center"/>
      <protection locked="0"/>
    </xf>
    <xf numFmtId="181" fontId="8" fillId="0" borderId="58" xfId="51" applyNumberFormat="1" applyFont="1" applyFill="1" applyBorder="1" applyAlignment="1" applyProtection="1">
      <alignment horizontal="right" vertical="center"/>
      <protection locked="0"/>
    </xf>
    <xf numFmtId="190" fontId="11" fillId="0" borderId="0" xfId="62" applyNumberFormat="1" applyFont="1" applyFill="1" applyAlignment="1">
      <alignment vertical="center"/>
      <protection/>
    </xf>
    <xf numFmtId="179" fontId="11" fillId="0" borderId="0" xfId="62" applyNumberFormat="1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181" fontId="8" fillId="0" borderId="46" xfId="62" applyNumberFormat="1" applyFont="1" applyFill="1" applyBorder="1" applyAlignment="1">
      <alignment horizontal="right" vertical="center"/>
      <protection/>
    </xf>
    <xf numFmtId="181" fontId="8" fillId="0" borderId="61" xfId="62" applyNumberFormat="1" applyFont="1" applyFill="1" applyBorder="1" applyAlignment="1">
      <alignment horizontal="center" vertical="center"/>
      <protection/>
    </xf>
    <xf numFmtId="181" fontId="8" fillId="0" borderId="0" xfId="62" applyNumberFormat="1" applyFont="1" applyFill="1" applyBorder="1" applyAlignment="1">
      <alignment horizontal="center" vertical="center"/>
      <protection/>
    </xf>
    <xf numFmtId="181" fontId="8" fillId="0" borderId="46" xfId="62" applyNumberFormat="1" applyFont="1" applyFill="1" applyBorder="1" applyAlignment="1">
      <alignment horizontal="center" vertical="center"/>
      <protection/>
    </xf>
    <xf numFmtId="181" fontId="8" fillId="0" borderId="30" xfId="51" applyNumberFormat="1" applyFont="1" applyFill="1" applyBorder="1" applyAlignment="1">
      <alignment horizontal="right" vertical="center"/>
    </xf>
    <xf numFmtId="181" fontId="8" fillId="0" borderId="53" xfId="51" applyNumberFormat="1" applyFont="1" applyFill="1" applyBorder="1" applyAlignment="1">
      <alignment horizontal="right" vertical="center"/>
    </xf>
    <xf numFmtId="181" fontId="8" fillId="0" borderId="0" xfId="62" applyNumberFormat="1" applyFont="1" applyFill="1" applyBorder="1" applyAlignment="1" applyProtection="1">
      <alignment horizontal="center" vertical="center"/>
      <protection locked="0"/>
    </xf>
    <xf numFmtId="181" fontId="8" fillId="0" borderId="0" xfId="62" applyNumberFormat="1" applyFont="1" applyFill="1" applyBorder="1" applyAlignment="1">
      <alignment horizontal="right" vertical="center"/>
      <protection/>
    </xf>
    <xf numFmtId="181" fontId="8" fillId="0" borderId="0" xfId="62" applyNumberFormat="1" applyFont="1" applyFill="1" applyBorder="1" applyAlignment="1" applyProtection="1">
      <alignment horizontal="right" vertical="center"/>
      <protection locked="0"/>
    </xf>
    <xf numFmtId="181" fontId="8" fillId="0" borderId="0" xfId="51" applyNumberFormat="1" applyFont="1" applyFill="1" applyBorder="1" applyAlignment="1">
      <alignment horizontal="center" vertical="center"/>
    </xf>
    <xf numFmtId="181" fontId="8" fillId="0" borderId="0" xfId="51" applyNumberFormat="1" applyFont="1" applyFill="1" applyBorder="1" applyAlignment="1">
      <alignment horizontal="right" vertical="center"/>
    </xf>
    <xf numFmtId="181" fontId="8" fillId="0" borderId="0" xfId="51" applyNumberFormat="1" applyFont="1" applyFill="1" applyBorder="1" applyAlignment="1" applyProtection="1">
      <alignment horizontal="right" vertical="center"/>
      <protection locked="0"/>
    </xf>
    <xf numFmtId="181" fontId="8" fillId="0" borderId="48" xfId="51" applyNumberFormat="1" applyFont="1" applyFill="1" applyBorder="1" applyAlignment="1">
      <alignment horizontal="right" vertical="center"/>
    </xf>
    <xf numFmtId="181" fontId="8" fillId="0" borderId="1" xfId="51" applyNumberFormat="1" applyFont="1" applyFill="1" applyBorder="1" applyAlignment="1">
      <alignment horizontal="right" vertical="center"/>
    </xf>
    <xf numFmtId="181" fontId="8" fillId="0" borderId="65" xfId="51" applyNumberFormat="1" applyFont="1" applyFill="1" applyBorder="1" applyAlignment="1">
      <alignment horizontal="right" vertical="center"/>
    </xf>
    <xf numFmtId="181" fontId="8" fillId="0" borderId="66" xfId="51" applyNumberFormat="1" applyFont="1" applyFill="1" applyBorder="1" applyAlignment="1">
      <alignment horizontal="right" vertical="center"/>
    </xf>
    <xf numFmtId="181" fontId="8" fillId="0" borderId="44" xfId="62" applyNumberFormat="1" applyFont="1" applyFill="1" applyBorder="1" applyAlignment="1">
      <alignment horizontal="right" vertical="center"/>
      <protection/>
    </xf>
    <xf numFmtId="181" fontId="8" fillId="0" borderId="49" xfId="62" applyNumberFormat="1" applyFont="1" applyFill="1" applyBorder="1" applyAlignment="1">
      <alignment horizontal="right" vertical="center"/>
      <protection/>
    </xf>
    <xf numFmtId="181" fontId="8" fillId="0" borderId="57" xfId="62" applyNumberFormat="1" applyFont="1" applyFill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190" fontId="11" fillId="0" borderId="0" xfId="62" applyNumberFormat="1" applyFont="1" applyAlignment="1">
      <alignment vertical="center"/>
      <protection/>
    </xf>
    <xf numFmtId="181" fontId="8" fillId="0" borderId="67" xfId="62" applyNumberFormat="1" applyFont="1" applyBorder="1" applyAlignment="1">
      <alignment horizontal="center" vertical="center"/>
      <protection/>
    </xf>
    <xf numFmtId="181" fontId="8" fillId="0" borderId="67" xfId="62" applyNumberFormat="1" applyFont="1" applyBorder="1" applyAlignment="1">
      <alignment horizontal="right" vertical="center"/>
      <protection/>
    </xf>
    <xf numFmtId="181" fontId="8" fillId="0" borderId="69" xfId="62" applyNumberFormat="1" applyFont="1" applyBorder="1" applyAlignment="1">
      <alignment horizontal="right" vertical="center"/>
      <protection/>
    </xf>
    <xf numFmtId="181" fontId="8" fillId="0" borderId="68" xfId="62" applyNumberFormat="1" applyFont="1" applyBorder="1" applyAlignment="1">
      <alignment horizontal="right" vertical="center"/>
      <protection/>
    </xf>
    <xf numFmtId="181" fontId="8" fillId="0" borderId="0" xfId="62" applyNumberFormat="1" applyFont="1" applyBorder="1" applyAlignment="1">
      <alignment horizontal="right" vertical="center"/>
      <protection/>
    </xf>
    <xf numFmtId="181" fontId="8" fillId="0" borderId="31" xfId="62" applyNumberFormat="1" applyFont="1" applyBorder="1" applyAlignment="1">
      <alignment horizontal="center" vertical="center"/>
      <protection/>
    </xf>
    <xf numFmtId="181" fontId="8" fillId="0" borderId="31" xfId="62" applyNumberFormat="1" applyFont="1" applyBorder="1" applyAlignment="1">
      <alignment horizontal="right" vertical="center"/>
      <protection/>
    </xf>
    <xf numFmtId="181" fontId="8" fillId="0" borderId="54" xfId="62" applyNumberFormat="1" applyFont="1" applyBorder="1" applyAlignment="1">
      <alignment horizontal="right" vertical="center"/>
      <protection/>
    </xf>
    <xf numFmtId="181" fontId="8" fillId="0" borderId="43" xfId="62" applyNumberFormat="1" applyFont="1" applyBorder="1" applyAlignment="1">
      <alignment horizontal="right" vertical="center"/>
      <protection/>
    </xf>
    <xf numFmtId="181" fontId="8" fillId="0" borderId="48" xfId="62" applyNumberFormat="1" applyFont="1" applyBorder="1" applyAlignment="1">
      <alignment horizontal="center" vertical="center"/>
      <protection/>
    </xf>
    <xf numFmtId="181" fontId="8" fillId="0" borderId="48" xfId="62" applyNumberFormat="1" applyFont="1" applyBorder="1" applyAlignment="1">
      <alignment horizontal="right" vertical="center"/>
      <protection/>
    </xf>
    <xf numFmtId="181" fontId="8" fillId="0" borderId="56" xfId="62" applyNumberFormat="1" applyFont="1" applyBorder="1" applyAlignment="1">
      <alignment horizontal="right" vertical="center"/>
      <protection/>
    </xf>
    <xf numFmtId="181" fontId="8" fillId="0" borderId="27" xfId="62" applyNumberFormat="1" applyFont="1" applyBorder="1" applyAlignment="1">
      <alignment horizontal="right" vertical="center"/>
      <protection/>
    </xf>
    <xf numFmtId="3" fontId="8" fillId="0" borderId="74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center" vertical="center"/>
      <protection/>
    </xf>
    <xf numFmtId="3" fontId="8" fillId="0" borderId="33" xfId="62" applyNumberFormat="1" applyFont="1" applyBorder="1" applyAlignment="1">
      <alignment horizontal="center" vertical="center"/>
      <protection/>
    </xf>
    <xf numFmtId="3" fontId="8" fillId="0" borderId="29" xfId="62" applyNumberFormat="1" applyFont="1" applyBorder="1" applyAlignment="1">
      <alignment horizontal="center" vertical="center"/>
      <protection/>
    </xf>
    <xf numFmtId="3" fontId="8" fillId="0" borderId="52" xfId="62" applyNumberFormat="1" applyFont="1" applyBorder="1" applyAlignment="1">
      <alignment horizontal="center" vertical="center"/>
      <protection/>
    </xf>
    <xf numFmtId="3" fontId="8" fillId="0" borderId="27" xfId="62" applyNumberFormat="1" applyFont="1" applyBorder="1" applyAlignment="1">
      <alignment horizontal="center" vertical="center"/>
      <protection/>
    </xf>
    <xf numFmtId="3" fontId="8" fillId="0" borderId="56" xfId="62" applyNumberFormat="1" applyFont="1" applyBorder="1" applyAlignment="1">
      <alignment horizontal="center" vertical="center"/>
      <protection/>
    </xf>
    <xf numFmtId="3" fontId="8" fillId="0" borderId="48" xfId="62" applyNumberFormat="1" applyFont="1" applyBorder="1" applyAlignment="1">
      <alignment horizontal="center" vertical="center" shrinkToFit="1"/>
      <protection/>
    </xf>
    <xf numFmtId="3" fontId="8" fillId="0" borderId="67" xfId="62" applyNumberFormat="1" applyFont="1" applyBorder="1" applyAlignment="1">
      <alignment horizontal="center" vertical="center" shrinkToFit="1"/>
      <protection/>
    </xf>
    <xf numFmtId="3" fontId="8" fillId="0" borderId="28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29" xfId="62" applyNumberFormat="1" applyFont="1" applyFill="1" applyBorder="1" applyAlignment="1">
      <alignment horizontal="right" vertical="center" shrinkToFit="1"/>
      <protection/>
    </xf>
    <xf numFmtId="3" fontId="8" fillId="0" borderId="30" xfId="62" applyNumberFormat="1" applyFont="1" applyFill="1" applyBorder="1" applyAlignment="1">
      <alignment horizontal="right" vertical="center" shrinkToFit="1"/>
      <protection/>
    </xf>
    <xf numFmtId="3" fontId="8" fillId="0" borderId="31" xfId="62" applyNumberFormat="1" applyFont="1" applyBorder="1" applyAlignment="1">
      <alignment horizontal="center" vertical="center" shrinkToFit="1"/>
      <protection/>
    </xf>
    <xf numFmtId="3" fontId="8" fillId="0" borderId="42" xfId="62" applyNumberFormat="1" applyFont="1" applyFill="1" applyBorder="1" applyAlignment="1">
      <alignment horizontal="right" vertical="center" shrinkToFit="1"/>
      <protection/>
    </xf>
    <xf numFmtId="3" fontId="8" fillId="0" borderId="46" xfId="62" applyNumberFormat="1" applyFont="1" applyFill="1" applyBorder="1" applyAlignment="1">
      <alignment horizontal="right" vertical="center" shrinkToFit="1"/>
      <protection/>
    </xf>
    <xf numFmtId="3" fontId="8" fillId="0" borderId="42" xfId="62" applyNumberFormat="1" applyFont="1" applyFill="1" applyBorder="1" applyAlignment="1" applyProtection="1">
      <alignment horizontal="right" vertical="center" shrinkToFit="1"/>
      <protection locked="0"/>
    </xf>
    <xf numFmtId="38" fontId="8" fillId="0" borderId="33" xfId="51" applyFont="1" applyFill="1" applyBorder="1" applyAlignment="1">
      <alignment horizontal="right" vertical="center" shrinkToFit="1"/>
    </xf>
    <xf numFmtId="3" fontId="8" fillId="0" borderId="28" xfId="62" applyNumberFormat="1" applyFont="1" applyFill="1" applyBorder="1" applyAlignment="1">
      <alignment horizontal="right" vertical="center" shrinkToFit="1"/>
      <protection/>
    </xf>
    <xf numFmtId="3" fontId="8" fillId="0" borderId="43" xfId="62" applyNumberFormat="1" applyFont="1" applyBorder="1" applyAlignment="1">
      <alignment horizontal="center" vertical="center" shrinkToFit="1"/>
      <protection/>
    </xf>
    <xf numFmtId="3" fontId="8" fillId="0" borderId="29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26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32" xfId="62" applyNumberFormat="1" applyFont="1" applyFill="1" applyBorder="1" applyAlignment="1">
      <alignment horizontal="right" vertical="center" shrinkToFit="1"/>
      <protection/>
    </xf>
    <xf numFmtId="0" fontId="5" fillId="0" borderId="11" xfId="62" applyFont="1" applyBorder="1" applyAlignment="1">
      <alignment vertical="center" shrinkToFit="1"/>
      <protection/>
    </xf>
    <xf numFmtId="0" fontId="5" fillId="0" borderId="25" xfId="62" applyFont="1" applyBorder="1" applyAlignment="1">
      <alignment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45" xfId="62" applyFont="1" applyBorder="1" applyAlignment="1">
      <alignment horizontal="center" vertical="center" shrinkToFit="1"/>
      <protection/>
    </xf>
    <xf numFmtId="0" fontId="5" fillId="0" borderId="50" xfId="62" applyFont="1" applyBorder="1" applyAlignment="1">
      <alignment horizontal="center" vertical="center" shrinkToFit="1"/>
      <protection/>
    </xf>
    <xf numFmtId="49" fontId="5" fillId="0" borderId="45" xfId="62" applyNumberFormat="1" applyFont="1" applyBorder="1" applyAlignment="1">
      <alignment horizontal="center" vertical="center" shrinkToFit="1"/>
      <protection/>
    </xf>
    <xf numFmtId="49" fontId="5" fillId="0" borderId="50" xfId="62" applyNumberFormat="1" applyFont="1" applyBorder="1" applyAlignment="1">
      <alignment horizontal="center" vertical="center" shrinkToFit="1"/>
      <protection/>
    </xf>
    <xf numFmtId="49" fontId="5" fillId="0" borderId="58" xfId="62" applyNumberFormat="1" applyFont="1" applyBorder="1" applyAlignment="1">
      <alignment horizontal="center" vertical="center" shrinkToFit="1"/>
      <protection/>
    </xf>
    <xf numFmtId="1" fontId="8" fillId="0" borderId="12" xfId="62" applyNumberFormat="1" applyFont="1" applyFill="1" applyBorder="1" applyAlignment="1" applyProtection="1">
      <alignment vertical="center" shrinkToFit="1"/>
      <protection locked="0"/>
    </xf>
    <xf numFmtId="0" fontId="8" fillId="0" borderId="13" xfId="62" applyFont="1" applyFill="1" applyBorder="1" applyAlignment="1" applyProtection="1">
      <alignment horizontal="distributed" vertical="center" shrinkToFit="1"/>
      <protection locked="0"/>
    </xf>
    <xf numFmtId="0" fontId="8" fillId="0" borderId="20" xfId="62" applyFont="1" applyFill="1" applyBorder="1" applyAlignment="1">
      <alignment vertical="center" shrinkToFit="1"/>
      <protection/>
    </xf>
    <xf numFmtId="0" fontId="8" fillId="0" borderId="14" xfId="62" applyFont="1" applyFill="1" applyBorder="1" applyAlignment="1" applyProtection="1">
      <alignment horizontal="distributed" vertical="center" shrinkToFit="1"/>
      <protection locked="0"/>
    </xf>
    <xf numFmtId="1" fontId="8" fillId="0" borderId="15" xfId="62" applyNumberFormat="1" applyFont="1" applyFill="1" applyBorder="1" applyAlignment="1" applyProtection="1">
      <alignment vertical="center" shrinkToFit="1"/>
      <protection locked="0"/>
    </xf>
    <xf numFmtId="0" fontId="8" fillId="0" borderId="16" xfId="62" applyFont="1" applyFill="1" applyBorder="1" applyAlignment="1" applyProtection="1">
      <alignment horizontal="distributed" vertical="center" shrinkToFit="1"/>
      <protection locked="0"/>
    </xf>
    <xf numFmtId="0" fontId="8" fillId="0" borderId="17" xfId="62" applyFont="1" applyFill="1" applyBorder="1" applyAlignment="1" applyProtection="1">
      <alignment horizontal="distributed" vertical="center" shrinkToFit="1"/>
      <protection locked="0"/>
    </xf>
    <xf numFmtId="1" fontId="8" fillId="0" borderId="18" xfId="62" applyNumberFormat="1" applyFont="1" applyFill="1" applyBorder="1" applyAlignment="1" applyProtection="1">
      <alignment vertical="center" shrinkToFit="1"/>
      <protection locked="0"/>
    </xf>
    <xf numFmtId="1" fontId="8" fillId="0" borderId="19" xfId="62" applyNumberFormat="1" applyFont="1" applyFill="1" applyBorder="1" applyAlignment="1" applyProtection="1">
      <alignment vertical="center" shrinkToFit="1"/>
      <protection locked="0"/>
    </xf>
    <xf numFmtId="0" fontId="8" fillId="0" borderId="71" xfId="62" applyFont="1" applyFill="1" applyBorder="1" applyAlignment="1" applyProtection="1">
      <alignment horizontal="distributed" vertical="center" shrinkToFit="1"/>
      <protection locked="0"/>
    </xf>
    <xf numFmtId="1" fontId="8" fillId="0" borderId="22" xfId="62" applyNumberFormat="1" applyFont="1" applyFill="1" applyBorder="1" applyAlignment="1" applyProtection="1">
      <alignment vertical="center" shrinkToFit="1"/>
      <protection locked="0"/>
    </xf>
    <xf numFmtId="0" fontId="8" fillId="0" borderId="63" xfId="62" applyFont="1" applyFill="1" applyBorder="1" applyAlignment="1" applyProtection="1">
      <alignment horizontal="distributed" vertical="center" shrinkToFit="1"/>
      <protection locked="0"/>
    </xf>
    <xf numFmtId="1" fontId="8" fillId="0" borderId="20" xfId="62" applyNumberFormat="1" applyFont="1" applyFill="1" applyBorder="1" applyAlignment="1" applyProtection="1">
      <alignment vertical="center" shrinkToFit="1"/>
      <protection locked="0"/>
    </xf>
    <xf numFmtId="0" fontId="8" fillId="0" borderId="21" xfId="62" applyFont="1" applyFill="1" applyBorder="1" applyAlignment="1" applyProtection="1">
      <alignment horizontal="distributed" vertical="center" shrinkToFit="1"/>
      <protection locked="0"/>
    </xf>
    <xf numFmtId="0" fontId="8" fillId="0" borderId="70" xfId="62" applyFont="1" applyFill="1" applyBorder="1" applyAlignment="1" applyProtection="1">
      <alignment horizontal="distributed" vertical="center" shrinkToFit="1"/>
      <protection locked="0"/>
    </xf>
    <xf numFmtId="3" fontId="8" fillId="0" borderId="54" xfId="62" applyNumberFormat="1" applyFont="1" applyBorder="1" applyAlignment="1">
      <alignment vertical="center" shrinkToFit="1"/>
      <protection/>
    </xf>
    <xf numFmtId="0" fontId="8" fillId="0" borderId="73" xfId="62" applyFont="1" applyFill="1" applyBorder="1" applyAlignment="1" applyProtection="1">
      <alignment horizontal="distributed" vertical="center" shrinkToFit="1"/>
      <protection locked="0"/>
    </xf>
    <xf numFmtId="1" fontId="8" fillId="0" borderId="40" xfId="62" applyNumberFormat="1" applyFont="1" applyFill="1" applyBorder="1" applyAlignment="1" applyProtection="1">
      <alignment vertical="center" shrinkToFit="1"/>
      <protection locked="0"/>
    </xf>
    <xf numFmtId="1" fontId="8" fillId="0" borderId="23" xfId="62" applyNumberFormat="1" applyFont="1" applyFill="1" applyBorder="1" applyAlignment="1" applyProtection="1">
      <alignment vertical="center" shrinkToFit="1"/>
      <protection locked="0"/>
    </xf>
    <xf numFmtId="0" fontId="8" fillId="0" borderId="24" xfId="62" applyFont="1" applyFill="1" applyBorder="1" applyAlignment="1" applyProtection="1">
      <alignment horizontal="distributed" vertical="center" shrinkToFit="1"/>
      <protection locked="0"/>
    </xf>
    <xf numFmtId="0" fontId="8" fillId="0" borderId="37" xfId="62" applyFont="1" applyFill="1" applyBorder="1" applyAlignment="1">
      <alignment vertical="center" shrinkToFit="1"/>
      <protection/>
    </xf>
    <xf numFmtId="0" fontId="8" fillId="0" borderId="38" xfId="62" applyFont="1" applyFill="1" applyBorder="1" applyAlignment="1" applyProtection="1">
      <alignment horizontal="distributed" vertical="center" shrinkToFit="1"/>
      <protection locked="0"/>
    </xf>
    <xf numFmtId="1" fontId="8" fillId="0" borderId="35" xfId="62" applyNumberFormat="1" applyFont="1" applyFill="1" applyBorder="1" applyAlignment="1" applyProtection="1">
      <alignment vertical="center" shrinkToFit="1"/>
      <protection locked="0"/>
    </xf>
    <xf numFmtId="0" fontId="8" fillId="0" borderId="36" xfId="62" applyFont="1" applyFill="1" applyBorder="1" applyAlignment="1" applyProtection="1">
      <alignment horizontal="distributed" vertical="center" shrinkToFit="1"/>
      <protection locked="0"/>
    </xf>
    <xf numFmtId="1" fontId="8" fillId="0" borderId="64" xfId="62" applyNumberFormat="1" applyFont="1" applyFill="1" applyBorder="1" applyAlignment="1" applyProtection="1">
      <alignment vertical="center" shrinkToFit="1"/>
      <protection locked="0"/>
    </xf>
    <xf numFmtId="0" fontId="8" fillId="0" borderId="60" xfId="62" applyFont="1" applyFill="1" applyBorder="1" applyAlignment="1" applyProtection="1">
      <alignment horizontal="distributed" vertical="center" shrinkToFit="1"/>
      <protection locked="0"/>
    </xf>
    <xf numFmtId="0" fontId="8" fillId="0" borderId="11" xfId="62" applyFont="1" applyFill="1" applyBorder="1" applyAlignment="1">
      <alignment vertical="center" shrinkToFit="1"/>
      <protection/>
    </xf>
    <xf numFmtId="0" fontId="8" fillId="0" borderId="25" xfId="62" applyFont="1" applyFill="1" applyBorder="1" applyAlignment="1" applyProtection="1">
      <alignment horizontal="distributed" vertical="center" shrinkToFit="1"/>
      <protection locked="0"/>
    </xf>
    <xf numFmtId="178" fontId="8" fillId="0" borderId="85" xfId="62" applyNumberFormat="1" applyFont="1" applyBorder="1" applyAlignment="1">
      <alignment horizontal="center" vertical="center" shrinkToFit="1"/>
      <protection/>
    </xf>
    <xf numFmtId="178" fontId="8" fillId="0" borderId="84" xfId="51" applyNumberFormat="1" applyFont="1" applyBorder="1" applyAlignment="1">
      <alignment vertical="center" shrinkToFit="1"/>
    </xf>
    <xf numFmtId="178" fontId="8" fillId="0" borderId="84" xfId="51" applyNumberFormat="1" applyFont="1" applyBorder="1" applyAlignment="1">
      <alignment horizontal="right" vertical="center" shrinkToFit="1"/>
    </xf>
    <xf numFmtId="178" fontId="8" fillId="0" borderId="85" xfId="51" applyNumberFormat="1" applyFont="1" applyBorder="1" applyAlignment="1">
      <alignment vertical="center" shrinkToFit="1"/>
    </xf>
    <xf numFmtId="178" fontId="8" fillId="0" borderId="90" xfId="51" applyNumberFormat="1" applyFont="1" applyBorder="1" applyAlignment="1">
      <alignment vertical="center" shrinkToFit="1"/>
    </xf>
    <xf numFmtId="178" fontId="8" fillId="0" borderId="28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29" xfId="62" applyNumberFormat="1" applyFont="1" applyFill="1" applyBorder="1" applyAlignment="1">
      <alignment horizontal="right" vertical="center" shrinkToFit="1"/>
      <protection/>
    </xf>
    <xf numFmtId="178" fontId="8" fillId="0" borderId="30" xfId="62" applyNumberFormat="1" applyFont="1" applyFill="1" applyBorder="1" applyAlignment="1">
      <alignment horizontal="right" vertical="center" shrinkToFit="1"/>
      <protection/>
    </xf>
    <xf numFmtId="178" fontId="8" fillId="0" borderId="31" xfId="62" applyNumberFormat="1" applyFont="1" applyBorder="1" applyAlignment="1">
      <alignment horizontal="center" vertical="center" shrinkToFit="1"/>
      <protection/>
    </xf>
    <xf numFmtId="178" fontId="8" fillId="0" borderId="42" xfId="62" applyNumberFormat="1" applyFont="1" applyBorder="1" applyAlignment="1">
      <alignment horizontal="center" vertical="center" shrinkToFit="1"/>
      <protection/>
    </xf>
    <xf numFmtId="178" fontId="8" fillId="0" borderId="42" xfId="62" applyNumberFormat="1" applyFont="1" applyFill="1" applyBorder="1" applyAlignment="1">
      <alignment horizontal="right" vertical="center" shrinkToFit="1"/>
      <protection/>
    </xf>
    <xf numFmtId="178" fontId="8" fillId="0" borderId="46" xfId="62" applyNumberFormat="1" applyFont="1" applyFill="1" applyBorder="1" applyAlignment="1">
      <alignment horizontal="right" vertical="center" shrinkToFit="1"/>
      <protection/>
    </xf>
    <xf numFmtId="178" fontId="8" fillId="0" borderId="75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42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33" xfId="51" applyNumberFormat="1" applyFont="1" applyFill="1" applyBorder="1" applyAlignment="1">
      <alignment horizontal="right" vertical="center" shrinkToFit="1"/>
    </xf>
    <xf numFmtId="178" fontId="8" fillId="0" borderId="75" xfId="62" applyNumberFormat="1" applyFont="1" applyFill="1" applyBorder="1" applyAlignment="1">
      <alignment horizontal="right" vertical="center" shrinkToFit="1"/>
      <protection/>
    </xf>
    <xf numFmtId="178" fontId="8" fillId="0" borderId="47" xfId="62" applyNumberFormat="1" applyFont="1" applyFill="1" applyBorder="1" applyAlignment="1">
      <alignment horizontal="right" vertical="center" shrinkToFit="1"/>
      <protection/>
    </xf>
    <xf numFmtId="178" fontId="8" fillId="0" borderId="18" xfId="62" applyNumberFormat="1" applyFont="1" applyBorder="1" applyAlignment="1">
      <alignment horizontal="center" vertical="center" shrinkToFit="1"/>
      <protection/>
    </xf>
    <xf numFmtId="178" fontId="8" fillId="0" borderId="72" xfId="62" applyNumberFormat="1" applyFont="1" applyBorder="1" applyAlignment="1">
      <alignment horizontal="center" vertical="center" shrinkToFit="1"/>
      <protection/>
    </xf>
    <xf numFmtId="178" fontId="8" fillId="0" borderId="79" xfId="62" applyNumberFormat="1" applyFont="1" applyFill="1" applyBorder="1" applyAlignment="1">
      <alignment horizontal="right" vertical="center" shrinkToFit="1"/>
      <protection/>
    </xf>
    <xf numFmtId="178" fontId="8" fillId="0" borderId="29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76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32" xfId="62" applyNumberFormat="1" applyFont="1" applyFill="1" applyBorder="1" applyAlignment="1">
      <alignment horizontal="right" vertical="center" shrinkToFit="1"/>
      <protection/>
    </xf>
    <xf numFmtId="178" fontId="8" fillId="0" borderId="85" xfId="51" applyNumberFormat="1" applyFont="1" applyBorder="1" applyAlignment="1">
      <alignment horizontal="right" vertical="center" shrinkToFit="1"/>
    </xf>
    <xf numFmtId="178" fontId="8" fillId="0" borderId="90" xfId="51" applyNumberFormat="1" applyFont="1" applyBorder="1" applyAlignment="1">
      <alignment horizontal="right" vertical="center" shrinkToFit="1"/>
    </xf>
    <xf numFmtId="3" fontId="8" fillId="0" borderId="68" xfId="62" applyNumberFormat="1" applyFont="1" applyBorder="1" applyAlignment="1">
      <alignment horizontal="center" vertical="center" shrinkToFit="1"/>
      <protection/>
    </xf>
    <xf numFmtId="3" fontId="8" fillId="0" borderId="34" xfId="62" applyNumberFormat="1" applyFont="1" applyFill="1" applyBorder="1" applyAlignment="1">
      <alignment horizontal="right" vertical="center" shrinkToFit="1"/>
      <protection/>
    </xf>
    <xf numFmtId="3" fontId="8" fillId="0" borderId="27" xfId="62" applyNumberFormat="1" applyFont="1" applyBorder="1" applyAlignment="1">
      <alignment horizontal="center" vertical="center" shrinkToFit="1"/>
      <protection/>
    </xf>
    <xf numFmtId="3" fontId="8" fillId="0" borderId="76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59" xfId="62" applyNumberFormat="1" applyFont="1" applyFill="1" applyBorder="1" applyAlignment="1">
      <alignment horizontal="right" vertical="center" shrinkToFit="1"/>
      <protection/>
    </xf>
    <xf numFmtId="3" fontId="8" fillId="0" borderId="46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76" xfId="62" applyNumberFormat="1" applyFont="1" applyFill="1" applyBorder="1" applyAlignment="1">
      <alignment horizontal="right" vertical="center" shrinkToFit="1"/>
      <protection/>
    </xf>
    <xf numFmtId="3" fontId="8" fillId="0" borderId="68" xfId="62" applyNumberFormat="1" applyFont="1" applyBorder="1" applyAlignment="1">
      <alignment horizontal="center" vertical="center"/>
      <protection/>
    </xf>
    <xf numFmtId="3" fontId="8" fillId="0" borderId="34" xfId="62" applyNumberFormat="1" applyFont="1" applyFill="1" applyBorder="1" applyAlignment="1">
      <alignment horizontal="right" vertical="center"/>
      <protection/>
    </xf>
    <xf numFmtId="3" fontId="8" fillId="0" borderId="72" xfId="62" applyNumberFormat="1" applyFont="1" applyFill="1" applyBorder="1" applyAlignment="1">
      <alignment horizontal="right" vertical="center"/>
      <protection/>
    </xf>
    <xf numFmtId="3" fontId="8" fillId="0" borderId="76" xfId="62" applyNumberFormat="1" applyFont="1" applyFill="1" applyBorder="1" applyAlignment="1" applyProtection="1">
      <alignment horizontal="right" vertical="center"/>
      <protection locked="0"/>
    </xf>
    <xf numFmtId="3" fontId="8" fillId="0" borderId="59" xfId="62" applyNumberFormat="1" applyFont="1" applyFill="1" applyBorder="1" applyAlignment="1">
      <alignment horizontal="right" vertical="center"/>
      <protection/>
    </xf>
    <xf numFmtId="3" fontId="8" fillId="0" borderId="72" xfId="62" applyNumberFormat="1" applyFont="1" applyFill="1" applyBorder="1" applyAlignment="1" applyProtection="1">
      <alignment horizontal="right" vertical="center"/>
      <protection locked="0"/>
    </xf>
    <xf numFmtId="3" fontId="8" fillId="0" borderId="76" xfId="62" applyNumberFormat="1" applyFont="1" applyFill="1" applyBorder="1" applyAlignment="1">
      <alignment horizontal="right" vertical="center"/>
      <protection/>
    </xf>
    <xf numFmtId="178" fontId="8" fillId="0" borderId="84" xfId="62" applyNumberFormat="1" applyFont="1" applyBorder="1" applyAlignment="1">
      <alignment horizontal="center" vertical="center" shrinkToFit="1"/>
      <protection/>
    </xf>
    <xf numFmtId="178" fontId="8" fillId="0" borderId="26" xfId="62" applyNumberFormat="1" applyFont="1" applyFill="1" applyBorder="1" applyAlignment="1" applyProtection="1">
      <alignment horizontal="right" vertical="center" shrinkToFit="1"/>
      <protection locked="0"/>
    </xf>
    <xf numFmtId="178" fontId="8" fillId="0" borderId="34" xfId="62" applyNumberFormat="1" applyFont="1" applyFill="1" applyBorder="1" applyAlignment="1">
      <alignment horizontal="right" vertical="center" shrinkToFit="1"/>
      <protection/>
    </xf>
    <xf numFmtId="178" fontId="8" fillId="0" borderId="43" xfId="62" applyNumberFormat="1" applyFont="1" applyBorder="1" applyAlignment="1">
      <alignment horizontal="center" vertical="center" shrinkToFit="1"/>
      <protection/>
    </xf>
    <xf numFmtId="178" fontId="8" fillId="0" borderId="72" xfId="62" applyNumberFormat="1" applyFont="1" applyFill="1" applyBorder="1" applyAlignment="1">
      <alignment horizontal="right" vertical="center" shrinkToFit="1"/>
      <protection/>
    </xf>
    <xf numFmtId="178" fontId="8" fillId="0" borderId="59" xfId="62" applyNumberFormat="1" applyFont="1" applyFill="1" applyBorder="1" applyAlignment="1">
      <alignment horizontal="right" vertical="center" shrinkToFit="1"/>
      <protection/>
    </xf>
    <xf numFmtId="178" fontId="8" fillId="0" borderId="76" xfId="62" applyNumberFormat="1" applyFont="1" applyFill="1" applyBorder="1" applyAlignment="1">
      <alignment horizontal="right" vertical="center" shrinkToFit="1"/>
      <protection/>
    </xf>
    <xf numFmtId="178" fontId="8" fillId="0" borderId="33" xfId="62" applyNumberFormat="1" applyFont="1" applyFill="1" applyBorder="1" applyAlignment="1" applyProtection="1">
      <alignment horizontal="right" vertical="center" shrinkToFit="1"/>
      <protection locked="0"/>
    </xf>
    <xf numFmtId="182" fontId="8" fillId="0" borderId="75" xfId="62" applyNumberFormat="1" applyFont="1" applyFill="1" applyBorder="1" applyAlignment="1" applyProtection="1">
      <alignment horizontal="right" vertical="center"/>
      <protection locked="0"/>
    </xf>
    <xf numFmtId="182" fontId="8" fillId="0" borderId="75" xfId="62" applyNumberFormat="1" applyFont="1" applyFill="1" applyBorder="1" applyAlignment="1">
      <alignment horizontal="right" vertical="center"/>
      <protection/>
    </xf>
    <xf numFmtId="182" fontId="8" fillId="0" borderId="59" xfId="62" applyNumberFormat="1" applyFont="1" applyFill="1" applyBorder="1" applyAlignment="1">
      <alignment horizontal="right" vertical="center"/>
      <protection/>
    </xf>
    <xf numFmtId="0" fontId="5" fillId="0" borderId="45" xfId="62" applyFont="1" applyBorder="1" applyAlignment="1" quotePrefix="1">
      <alignment horizontal="center"/>
      <protection/>
    </xf>
    <xf numFmtId="178" fontId="8" fillId="0" borderId="84" xfId="62" applyNumberFormat="1" applyFont="1" applyBorder="1" applyAlignment="1">
      <alignment vertical="center" shrinkToFit="1"/>
      <protection/>
    </xf>
    <xf numFmtId="178" fontId="8" fillId="0" borderId="84" xfId="62" applyNumberFormat="1" applyFont="1" applyBorder="1" applyAlignment="1">
      <alignment horizontal="right" vertical="center" shrinkToFit="1"/>
      <protection/>
    </xf>
    <xf numFmtId="178" fontId="8" fillId="0" borderId="85" xfId="62" applyNumberFormat="1" applyFont="1" applyBorder="1" applyAlignment="1">
      <alignment vertical="center" shrinkToFit="1"/>
      <protection/>
    </xf>
    <xf numFmtId="178" fontId="8" fillId="0" borderId="90" xfId="62" applyNumberFormat="1" applyFont="1" applyBorder="1" applyAlignment="1">
      <alignment vertical="center" shrinkToFit="1"/>
      <protection/>
    </xf>
    <xf numFmtId="185" fontId="8" fillId="0" borderId="46" xfId="62" applyNumberFormat="1" applyFont="1" applyBorder="1" applyAlignment="1">
      <alignment horizontal="center" vertical="center" shrinkToFit="1"/>
      <protection/>
    </xf>
    <xf numFmtId="185" fontId="8" fillId="0" borderId="15" xfId="62" applyNumberFormat="1" applyFont="1" applyFill="1" applyBorder="1" applyAlignment="1" applyProtection="1">
      <alignment vertical="center"/>
      <protection locked="0"/>
    </xf>
    <xf numFmtId="185" fontId="8" fillId="0" borderId="71" xfId="62" applyNumberFormat="1" applyFont="1" applyFill="1" applyBorder="1" applyAlignment="1" applyProtection="1">
      <alignment horizontal="distributed" vertical="center"/>
      <protection locked="0"/>
    </xf>
    <xf numFmtId="185" fontId="8" fillId="0" borderId="61" xfId="62" applyNumberFormat="1" applyFont="1" applyBorder="1" applyAlignment="1">
      <alignment horizontal="center" vertical="center" shrinkToFit="1"/>
      <protection/>
    </xf>
    <xf numFmtId="185" fontId="8" fillId="0" borderId="46" xfId="51" applyNumberFormat="1" applyFont="1" applyBorder="1" applyAlignment="1">
      <alignment vertical="center" shrinkToFit="1"/>
    </xf>
    <xf numFmtId="185" fontId="8" fillId="0" borderId="46" xfId="51" applyNumberFormat="1" applyFont="1" applyBorder="1" applyAlignment="1">
      <alignment horizontal="right" vertical="center" shrinkToFit="1"/>
    </xf>
    <xf numFmtId="185" fontId="8" fillId="0" borderId="61" xfId="51" applyNumberFormat="1" applyFont="1" applyBorder="1" applyAlignment="1">
      <alignment vertical="center" shrinkToFit="1"/>
    </xf>
    <xf numFmtId="185" fontId="8" fillId="0" borderId="0" xfId="51" applyNumberFormat="1" applyFont="1" applyBorder="1" applyAlignment="1">
      <alignment vertical="center" shrinkToFit="1"/>
    </xf>
    <xf numFmtId="185" fontId="8" fillId="0" borderId="0" xfId="51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8" fillId="0" borderId="12" xfId="62" applyNumberFormat="1" applyFont="1" applyFill="1" applyBorder="1" applyAlignment="1" applyProtection="1">
      <alignment vertical="center"/>
      <protection locked="0"/>
    </xf>
    <xf numFmtId="185" fontId="8" fillId="0" borderId="13" xfId="62" applyNumberFormat="1" applyFont="1" applyFill="1" applyBorder="1" applyAlignment="1" applyProtection="1">
      <alignment horizontal="distributed" vertical="center"/>
      <protection locked="0"/>
    </xf>
    <xf numFmtId="185" fontId="8" fillId="0" borderId="48" xfId="62" applyNumberFormat="1" applyFont="1" applyBorder="1" applyAlignment="1">
      <alignment horizontal="center" vertical="center" shrinkToFit="1"/>
      <protection/>
    </xf>
    <xf numFmtId="185" fontId="8" fillId="0" borderId="27" xfId="62" applyNumberFormat="1" applyFont="1" applyBorder="1" applyAlignment="1">
      <alignment horizontal="center" vertical="center" shrinkToFit="1"/>
      <protection/>
    </xf>
    <xf numFmtId="185" fontId="8" fillId="0" borderId="27" xfId="51" applyNumberFormat="1" applyFont="1" applyBorder="1" applyAlignment="1">
      <alignment horizontal="right" vertical="center" shrinkToFit="1"/>
    </xf>
    <xf numFmtId="185" fontId="8" fillId="0" borderId="27" xfId="51" applyNumberFormat="1" applyFont="1" applyBorder="1" applyAlignment="1">
      <alignment vertical="center" shrinkToFit="1"/>
    </xf>
    <xf numFmtId="185" fontId="8" fillId="0" borderId="48" xfId="51" applyNumberFormat="1" applyFont="1" applyBorder="1" applyAlignment="1">
      <alignment vertical="center" shrinkToFit="1"/>
    </xf>
    <xf numFmtId="185" fontId="8" fillId="0" borderId="56" xfId="51" applyNumberFormat="1" applyFont="1" applyBorder="1" applyAlignment="1">
      <alignment vertical="center" shrinkToFit="1"/>
    </xf>
    <xf numFmtId="185" fontId="8" fillId="0" borderId="27" xfId="62" applyNumberFormat="1" applyFont="1" applyBorder="1" applyAlignment="1">
      <alignment vertical="center" shrinkToFit="1"/>
      <protection/>
    </xf>
    <xf numFmtId="185" fontId="8" fillId="0" borderId="27" xfId="62" applyNumberFormat="1" applyFont="1" applyBorder="1" applyAlignment="1">
      <alignment horizontal="right" vertical="center" shrinkToFit="1"/>
      <protection/>
    </xf>
    <xf numFmtId="185" fontId="8" fillId="0" borderId="48" xfId="62" applyNumberFormat="1" applyFont="1" applyBorder="1" applyAlignment="1">
      <alignment vertical="center" shrinkToFit="1"/>
      <protection/>
    </xf>
    <xf numFmtId="185" fontId="8" fillId="0" borderId="56" xfId="62" applyNumberFormat="1" applyFont="1" applyBorder="1" applyAlignment="1">
      <alignment vertical="center" shrinkToFit="1"/>
      <protection/>
    </xf>
    <xf numFmtId="185" fontId="8" fillId="0" borderId="27" xfId="62" applyNumberFormat="1" applyFont="1" applyFill="1" applyBorder="1" applyAlignment="1">
      <alignment horizontal="right" vertical="center" shrinkToFit="1"/>
      <protection/>
    </xf>
    <xf numFmtId="185" fontId="8" fillId="0" borderId="27" xfId="62" applyNumberFormat="1" applyFont="1" applyFill="1" applyBorder="1" applyAlignment="1">
      <alignment horizontal="center" vertical="center" shrinkToFit="1"/>
      <protection/>
    </xf>
    <xf numFmtId="185" fontId="8" fillId="0" borderId="48" xfId="51" applyNumberFormat="1" applyFont="1" applyBorder="1" applyAlignment="1">
      <alignment horizontal="right" vertical="center" shrinkToFit="1"/>
    </xf>
    <xf numFmtId="185" fontId="8" fillId="0" borderId="56" xfId="51" applyNumberFormat="1" applyFont="1" applyBorder="1" applyAlignment="1">
      <alignment horizontal="right" vertical="center" shrinkToFit="1"/>
    </xf>
    <xf numFmtId="185" fontId="8" fillId="0" borderId="12" xfId="62" applyNumberFormat="1" applyFont="1" applyFill="1" applyBorder="1" applyAlignment="1">
      <alignment vertical="center"/>
      <protection/>
    </xf>
    <xf numFmtId="185" fontId="8" fillId="0" borderId="64" xfId="62" applyNumberFormat="1" applyFont="1" applyFill="1" applyBorder="1" applyAlignment="1">
      <alignment vertical="center"/>
      <protection/>
    </xf>
    <xf numFmtId="185" fontId="8" fillId="0" borderId="1" xfId="51" applyNumberFormat="1" applyFont="1" applyFill="1" applyBorder="1" applyAlignment="1" applyProtection="1">
      <alignment horizontal="right" vertical="center" shrinkToFit="1"/>
      <protection locked="0"/>
    </xf>
    <xf numFmtId="185" fontId="8" fillId="0" borderId="1" xfId="51" applyNumberFormat="1" applyFont="1" applyBorder="1" applyAlignment="1">
      <alignment horizontal="right" vertical="center" shrinkToFit="1"/>
    </xf>
    <xf numFmtId="185" fontId="8" fillId="0" borderId="65" xfId="51" applyNumberFormat="1" applyFont="1" applyBorder="1" applyAlignment="1">
      <alignment vertical="center" shrinkToFit="1"/>
    </xf>
    <xf numFmtId="185" fontId="8" fillId="0" borderId="66" xfId="51" applyNumberFormat="1" applyFont="1" applyBorder="1" applyAlignment="1">
      <alignment vertical="center" shrinkToFit="1"/>
    </xf>
    <xf numFmtId="185" fontId="8" fillId="0" borderId="1" xfId="51" applyNumberFormat="1" applyFont="1" applyBorder="1" applyAlignment="1">
      <alignment vertical="center" shrinkToFit="1"/>
    </xf>
    <xf numFmtId="185" fontId="8" fillId="0" borderId="65" xfId="51" applyNumberFormat="1" applyFont="1" applyBorder="1" applyAlignment="1">
      <alignment horizontal="right" vertical="center" shrinkToFit="1"/>
    </xf>
    <xf numFmtId="0" fontId="19" fillId="0" borderId="70" xfId="62" applyFont="1" applyFill="1" applyBorder="1" applyAlignment="1" applyProtection="1">
      <alignment horizontal="distributed" vertical="center"/>
      <protection locked="0"/>
    </xf>
    <xf numFmtId="178" fontId="8" fillId="0" borderId="85" xfId="62" applyNumberFormat="1" applyFont="1" applyBorder="1" applyAlignment="1">
      <alignment horizontal="right" vertical="center" shrinkToFit="1"/>
      <protection/>
    </xf>
    <xf numFmtId="178" fontId="8" fillId="0" borderId="90" xfId="62" applyNumberFormat="1" applyFont="1" applyBorder="1" applyAlignment="1">
      <alignment horizontal="right" vertical="center" shrinkToFit="1"/>
      <protection/>
    </xf>
    <xf numFmtId="185" fontId="8" fillId="0" borderId="61" xfId="51" applyNumberFormat="1" applyFont="1" applyBorder="1" applyAlignment="1">
      <alignment horizontal="right" vertical="center" shrinkToFit="1"/>
    </xf>
    <xf numFmtId="185" fontId="8" fillId="0" borderId="0" xfId="51" applyNumberFormat="1" applyFont="1" applyBorder="1" applyAlignment="1">
      <alignment horizontal="right" vertical="center" shrinkToFit="1"/>
    </xf>
    <xf numFmtId="185" fontId="8" fillId="0" borderId="13" xfId="62" applyNumberFormat="1" applyFont="1" applyFill="1" applyBorder="1" applyAlignment="1" applyProtection="1">
      <alignment vertical="center"/>
      <protection locked="0"/>
    </xf>
    <xf numFmtId="185" fontId="8" fillId="0" borderId="48" xfId="62" applyNumberFormat="1" applyFont="1" applyBorder="1" applyAlignment="1">
      <alignment horizontal="right" vertical="center" shrinkToFit="1"/>
      <protection/>
    </xf>
    <xf numFmtId="185" fontId="8" fillId="0" borderId="27" xfId="51" applyNumberFormat="1" applyFont="1" applyFill="1" applyBorder="1" applyAlignment="1">
      <alignment horizontal="right" vertical="center" shrinkToFit="1"/>
    </xf>
    <xf numFmtId="185" fontId="8" fillId="0" borderId="48" xfId="51" applyNumberFormat="1" applyFont="1" applyFill="1" applyBorder="1" applyAlignment="1">
      <alignment horizontal="right" vertical="center" shrinkToFit="1"/>
    </xf>
    <xf numFmtId="185" fontId="8" fillId="0" borderId="56" xfId="62" applyNumberFormat="1" applyFont="1" applyBorder="1" applyAlignment="1">
      <alignment horizontal="right" vertical="center" shrinkToFit="1"/>
      <protection/>
    </xf>
    <xf numFmtId="185" fontId="8" fillId="0" borderId="0" xfId="62" applyNumberFormat="1" applyFont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center" vertical="center" shrinkToFit="1"/>
      <protection/>
    </xf>
    <xf numFmtId="185" fontId="8" fillId="0" borderId="48" xfId="62" applyNumberFormat="1" applyFont="1" applyFill="1" applyBorder="1" applyAlignment="1">
      <alignment horizontal="center" vertical="center" shrinkToFit="1"/>
      <protection/>
    </xf>
    <xf numFmtId="185" fontId="8" fillId="0" borderId="56" xfId="62" applyNumberFormat="1" applyFont="1" applyFill="1" applyBorder="1" applyAlignment="1">
      <alignment vertical="center" shrinkToFit="1"/>
      <protection/>
    </xf>
    <xf numFmtId="185" fontId="8" fillId="0" borderId="27" xfId="62" applyNumberFormat="1" applyFont="1" applyFill="1" applyBorder="1" applyAlignment="1">
      <alignment vertical="center" shrinkToFit="1"/>
      <protection/>
    </xf>
    <xf numFmtId="185" fontId="8" fillId="0" borderId="48" xfId="62" applyNumberFormat="1" applyFont="1" applyFill="1" applyBorder="1" applyAlignment="1">
      <alignment vertical="center" shrinkToFit="1"/>
      <protection/>
    </xf>
    <xf numFmtId="185" fontId="8" fillId="0" borderId="0" xfId="62" applyNumberFormat="1" applyFont="1" applyFill="1" applyBorder="1" applyAlignment="1">
      <alignment vertical="center" shrinkToFit="1"/>
      <protection/>
    </xf>
    <xf numFmtId="185" fontId="8" fillId="0" borderId="66" xfId="51" applyNumberFormat="1" applyFont="1" applyBorder="1" applyAlignment="1">
      <alignment horizontal="right" vertical="center" shrinkToFit="1"/>
    </xf>
    <xf numFmtId="185" fontId="8" fillId="0" borderId="1" xfId="51" applyNumberFormat="1" applyFont="1" applyFill="1" applyBorder="1" applyAlignment="1">
      <alignment horizontal="right" vertical="center" shrinkToFit="1"/>
    </xf>
    <xf numFmtId="185" fontId="8" fillId="0" borderId="65" xfId="51" applyNumberFormat="1" applyFont="1" applyFill="1" applyBorder="1" applyAlignment="1">
      <alignment horizontal="right" vertical="center" shrinkToFit="1"/>
    </xf>
    <xf numFmtId="3" fontId="8" fillId="0" borderId="31" xfId="62" applyNumberFormat="1" applyFont="1" applyFill="1" applyBorder="1" applyAlignment="1">
      <alignment horizontal="center" vertical="center" shrinkToFit="1"/>
      <protection/>
    </xf>
    <xf numFmtId="3" fontId="8" fillId="0" borderId="31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31" xfId="62" applyNumberFormat="1" applyFont="1" applyFill="1" applyBorder="1" applyAlignment="1">
      <alignment horizontal="center" vertical="center"/>
      <protection/>
    </xf>
    <xf numFmtId="182" fontId="8" fillId="0" borderId="31" xfId="62" applyNumberFormat="1" applyFont="1" applyFill="1" applyBorder="1" applyAlignment="1" applyProtection="1">
      <alignment horizontal="center" vertical="center"/>
      <protection locked="0"/>
    </xf>
    <xf numFmtId="3" fontId="8" fillId="0" borderId="33" xfId="62" applyNumberFormat="1" applyFont="1" applyFill="1" applyBorder="1" applyAlignment="1" applyProtection="1">
      <alignment horizontal="center" vertical="center" shrinkToFit="1"/>
      <protection locked="0"/>
    </xf>
    <xf numFmtId="38" fontId="8" fillId="0" borderId="34" xfId="51" applyFont="1" applyFill="1" applyBorder="1" applyAlignment="1">
      <alignment horizontal="center" vertical="center" shrinkToFit="1"/>
    </xf>
    <xf numFmtId="3" fontId="8" fillId="0" borderId="76" xfId="62" applyNumberFormat="1" applyFont="1" applyFill="1" applyBorder="1" applyAlignment="1" applyProtection="1">
      <alignment horizontal="center" vertical="center"/>
      <protection locked="0"/>
    </xf>
    <xf numFmtId="3" fontId="8" fillId="0" borderId="76" xfId="62" applyNumberFormat="1" applyFont="1" applyFill="1" applyBorder="1" applyAlignment="1">
      <alignment horizontal="center" vertical="center"/>
      <protection/>
    </xf>
    <xf numFmtId="3" fontId="8" fillId="0" borderId="47" xfId="62" applyNumberFormat="1" applyFont="1" applyFill="1" applyBorder="1" applyAlignment="1">
      <alignment horizontal="right" vertical="center" shrinkToFit="1"/>
      <protection/>
    </xf>
    <xf numFmtId="3" fontId="8" fillId="0" borderId="34" xfId="51" applyNumberFormat="1" applyFont="1" applyFill="1" applyBorder="1" applyAlignment="1">
      <alignment horizontal="center" vertical="center" shrinkToFit="1"/>
    </xf>
    <xf numFmtId="3" fontId="8" fillId="0" borderId="42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74" xfId="62" applyNumberFormat="1" applyFont="1" applyFill="1" applyBorder="1" applyAlignment="1" applyProtection="1">
      <alignment horizontal="center" vertical="center" shrinkToFit="1"/>
      <protection locked="0"/>
    </xf>
    <xf numFmtId="38" fontId="8" fillId="0" borderId="29" xfId="51" applyFont="1" applyFill="1" applyBorder="1" applyAlignment="1">
      <alignment horizontal="center" vertical="center" shrinkToFit="1"/>
    </xf>
    <xf numFmtId="38" fontId="8" fillId="0" borderId="52" xfId="51" applyFont="1" applyFill="1" applyBorder="1" applyAlignment="1">
      <alignment horizontal="center" vertical="center" shrinkToFit="1"/>
    </xf>
    <xf numFmtId="3" fontId="8" fillId="0" borderId="51" xfId="62" applyNumberFormat="1" applyFont="1" applyFill="1" applyBorder="1" applyAlignment="1">
      <alignment horizontal="center" vertical="center" shrinkToFit="1"/>
      <protection/>
    </xf>
    <xf numFmtId="3" fontId="8" fillId="0" borderId="26" xfId="62" applyNumberFormat="1" applyFont="1" applyFill="1" applyBorder="1" applyAlignment="1">
      <alignment horizontal="center" vertical="center" shrinkToFit="1"/>
      <protection/>
    </xf>
    <xf numFmtId="3" fontId="8" fillId="0" borderId="56" xfId="62" applyNumberFormat="1" applyFont="1" applyFill="1" applyBorder="1" applyAlignment="1">
      <alignment vertical="center" shrinkToFit="1"/>
      <protection/>
    </xf>
    <xf numFmtId="3" fontId="8" fillId="0" borderId="29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52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32" xfId="62" applyNumberFormat="1" applyFont="1" applyFill="1" applyBorder="1" applyAlignment="1">
      <alignment horizontal="center" vertical="center" shrinkToFit="1"/>
      <protection/>
    </xf>
    <xf numFmtId="3" fontId="8" fillId="0" borderId="80" xfId="62" applyNumberFormat="1" applyFont="1" applyFill="1" applyBorder="1" applyAlignment="1">
      <alignment horizontal="center" vertical="center" shrinkToFit="1"/>
      <protection/>
    </xf>
    <xf numFmtId="3" fontId="8" fillId="0" borderId="91" xfId="62" applyNumberFormat="1" applyFont="1" applyFill="1" applyBorder="1" applyAlignment="1">
      <alignment horizontal="center" vertical="center" shrinkToFit="1"/>
      <protection/>
    </xf>
    <xf numFmtId="38" fontId="8" fillId="0" borderId="30" xfId="51" applyFont="1" applyFill="1" applyBorder="1" applyAlignment="1">
      <alignment horizontal="center" vertical="center" shrinkToFit="1"/>
    </xf>
    <xf numFmtId="38" fontId="8" fillId="0" borderId="53" xfId="51" applyFont="1" applyFill="1" applyBorder="1" applyAlignment="1">
      <alignment horizontal="center" vertical="center" shrinkToFit="1"/>
    </xf>
    <xf numFmtId="38" fontId="8" fillId="0" borderId="31" xfId="51" applyFont="1" applyFill="1" applyBorder="1" applyAlignment="1">
      <alignment horizontal="right" vertical="center" shrinkToFit="1"/>
    </xf>
    <xf numFmtId="49" fontId="5" fillId="0" borderId="45" xfId="62" applyNumberFormat="1" applyFont="1" applyBorder="1" applyAlignment="1" quotePrefix="1">
      <alignment horizontal="center" vertical="center"/>
      <protection/>
    </xf>
    <xf numFmtId="182" fontId="8" fillId="0" borderId="46" xfId="51" applyNumberFormat="1" applyFont="1" applyFill="1" applyBorder="1" applyAlignment="1">
      <alignment horizontal="right" vertical="center"/>
    </xf>
    <xf numFmtId="182" fontId="8" fillId="0" borderId="61" xfId="51" applyNumberFormat="1" applyFont="1" applyFill="1" applyBorder="1" applyAlignment="1">
      <alignment horizontal="right" vertical="center"/>
    </xf>
    <xf numFmtId="182" fontId="8" fillId="0" borderId="136" xfId="51" applyNumberFormat="1" applyFont="1" applyFill="1" applyBorder="1" applyAlignment="1">
      <alignment horizontal="right" vertical="center"/>
    </xf>
    <xf numFmtId="182" fontId="8" fillId="0" borderId="62" xfId="51" applyNumberFormat="1" applyFont="1" applyFill="1" applyBorder="1" applyAlignment="1">
      <alignment horizontal="right" vertical="center"/>
    </xf>
    <xf numFmtId="3" fontId="8" fillId="0" borderId="31" xfId="62" applyNumberFormat="1" applyFont="1" applyBorder="1" applyAlignment="1">
      <alignment vertical="center"/>
      <protection/>
    </xf>
    <xf numFmtId="0" fontId="15" fillId="0" borderId="131" xfId="62" applyFont="1" applyBorder="1" applyAlignment="1">
      <alignment horizontal="center" vertical="center" wrapText="1"/>
      <protection/>
    </xf>
    <xf numFmtId="189" fontId="6" fillId="0" borderId="90" xfId="62" applyNumberFormat="1" applyFont="1" applyBorder="1" applyAlignment="1">
      <alignment horizontal="center" vertical="center"/>
      <protection/>
    </xf>
    <xf numFmtId="189" fontId="6" fillId="0" borderId="74" xfId="62" applyNumberFormat="1" applyFont="1" applyBorder="1" applyAlignment="1">
      <alignment horizontal="center" vertical="center"/>
      <protection/>
    </xf>
    <xf numFmtId="189" fontId="6" fillId="0" borderId="54" xfId="62" applyNumberFormat="1" applyFont="1" applyBorder="1" applyAlignment="1">
      <alignment horizontal="center" vertical="center"/>
      <protection/>
    </xf>
    <xf numFmtId="189" fontId="6" fillId="0" borderId="125" xfId="62" applyNumberFormat="1" applyFont="1" applyBorder="1" applyAlignment="1">
      <alignment horizontal="center" vertical="center"/>
      <protection/>
    </xf>
    <xf numFmtId="189" fontId="6" fillId="0" borderId="53" xfId="62" applyNumberFormat="1" applyFont="1" applyBorder="1" applyAlignment="1">
      <alignment horizontal="center" vertical="center"/>
      <protection/>
    </xf>
    <xf numFmtId="189" fontId="6" fillId="0" borderId="115" xfId="62" applyNumberFormat="1" applyFont="1" applyBorder="1" applyAlignment="1">
      <alignment horizontal="center" vertical="center"/>
      <protection/>
    </xf>
    <xf numFmtId="189" fontId="6" fillId="0" borderId="116" xfId="62" applyNumberFormat="1" applyFont="1" applyBorder="1" applyAlignment="1">
      <alignment horizontal="center" vertical="center"/>
      <protection/>
    </xf>
    <xf numFmtId="189" fontId="6" fillId="0" borderId="66" xfId="62" applyNumberFormat="1" applyFont="1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 wrapText="1"/>
      <protection/>
    </xf>
    <xf numFmtId="188" fontId="6" fillId="0" borderId="85" xfId="62" applyNumberFormat="1" applyFont="1" applyBorder="1" applyAlignment="1">
      <alignment horizontal="center" vertical="center"/>
      <protection/>
    </xf>
    <xf numFmtId="188" fontId="6" fillId="0" borderId="137" xfId="62" applyNumberFormat="1" applyFont="1" applyBorder="1" applyAlignment="1">
      <alignment horizontal="center" vertical="center"/>
      <protection/>
    </xf>
    <xf numFmtId="188" fontId="6" fillId="0" borderId="28" xfId="62" applyNumberFormat="1" applyFont="1" applyBorder="1" applyAlignment="1">
      <alignment horizontal="center" vertical="center"/>
      <protection/>
    </xf>
    <xf numFmtId="188" fontId="6" fillId="0" borderId="30" xfId="51" applyNumberFormat="1" applyFont="1" applyFill="1" applyBorder="1" applyAlignment="1">
      <alignment horizontal="center" vertical="center"/>
    </xf>
    <xf numFmtId="2" fontId="15" fillId="0" borderId="64" xfId="62" applyNumberFormat="1" applyFont="1" applyBorder="1" applyAlignment="1">
      <alignment vertical="center"/>
      <protection/>
    </xf>
    <xf numFmtId="2" fontId="15" fillId="0" borderId="60" xfId="62" applyNumberFormat="1" applyFont="1" applyBorder="1" applyAlignment="1">
      <alignment vertical="center"/>
      <protection/>
    </xf>
    <xf numFmtId="0" fontId="53" fillId="0" borderId="0" xfId="0" applyFont="1" applyAlignment="1">
      <alignment vertical="center"/>
    </xf>
    <xf numFmtId="188" fontId="6" fillId="0" borderId="133" xfId="62" applyNumberFormat="1" applyFont="1" applyBorder="1" applyAlignment="1">
      <alignment horizontal="center" vertical="center"/>
      <protection/>
    </xf>
    <xf numFmtId="188" fontId="6" fillId="0" borderId="74" xfId="62" applyNumberFormat="1" applyFont="1" applyBorder="1" applyAlignment="1">
      <alignment horizontal="center" vertical="center"/>
      <protection/>
    </xf>
    <xf numFmtId="188" fontId="6" fillId="0" borderId="54" xfId="62" applyNumberFormat="1" applyFont="1" applyBorder="1" applyAlignment="1">
      <alignment horizontal="center" vertical="center"/>
      <protection/>
    </xf>
    <xf numFmtId="188" fontId="6" fillId="0" borderId="51" xfId="62" applyNumberFormat="1" applyFont="1" applyBorder="1" applyAlignment="1">
      <alignment horizontal="center" vertical="center"/>
      <protection/>
    </xf>
    <xf numFmtId="188" fontId="6" fillId="0" borderId="53" xfId="62" applyNumberFormat="1" applyFont="1" applyBorder="1" applyAlignment="1">
      <alignment horizontal="center" vertical="center"/>
      <protection/>
    </xf>
    <xf numFmtId="188" fontId="6" fillId="0" borderId="122" xfId="62" applyNumberFormat="1" applyFont="1" applyBorder="1" applyAlignment="1">
      <alignment horizontal="center" vertical="center"/>
      <protection/>
    </xf>
    <xf numFmtId="188" fontId="6" fillId="0" borderId="90" xfId="62" applyNumberFormat="1" applyFont="1" applyBorder="1" applyAlignment="1">
      <alignment horizontal="center" vertical="center"/>
      <protection/>
    </xf>
    <xf numFmtId="188" fontId="6" fillId="0" borderId="116" xfId="62" applyNumberFormat="1" applyFont="1" applyBorder="1" applyAlignment="1">
      <alignment horizontal="center" vertical="center"/>
      <protection/>
    </xf>
    <xf numFmtId="188" fontId="6" fillId="0" borderId="66" xfId="62" applyNumberFormat="1" applyFont="1" applyBorder="1" applyAlignment="1">
      <alignment horizontal="center" vertical="center"/>
      <protection/>
    </xf>
    <xf numFmtId="0" fontId="15" fillId="0" borderId="64" xfId="62" applyFont="1" applyBorder="1" applyAlignment="1">
      <alignment horizontal="center" vertical="center" wrapText="1"/>
      <protection/>
    </xf>
    <xf numFmtId="0" fontId="14" fillId="0" borderId="66" xfId="62" applyFont="1" applyBorder="1" applyAlignment="1">
      <alignment horizontal="right"/>
      <protection/>
    </xf>
    <xf numFmtId="3" fontId="8" fillId="0" borderId="43" xfId="62" applyNumberFormat="1" applyFont="1" applyBorder="1" applyAlignment="1">
      <alignment vertical="center"/>
      <protection/>
    </xf>
    <xf numFmtId="49" fontId="5" fillId="0" borderId="25" xfId="62" applyNumberFormat="1" applyFont="1" applyBorder="1" applyAlignment="1">
      <alignment horizontal="center" vertical="center"/>
      <protection/>
    </xf>
    <xf numFmtId="38" fontId="8" fillId="0" borderId="38" xfId="51" applyFont="1" applyBorder="1" applyAlignment="1">
      <alignment horizontal="right" vertical="center" shrinkToFit="1"/>
    </xf>
    <xf numFmtId="3" fontId="8" fillId="0" borderId="138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73" xfId="62" applyNumberFormat="1" applyFont="1" applyFill="1" applyBorder="1" applyAlignment="1">
      <alignment horizontal="center" vertical="center" shrinkToFit="1"/>
      <protection/>
    </xf>
    <xf numFmtId="3" fontId="8" fillId="0" borderId="63" xfId="62" applyNumberFormat="1" applyFont="1" applyFill="1" applyBorder="1" applyAlignment="1">
      <alignment horizontal="center" vertical="center" shrinkToFit="1"/>
      <protection/>
    </xf>
    <xf numFmtId="3" fontId="8" fillId="0" borderId="21" xfId="62" applyNumberFormat="1" applyFont="1" applyBorder="1" applyAlignment="1">
      <alignment horizontal="right" vertical="center" shrinkToFit="1"/>
      <protection/>
    </xf>
    <xf numFmtId="3" fontId="8" fillId="0" borderId="21" xfId="62" applyNumberFormat="1" applyFont="1" applyFill="1" applyBorder="1" applyAlignment="1">
      <alignment horizontal="right" vertical="center" shrinkToFit="1"/>
      <protection/>
    </xf>
    <xf numFmtId="3" fontId="8" fillId="0" borderId="139" xfId="62" applyNumberFormat="1" applyFont="1" applyFill="1" applyBorder="1" applyAlignment="1">
      <alignment horizontal="center" vertical="center" shrinkToFit="1"/>
      <protection/>
    </xf>
    <xf numFmtId="3" fontId="8" fillId="0" borderId="71" xfId="62" applyNumberFormat="1" applyFont="1" applyFill="1" applyBorder="1" applyAlignment="1">
      <alignment horizontal="center" vertical="center" shrinkToFit="1"/>
      <protection/>
    </xf>
    <xf numFmtId="3" fontId="8" fillId="0" borderId="13" xfId="62" applyNumberFormat="1" applyFont="1" applyBorder="1" applyAlignment="1">
      <alignment horizontal="right" vertical="center" shrinkToFit="1"/>
      <protection/>
    </xf>
    <xf numFmtId="3" fontId="8" fillId="0" borderId="21" xfId="62" applyNumberFormat="1" applyFont="1" applyFill="1" applyBorder="1" applyAlignment="1" applyProtection="1">
      <alignment horizontal="right" vertical="center" shrinkToFit="1"/>
      <protection locked="0"/>
    </xf>
    <xf numFmtId="3" fontId="8" fillId="0" borderId="38" xfId="62" applyNumberFormat="1" applyFont="1" applyBorder="1" applyAlignment="1">
      <alignment horizontal="right" vertical="center" shrinkToFit="1"/>
      <protection/>
    </xf>
    <xf numFmtId="38" fontId="8" fillId="0" borderId="13" xfId="51" applyFont="1" applyFill="1" applyBorder="1" applyAlignment="1">
      <alignment horizontal="right" vertical="center" shrinkToFit="1"/>
    </xf>
    <xf numFmtId="3" fontId="8" fillId="0" borderId="13" xfId="62" applyNumberFormat="1" applyFont="1" applyFill="1" applyBorder="1" applyAlignment="1">
      <alignment horizontal="right" vertical="center" shrinkToFit="1"/>
      <protection/>
    </xf>
    <xf numFmtId="3" fontId="8" fillId="0" borderId="36" xfId="62" applyNumberFormat="1" applyFont="1" applyFill="1" applyBorder="1" applyAlignment="1">
      <alignment horizontal="right" vertical="center" shrinkToFit="1"/>
      <protection/>
    </xf>
    <xf numFmtId="3" fontId="8" fillId="0" borderId="60" xfId="62" applyNumberFormat="1" applyFont="1" applyFill="1" applyBorder="1" applyAlignment="1">
      <alignment horizontal="right" vertical="center" shrinkToFit="1"/>
      <protection/>
    </xf>
    <xf numFmtId="38" fontId="8" fillId="0" borderId="25" xfId="51" applyFont="1" applyFill="1" applyBorder="1" applyAlignment="1" applyProtection="1">
      <alignment horizontal="right" vertical="center" shrinkToFit="1"/>
      <protection locked="0"/>
    </xf>
    <xf numFmtId="38" fontId="8" fillId="0" borderId="36" xfId="51" applyFont="1" applyFill="1" applyBorder="1" applyAlignment="1">
      <alignment horizontal="right" vertical="center" shrinkToFit="1"/>
    </xf>
    <xf numFmtId="38" fontId="8" fillId="0" borderId="25" xfId="51" applyFont="1" applyBorder="1" applyAlignment="1">
      <alignment vertical="center" shrinkToFit="1"/>
    </xf>
    <xf numFmtId="3" fontId="8" fillId="0" borderId="50" xfId="62" applyNumberFormat="1" applyFont="1" applyFill="1" applyBorder="1" applyAlignment="1">
      <alignment horizontal="right" vertical="center" shrinkToFit="1"/>
      <protection/>
    </xf>
    <xf numFmtId="49" fontId="5" fillId="0" borderId="25" xfId="62" applyNumberFormat="1" applyFont="1" applyBorder="1" applyAlignment="1">
      <alignment horizontal="center" vertical="center" shrinkToFit="1"/>
      <protection/>
    </xf>
    <xf numFmtId="3" fontId="8" fillId="0" borderId="21" xfId="62" applyNumberFormat="1" applyFont="1" applyBorder="1" applyAlignment="1">
      <alignment vertical="center" shrinkToFit="1"/>
      <protection/>
    </xf>
    <xf numFmtId="3" fontId="8" fillId="0" borderId="70" xfId="62" applyNumberFormat="1" applyFont="1" applyFill="1" applyBorder="1" applyAlignment="1">
      <alignment horizontal="center" vertical="center" shrinkToFit="1"/>
      <protection/>
    </xf>
    <xf numFmtId="3" fontId="8" fillId="0" borderId="13" xfId="62" applyNumberFormat="1" applyFont="1" applyFill="1" applyBorder="1" applyAlignment="1">
      <alignment horizontal="center" vertical="center" shrinkToFit="1"/>
      <protection/>
    </xf>
    <xf numFmtId="38" fontId="8" fillId="0" borderId="60" xfId="51" applyFont="1" applyFill="1" applyBorder="1" applyAlignment="1">
      <alignment horizontal="right" vertical="center" shrinkToFit="1"/>
    </xf>
    <xf numFmtId="38" fontId="8" fillId="0" borderId="50" xfId="51" applyFont="1" applyFill="1" applyBorder="1" applyAlignment="1">
      <alignment horizontal="right" vertical="center" shrinkToFit="1"/>
    </xf>
    <xf numFmtId="3" fontId="8" fillId="0" borderId="21" xfId="62" applyNumberFormat="1" applyFont="1" applyBorder="1" applyAlignment="1">
      <alignment vertical="center"/>
      <protection/>
    </xf>
    <xf numFmtId="49" fontId="5" fillId="0" borderId="25" xfId="62" applyNumberFormat="1" applyFont="1" applyBorder="1" applyAlignment="1">
      <alignment horizontal="center"/>
      <protection/>
    </xf>
    <xf numFmtId="182" fontId="8" fillId="0" borderId="13" xfId="62" applyNumberFormat="1" applyFont="1" applyBorder="1" applyAlignment="1">
      <alignment horizontal="right"/>
      <protection/>
    </xf>
    <xf numFmtId="182" fontId="8" fillId="0" borderId="138" xfId="62" applyNumberFormat="1" applyFont="1" applyFill="1" applyBorder="1" applyAlignment="1" applyProtection="1">
      <alignment horizontal="center" vertical="center"/>
      <protection locked="0"/>
    </xf>
    <xf numFmtId="182" fontId="8" fillId="0" borderId="73" xfId="62" applyNumberFormat="1" applyFont="1" applyFill="1" applyBorder="1" applyAlignment="1">
      <alignment horizontal="center" vertical="center"/>
      <protection/>
    </xf>
    <xf numFmtId="182" fontId="8" fillId="0" borderId="63" xfId="62" applyNumberFormat="1" applyFont="1" applyFill="1" applyBorder="1" applyAlignment="1">
      <alignment horizontal="center" vertical="center"/>
      <protection/>
    </xf>
    <xf numFmtId="182" fontId="8" fillId="0" borderId="21" xfId="62" applyNumberFormat="1" applyFont="1" applyBorder="1" applyAlignment="1">
      <alignment horizontal="right"/>
      <protection/>
    </xf>
    <xf numFmtId="182" fontId="8" fillId="0" borderId="21" xfId="62" applyNumberFormat="1" applyFont="1" applyFill="1" applyBorder="1" applyAlignment="1">
      <alignment horizontal="right" vertical="center"/>
      <protection/>
    </xf>
    <xf numFmtId="182" fontId="8" fillId="0" borderId="139" xfId="62" applyNumberFormat="1" applyFont="1" applyFill="1" applyBorder="1" applyAlignment="1">
      <alignment horizontal="center" vertical="center"/>
      <protection/>
    </xf>
    <xf numFmtId="182" fontId="8" fillId="0" borderId="21" xfId="62" applyNumberFormat="1" applyFont="1" applyFill="1" applyBorder="1" applyAlignment="1">
      <alignment vertical="center"/>
      <protection/>
    </xf>
    <xf numFmtId="182" fontId="8" fillId="0" borderId="21" xfId="62" applyNumberFormat="1" applyFont="1" applyFill="1" applyBorder="1" applyAlignment="1" applyProtection="1">
      <alignment vertical="center"/>
      <protection locked="0"/>
    </xf>
    <xf numFmtId="182" fontId="8" fillId="0" borderId="21" xfId="62" applyNumberFormat="1" applyFont="1" applyBorder="1" applyAlignment="1">
      <alignment/>
      <protection/>
    </xf>
    <xf numFmtId="182" fontId="8" fillId="0" borderId="70" xfId="62" applyNumberFormat="1" applyFont="1" applyFill="1" applyBorder="1" applyAlignment="1">
      <alignment horizontal="center" vertical="center"/>
      <protection/>
    </xf>
    <xf numFmtId="182" fontId="8" fillId="0" borderId="13" xfId="62" applyNumberFormat="1" applyFont="1" applyFill="1" applyBorder="1" applyAlignment="1">
      <alignment horizontal="center" vertical="center"/>
      <protection/>
    </xf>
    <xf numFmtId="182" fontId="8" fillId="0" borderId="140" xfId="62" applyNumberFormat="1" applyFont="1" applyFill="1" applyBorder="1" applyAlignment="1">
      <alignment horizontal="center" vertical="center"/>
      <protection/>
    </xf>
    <xf numFmtId="182" fontId="8" fillId="0" borderId="38" xfId="62" applyNumberFormat="1" applyFont="1" applyBorder="1" applyAlignment="1">
      <alignment horizontal="right"/>
      <protection/>
    </xf>
    <xf numFmtId="182" fontId="8" fillId="0" borderId="138" xfId="62" applyNumberFormat="1" applyFont="1" applyFill="1" applyBorder="1" applyAlignment="1">
      <alignment horizontal="center" vertical="center"/>
      <protection/>
    </xf>
    <xf numFmtId="182" fontId="8" fillId="0" borderId="13" xfId="51" applyNumberFormat="1" applyFont="1" applyFill="1" applyBorder="1" applyAlignment="1">
      <alignment horizontal="right" vertical="center"/>
    </xf>
    <xf numFmtId="182" fontId="8" fillId="0" borderId="13" xfId="62" applyNumberFormat="1" applyFont="1" applyFill="1" applyBorder="1" applyAlignment="1">
      <alignment horizontal="right" vertical="center"/>
      <protection/>
    </xf>
    <xf numFmtId="182" fontId="8" fillId="0" borderId="36" xfId="62" applyNumberFormat="1" applyFont="1" applyFill="1" applyBorder="1" applyAlignment="1">
      <alignment horizontal="right" vertical="center"/>
      <protection/>
    </xf>
    <xf numFmtId="182" fontId="8" fillId="0" borderId="60" xfId="51" applyNumberFormat="1" applyFont="1" applyFill="1" applyBorder="1" applyAlignment="1">
      <alignment horizontal="right" vertical="center"/>
    </xf>
    <xf numFmtId="182" fontId="8" fillId="0" borderId="83" xfId="51" applyNumberFormat="1" applyFont="1" applyFill="1" applyBorder="1" applyAlignment="1" applyProtection="1">
      <alignment horizontal="right" vertical="center"/>
      <protection locked="0"/>
    </xf>
    <xf numFmtId="182" fontId="8" fillId="0" borderId="60" xfId="51" applyNumberFormat="1" applyFont="1" applyFill="1" applyBorder="1" applyAlignment="1" applyProtection="1">
      <alignment horizontal="right" vertical="center"/>
      <protection locked="0"/>
    </xf>
    <xf numFmtId="182" fontId="8" fillId="0" borderId="25" xfId="51" applyNumberFormat="1" applyFont="1" applyFill="1" applyBorder="1" applyAlignment="1" applyProtection="1">
      <alignment horizontal="right" vertical="center"/>
      <protection locked="0"/>
    </xf>
    <xf numFmtId="182" fontId="8" fillId="0" borderId="36" xfId="51" applyNumberFormat="1" applyFont="1" applyFill="1" applyBorder="1" applyAlignment="1">
      <alignment horizontal="right" vertical="center"/>
    </xf>
    <xf numFmtId="182" fontId="8" fillId="0" borderId="83" xfId="51" applyNumberFormat="1" applyFont="1" applyFill="1" applyBorder="1" applyAlignment="1">
      <alignment horizontal="right" vertical="center"/>
    </xf>
    <xf numFmtId="178" fontId="8" fillId="0" borderId="83" xfId="51" applyNumberFormat="1" applyFont="1" applyBorder="1" applyAlignment="1">
      <alignment vertical="center" shrinkToFit="1"/>
    </xf>
    <xf numFmtId="185" fontId="8" fillId="0" borderId="71" xfId="51" applyNumberFormat="1" applyFont="1" applyBorder="1" applyAlignment="1">
      <alignment vertical="center" shrinkToFit="1"/>
    </xf>
    <xf numFmtId="178" fontId="8" fillId="0" borderId="138" xfId="62" applyNumberFormat="1" applyFont="1" applyFill="1" applyBorder="1" applyAlignment="1" applyProtection="1">
      <alignment horizontal="center" vertical="center" shrinkToFit="1"/>
      <protection locked="0"/>
    </xf>
    <xf numFmtId="178" fontId="8" fillId="0" borderId="73" xfId="62" applyNumberFormat="1" applyFont="1" applyFill="1" applyBorder="1" applyAlignment="1">
      <alignment horizontal="center" vertical="center" shrinkToFit="1"/>
      <protection/>
    </xf>
    <xf numFmtId="178" fontId="8" fillId="0" borderId="63" xfId="62" applyNumberFormat="1" applyFont="1" applyFill="1" applyBorder="1" applyAlignment="1">
      <alignment horizontal="center" vertical="center" shrinkToFit="1"/>
      <protection/>
    </xf>
    <xf numFmtId="178" fontId="8" fillId="0" borderId="21" xfId="62" applyNumberFormat="1" applyFont="1" applyBorder="1" applyAlignment="1">
      <alignment vertical="center" shrinkToFit="1"/>
      <protection/>
    </xf>
    <xf numFmtId="178" fontId="8" fillId="0" borderId="70" xfId="62" applyNumberFormat="1" applyFont="1" applyBorder="1" applyAlignment="1">
      <alignment vertical="center" shrinkToFit="1"/>
      <protection/>
    </xf>
    <xf numFmtId="185" fontId="8" fillId="0" borderId="13" xfId="51" applyNumberFormat="1" applyFont="1" applyBorder="1" applyAlignment="1">
      <alignment vertical="center" shrinkToFit="1"/>
    </xf>
    <xf numFmtId="178" fontId="8" fillId="0" borderId="139" xfId="62" applyNumberFormat="1" applyFont="1" applyFill="1" applyBorder="1" applyAlignment="1">
      <alignment horizontal="center" vertical="center" shrinkToFit="1"/>
      <protection/>
    </xf>
    <xf numFmtId="185" fontId="8" fillId="0" borderId="13" xfId="62" applyNumberFormat="1" applyFont="1" applyBorder="1" applyAlignment="1">
      <alignment vertical="center" shrinkToFit="1"/>
      <protection/>
    </xf>
    <xf numFmtId="178" fontId="8" fillId="0" borderId="141" xfId="62" applyNumberFormat="1" applyFont="1" applyFill="1" applyBorder="1" applyAlignment="1">
      <alignment horizontal="center" vertical="center" shrinkToFit="1"/>
      <protection/>
    </xf>
    <xf numFmtId="178" fontId="8" fillId="0" borderId="21" xfId="62" applyNumberFormat="1" applyFont="1" applyFill="1" applyBorder="1" applyAlignment="1">
      <alignment vertical="center" shrinkToFit="1"/>
      <protection/>
    </xf>
    <xf numFmtId="185" fontId="8" fillId="0" borderId="13" xfId="51" applyNumberFormat="1" applyFont="1" applyBorder="1" applyAlignment="1">
      <alignment horizontal="right" vertical="center" shrinkToFit="1"/>
    </xf>
    <xf numFmtId="178" fontId="8" fillId="0" borderId="70" xfId="62" applyNumberFormat="1" applyFont="1" applyFill="1" applyBorder="1" applyAlignment="1">
      <alignment horizontal="center" vertical="center" shrinkToFit="1"/>
      <protection/>
    </xf>
    <xf numFmtId="178" fontId="8" fillId="0" borderId="13" xfId="62" applyNumberFormat="1" applyFont="1" applyFill="1" applyBorder="1" applyAlignment="1">
      <alignment horizontal="center" vertical="center" shrinkToFit="1"/>
      <protection/>
    </xf>
    <xf numFmtId="178" fontId="8" fillId="0" borderId="83" xfId="62" applyNumberFormat="1" applyFont="1" applyBorder="1" applyAlignment="1">
      <alignment vertical="center" shrinkToFit="1"/>
      <protection/>
    </xf>
    <xf numFmtId="178" fontId="8" fillId="0" borderId="13" xfId="51" applyNumberFormat="1" applyFont="1" applyFill="1" applyBorder="1" applyAlignment="1">
      <alignment vertical="center" shrinkToFit="1"/>
    </xf>
    <xf numFmtId="178" fontId="8" fillId="0" borderId="36" xfId="51" applyNumberFormat="1" applyFont="1" applyFill="1" applyBorder="1" applyAlignment="1">
      <alignment vertical="center" shrinkToFit="1"/>
    </xf>
    <xf numFmtId="178" fontId="8" fillId="0" borderId="60" xfId="51" applyNumberFormat="1" applyFont="1" applyFill="1" applyBorder="1" applyAlignment="1">
      <alignment vertical="center" shrinkToFit="1"/>
    </xf>
    <xf numFmtId="178" fontId="8" fillId="0" borderId="83" xfId="51" applyNumberFormat="1" applyFont="1" applyFill="1" applyBorder="1" applyAlignment="1" applyProtection="1">
      <alignment vertical="center" shrinkToFit="1"/>
      <protection locked="0"/>
    </xf>
    <xf numFmtId="185" fontId="8" fillId="0" borderId="60" xfId="51" applyNumberFormat="1" applyFont="1" applyBorder="1" applyAlignment="1">
      <alignment vertical="center" shrinkToFit="1"/>
    </xf>
    <xf numFmtId="197" fontId="8" fillId="0" borderId="85" xfId="62" applyNumberFormat="1" applyFont="1" applyBorder="1" applyAlignment="1">
      <alignment horizontal="center" vertical="center" shrinkToFit="1"/>
      <protection/>
    </xf>
    <xf numFmtId="197" fontId="8" fillId="0" borderId="84" xfId="62" applyNumberFormat="1" applyFont="1" applyBorder="1" applyAlignment="1">
      <alignment horizontal="center" vertical="center" shrinkToFit="1"/>
      <protection/>
    </xf>
    <xf numFmtId="197" fontId="8" fillId="0" borderId="61" xfId="62" applyNumberFormat="1" applyFont="1" applyBorder="1" applyAlignment="1">
      <alignment horizontal="center" vertical="center" shrinkToFit="1"/>
      <protection/>
    </xf>
    <xf numFmtId="197" fontId="8" fillId="0" borderId="46" xfId="62" applyNumberFormat="1" applyFont="1" applyBorder="1" applyAlignment="1">
      <alignment horizontal="center" vertical="center" shrinkToFit="1"/>
      <protection/>
    </xf>
    <xf numFmtId="197" fontId="8" fillId="0" borderId="26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28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51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138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33" xfId="62" applyNumberFormat="1" applyFont="1" applyFill="1" applyBorder="1" applyAlignment="1">
      <alignment horizontal="center" vertical="center" shrinkToFit="1"/>
      <protection/>
    </xf>
    <xf numFmtId="197" fontId="8" fillId="0" borderId="29" xfId="62" applyNumberFormat="1" applyFont="1" applyFill="1" applyBorder="1" applyAlignment="1">
      <alignment horizontal="center" vertical="center" shrinkToFit="1"/>
      <protection/>
    </xf>
    <xf numFmtId="197" fontId="8" fillId="0" borderId="52" xfId="62" applyNumberFormat="1" applyFont="1" applyFill="1" applyBorder="1" applyAlignment="1">
      <alignment horizontal="center" vertical="center" shrinkToFit="1"/>
      <protection/>
    </xf>
    <xf numFmtId="197" fontId="8" fillId="0" borderId="73" xfId="62" applyNumberFormat="1" applyFont="1" applyFill="1" applyBorder="1" applyAlignment="1">
      <alignment horizontal="center" vertical="center" shrinkToFit="1"/>
      <protection/>
    </xf>
    <xf numFmtId="197" fontId="8" fillId="0" borderId="34" xfId="62" applyNumberFormat="1" applyFont="1" applyFill="1" applyBorder="1" applyAlignment="1">
      <alignment horizontal="center" vertical="center" shrinkToFit="1"/>
      <protection/>
    </xf>
    <xf numFmtId="197" fontId="8" fillId="0" borderId="30" xfId="62" applyNumberFormat="1" applyFont="1" applyFill="1" applyBorder="1" applyAlignment="1">
      <alignment horizontal="center" vertical="center" shrinkToFit="1"/>
      <protection/>
    </xf>
    <xf numFmtId="197" fontId="8" fillId="0" borderId="53" xfId="62" applyNumberFormat="1" applyFont="1" applyFill="1" applyBorder="1" applyAlignment="1">
      <alignment horizontal="center" vertical="center" shrinkToFit="1"/>
      <protection/>
    </xf>
    <xf numFmtId="197" fontId="8" fillId="0" borderId="63" xfId="62" applyNumberFormat="1" applyFont="1" applyFill="1" applyBorder="1" applyAlignment="1">
      <alignment horizontal="center" vertical="center" shrinkToFit="1"/>
      <protection/>
    </xf>
    <xf numFmtId="197" fontId="8" fillId="0" borderId="31" xfId="62" applyNumberFormat="1" applyFont="1" applyBorder="1" applyAlignment="1">
      <alignment horizontal="center" vertical="center" shrinkToFit="1"/>
      <protection/>
    </xf>
    <xf numFmtId="197" fontId="8" fillId="0" borderId="43" xfId="62" applyNumberFormat="1" applyFont="1" applyBorder="1" applyAlignment="1">
      <alignment horizontal="center" vertical="center" shrinkToFit="1"/>
      <protection/>
    </xf>
    <xf numFmtId="197" fontId="8" fillId="0" borderId="42" xfId="62" applyNumberFormat="1" applyFont="1" applyBorder="1" applyAlignment="1">
      <alignment horizontal="center" vertical="center" shrinkToFit="1"/>
      <protection/>
    </xf>
    <xf numFmtId="197" fontId="8" fillId="0" borderId="72" xfId="62" applyNumberFormat="1" applyFont="1" applyBorder="1" applyAlignment="1">
      <alignment vertical="center" shrinkToFit="1"/>
      <protection/>
    </xf>
    <xf numFmtId="197" fontId="8" fillId="0" borderId="72" xfId="62" applyNumberFormat="1" applyFont="1" applyFill="1" applyBorder="1" applyAlignment="1">
      <alignment horizontal="center" vertical="center" shrinkToFit="1"/>
      <protection/>
    </xf>
    <xf numFmtId="197" fontId="8" fillId="0" borderId="72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46" xfId="62" applyNumberFormat="1" applyFont="1" applyFill="1" applyBorder="1" applyAlignment="1">
      <alignment horizontal="center" vertical="center" shrinkToFit="1"/>
      <protection/>
    </xf>
    <xf numFmtId="197" fontId="8" fillId="0" borderId="59" xfId="62" applyNumberFormat="1" applyFont="1" applyFill="1" applyBorder="1" applyAlignment="1">
      <alignment horizontal="center" vertical="center" shrinkToFit="1"/>
      <protection/>
    </xf>
    <xf numFmtId="197" fontId="8" fillId="0" borderId="47" xfId="62" applyNumberFormat="1" applyFont="1" applyFill="1" applyBorder="1" applyAlignment="1">
      <alignment horizontal="center" vertical="center" shrinkToFit="1"/>
      <protection/>
    </xf>
    <xf numFmtId="197" fontId="8" fillId="0" borderId="55" xfId="62" applyNumberFormat="1" applyFont="1" applyFill="1" applyBorder="1" applyAlignment="1">
      <alignment horizontal="center" vertical="center" shrinkToFit="1"/>
      <protection/>
    </xf>
    <xf numFmtId="197" fontId="8" fillId="0" borderId="139" xfId="62" applyNumberFormat="1" applyFont="1" applyFill="1" applyBorder="1" applyAlignment="1">
      <alignment horizontal="center" vertical="center" shrinkToFit="1"/>
      <protection/>
    </xf>
    <xf numFmtId="197" fontId="8" fillId="0" borderId="72" xfId="62" applyNumberFormat="1" applyFont="1" applyBorder="1" applyAlignment="1">
      <alignment horizontal="center" vertical="center" shrinkToFit="1"/>
      <protection/>
    </xf>
    <xf numFmtId="197" fontId="8" fillId="0" borderId="76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76" xfId="62" applyNumberFormat="1" applyFont="1" applyFill="1" applyBorder="1" applyAlignment="1">
      <alignment horizontal="center" vertical="center" shrinkToFit="1"/>
      <protection/>
    </xf>
    <xf numFmtId="197" fontId="8" fillId="0" borderId="75" xfId="62" applyNumberFormat="1" applyFont="1" applyFill="1" applyBorder="1" applyAlignment="1">
      <alignment horizontal="center" vertical="center" shrinkToFit="1"/>
      <protection/>
    </xf>
    <xf numFmtId="197" fontId="8" fillId="0" borderId="94" xfId="62" applyNumberFormat="1" applyFont="1" applyFill="1" applyBorder="1" applyAlignment="1">
      <alignment horizontal="center" vertical="center" shrinkToFit="1"/>
      <protection/>
    </xf>
    <xf numFmtId="197" fontId="8" fillId="0" borderId="141" xfId="62" applyNumberFormat="1" applyFont="1" applyFill="1" applyBorder="1" applyAlignment="1">
      <alignment horizontal="center" vertical="center" shrinkToFit="1"/>
      <protection/>
    </xf>
    <xf numFmtId="197" fontId="8" fillId="0" borderId="33" xfId="51" applyNumberFormat="1" applyFont="1" applyFill="1" applyBorder="1" applyAlignment="1">
      <alignment horizontal="center" vertical="center" shrinkToFit="1"/>
    </xf>
    <xf numFmtId="197" fontId="8" fillId="0" borderId="18" xfId="62" applyNumberFormat="1" applyFont="1" applyBorder="1" applyAlignment="1">
      <alignment horizontal="center" vertical="center" shrinkToFit="1"/>
      <protection/>
    </xf>
    <xf numFmtId="197" fontId="8" fillId="0" borderId="27" xfId="62" applyNumberFormat="1" applyFont="1" applyFill="1" applyBorder="1" applyAlignment="1">
      <alignment horizontal="center" vertical="center" shrinkToFit="1"/>
      <protection/>
    </xf>
    <xf numFmtId="197" fontId="8" fillId="0" borderId="42" xfId="62" applyNumberFormat="1" applyFont="1" applyFill="1" applyBorder="1" applyAlignment="1">
      <alignment horizontal="center" vertical="center" shrinkToFit="1"/>
      <protection/>
    </xf>
    <xf numFmtId="197" fontId="8" fillId="0" borderId="74" xfId="62" applyNumberFormat="1" applyFont="1" applyFill="1" applyBorder="1" applyAlignment="1">
      <alignment horizontal="center" vertical="center" shrinkToFit="1"/>
      <protection/>
    </xf>
    <xf numFmtId="197" fontId="8" fillId="0" borderId="70" xfId="62" applyNumberFormat="1" applyFont="1" applyFill="1" applyBorder="1" applyAlignment="1">
      <alignment horizontal="center" vertical="center" shrinkToFit="1"/>
      <protection/>
    </xf>
    <xf numFmtId="197" fontId="8" fillId="0" borderId="48" xfId="62" applyNumberFormat="1" applyFont="1" applyFill="1" applyBorder="1" applyAlignment="1">
      <alignment horizontal="center" vertical="center" shrinkToFit="1"/>
      <protection/>
    </xf>
    <xf numFmtId="197" fontId="8" fillId="0" borderId="56" xfId="62" applyNumberFormat="1" applyFont="1" applyFill="1" applyBorder="1" applyAlignment="1">
      <alignment horizontal="center" vertical="center" shrinkToFit="1"/>
      <protection/>
    </xf>
    <xf numFmtId="197" fontId="8" fillId="0" borderId="13" xfId="62" applyNumberFormat="1" applyFont="1" applyFill="1" applyBorder="1" applyAlignment="1">
      <alignment horizontal="center" vertical="center" shrinkToFit="1"/>
      <protection/>
    </xf>
    <xf numFmtId="197" fontId="8" fillId="0" borderId="33" xfId="62" applyNumberFormat="1" applyFont="1" applyFill="1" applyBorder="1" applyAlignment="1" applyProtection="1">
      <alignment horizontal="center" vertical="center" shrinkToFit="1"/>
      <protection locked="0"/>
    </xf>
    <xf numFmtId="197" fontId="8" fillId="0" borderId="34" xfId="51" applyNumberFormat="1" applyFont="1" applyFill="1" applyBorder="1" applyAlignment="1">
      <alignment horizontal="center" vertical="center" shrinkToFit="1"/>
    </xf>
    <xf numFmtId="178" fontId="8" fillId="0" borderId="70" xfId="62" applyNumberFormat="1" applyFont="1" applyFill="1" applyBorder="1" applyAlignment="1">
      <alignment vertical="center" shrinkToFit="1"/>
      <protection/>
    </xf>
    <xf numFmtId="184" fontId="8" fillId="0" borderId="48" xfId="62" applyNumberFormat="1" applyFont="1" applyBorder="1" applyAlignment="1">
      <alignment horizontal="center" vertical="center" shrinkToFit="1"/>
      <protection/>
    </xf>
    <xf numFmtId="184" fontId="8" fillId="0" borderId="27" xfId="62" applyNumberFormat="1" applyFont="1" applyBorder="1" applyAlignment="1">
      <alignment horizontal="center" vertical="center" shrinkToFit="1"/>
      <protection/>
    </xf>
    <xf numFmtId="184" fontId="8" fillId="0" borderId="27" xfId="51" applyNumberFormat="1" applyFont="1" applyBorder="1" applyAlignment="1">
      <alignment horizontal="right" vertical="center" shrinkToFit="1"/>
    </xf>
    <xf numFmtId="184" fontId="8" fillId="0" borderId="27" xfId="51" applyNumberFormat="1" applyFont="1" applyBorder="1" applyAlignment="1">
      <alignment vertical="center" shrinkToFit="1"/>
    </xf>
    <xf numFmtId="184" fontId="8" fillId="0" borderId="48" xfId="51" applyNumberFormat="1" applyFont="1" applyBorder="1" applyAlignment="1">
      <alignment vertical="center" shrinkToFit="1"/>
    </xf>
    <xf numFmtId="184" fontId="8" fillId="0" borderId="56" xfId="51" applyNumberFormat="1" applyFont="1" applyBorder="1" applyAlignment="1">
      <alignment vertical="center" shrinkToFit="1"/>
    </xf>
    <xf numFmtId="184" fontId="8" fillId="0" borderId="13" xfId="51" applyNumberFormat="1" applyFont="1" applyBorder="1" applyAlignment="1">
      <alignment vertical="center" shrinkToFit="1"/>
    </xf>
    <xf numFmtId="184" fontId="8" fillId="0" borderId="12" xfId="62" applyNumberFormat="1" applyFont="1" applyFill="1" applyBorder="1" applyAlignment="1" applyProtection="1">
      <alignment vertical="center"/>
      <protection locked="0"/>
    </xf>
    <xf numFmtId="184" fontId="8" fillId="0" borderId="13" xfId="62" applyNumberFormat="1" applyFont="1" applyFill="1" applyBorder="1" applyAlignment="1" applyProtection="1">
      <alignment horizontal="distributed" vertical="center"/>
      <protection locked="0"/>
    </xf>
    <xf numFmtId="184" fontId="8" fillId="0" borderId="27" xfId="62" applyNumberFormat="1" applyFont="1" applyBorder="1" applyAlignment="1">
      <alignment vertical="center" shrinkToFit="1"/>
      <protection/>
    </xf>
    <xf numFmtId="184" fontId="8" fillId="0" borderId="27" xfId="62" applyNumberFormat="1" applyFont="1" applyBorder="1" applyAlignment="1">
      <alignment horizontal="right" vertical="center" shrinkToFit="1"/>
      <protection/>
    </xf>
    <xf numFmtId="184" fontId="8" fillId="0" borderId="48" xfId="62" applyNumberFormat="1" applyFont="1" applyBorder="1" applyAlignment="1">
      <alignment vertical="center" shrinkToFit="1"/>
      <protection/>
    </xf>
    <xf numFmtId="184" fontId="8" fillId="0" borderId="56" xfId="62" applyNumberFormat="1" applyFont="1" applyBorder="1" applyAlignment="1">
      <alignment vertical="center" shrinkToFit="1"/>
      <protection/>
    </xf>
    <xf numFmtId="184" fontId="8" fillId="0" borderId="13" xfId="62" applyNumberFormat="1" applyFont="1" applyBorder="1" applyAlignment="1">
      <alignment vertical="center" shrinkToFit="1"/>
      <protection/>
    </xf>
    <xf numFmtId="184" fontId="8" fillId="0" borderId="0" xfId="62" applyNumberFormat="1" applyFont="1" applyBorder="1" applyAlignment="1">
      <alignment shrinkToFit="1"/>
      <protection/>
    </xf>
    <xf numFmtId="184" fontId="0" fillId="0" borderId="0" xfId="0" applyNumberFormat="1" applyAlignment="1">
      <alignment vertical="center"/>
    </xf>
    <xf numFmtId="184" fontId="8" fillId="0" borderId="0" xfId="51" applyNumberFormat="1" applyFont="1" applyBorder="1" applyAlignment="1">
      <alignment vertical="center"/>
    </xf>
    <xf numFmtId="184" fontId="8" fillId="0" borderId="19" xfId="62" applyNumberFormat="1" applyFont="1" applyFill="1" applyBorder="1" applyAlignment="1">
      <alignment horizontal="right" vertical="center" shrinkToFit="1"/>
      <protection/>
    </xf>
    <xf numFmtId="184" fontId="8" fillId="0" borderId="48" xfId="62" applyNumberFormat="1" applyFont="1" applyFill="1" applyBorder="1" applyAlignment="1">
      <alignment horizontal="right" vertical="center" shrinkToFit="1"/>
      <protection/>
    </xf>
    <xf numFmtId="184" fontId="8" fillId="0" borderId="27" xfId="62" applyNumberFormat="1" applyFont="1" applyFill="1" applyBorder="1" applyAlignment="1">
      <alignment horizontal="right" vertical="center" shrinkToFit="1"/>
      <protection/>
    </xf>
    <xf numFmtId="184" fontId="8" fillId="0" borderId="27" xfId="62" applyNumberFormat="1" applyFont="1" applyFill="1" applyBorder="1" applyAlignment="1">
      <alignment horizontal="center" vertical="center" shrinkToFit="1"/>
      <protection/>
    </xf>
    <xf numFmtId="184" fontId="8" fillId="0" borderId="48" xfId="51" applyNumberFormat="1" applyFont="1" applyBorder="1" applyAlignment="1">
      <alignment horizontal="right" vertical="center" shrinkToFit="1"/>
    </xf>
    <xf numFmtId="184" fontId="8" fillId="0" borderId="56" xfId="51" applyNumberFormat="1" applyFont="1" applyBorder="1" applyAlignment="1">
      <alignment horizontal="right" vertical="center" shrinkToFit="1"/>
    </xf>
    <xf numFmtId="184" fontId="8" fillId="0" borderId="13" xfId="51" applyNumberFormat="1" applyFont="1" applyBorder="1" applyAlignment="1">
      <alignment horizontal="right" vertical="center" shrinkToFit="1"/>
    </xf>
    <xf numFmtId="184" fontId="8" fillId="0" borderId="0" xfId="51" applyNumberFormat="1" applyFont="1" applyBorder="1" applyAlignment="1">
      <alignment horizontal="right" vertical="center"/>
    </xf>
    <xf numFmtId="184" fontId="8" fillId="0" borderId="12" xfId="62" applyNumberFormat="1" applyFont="1" applyFill="1" applyBorder="1" applyAlignment="1">
      <alignment vertical="center"/>
      <protection/>
    </xf>
    <xf numFmtId="0" fontId="5" fillId="0" borderId="58" xfId="62" applyFont="1" applyFill="1" applyBorder="1" applyAlignment="1" quotePrefix="1">
      <alignment horizontal="center" vertical="center"/>
      <protection/>
    </xf>
    <xf numFmtId="3" fontId="8" fillId="0" borderId="70" xfId="62" applyNumberFormat="1" applyFont="1" applyFill="1" applyBorder="1" applyAlignment="1" applyProtection="1">
      <alignment horizontal="center" vertical="center" shrinkToFit="1"/>
      <protection locked="0"/>
    </xf>
    <xf numFmtId="38" fontId="8" fillId="0" borderId="73" xfId="51" applyFont="1" applyFill="1" applyBorder="1" applyAlignment="1">
      <alignment horizontal="center" vertical="center" shrinkToFit="1"/>
    </xf>
    <xf numFmtId="3" fontId="8" fillId="0" borderId="138" xfId="62" applyNumberFormat="1" applyFont="1" applyFill="1" applyBorder="1" applyAlignment="1">
      <alignment horizontal="center" vertical="center" shrinkToFit="1"/>
      <protection/>
    </xf>
    <xf numFmtId="3" fontId="8" fillId="0" borderId="13" xfId="62" applyNumberFormat="1" applyFont="1" applyFill="1" applyBorder="1" applyAlignment="1">
      <alignment vertical="center" shrinkToFit="1"/>
      <protection/>
    </xf>
    <xf numFmtId="3" fontId="8" fillId="0" borderId="73" xfId="62" applyNumberFormat="1" applyFont="1" applyFill="1" applyBorder="1" applyAlignment="1" applyProtection="1">
      <alignment horizontal="center" vertical="center" shrinkToFit="1"/>
      <protection locked="0"/>
    </xf>
    <xf numFmtId="3" fontId="8" fillId="0" borderId="140" xfId="62" applyNumberFormat="1" applyFont="1" applyFill="1" applyBorder="1" applyAlignment="1">
      <alignment horizontal="center" vertical="center" shrinkToFit="1"/>
      <protection/>
    </xf>
    <xf numFmtId="38" fontId="8" fillId="0" borderId="63" xfId="51" applyFont="1" applyFill="1" applyBorder="1" applyAlignment="1">
      <alignment horizontal="center" vertical="center" shrinkToFit="1"/>
    </xf>
    <xf numFmtId="181" fontId="8" fillId="0" borderId="38" xfId="62" applyNumberFormat="1" applyFont="1" applyBorder="1" applyAlignment="1">
      <alignment horizontal="right" vertical="center"/>
      <protection/>
    </xf>
    <xf numFmtId="181" fontId="8" fillId="0" borderId="138" xfId="62" applyNumberFormat="1" applyFont="1" applyFill="1" applyBorder="1" applyAlignment="1" applyProtection="1">
      <alignment horizontal="center" vertical="center"/>
      <protection locked="0"/>
    </xf>
    <xf numFmtId="181" fontId="8" fillId="0" borderId="73" xfId="62" applyNumberFormat="1" applyFont="1" applyFill="1" applyBorder="1" applyAlignment="1">
      <alignment horizontal="center" vertical="center"/>
      <protection/>
    </xf>
    <xf numFmtId="181" fontId="8" fillId="0" borderId="63" xfId="62" applyNumberFormat="1" applyFont="1" applyFill="1" applyBorder="1" applyAlignment="1">
      <alignment horizontal="center" vertical="center"/>
      <protection/>
    </xf>
    <xf numFmtId="181" fontId="8" fillId="0" borderId="21" xfId="62" applyNumberFormat="1" applyFont="1" applyBorder="1" applyAlignment="1">
      <alignment horizontal="right" vertical="center"/>
      <protection/>
    </xf>
    <xf numFmtId="181" fontId="8" fillId="0" borderId="139" xfId="62" applyNumberFormat="1" applyFont="1" applyFill="1" applyBorder="1" applyAlignment="1">
      <alignment horizontal="center" vertical="center"/>
      <protection/>
    </xf>
    <xf numFmtId="181" fontId="8" fillId="0" borderId="70" xfId="62" applyNumberFormat="1" applyFont="1" applyFill="1" applyBorder="1" applyAlignment="1">
      <alignment horizontal="center" vertical="center"/>
      <protection/>
    </xf>
    <xf numFmtId="181" fontId="8" fillId="0" borderId="71" xfId="62" applyNumberFormat="1" applyFont="1" applyFill="1" applyBorder="1" applyAlignment="1">
      <alignment horizontal="center" vertical="center"/>
      <protection/>
    </xf>
    <xf numFmtId="181" fontId="8" fillId="0" borderId="13" xfId="62" applyNumberFormat="1" applyFont="1" applyBorder="1" applyAlignment="1">
      <alignment horizontal="right" vertical="center"/>
      <protection/>
    </xf>
    <xf numFmtId="181" fontId="8" fillId="0" borderId="21" xfId="62" applyNumberFormat="1" applyFont="1" applyFill="1" applyBorder="1" applyAlignment="1">
      <alignment horizontal="right" vertical="center"/>
      <protection/>
    </xf>
    <xf numFmtId="181" fontId="8" fillId="0" borderId="70" xfId="62" applyNumberFormat="1" applyFont="1" applyFill="1" applyBorder="1" applyAlignment="1" applyProtection="1">
      <alignment horizontal="center" vertical="center"/>
      <protection locked="0"/>
    </xf>
    <xf numFmtId="181" fontId="8" fillId="0" borderId="73" xfId="51" applyNumberFormat="1" applyFont="1" applyFill="1" applyBorder="1" applyAlignment="1">
      <alignment horizontal="center" vertical="center"/>
    </xf>
    <xf numFmtId="181" fontId="8" fillId="0" borderId="13" xfId="62" applyNumberFormat="1" applyFont="1" applyFill="1" applyBorder="1" applyAlignment="1">
      <alignment horizontal="center" vertical="center"/>
      <protection/>
    </xf>
    <xf numFmtId="181" fontId="8" fillId="0" borderId="138" xfId="62" applyNumberFormat="1" applyFont="1" applyFill="1" applyBorder="1" applyAlignment="1">
      <alignment horizontal="center" vertical="center"/>
      <protection/>
    </xf>
    <xf numFmtId="3" fontId="8" fillId="0" borderId="70" xfId="62" applyNumberFormat="1" applyFont="1" applyBorder="1" applyAlignment="1">
      <alignment horizontal="center" vertical="center"/>
      <protection/>
    </xf>
    <xf numFmtId="3" fontId="8" fillId="0" borderId="73" xfId="62" applyNumberFormat="1" applyFont="1" applyBorder="1" applyAlignment="1">
      <alignment horizontal="center" vertical="center"/>
      <protection/>
    </xf>
    <xf numFmtId="3" fontId="8" fillId="0" borderId="13" xfId="62" applyNumberFormat="1" applyFont="1" applyBorder="1" applyAlignment="1">
      <alignment horizontal="center" vertical="center"/>
      <protection/>
    </xf>
    <xf numFmtId="181" fontId="8" fillId="0" borderId="73" xfId="62" applyNumberFormat="1" applyFont="1" applyFill="1" applyBorder="1" applyAlignment="1" applyProtection="1">
      <alignment horizontal="center" vertical="center"/>
      <protection locked="0"/>
    </xf>
    <xf numFmtId="181" fontId="8" fillId="0" borderId="140" xfId="62" applyNumberFormat="1" applyFont="1" applyFill="1" applyBorder="1" applyAlignment="1">
      <alignment horizontal="center" vertical="center"/>
      <protection/>
    </xf>
    <xf numFmtId="181" fontId="8" fillId="0" borderId="63" xfId="51" applyNumberFormat="1" applyFont="1" applyFill="1" applyBorder="1" applyAlignment="1">
      <alignment horizontal="center" vertical="center"/>
    </xf>
    <xf numFmtId="181" fontId="8" fillId="0" borderId="13" xfId="51" applyNumberFormat="1" applyFont="1" applyFill="1" applyBorder="1" applyAlignment="1">
      <alignment horizontal="right" vertical="center"/>
    </xf>
    <xf numFmtId="181" fontId="8" fillId="0" borderId="36" xfId="62" applyNumberFormat="1" applyFont="1" applyFill="1" applyBorder="1" applyAlignment="1">
      <alignment horizontal="right" vertical="center"/>
      <protection/>
    </xf>
    <xf numFmtId="181" fontId="8" fillId="0" borderId="60" xfId="51" applyNumberFormat="1" applyFont="1" applyFill="1" applyBorder="1" applyAlignment="1">
      <alignment horizontal="right" vertical="center"/>
    </xf>
    <xf numFmtId="181" fontId="8" fillId="0" borderId="25" xfId="51" applyNumberFormat="1" applyFont="1" applyFill="1" applyBorder="1" applyAlignment="1" applyProtection="1">
      <alignment horizontal="right" vertical="center"/>
      <protection locked="0"/>
    </xf>
    <xf numFmtId="181" fontId="8" fillId="0" borderId="36" xfId="51" applyNumberFormat="1" applyFont="1" applyFill="1" applyBorder="1" applyAlignment="1">
      <alignment horizontal="right" vertical="center"/>
    </xf>
    <xf numFmtId="0" fontId="8" fillId="0" borderId="13" xfId="62" applyFont="1" applyBorder="1" applyAlignment="1">
      <alignment horizontal="center" vertical="center"/>
      <protection/>
    </xf>
    <xf numFmtId="0" fontId="8" fillId="0" borderId="142" xfId="62" applyFont="1" applyBorder="1" applyAlignment="1">
      <alignment horizontal="center" vertical="center"/>
      <protection/>
    </xf>
    <xf numFmtId="0" fontId="8" fillId="0" borderId="143" xfId="62" applyFont="1" applyBorder="1" applyAlignment="1">
      <alignment horizontal="center" vertical="center"/>
      <protection/>
    </xf>
    <xf numFmtId="0" fontId="8" fillId="0" borderId="144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45" xfId="62" applyFont="1" applyBorder="1" applyAlignment="1">
      <alignment horizontal="center" vertical="center"/>
      <protection/>
    </xf>
    <xf numFmtId="0" fontId="8" fillId="0" borderId="146" xfId="62" applyFont="1" applyBorder="1" applyAlignment="1">
      <alignment horizontal="center" vertical="center"/>
      <protection/>
    </xf>
    <xf numFmtId="0" fontId="8" fillId="0" borderId="14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60" xfId="62" applyFont="1" applyBorder="1" applyAlignment="1">
      <alignment horizontal="center" vertical="center"/>
      <protection/>
    </xf>
    <xf numFmtId="0" fontId="5" fillId="0" borderId="25" xfId="62" applyFont="1" applyBorder="1" applyAlignment="1" quotePrefix="1">
      <alignment horizontal="center" vertical="center"/>
      <protection/>
    </xf>
    <xf numFmtId="182" fontId="8" fillId="0" borderId="21" xfId="62" applyNumberFormat="1" applyFont="1" applyBorder="1" applyAlignment="1">
      <alignment vertical="center"/>
      <protection/>
    </xf>
    <xf numFmtId="182" fontId="8" fillId="0" borderId="38" xfId="62" applyNumberFormat="1" applyFont="1" applyBorder="1" applyAlignment="1">
      <alignment horizontal="right" vertical="center"/>
      <protection/>
    </xf>
    <xf numFmtId="182" fontId="8" fillId="0" borderId="71" xfId="51" applyNumberFormat="1" applyFont="1" applyFill="1" applyBorder="1" applyAlignment="1">
      <alignment horizontal="right" vertical="center"/>
    </xf>
    <xf numFmtId="178" fontId="8" fillId="0" borderId="46" xfId="62" applyNumberFormat="1" applyFont="1" applyBorder="1" applyAlignment="1">
      <alignment horizontal="center" vertical="center" shrinkToFit="1"/>
      <protection/>
    </xf>
    <xf numFmtId="178" fontId="8" fillId="0" borderId="46" xfId="51" applyNumberFormat="1" applyFont="1" applyBorder="1" applyAlignment="1">
      <alignment vertical="center" shrinkToFit="1"/>
    </xf>
    <xf numFmtId="178" fontId="8" fillId="0" borderId="46" xfId="51" applyNumberFormat="1" applyFont="1" applyBorder="1" applyAlignment="1">
      <alignment horizontal="right" vertical="center" shrinkToFit="1"/>
    </xf>
    <xf numFmtId="178" fontId="8" fillId="0" borderId="61" xfId="51" applyNumberFormat="1" applyFont="1" applyBorder="1" applyAlignment="1">
      <alignment vertical="center" shrinkToFit="1"/>
    </xf>
    <xf numFmtId="178" fontId="8" fillId="0" borderId="0" xfId="51" applyNumberFormat="1" applyFont="1" applyBorder="1" applyAlignment="1">
      <alignment vertical="center" shrinkToFit="1"/>
    </xf>
    <xf numFmtId="178" fontId="8" fillId="0" borderId="71" xfId="51" applyNumberFormat="1" applyFont="1" applyBorder="1" applyAlignment="1">
      <alignment vertical="center" shrinkToFit="1"/>
    </xf>
    <xf numFmtId="178" fontId="8" fillId="0" borderId="27" xfId="62" applyNumberFormat="1" applyFont="1" applyBorder="1" applyAlignment="1">
      <alignment vertical="center" shrinkToFit="1"/>
      <protection/>
    </xf>
    <xf numFmtId="178" fontId="8" fillId="0" borderId="27" xfId="62" applyNumberFormat="1" applyFont="1" applyBorder="1" applyAlignment="1">
      <alignment horizontal="right" vertical="center" shrinkToFit="1"/>
      <protection/>
    </xf>
    <xf numFmtId="178" fontId="8" fillId="0" borderId="31" xfId="62" applyNumberFormat="1" applyFont="1" applyFill="1" applyBorder="1" applyAlignment="1" applyProtection="1">
      <alignment vertical="center" shrinkToFit="1"/>
      <protection locked="0"/>
    </xf>
    <xf numFmtId="178" fontId="8" fillId="0" borderId="54" xfId="62" applyNumberFormat="1" applyFont="1" applyFill="1" applyBorder="1" applyAlignment="1" applyProtection="1">
      <alignment vertical="center" shrinkToFit="1"/>
      <protection locked="0"/>
    </xf>
    <xf numFmtId="178" fontId="8" fillId="0" borderId="21" xfId="62" applyNumberFormat="1" applyFont="1" applyFill="1" applyBorder="1" applyAlignment="1" applyProtection="1">
      <alignment vertical="center" shrinkToFit="1"/>
      <protection locked="0"/>
    </xf>
    <xf numFmtId="178" fontId="8" fillId="0" borderId="46" xfId="51" applyNumberFormat="1" applyFont="1" applyFill="1" applyBorder="1" applyAlignment="1">
      <alignment horizontal="right" vertical="center" shrinkToFit="1"/>
    </xf>
    <xf numFmtId="202" fontId="8" fillId="0" borderId="42" xfId="62" applyNumberFormat="1" applyFont="1" applyFill="1" applyBorder="1" applyAlignment="1">
      <alignment horizontal="right" vertical="center" shrinkToFit="1"/>
      <protection/>
    </xf>
    <xf numFmtId="202" fontId="8" fillId="0" borderId="33" xfId="62" applyNumberFormat="1" applyFont="1" applyFill="1" applyBorder="1" applyAlignment="1">
      <alignment horizontal="right" vertical="center" shrinkToFit="1"/>
      <protection/>
    </xf>
    <xf numFmtId="202" fontId="8" fillId="0" borderId="46" xfId="62" applyNumberFormat="1" applyFont="1" applyFill="1" applyBorder="1" applyAlignment="1">
      <alignment horizontal="right" vertical="center" shrinkToFit="1"/>
      <protection/>
    </xf>
    <xf numFmtId="202" fontId="8" fillId="0" borderId="34" xfId="51" applyNumberFormat="1" applyFont="1" applyFill="1" applyBorder="1" applyAlignment="1">
      <alignment horizontal="right" vertical="center" shrinkToFit="1"/>
    </xf>
    <xf numFmtId="202" fontId="8" fillId="0" borderId="76" xfId="62" applyNumberFormat="1" applyFont="1" applyFill="1" applyBorder="1" applyAlignment="1" applyProtection="1">
      <alignment horizontal="right" vertical="center" shrinkToFit="1"/>
      <protection locked="0"/>
    </xf>
    <xf numFmtId="202" fontId="8" fillId="0" borderId="32" xfId="62" applyNumberFormat="1" applyFont="1" applyFill="1" applyBorder="1" applyAlignment="1">
      <alignment horizontal="right" vertical="center" shrinkToFit="1"/>
      <protection/>
    </xf>
    <xf numFmtId="202" fontId="8" fillId="0" borderId="59" xfId="62" applyNumberFormat="1" applyFont="1" applyFill="1" applyBorder="1" applyAlignment="1">
      <alignment horizontal="right" vertical="center" shrinkToFit="1"/>
      <protection/>
    </xf>
    <xf numFmtId="178" fontId="8" fillId="0" borderId="1" xfId="51" applyNumberFormat="1" applyFont="1" applyFill="1" applyBorder="1" applyAlignment="1" applyProtection="1">
      <alignment horizontal="right" vertical="center" shrinkToFit="1"/>
      <protection locked="0"/>
    </xf>
    <xf numFmtId="178" fontId="8" fillId="0" borderId="48" xfId="62" applyNumberFormat="1" applyFont="1" applyFill="1" applyBorder="1" applyAlignment="1">
      <alignment vertical="center" shrinkToFit="1"/>
      <protection/>
    </xf>
    <xf numFmtId="178" fontId="8" fillId="0" borderId="49" xfId="62" applyNumberFormat="1" applyFont="1" applyFill="1" applyBorder="1" applyAlignment="1">
      <alignment vertical="center" shrinkToFit="1"/>
      <protection/>
    </xf>
    <xf numFmtId="178" fontId="8" fillId="0" borderId="1" xfId="51" applyNumberFormat="1" applyFont="1" applyBorder="1" applyAlignment="1">
      <alignment horizontal="right" vertical="center" shrinkToFit="1"/>
    </xf>
    <xf numFmtId="178" fontId="8" fillId="0" borderId="65" xfId="51" applyNumberFormat="1" applyFont="1" applyBorder="1" applyAlignment="1">
      <alignment vertical="center" shrinkToFit="1"/>
    </xf>
    <xf numFmtId="178" fontId="8" fillId="0" borderId="66" xfId="51" applyNumberFormat="1" applyFont="1" applyBorder="1" applyAlignment="1">
      <alignment vertical="center" shrinkToFit="1"/>
    </xf>
    <xf numFmtId="178" fontId="8" fillId="0" borderId="1" xfId="51" applyNumberFormat="1" applyFont="1" applyBorder="1" applyAlignment="1">
      <alignment vertical="center" shrinkToFit="1"/>
    </xf>
    <xf numFmtId="178" fontId="8" fillId="0" borderId="60" xfId="51" applyNumberFormat="1" applyFont="1" applyBorder="1" applyAlignment="1">
      <alignment vertical="center" shrinkToFit="1"/>
    </xf>
    <xf numFmtId="178" fontId="8" fillId="0" borderId="65" xfId="51" applyNumberFormat="1" applyFont="1" applyBorder="1" applyAlignment="1">
      <alignment horizontal="right" vertical="center" shrinkToFit="1"/>
    </xf>
    <xf numFmtId="2" fontId="6" fillId="0" borderId="66" xfId="62" applyNumberFormat="1" applyFont="1" applyBorder="1" applyAlignment="1">
      <alignment/>
      <protection/>
    </xf>
    <xf numFmtId="0" fontId="14" fillId="0" borderId="66" xfId="62" applyFont="1" applyBorder="1" applyAlignment="1">
      <alignment/>
      <protection/>
    </xf>
    <xf numFmtId="182" fontId="8" fillId="0" borderId="116" xfId="62" applyNumberFormat="1" applyFont="1" applyFill="1" applyBorder="1" applyAlignment="1" applyProtection="1">
      <alignment vertical="center"/>
      <protection locked="0"/>
    </xf>
    <xf numFmtId="0" fontId="8" fillId="0" borderId="83" xfId="62" applyFont="1" applyFill="1" applyBorder="1" applyAlignment="1" applyProtection="1">
      <alignment horizontal="distributed" vertical="center"/>
      <protection locked="0"/>
    </xf>
    <xf numFmtId="0" fontId="8" fillId="0" borderId="60" xfId="62" applyFont="1" applyFill="1" applyBorder="1" applyAlignment="1" applyProtection="1">
      <alignment horizontal="distributed" vertical="center"/>
      <protection locked="0"/>
    </xf>
    <xf numFmtId="2" fontId="6" fillId="0" borderId="66" xfId="62" applyNumberFormat="1" applyFont="1" applyBorder="1" applyAlignment="1">
      <alignment horizontal="right"/>
      <protection/>
    </xf>
    <xf numFmtId="0" fontId="14" fillId="0" borderId="66" xfId="62" applyFont="1" applyBorder="1" applyAlignment="1">
      <alignment horizontal="right"/>
      <protection/>
    </xf>
    <xf numFmtId="0" fontId="6" fillId="0" borderId="90" xfId="62" applyFont="1" applyBorder="1" applyAlignment="1" quotePrefix="1">
      <alignment horizontal="center" vertical="center"/>
      <protection/>
    </xf>
    <xf numFmtId="0" fontId="6" fillId="0" borderId="83" xfId="62" applyFont="1" applyBorder="1" applyAlignment="1" quotePrefix="1">
      <alignment horizontal="center" vertical="center"/>
      <protection/>
    </xf>
    <xf numFmtId="2" fontId="6" fillId="0" borderId="66" xfId="62" applyNumberFormat="1" applyFont="1" applyBorder="1" applyAlignment="1">
      <alignment horizontal="left"/>
      <protection/>
    </xf>
    <xf numFmtId="0" fontId="2" fillId="0" borderId="130" xfId="62" applyBorder="1" applyAlignment="1">
      <alignment horizontal="center" vertical="center"/>
      <protection/>
    </xf>
    <xf numFmtId="0" fontId="6" fillId="0" borderId="84" xfId="62" applyFont="1" applyBorder="1" applyAlignment="1" quotePrefix="1">
      <alignment horizontal="center" vertical="center"/>
      <protection/>
    </xf>
    <xf numFmtId="0" fontId="6" fillId="0" borderId="130" xfId="62" applyFont="1" applyBorder="1" applyAlignment="1" quotePrefix="1">
      <alignment horizontal="center" vertical="center"/>
      <protection/>
    </xf>
    <xf numFmtId="0" fontId="6" fillId="0" borderId="82" xfId="62" applyFont="1" applyBorder="1" applyAlignment="1" quotePrefix="1">
      <alignment horizontal="center" vertical="center"/>
      <protection/>
    </xf>
    <xf numFmtId="0" fontId="8" fillId="0" borderId="0" xfId="62" applyFont="1" applyAlignment="1">
      <alignment horizontal="left"/>
      <protection/>
    </xf>
    <xf numFmtId="0" fontId="2" fillId="0" borderId="0" xfId="62" applyFont="1" applyAlignment="1">
      <alignment/>
      <protection/>
    </xf>
    <xf numFmtId="0" fontId="8" fillId="0" borderId="0" xfId="62" applyFont="1" applyAlignment="1">
      <alignment horizontal="left" vertical="top" wrapText="1"/>
      <protection/>
    </xf>
    <xf numFmtId="0" fontId="5" fillId="0" borderId="0" xfId="62" applyFont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tabSelected="1" view="pageBreakPreview" zoomScale="90" zoomScaleNormal="70" zoomScaleSheetLayoutView="90" zoomScalePageLayoutView="0" workbookViewId="0" topLeftCell="A1">
      <pane xSplit="3" ySplit="3" topLeftCell="D4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B1" sqref="B1"/>
    </sheetView>
  </sheetViews>
  <sheetFormatPr defaultColWidth="9.00390625" defaultRowHeight="13.5"/>
  <cols>
    <col min="1" max="1" width="2.75390625" style="0" customWidth="1"/>
    <col min="3" max="3" width="12.00390625" style="0" customWidth="1"/>
    <col min="4" max="4" width="9.00390625" style="0" customWidth="1"/>
    <col min="40" max="40" width="1.12109375" style="0" customWidth="1"/>
  </cols>
  <sheetData>
    <row r="1" spans="2:40" ht="18">
      <c r="B1" s="88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 t="s">
        <v>73</v>
      </c>
      <c r="AN2" s="112"/>
    </row>
    <row r="3" spans="2:40" ht="15" thickBot="1">
      <c r="B3" s="113"/>
      <c r="C3" s="127"/>
      <c r="D3" s="128" t="s">
        <v>1</v>
      </c>
      <c r="E3" s="119" t="s">
        <v>2</v>
      </c>
      <c r="F3" s="114" t="s">
        <v>3</v>
      </c>
      <c r="G3" s="129" t="s">
        <v>74</v>
      </c>
      <c r="H3" s="129" t="s">
        <v>75</v>
      </c>
      <c r="I3" s="129" t="s">
        <v>76</v>
      </c>
      <c r="J3" s="129" t="s">
        <v>4</v>
      </c>
      <c r="K3" s="129" t="s">
        <v>5</v>
      </c>
      <c r="L3" s="129" t="s">
        <v>6</v>
      </c>
      <c r="M3" s="129" t="s">
        <v>7</v>
      </c>
      <c r="N3" s="129" t="s">
        <v>195</v>
      </c>
      <c r="O3" s="130" t="s">
        <v>8</v>
      </c>
      <c r="P3" s="130" t="s">
        <v>9</v>
      </c>
      <c r="Q3" s="131" t="s">
        <v>10</v>
      </c>
      <c r="R3" s="129" t="s">
        <v>11</v>
      </c>
      <c r="S3" s="129" t="s">
        <v>12</v>
      </c>
      <c r="T3" s="129" t="s">
        <v>196</v>
      </c>
      <c r="U3" s="129" t="s">
        <v>197</v>
      </c>
      <c r="V3" s="129" t="s">
        <v>77</v>
      </c>
      <c r="W3" s="129" t="s">
        <v>78</v>
      </c>
      <c r="X3" s="130" t="s">
        <v>79</v>
      </c>
      <c r="Y3" s="131" t="s">
        <v>80</v>
      </c>
      <c r="Z3" s="129" t="s">
        <v>81</v>
      </c>
      <c r="AA3" s="129" t="s">
        <v>82</v>
      </c>
      <c r="AB3" s="129" t="s">
        <v>83</v>
      </c>
      <c r="AC3" s="130" t="s">
        <v>84</v>
      </c>
      <c r="AD3" s="130" t="s">
        <v>85</v>
      </c>
      <c r="AE3" s="130" t="s">
        <v>86</v>
      </c>
      <c r="AF3" s="131" t="s">
        <v>87</v>
      </c>
      <c r="AG3" s="130" t="s">
        <v>88</v>
      </c>
      <c r="AH3" s="129" t="s">
        <v>235</v>
      </c>
      <c r="AI3" s="130" t="s">
        <v>236</v>
      </c>
      <c r="AJ3" s="130" t="s">
        <v>240</v>
      </c>
      <c r="AK3" s="130" t="s">
        <v>246</v>
      </c>
      <c r="AL3" s="130" t="s">
        <v>75</v>
      </c>
      <c r="AM3" s="1179" t="s">
        <v>252</v>
      </c>
      <c r="AN3" s="132"/>
    </row>
    <row r="4" spans="2:40" ht="13.5">
      <c r="B4" s="3">
        <v>1</v>
      </c>
      <c r="C4" s="4" t="s">
        <v>14</v>
      </c>
      <c r="D4" s="959" t="s">
        <v>19</v>
      </c>
      <c r="E4" s="959" t="s">
        <v>19</v>
      </c>
      <c r="F4" s="959" t="s">
        <v>19</v>
      </c>
      <c r="G4" s="960" t="s">
        <v>19</v>
      </c>
      <c r="H4" s="960" t="s">
        <v>19</v>
      </c>
      <c r="I4" s="960" t="s">
        <v>19</v>
      </c>
      <c r="J4" s="960" t="s">
        <v>19</v>
      </c>
      <c r="K4" s="960" t="s">
        <v>19</v>
      </c>
      <c r="L4" s="960" t="s">
        <v>19</v>
      </c>
      <c r="M4" s="960" t="s">
        <v>19</v>
      </c>
      <c r="N4" s="960" t="s">
        <v>215</v>
      </c>
      <c r="O4" s="960" t="s">
        <v>19</v>
      </c>
      <c r="P4" s="960" t="s">
        <v>19</v>
      </c>
      <c r="Q4" s="960" t="s">
        <v>19</v>
      </c>
      <c r="R4" s="960" t="s">
        <v>19</v>
      </c>
      <c r="S4" s="960" t="s">
        <v>19</v>
      </c>
      <c r="T4" s="1035" t="s">
        <v>19</v>
      </c>
      <c r="U4" s="1035">
        <v>123244851</v>
      </c>
      <c r="V4" s="135">
        <v>119238706</v>
      </c>
      <c r="W4" s="136">
        <v>118886234</v>
      </c>
      <c r="X4" s="137">
        <v>115394033</v>
      </c>
      <c r="Y4" s="138">
        <v>115465117</v>
      </c>
      <c r="Z4" s="136">
        <v>129300901</v>
      </c>
      <c r="AA4" s="136">
        <v>121402842</v>
      </c>
      <c r="AB4" s="136">
        <v>125473899</v>
      </c>
      <c r="AC4" s="137">
        <v>121635587</v>
      </c>
      <c r="AD4" s="137">
        <v>132005661</v>
      </c>
      <c r="AE4" s="137">
        <v>126654459</v>
      </c>
      <c r="AF4" s="138">
        <v>129104625</v>
      </c>
      <c r="AG4" s="137">
        <v>120972671</v>
      </c>
      <c r="AH4" s="136">
        <v>127625998</v>
      </c>
      <c r="AI4" s="137">
        <v>117934080</v>
      </c>
      <c r="AJ4" s="137">
        <v>122097715</v>
      </c>
      <c r="AK4" s="137">
        <v>150570737</v>
      </c>
      <c r="AL4" s="137">
        <v>134443855</v>
      </c>
      <c r="AM4" s="1180">
        <v>150241559</v>
      </c>
      <c r="AN4" s="139"/>
    </row>
    <row r="5" spans="2:40" ht="13.5">
      <c r="B5" s="35"/>
      <c r="C5" s="5" t="s">
        <v>14</v>
      </c>
      <c r="D5" s="961">
        <v>66601735</v>
      </c>
      <c r="E5" s="961">
        <v>68889275</v>
      </c>
      <c r="F5" s="961">
        <v>75605410</v>
      </c>
      <c r="G5" s="961">
        <v>77606486</v>
      </c>
      <c r="H5" s="961">
        <v>81984593</v>
      </c>
      <c r="I5" s="961">
        <v>88459017</v>
      </c>
      <c r="J5" s="961">
        <v>85734693</v>
      </c>
      <c r="K5" s="961">
        <v>84437451</v>
      </c>
      <c r="L5" s="961">
        <v>88155599</v>
      </c>
      <c r="M5" s="961">
        <v>89676982</v>
      </c>
      <c r="N5" s="961">
        <v>89413335</v>
      </c>
      <c r="O5" s="961">
        <v>92931571</v>
      </c>
      <c r="P5" s="961">
        <v>101893819</v>
      </c>
      <c r="Q5" s="961">
        <v>103875404</v>
      </c>
      <c r="R5" s="961">
        <v>98074361</v>
      </c>
      <c r="S5" s="961">
        <v>101264079</v>
      </c>
      <c r="T5" s="972">
        <v>95900642</v>
      </c>
      <c r="U5" s="47" t="s">
        <v>19</v>
      </c>
      <c r="V5" s="47" t="s">
        <v>19</v>
      </c>
      <c r="W5" s="47" t="s">
        <v>19</v>
      </c>
      <c r="X5" s="66" t="s">
        <v>19</v>
      </c>
      <c r="Y5" s="77" t="s">
        <v>19</v>
      </c>
      <c r="Z5" s="47" t="s">
        <v>19</v>
      </c>
      <c r="AA5" s="47" t="s">
        <v>19</v>
      </c>
      <c r="AB5" s="47" t="s">
        <v>19</v>
      </c>
      <c r="AC5" s="66" t="s">
        <v>19</v>
      </c>
      <c r="AD5" s="66" t="s">
        <v>19</v>
      </c>
      <c r="AE5" s="66" t="s">
        <v>19</v>
      </c>
      <c r="AF5" s="77" t="s">
        <v>19</v>
      </c>
      <c r="AG5" s="66" t="s">
        <v>19</v>
      </c>
      <c r="AH5" s="47" t="s">
        <v>19</v>
      </c>
      <c r="AI5" s="66" t="s">
        <v>19</v>
      </c>
      <c r="AJ5" s="66" t="s">
        <v>19</v>
      </c>
      <c r="AK5" s="66" t="s">
        <v>19</v>
      </c>
      <c r="AL5" s="66" t="s">
        <v>19</v>
      </c>
      <c r="AM5" s="1181" t="s">
        <v>19</v>
      </c>
      <c r="AN5" s="118"/>
    </row>
    <row r="6" spans="2:40" ht="13.5">
      <c r="B6" s="6"/>
      <c r="C6" s="7" t="s">
        <v>54</v>
      </c>
      <c r="D6" s="962">
        <v>2416583</v>
      </c>
      <c r="E6" s="962">
        <v>2745229</v>
      </c>
      <c r="F6" s="962">
        <v>2752703</v>
      </c>
      <c r="G6" s="962">
        <v>3014720</v>
      </c>
      <c r="H6" s="962">
        <v>3013865</v>
      </c>
      <c r="I6" s="962">
        <v>3405147</v>
      </c>
      <c r="J6" s="962">
        <v>3586215</v>
      </c>
      <c r="K6" s="962">
        <v>3743692</v>
      </c>
      <c r="L6" s="962">
        <v>3741433</v>
      </c>
      <c r="M6" s="962">
        <v>4127723</v>
      </c>
      <c r="N6" s="962">
        <v>4507778</v>
      </c>
      <c r="O6" s="962">
        <v>4669376</v>
      </c>
      <c r="P6" s="962">
        <v>4588044</v>
      </c>
      <c r="Q6" s="962">
        <v>4273290</v>
      </c>
      <c r="R6" s="962">
        <v>4069674</v>
      </c>
      <c r="S6" s="962">
        <v>3965231</v>
      </c>
      <c r="T6" s="163">
        <v>4202643</v>
      </c>
      <c r="U6" s="48" t="s">
        <v>19</v>
      </c>
      <c r="V6" s="48" t="s">
        <v>19</v>
      </c>
      <c r="W6" s="48" t="s">
        <v>19</v>
      </c>
      <c r="X6" s="67" t="s">
        <v>19</v>
      </c>
      <c r="Y6" s="78" t="s">
        <v>19</v>
      </c>
      <c r="Z6" s="48" t="s">
        <v>19</v>
      </c>
      <c r="AA6" s="48" t="s">
        <v>19</v>
      </c>
      <c r="AB6" s="48" t="s">
        <v>19</v>
      </c>
      <c r="AC6" s="67" t="s">
        <v>19</v>
      </c>
      <c r="AD6" s="67" t="s">
        <v>19</v>
      </c>
      <c r="AE6" s="67" t="s">
        <v>19</v>
      </c>
      <c r="AF6" s="78" t="s">
        <v>19</v>
      </c>
      <c r="AG6" s="67" t="s">
        <v>19</v>
      </c>
      <c r="AH6" s="48" t="s">
        <v>19</v>
      </c>
      <c r="AI6" s="67" t="s">
        <v>19</v>
      </c>
      <c r="AJ6" s="67" t="s">
        <v>19</v>
      </c>
      <c r="AK6" s="67" t="s">
        <v>19</v>
      </c>
      <c r="AL6" s="67" t="s">
        <v>19</v>
      </c>
      <c r="AM6" s="1182" t="s">
        <v>19</v>
      </c>
      <c r="AN6" s="92"/>
    </row>
    <row r="7" spans="2:40" ht="13.5">
      <c r="B7" s="6"/>
      <c r="C7" s="7" t="s">
        <v>55</v>
      </c>
      <c r="D7" s="962">
        <v>3815148</v>
      </c>
      <c r="E7" s="962">
        <v>3578138</v>
      </c>
      <c r="F7" s="962">
        <v>3620652</v>
      </c>
      <c r="G7" s="962">
        <v>3974804</v>
      </c>
      <c r="H7" s="962">
        <v>4029605</v>
      </c>
      <c r="I7" s="962">
        <v>4473491</v>
      </c>
      <c r="J7" s="962">
        <v>4631772</v>
      </c>
      <c r="K7" s="962">
        <v>5401663</v>
      </c>
      <c r="L7" s="962">
        <v>5220943</v>
      </c>
      <c r="M7" s="962">
        <v>4990510</v>
      </c>
      <c r="N7" s="962">
        <v>5211594</v>
      </c>
      <c r="O7" s="962">
        <v>5739306</v>
      </c>
      <c r="P7" s="962">
        <v>6158081</v>
      </c>
      <c r="Q7" s="962">
        <v>5817011</v>
      </c>
      <c r="R7" s="962">
        <v>5357141</v>
      </c>
      <c r="S7" s="962">
        <v>5256172</v>
      </c>
      <c r="T7" s="163">
        <v>5697243</v>
      </c>
      <c r="U7" s="48" t="s">
        <v>19</v>
      </c>
      <c r="V7" s="48" t="s">
        <v>19</v>
      </c>
      <c r="W7" s="48" t="s">
        <v>19</v>
      </c>
      <c r="X7" s="67" t="s">
        <v>19</v>
      </c>
      <c r="Y7" s="78" t="s">
        <v>19</v>
      </c>
      <c r="Z7" s="48" t="s">
        <v>19</v>
      </c>
      <c r="AA7" s="48" t="s">
        <v>19</v>
      </c>
      <c r="AB7" s="48" t="s">
        <v>19</v>
      </c>
      <c r="AC7" s="67" t="s">
        <v>19</v>
      </c>
      <c r="AD7" s="67" t="s">
        <v>19</v>
      </c>
      <c r="AE7" s="67" t="s">
        <v>19</v>
      </c>
      <c r="AF7" s="78" t="s">
        <v>19</v>
      </c>
      <c r="AG7" s="67" t="s">
        <v>19</v>
      </c>
      <c r="AH7" s="48" t="s">
        <v>19</v>
      </c>
      <c r="AI7" s="67" t="s">
        <v>19</v>
      </c>
      <c r="AJ7" s="67" t="s">
        <v>19</v>
      </c>
      <c r="AK7" s="67" t="s">
        <v>19</v>
      </c>
      <c r="AL7" s="67" t="s">
        <v>19</v>
      </c>
      <c r="AM7" s="1182" t="s">
        <v>19</v>
      </c>
      <c r="AN7" s="92"/>
    </row>
    <row r="8" spans="2:40" ht="13.5">
      <c r="B8" s="6"/>
      <c r="C8" s="7" t="s">
        <v>56</v>
      </c>
      <c r="D8" s="962">
        <v>4790797</v>
      </c>
      <c r="E8" s="962">
        <v>4190711</v>
      </c>
      <c r="F8" s="962">
        <v>4953081</v>
      </c>
      <c r="G8" s="962">
        <v>5108013</v>
      </c>
      <c r="H8" s="962">
        <v>6320181</v>
      </c>
      <c r="I8" s="962">
        <v>6079730</v>
      </c>
      <c r="J8" s="962">
        <v>6811901</v>
      </c>
      <c r="K8" s="962">
        <v>6568229</v>
      </c>
      <c r="L8" s="962">
        <v>6720789</v>
      </c>
      <c r="M8" s="962">
        <v>7429871</v>
      </c>
      <c r="N8" s="962">
        <v>6857320</v>
      </c>
      <c r="O8" s="962">
        <v>7155486</v>
      </c>
      <c r="P8" s="962">
        <v>9350847</v>
      </c>
      <c r="Q8" s="962">
        <v>7171606</v>
      </c>
      <c r="R8" s="962">
        <v>8488144</v>
      </c>
      <c r="S8" s="962">
        <v>8082358</v>
      </c>
      <c r="T8" s="163">
        <v>9111441</v>
      </c>
      <c r="U8" s="48" t="s">
        <v>19</v>
      </c>
      <c r="V8" s="48" t="s">
        <v>19</v>
      </c>
      <c r="W8" s="48" t="s">
        <v>19</v>
      </c>
      <c r="X8" s="67" t="s">
        <v>19</v>
      </c>
      <c r="Y8" s="78" t="s">
        <v>19</v>
      </c>
      <c r="Z8" s="48" t="s">
        <v>19</v>
      </c>
      <c r="AA8" s="48" t="s">
        <v>19</v>
      </c>
      <c r="AB8" s="48" t="s">
        <v>19</v>
      </c>
      <c r="AC8" s="67" t="s">
        <v>19</v>
      </c>
      <c r="AD8" s="67" t="s">
        <v>19</v>
      </c>
      <c r="AE8" s="67" t="s">
        <v>19</v>
      </c>
      <c r="AF8" s="78" t="s">
        <v>19</v>
      </c>
      <c r="AG8" s="67" t="s">
        <v>19</v>
      </c>
      <c r="AH8" s="48" t="s">
        <v>19</v>
      </c>
      <c r="AI8" s="67" t="s">
        <v>19</v>
      </c>
      <c r="AJ8" s="67" t="s">
        <v>19</v>
      </c>
      <c r="AK8" s="67" t="s">
        <v>19</v>
      </c>
      <c r="AL8" s="67" t="s">
        <v>19</v>
      </c>
      <c r="AM8" s="1182" t="s">
        <v>19</v>
      </c>
      <c r="AN8" s="92"/>
    </row>
    <row r="9" spans="2:40" ht="13.5">
      <c r="B9" s="3"/>
      <c r="C9" s="8" t="s">
        <v>57</v>
      </c>
      <c r="D9" s="963">
        <v>5739828</v>
      </c>
      <c r="E9" s="963">
        <v>5632479</v>
      </c>
      <c r="F9" s="963">
        <v>6168551</v>
      </c>
      <c r="G9" s="963">
        <v>6540343</v>
      </c>
      <c r="H9" s="963">
        <v>7824868</v>
      </c>
      <c r="I9" s="963">
        <v>8316040</v>
      </c>
      <c r="J9" s="963">
        <v>7429784</v>
      </c>
      <c r="K9" s="963">
        <v>7306257</v>
      </c>
      <c r="L9" s="963">
        <v>7452945</v>
      </c>
      <c r="M9" s="963">
        <v>7948206</v>
      </c>
      <c r="N9" s="963">
        <v>6989429</v>
      </c>
      <c r="O9" s="963">
        <v>7613423</v>
      </c>
      <c r="P9" s="963">
        <v>8174064</v>
      </c>
      <c r="Q9" s="963">
        <v>8784751</v>
      </c>
      <c r="R9" s="963">
        <v>7392575</v>
      </c>
      <c r="S9" s="963">
        <v>6726385</v>
      </c>
      <c r="T9" s="1036">
        <v>7488343</v>
      </c>
      <c r="U9" s="49" t="s">
        <v>19</v>
      </c>
      <c r="V9" s="49" t="s">
        <v>19</v>
      </c>
      <c r="W9" s="49" t="s">
        <v>19</v>
      </c>
      <c r="X9" s="68" t="s">
        <v>19</v>
      </c>
      <c r="Y9" s="79" t="s">
        <v>19</v>
      </c>
      <c r="Z9" s="49" t="s">
        <v>19</v>
      </c>
      <c r="AA9" s="49" t="s">
        <v>19</v>
      </c>
      <c r="AB9" s="49" t="s">
        <v>19</v>
      </c>
      <c r="AC9" s="68" t="s">
        <v>19</v>
      </c>
      <c r="AD9" s="68" t="s">
        <v>19</v>
      </c>
      <c r="AE9" s="68" t="s">
        <v>19</v>
      </c>
      <c r="AF9" s="79" t="s">
        <v>19</v>
      </c>
      <c r="AG9" s="68" t="s">
        <v>19</v>
      </c>
      <c r="AH9" s="49" t="s">
        <v>19</v>
      </c>
      <c r="AI9" s="68" t="s">
        <v>19</v>
      </c>
      <c r="AJ9" s="68" t="s">
        <v>19</v>
      </c>
      <c r="AK9" s="68" t="s">
        <v>19</v>
      </c>
      <c r="AL9" s="68" t="s">
        <v>19</v>
      </c>
      <c r="AM9" s="1183" t="s">
        <v>19</v>
      </c>
      <c r="AN9" s="92"/>
    </row>
    <row r="10" spans="2:40" ht="13.5">
      <c r="B10" s="3">
        <v>2</v>
      </c>
      <c r="C10" s="4" t="s">
        <v>15</v>
      </c>
      <c r="D10" s="964" t="s">
        <v>19</v>
      </c>
      <c r="E10" s="964" t="s">
        <v>19</v>
      </c>
      <c r="F10" s="964" t="s">
        <v>19</v>
      </c>
      <c r="G10" s="964" t="s">
        <v>19</v>
      </c>
      <c r="H10" s="964" t="s">
        <v>19</v>
      </c>
      <c r="I10" s="964" t="s">
        <v>19</v>
      </c>
      <c r="J10" s="964" t="s">
        <v>19</v>
      </c>
      <c r="K10" s="964" t="s">
        <v>19</v>
      </c>
      <c r="L10" s="964" t="s">
        <v>19</v>
      </c>
      <c r="M10" s="964" t="s">
        <v>19</v>
      </c>
      <c r="N10" s="964" t="s">
        <v>215</v>
      </c>
      <c r="O10" s="964" t="s">
        <v>19</v>
      </c>
      <c r="P10" s="964" t="s">
        <v>19</v>
      </c>
      <c r="Q10" s="964" t="s">
        <v>19</v>
      </c>
      <c r="R10" s="964" t="s">
        <v>19</v>
      </c>
      <c r="S10" s="964" t="s">
        <v>19</v>
      </c>
      <c r="T10" s="970" t="s">
        <v>19</v>
      </c>
      <c r="U10" s="970">
        <v>61775052</v>
      </c>
      <c r="V10" s="141">
        <v>60424304</v>
      </c>
      <c r="W10" s="142">
        <v>58681742</v>
      </c>
      <c r="X10" s="143">
        <v>59955966</v>
      </c>
      <c r="Y10" s="144">
        <v>60224435</v>
      </c>
      <c r="Z10" s="142">
        <v>67231893</v>
      </c>
      <c r="AA10" s="142">
        <v>66805539</v>
      </c>
      <c r="AB10" s="142">
        <v>64112068</v>
      </c>
      <c r="AC10" s="143">
        <v>64592883</v>
      </c>
      <c r="AD10" s="143">
        <v>74734550</v>
      </c>
      <c r="AE10" s="143">
        <v>68630631</v>
      </c>
      <c r="AF10" s="144">
        <v>67875240</v>
      </c>
      <c r="AG10" s="143">
        <v>66038206</v>
      </c>
      <c r="AH10" s="142">
        <v>66681594</v>
      </c>
      <c r="AI10" s="143">
        <v>65063195</v>
      </c>
      <c r="AJ10" s="143">
        <v>68013451</v>
      </c>
      <c r="AK10" s="143">
        <v>87500948</v>
      </c>
      <c r="AL10" s="143">
        <v>84527726</v>
      </c>
      <c r="AM10" s="1184">
        <v>75518343</v>
      </c>
      <c r="AN10" s="145"/>
    </row>
    <row r="11" spans="2:40" ht="13.5">
      <c r="B11" s="9"/>
      <c r="C11" s="5" t="s">
        <v>15</v>
      </c>
      <c r="D11" s="961">
        <v>36508909</v>
      </c>
      <c r="E11" s="961">
        <v>37568205</v>
      </c>
      <c r="F11" s="961">
        <v>42180362</v>
      </c>
      <c r="G11" s="961">
        <v>44402057</v>
      </c>
      <c r="H11" s="961">
        <v>48159396</v>
      </c>
      <c r="I11" s="961">
        <v>51180039</v>
      </c>
      <c r="J11" s="961">
        <v>53566016</v>
      </c>
      <c r="K11" s="961">
        <v>54276166</v>
      </c>
      <c r="L11" s="961">
        <v>53361911</v>
      </c>
      <c r="M11" s="961">
        <v>57933845</v>
      </c>
      <c r="N11" s="961">
        <v>58095554</v>
      </c>
      <c r="O11" s="961">
        <v>61245279</v>
      </c>
      <c r="P11" s="961">
        <v>61585574</v>
      </c>
      <c r="Q11" s="961">
        <v>60520210</v>
      </c>
      <c r="R11" s="961">
        <v>68042758</v>
      </c>
      <c r="S11" s="961">
        <v>62053943</v>
      </c>
      <c r="T11" s="972">
        <v>59059140</v>
      </c>
      <c r="U11" s="47" t="s">
        <v>19</v>
      </c>
      <c r="V11" s="47" t="s">
        <v>19</v>
      </c>
      <c r="W11" s="47" t="s">
        <v>19</v>
      </c>
      <c r="X11" s="66" t="s">
        <v>19</v>
      </c>
      <c r="Y11" s="77" t="s">
        <v>19</v>
      </c>
      <c r="Z11" s="47" t="s">
        <v>19</v>
      </c>
      <c r="AA11" s="47" t="s">
        <v>19</v>
      </c>
      <c r="AB11" s="47" t="s">
        <v>19</v>
      </c>
      <c r="AC11" s="66" t="s">
        <v>19</v>
      </c>
      <c r="AD11" s="66" t="s">
        <v>19</v>
      </c>
      <c r="AE11" s="66" t="s">
        <v>19</v>
      </c>
      <c r="AF11" s="77" t="s">
        <v>19</v>
      </c>
      <c r="AG11" s="66" t="s">
        <v>19</v>
      </c>
      <c r="AH11" s="47" t="s">
        <v>19</v>
      </c>
      <c r="AI11" s="66" t="s">
        <v>19</v>
      </c>
      <c r="AJ11" s="66" t="s">
        <v>19</v>
      </c>
      <c r="AK11" s="66" t="s">
        <v>19</v>
      </c>
      <c r="AL11" s="66" t="s">
        <v>19</v>
      </c>
      <c r="AM11" s="1181" t="s">
        <v>19</v>
      </c>
      <c r="AN11" s="118"/>
    </row>
    <row r="12" spans="2:40" ht="13.5">
      <c r="B12" s="10"/>
      <c r="C12" s="8" t="s">
        <v>52</v>
      </c>
      <c r="D12" s="963">
        <v>2866138</v>
      </c>
      <c r="E12" s="963">
        <v>2461450</v>
      </c>
      <c r="F12" s="963">
        <v>2529518</v>
      </c>
      <c r="G12" s="963">
        <v>3596516</v>
      </c>
      <c r="H12" s="963">
        <v>3294750</v>
      </c>
      <c r="I12" s="963">
        <v>4108903</v>
      </c>
      <c r="J12" s="963">
        <v>3797127</v>
      </c>
      <c r="K12" s="963">
        <v>4355086</v>
      </c>
      <c r="L12" s="963">
        <v>3945796</v>
      </c>
      <c r="M12" s="963">
        <v>4139579</v>
      </c>
      <c r="N12" s="963">
        <v>4075376</v>
      </c>
      <c r="O12" s="963">
        <v>3693596</v>
      </c>
      <c r="P12" s="963">
        <v>4247954</v>
      </c>
      <c r="Q12" s="963">
        <v>3889118</v>
      </c>
      <c r="R12" s="963">
        <v>3965671</v>
      </c>
      <c r="S12" s="963">
        <v>4183047</v>
      </c>
      <c r="T12" s="1036">
        <v>3917722</v>
      </c>
      <c r="U12" s="49" t="s">
        <v>19</v>
      </c>
      <c r="V12" s="49" t="s">
        <v>19</v>
      </c>
      <c r="W12" s="49" t="s">
        <v>19</v>
      </c>
      <c r="X12" s="68" t="s">
        <v>19</v>
      </c>
      <c r="Y12" s="79" t="s">
        <v>19</v>
      </c>
      <c r="Z12" s="49" t="s">
        <v>19</v>
      </c>
      <c r="AA12" s="49" t="s">
        <v>19</v>
      </c>
      <c r="AB12" s="49" t="s">
        <v>19</v>
      </c>
      <c r="AC12" s="68" t="s">
        <v>19</v>
      </c>
      <c r="AD12" s="68" t="s">
        <v>19</v>
      </c>
      <c r="AE12" s="68" t="s">
        <v>19</v>
      </c>
      <c r="AF12" s="79" t="s">
        <v>19</v>
      </c>
      <c r="AG12" s="68" t="s">
        <v>19</v>
      </c>
      <c r="AH12" s="49" t="s">
        <v>19</v>
      </c>
      <c r="AI12" s="68" t="s">
        <v>19</v>
      </c>
      <c r="AJ12" s="68" t="s">
        <v>19</v>
      </c>
      <c r="AK12" s="68" t="s">
        <v>19</v>
      </c>
      <c r="AL12" s="68" t="s">
        <v>19</v>
      </c>
      <c r="AM12" s="1183" t="s">
        <v>19</v>
      </c>
      <c r="AN12" s="92"/>
    </row>
    <row r="13" spans="2:40" ht="13.5">
      <c r="B13" s="42">
        <v>3</v>
      </c>
      <c r="C13" s="12" t="s">
        <v>16</v>
      </c>
      <c r="D13" s="1119" t="s">
        <v>19</v>
      </c>
      <c r="E13" s="1119" t="s">
        <v>19</v>
      </c>
      <c r="F13" s="1119" t="s">
        <v>19</v>
      </c>
      <c r="G13" s="1119" t="s">
        <v>19</v>
      </c>
      <c r="H13" s="1119" t="s">
        <v>19</v>
      </c>
      <c r="I13" s="1119" t="s">
        <v>19</v>
      </c>
      <c r="J13" s="1119" t="s">
        <v>19</v>
      </c>
      <c r="K13" s="1119" t="s">
        <v>19</v>
      </c>
      <c r="L13" s="1119" t="s">
        <v>19</v>
      </c>
      <c r="M13" s="1119" t="s">
        <v>19</v>
      </c>
      <c r="N13" s="69" t="s">
        <v>215</v>
      </c>
      <c r="O13" s="964" t="s">
        <v>19</v>
      </c>
      <c r="P13" s="964" t="s">
        <v>19</v>
      </c>
      <c r="Q13" s="964" t="s">
        <v>19</v>
      </c>
      <c r="R13" s="964" t="s">
        <v>19</v>
      </c>
      <c r="S13" s="964" t="s">
        <v>19</v>
      </c>
      <c r="T13" s="970" t="s">
        <v>19</v>
      </c>
      <c r="U13" s="970" t="s">
        <v>19</v>
      </c>
      <c r="V13" s="142">
        <v>68121500</v>
      </c>
      <c r="W13" s="142">
        <v>62392325</v>
      </c>
      <c r="X13" s="69">
        <v>63990386</v>
      </c>
      <c r="Y13" s="80">
        <v>63463730</v>
      </c>
      <c r="Z13" s="57">
        <v>76930652</v>
      </c>
      <c r="AA13" s="57">
        <v>73544368</v>
      </c>
      <c r="AB13" s="57">
        <v>73928805</v>
      </c>
      <c r="AC13" s="69">
        <v>77001685</v>
      </c>
      <c r="AD13" s="69">
        <v>77900296</v>
      </c>
      <c r="AE13" s="69">
        <v>79308589</v>
      </c>
      <c r="AF13" s="80">
        <v>82523819</v>
      </c>
      <c r="AG13" s="69">
        <v>78766624</v>
      </c>
      <c r="AH13" s="57">
        <v>79223754</v>
      </c>
      <c r="AI13" s="69">
        <v>80589837</v>
      </c>
      <c r="AJ13" s="69">
        <v>89573447</v>
      </c>
      <c r="AK13" s="69">
        <v>112234502</v>
      </c>
      <c r="AL13" s="69">
        <v>95233402</v>
      </c>
      <c r="AM13" s="1185">
        <v>91202219</v>
      </c>
      <c r="AN13" s="120"/>
    </row>
    <row r="14" spans="2:40" ht="13.5">
      <c r="B14" s="11"/>
      <c r="C14" s="43" t="s">
        <v>16</v>
      </c>
      <c r="D14" s="965">
        <v>24743687</v>
      </c>
      <c r="E14" s="965">
        <v>24724032</v>
      </c>
      <c r="F14" s="965">
        <v>28310691</v>
      </c>
      <c r="G14" s="965">
        <v>31089023</v>
      </c>
      <c r="H14" s="965">
        <v>31539364</v>
      </c>
      <c r="I14" s="965">
        <v>35537151</v>
      </c>
      <c r="J14" s="965">
        <v>39177343</v>
      </c>
      <c r="K14" s="965">
        <v>38000381</v>
      </c>
      <c r="L14" s="965">
        <v>41559227</v>
      </c>
      <c r="M14" s="965">
        <v>39824043</v>
      </c>
      <c r="N14" s="965">
        <v>42363650</v>
      </c>
      <c r="O14" s="965">
        <v>42838422</v>
      </c>
      <c r="P14" s="965">
        <v>46731814</v>
      </c>
      <c r="Q14" s="965">
        <v>46554011</v>
      </c>
      <c r="R14" s="965">
        <v>47181891</v>
      </c>
      <c r="S14" s="965">
        <v>49773432</v>
      </c>
      <c r="T14" s="966">
        <v>45332028</v>
      </c>
      <c r="U14" s="966">
        <v>43240262</v>
      </c>
      <c r="V14" s="63" t="s">
        <v>19</v>
      </c>
      <c r="W14" s="63" t="s">
        <v>19</v>
      </c>
      <c r="X14" s="70" t="s">
        <v>19</v>
      </c>
      <c r="Y14" s="81" t="s">
        <v>19</v>
      </c>
      <c r="Z14" s="87" t="s">
        <v>19</v>
      </c>
      <c r="AA14" s="87" t="s">
        <v>19</v>
      </c>
      <c r="AB14" s="87" t="s">
        <v>19</v>
      </c>
      <c r="AC14" s="70" t="s">
        <v>19</v>
      </c>
      <c r="AD14" s="70" t="s">
        <v>19</v>
      </c>
      <c r="AE14" s="70" t="s">
        <v>19</v>
      </c>
      <c r="AF14" s="81" t="s">
        <v>19</v>
      </c>
      <c r="AG14" s="70" t="s">
        <v>19</v>
      </c>
      <c r="AH14" s="87" t="s">
        <v>19</v>
      </c>
      <c r="AI14" s="70" t="s">
        <v>19</v>
      </c>
      <c r="AJ14" s="70" t="s">
        <v>19</v>
      </c>
      <c r="AK14" s="70" t="s">
        <v>19</v>
      </c>
      <c r="AL14" s="70" t="s">
        <v>19</v>
      </c>
      <c r="AM14" s="1186" t="s">
        <v>19</v>
      </c>
      <c r="AN14" s="92"/>
    </row>
    <row r="15" spans="2:40" ht="13.5">
      <c r="B15" s="13"/>
      <c r="C15" s="7" t="s">
        <v>48</v>
      </c>
      <c r="D15" s="163">
        <v>4329116</v>
      </c>
      <c r="E15" s="163">
        <v>4226873</v>
      </c>
      <c r="F15" s="163">
        <v>4985914</v>
      </c>
      <c r="G15" s="163">
        <v>5326966</v>
      </c>
      <c r="H15" s="163">
        <v>5655439</v>
      </c>
      <c r="I15" s="163">
        <v>5393956</v>
      </c>
      <c r="J15" s="163">
        <v>5774151</v>
      </c>
      <c r="K15" s="163">
        <v>6115758</v>
      </c>
      <c r="L15" s="163">
        <v>6216054</v>
      </c>
      <c r="M15" s="163">
        <v>5926117</v>
      </c>
      <c r="N15" s="163">
        <v>6625927</v>
      </c>
      <c r="O15" s="163">
        <v>5920717</v>
      </c>
      <c r="P15" s="163">
        <v>6008291</v>
      </c>
      <c r="Q15" s="163">
        <v>5413176</v>
      </c>
      <c r="R15" s="163">
        <v>5257040</v>
      </c>
      <c r="S15" s="163">
        <v>5319504</v>
      </c>
      <c r="T15" s="163">
        <v>5262424</v>
      </c>
      <c r="U15" s="163">
        <v>7359911</v>
      </c>
      <c r="V15" s="48" t="s">
        <v>19</v>
      </c>
      <c r="W15" s="48" t="s">
        <v>19</v>
      </c>
      <c r="X15" s="67" t="s">
        <v>19</v>
      </c>
      <c r="Y15" s="78" t="s">
        <v>19</v>
      </c>
      <c r="Z15" s="48" t="s">
        <v>19</v>
      </c>
      <c r="AA15" s="48" t="s">
        <v>19</v>
      </c>
      <c r="AB15" s="48" t="s">
        <v>19</v>
      </c>
      <c r="AC15" s="67" t="s">
        <v>19</v>
      </c>
      <c r="AD15" s="67" t="s">
        <v>19</v>
      </c>
      <c r="AE15" s="67" t="s">
        <v>19</v>
      </c>
      <c r="AF15" s="78" t="s">
        <v>19</v>
      </c>
      <c r="AG15" s="67" t="s">
        <v>19</v>
      </c>
      <c r="AH15" s="48" t="s">
        <v>19</v>
      </c>
      <c r="AI15" s="67" t="s">
        <v>19</v>
      </c>
      <c r="AJ15" s="67" t="s">
        <v>19</v>
      </c>
      <c r="AK15" s="67" t="s">
        <v>19</v>
      </c>
      <c r="AL15" s="67" t="s">
        <v>19</v>
      </c>
      <c r="AM15" s="1182" t="s">
        <v>19</v>
      </c>
      <c r="AN15" s="92"/>
    </row>
    <row r="16" spans="2:40" ht="13.5">
      <c r="B16" s="13"/>
      <c r="C16" s="7" t="s">
        <v>49</v>
      </c>
      <c r="D16" s="163">
        <v>2130881</v>
      </c>
      <c r="E16" s="163">
        <v>2278652</v>
      </c>
      <c r="F16" s="163">
        <v>2962138</v>
      </c>
      <c r="G16" s="163">
        <v>3160342</v>
      </c>
      <c r="H16" s="163">
        <v>3911589</v>
      </c>
      <c r="I16" s="163">
        <v>3912960</v>
      </c>
      <c r="J16" s="163">
        <v>4495514</v>
      </c>
      <c r="K16" s="163">
        <v>4251350</v>
      </c>
      <c r="L16" s="163">
        <v>3534455</v>
      </c>
      <c r="M16" s="163">
        <v>3604725</v>
      </c>
      <c r="N16" s="163">
        <v>3692533</v>
      </c>
      <c r="O16" s="163">
        <v>3671295</v>
      </c>
      <c r="P16" s="163">
        <v>4340323</v>
      </c>
      <c r="Q16" s="163">
        <v>3671651</v>
      </c>
      <c r="R16" s="163">
        <v>3606605</v>
      </c>
      <c r="S16" s="163">
        <v>3424181</v>
      </c>
      <c r="T16" s="163">
        <v>3645253</v>
      </c>
      <c r="U16" s="163">
        <v>3940853</v>
      </c>
      <c r="V16" s="48" t="s">
        <v>19</v>
      </c>
      <c r="W16" s="48" t="s">
        <v>19</v>
      </c>
      <c r="X16" s="67" t="s">
        <v>19</v>
      </c>
      <c r="Y16" s="78" t="s">
        <v>19</v>
      </c>
      <c r="Z16" s="48" t="s">
        <v>19</v>
      </c>
      <c r="AA16" s="48" t="s">
        <v>19</v>
      </c>
      <c r="AB16" s="48" t="s">
        <v>19</v>
      </c>
      <c r="AC16" s="67" t="s">
        <v>19</v>
      </c>
      <c r="AD16" s="67" t="s">
        <v>19</v>
      </c>
      <c r="AE16" s="67" t="s">
        <v>19</v>
      </c>
      <c r="AF16" s="78" t="s">
        <v>19</v>
      </c>
      <c r="AG16" s="67" t="s">
        <v>19</v>
      </c>
      <c r="AH16" s="48" t="s">
        <v>19</v>
      </c>
      <c r="AI16" s="67" t="s">
        <v>19</v>
      </c>
      <c r="AJ16" s="67" t="s">
        <v>19</v>
      </c>
      <c r="AK16" s="67" t="s">
        <v>19</v>
      </c>
      <c r="AL16" s="67" t="s">
        <v>19</v>
      </c>
      <c r="AM16" s="1182" t="s">
        <v>19</v>
      </c>
      <c r="AN16" s="92"/>
    </row>
    <row r="17" spans="2:40" ht="13.5">
      <c r="B17" s="13"/>
      <c r="C17" s="7" t="s">
        <v>50</v>
      </c>
      <c r="D17" s="163">
        <v>4712971</v>
      </c>
      <c r="E17" s="163">
        <v>4750240</v>
      </c>
      <c r="F17" s="163">
        <v>5602264</v>
      </c>
      <c r="G17" s="163">
        <v>5618840</v>
      </c>
      <c r="H17" s="163">
        <v>6709767</v>
      </c>
      <c r="I17" s="163">
        <v>6437358</v>
      </c>
      <c r="J17" s="163">
        <v>7293109</v>
      </c>
      <c r="K17" s="163">
        <v>6899906</v>
      </c>
      <c r="L17" s="163">
        <v>7374006</v>
      </c>
      <c r="M17" s="163">
        <v>7877029</v>
      </c>
      <c r="N17" s="163">
        <v>7487205</v>
      </c>
      <c r="O17" s="163">
        <v>7277816</v>
      </c>
      <c r="P17" s="163">
        <v>7428346</v>
      </c>
      <c r="Q17" s="163">
        <v>7686859</v>
      </c>
      <c r="R17" s="163">
        <v>7821957</v>
      </c>
      <c r="S17" s="163">
        <v>7434948</v>
      </c>
      <c r="T17" s="163">
        <v>7151351</v>
      </c>
      <c r="U17" s="163">
        <v>7587458</v>
      </c>
      <c r="V17" s="48" t="s">
        <v>19</v>
      </c>
      <c r="W17" s="48" t="s">
        <v>19</v>
      </c>
      <c r="X17" s="67" t="s">
        <v>19</v>
      </c>
      <c r="Y17" s="78" t="s">
        <v>19</v>
      </c>
      <c r="Z17" s="48" t="s">
        <v>19</v>
      </c>
      <c r="AA17" s="48" t="s">
        <v>19</v>
      </c>
      <c r="AB17" s="48" t="s">
        <v>19</v>
      </c>
      <c r="AC17" s="67" t="s">
        <v>19</v>
      </c>
      <c r="AD17" s="67" t="s">
        <v>19</v>
      </c>
      <c r="AE17" s="67" t="s">
        <v>19</v>
      </c>
      <c r="AF17" s="78" t="s">
        <v>19</v>
      </c>
      <c r="AG17" s="67" t="s">
        <v>19</v>
      </c>
      <c r="AH17" s="48" t="s">
        <v>19</v>
      </c>
      <c r="AI17" s="67" t="s">
        <v>19</v>
      </c>
      <c r="AJ17" s="67" t="s">
        <v>19</v>
      </c>
      <c r="AK17" s="67" t="s">
        <v>19</v>
      </c>
      <c r="AL17" s="67" t="s">
        <v>19</v>
      </c>
      <c r="AM17" s="1182" t="s">
        <v>19</v>
      </c>
      <c r="AN17" s="92"/>
    </row>
    <row r="18" spans="2:40" ht="13.5">
      <c r="B18" s="6"/>
      <c r="C18" s="93" t="s">
        <v>51</v>
      </c>
      <c r="D18" s="966">
        <v>1750507</v>
      </c>
      <c r="E18" s="966">
        <v>1895041</v>
      </c>
      <c r="F18" s="966">
        <v>2612920</v>
      </c>
      <c r="G18" s="966">
        <v>2699720</v>
      </c>
      <c r="H18" s="966">
        <v>3321698</v>
      </c>
      <c r="I18" s="966">
        <v>3268787</v>
      </c>
      <c r="J18" s="966">
        <v>4206377</v>
      </c>
      <c r="K18" s="966">
        <v>3899883</v>
      </c>
      <c r="L18" s="966">
        <v>4596198</v>
      </c>
      <c r="M18" s="966">
        <v>3941747</v>
      </c>
      <c r="N18" s="966">
        <v>3901960</v>
      </c>
      <c r="O18" s="966">
        <v>4074252</v>
      </c>
      <c r="P18" s="966">
        <v>4348407</v>
      </c>
      <c r="Q18" s="966">
        <v>4023546</v>
      </c>
      <c r="R18" s="966">
        <v>3507792</v>
      </c>
      <c r="S18" s="966">
        <v>3831812</v>
      </c>
      <c r="T18" s="966">
        <v>3679767</v>
      </c>
      <c r="U18" s="966">
        <v>4220127</v>
      </c>
      <c r="V18" s="63" t="s">
        <v>19</v>
      </c>
      <c r="W18" s="63" t="s">
        <v>19</v>
      </c>
      <c r="X18" s="91" t="s">
        <v>19</v>
      </c>
      <c r="Y18" s="92" t="s">
        <v>19</v>
      </c>
      <c r="Z18" s="63" t="s">
        <v>19</v>
      </c>
      <c r="AA18" s="63" t="s">
        <v>19</v>
      </c>
      <c r="AB18" s="63" t="s">
        <v>19</v>
      </c>
      <c r="AC18" s="91" t="s">
        <v>19</v>
      </c>
      <c r="AD18" s="91" t="s">
        <v>19</v>
      </c>
      <c r="AE18" s="91" t="s">
        <v>19</v>
      </c>
      <c r="AF18" s="92" t="s">
        <v>19</v>
      </c>
      <c r="AG18" s="91" t="s">
        <v>19</v>
      </c>
      <c r="AH18" s="63" t="s">
        <v>19</v>
      </c>
      <c r="AI18" s="91" t="s">
        <v>19</v>
      </c>
      <c r="AJ18" s="91" t="s">
        <v>19</v>
      </c>
      <c r="AK18" s="91" t="s">
        <v>19</v>
      </c>
      <c r="AL18" s="91" t="s">
        <v>19</v>
      </c>
      <c r="AM18" s="1187" t="s">
        <v>19</v>
      </c>
      <c r="AN18" s="92"/>
    </row>
    <row r="19" spans="2:40" ht="13.5">
      <c r="B19" s="10"/>
      <c r="C19" s="95" t="s">
        <v>66</v>
      </c>
      <c r="D19" s="97">
        <v>3905535</v>
      </c>
      <c r="E19" s="97">
        <v>3682491</v>
      </c>
      <c r="F19" s="97">
        <v>4162920</v>
      </c>
      <c r="G19" s="97">
        <v>4812046</v>
      </c>
      <c r="H19" s="97">
        <v>4969114</v>
      </c>
      <c r="I19" s="97">
        <v>5624791</v>
      </c>
      <c r="J19" s="97">
        <v>6723589</v>
      </c>
      <c r="K19" s="97">
        <v>6213850</v>
      </c>
      <c r="L19" s="97">
        <v>6390373</v>
      </c>
      <c r="M19" s="97">
        <v>5898859</v>
      </c>
      <c r="N19" s="97">
        <v>6874316</v>
      </c>
      <c r="O19" s="97">
        <v>6371692</v>
      </c>
      <c r="P19" s="97">
        <v>6227740</v>
      </c>
      <c r="Q19" s="97">
        <v>5529023</v>
      </c>
      <c r="R19" s="97">
        <v>5540409</v>
      </c>
      <c r="S19" s="97">
        <v>5380854</v>
      </c>
      <c r="T19" s="97">
        <v>5574293</v>
      </c>
      <c r="U19" s="97">
        <v>4856174</v>
      </c>
      <c r="V19" s="96">
        <v>4783434</v>
      </c>
      <c r="W19" s="97">
        <v>5001567</v>
      </c>
      <c r="X19" s="98">
        <v>4314859</v>
      </c>
      <c r="Y19" s="99">
        <v>4702074</v>
      </c>
      <c r="Z19" s="49" t="s">
        <v>19</v>
      </c>
      <c r="AA19" s="49" t="s">
        <v>19</v>
      </c>
      <c r="AB19" s="49" t="s">
        <v>19</v>
      </c>
      <c r="AC19" s="68" t="s">
        <v>19</v>
      </c>
      <c r="AD19" s="68" t="s">
        <v>19</v>
      </c>
      <c r="AE19" s="68" t="s">
        <v>19</v>
      </c>
      <c r="AF19" s="79" t="s">
        <v>19</v>
      </c>
      <c r="AG19" s="68" t="s">
        <v>19</v>
      </c>
      <c r="AH19" s="49" t="s">
        <v>19</v>
      </c>
      <c r="AI19" s="68" t="s">
        <v>19</v>
      </c>
      <c r="AJ19" s="68" t="s">
        <v>19</v>
      </c>
      <c r="AK19" s="68" t="s">
        <v>19</v>
      </c>
      <c r="AL19" s="68" t="s">
        <v>19</v>
      </c>
      <c r="AM19" s="1183" t="s">
        <v>19</v>
      </c>
      <c r="AN19" s="92"/>
    </row>
    <row r="20" spans="2:40" ht="13.5">
      <c r="B20" s="3">
        <v>4</v>
      </c>
      <c r="C20" s="4" t="s">
        <v>17</v>
      </c>
      <c r="D20" s="959" t="s">
        <v>19</v>
      </c>
      <c r="E20" s="959" t="s">
        <v>19</v>
      </c>
      <c r="F20" s="959" t="s">
        <v>19</v>
      </c>
      <c r="G20" s="959" t="s">
        <v>19</v>
      </c>
      <c r="H20" s="959" t="s">
        <v>19</v>
      </c>
      <c r="I20" s="959" t="s">
        <v>19</v>
      </c>
      <c r="J20" s="959" t="s">
        <v>19</v>
      </c>
      <c r="K20" s="959" t="s">
        <v>19</v>
      </c>
      <c r="L20" s="959" t="s">
        <v>19</v>
      </c>
      <c r="M20" s="959" t="s">
        <v>19</v>
      </c>
      <c r="N20" s="959" t="s">
        <v>215</v>
      </c>
      <c r="O20" s="959" t="s">
        <v>19</v>
      </c>
      <c r="P20" s="959" t="s">
        <v>19</v>
      </c>
      <c r="Q20" s="959" t="s">
        <v>19</v>
      </c>
      <c r="R20" s="959" t="s">
        <v>19</v>
      </c>
      <c r="S20" s="959" t="s">
        <v>19</v>
      </c>
      <c r="T20" s="1037" t="s">
        <v>19</v>
      </c>
      <c r="U20" s="1037">
        <v>37175443</v>
      </c>
      <c r="V20" s="147">
        <v>33469586</v>
      </c>
      <c r="W20" s="148">
        <v>31050143</v>
      </c>
      <c r="X20" s="149">
        <v>31489168</v>
      </c>
      <c r="Y20" s="150">
        <v>29937843</v>
      </c>
      <c r="Z20" s="148">
        <v>33482802</v>
      </c>
      <c r="AA20" s="148">
        <v>35386587</v>
      </c>
      <c r="AB20" s="148">
        <v>32524798</v>
      </c>
      <c r="AC20" s="143">
        <v>34932593</v>
      </c>
      <c r="AD20" s="149">
        <v>36535645</v>
      </c>
      <c r="AE20" s="149">
        <v>37582361</v>
      </c>
      <c r="AF20" s="150">
        <v>33829028</v>
      </c>
      <c r="AG20" s="149">
        <v>30645380</v>
      </c>
      <c r="AH20" s="148">
        <v>29854365</v>
      </c>
      <c r="AI20" s="149">
        <v>28994000</v>
      </c>
      <c r="AJ20" s="149">
        <v>29782247</v>
      </c>
      <c r="AK20" s="149">
        <v>35215960</v>
      </c>
      <c r="AL20" s="149">
        <v>33556630</v>
      </c>
      <c r="AM20" s="1188">
        <v>31398821</v>
      </c>
      <c r="AN20" s="145"/>
    </row>
    <row r="21" spans="2:40" ht="13.5">
      <c r="B21" s="11"/>
      <c r="C21" s="5" t="s">
        <v>17</v>
      </c>
      <c r="D21" s="961">
        <v>13787963</v>
      </c>
      <c r="E21" s="961">
        <v>14603704</v>
      </c>
      <c r="F21" s="961">
        <v>14683641</v>
      </c>
      <c r="G21" s="961">
        <v>15847246</v>
      </c>
      <c r="H21" s="961">
        <v>16315480</v>
      </c>
      <c r="I21" s="961">
        <v>17523997</v>
      </c>
      <c r="J21" s="961">
        <v>18317022</v>
      </c>
      <c r="K21" s="961">
        <v>17477564</v>
      </c>
      <c r="L21" s="961">
        <v>18325310</v>
      </c>
      <c r="M21" s="961">
        <v>18603679</v>
      </c>
      <c r="N21" s="961">
        <v>19492660</v>
      </c>
      <c r="O21" s="961">
        <v>21541729</v>
      </c>
      <c r="P21" s="961">
        <v>22956202</v>
      </c>
      <c r="Q21" s="961">
        <v>20276669</v>
      </c>
      <c r="R21" s="961">
        <v>19867523</v>
      </c>
      <c r="S21" s="961">
        <v>19701478</v>
      </c>
      <c r="T21" s="1038">
        <v>20295053</v>
      </c>
      <c r="U21" s="183" t="s">
        <v>19</v>
      </c>
      <c r="V21" s="48" t="s">
        <v>19</v>
      </c>
      <c r="W21" s="48" t="s">
        <v>19</v>
      </c>
      <c r="X21" s="67" t="s">
        <v>19</v>
      </c>
      <c r="Y21" s="78" t="s">
        <v>19</v>
      </c>
      <c r="Z21" s="48" t="s">
        <v>19</v>
      </c>
      <c r="AA21" s="48" t="s">
        <v>19</v>
      </c>
      <c r="AB21" s="48" t="s">
        <v>19</v>
      </c>
      <c r="AC21" s="67" t="s">
        <v>19</v>
      </c>
      <c r="AD21" s="67" t="s">
        <v>19</v>
      </c>
      <c r="AE21" s="67" t="s">
        <v>19</v>
      </c>
      <c r="AF21" s="78" t="s">
        <v>19</v>
      </c>
      <c r="AG21" s="67" t="s">
        <v>19</v>
      </c>
      <c r="AH21" s="48" t="s">
        <v>19</v>
      </c>
      <c r="AI21" s="67" t="s">
        <v>19</v>
      </c>
      <c r="AJ21" s="67" t="s">
        <v>19</v>
      </c>
      <c r="AK21" s="67" t="s">
        <v>19</v>
      </c>
      <c r="AL21" s="67" t="s">
        <v>19</v>
      </c>
      <c r="AM21" s="1182" t="s">
        <v>19</v>
      </c>
      <c r="AN21" s="92"/>
    </row>
    <row r="22" spans="2:40" ht="13.5">
      <c r="B22" s="6"/>
      <c r="C22" s="7" t="s">
        <v>63</v>
      </c>
      <c r="D22" s="962">
        <v>1346995</v>
      </c>
      <c r="E22" s="962">
        <v>1627499</v>
      </c>
      <c r="F22" s="962">
        <v>1527108</v>
      </c>
      <c r="G22" s="962">
        <v>2040120</v>
      </c>
      <c r="H22" s="962">
        <v>1891768</v>
      </c>
      <c r="I22" s="962">
        <v>2109191</v>
      </c>
      <c r="J22" s="962">
        <v>2181268</v>
      </c>
      <c r="K22" s="962">
        <v>1969691</v>
      </c>
      <c r="L22" s="962">
        <v>2174790</v>
      </c>
      <c r="M22" s="962">
        <v>2180970</v>
      </c>
      <c r="N22" s="962">
        <v>2048139</v>
      </c>
      <c r="O22" s="962">
        <v>2075742</v>
      </c>
      <c r="P22" s="962">
        <v>2985880</v>
      </c>
      <c r="Q22" s="962">
        <v>2886718</v>
      </c>
      <c r="R22" s="962">
        <v>1928695</v>
      </c>
      <c r="S22" s="962">
        <v>1639141</v>
      </c>
      <c r="T22" s="163">
        <v>1783811</v>
      </c>
      <c r="U22" s="48" t="s">
        <v>19</v>
      </c>
      <c r="V22" s="48" t="s">
        <v>19</v>
      </c>
      <c r="W22" s="48" t="s">
        <v>19</v>
      </c>
      <c r="X22" s="67" t="s">
        <v>19</v>
      </c>
      <c r="Y22" s="78" t="s">
        <v>19</v>
      </c>
      <c r="Z22" s="48" t="s">
        <v>19</v>
      </c>
      <c r="AA22" s="48" t="s">
        <v>19</v>
      </c>
      <c r="AB22" s="48" t="s">
        <v>19</v>
      </c>
      <c r="AC22" s="67" t="s">
        <v>19</v>
      </c>
      <c r="AD22" s="67" t="s">
        <v>19</v>
      </c>
      <c r="AE22" s="67" t="s">
        <v>19</v>
      </c>
      <c r="AF22" s="78" t="s">
        <v>19</v>
      </c>
      <c r="AG22" s="67" t="s">
        <v>19</v>
      </c>
      <c r="AH22" s="48" t="s">
        <v>19</v>
      </c>
      <c r="AI22" s="67" t="s">
        <v>19</v>
      </c>
      <c r="AJ22" s="67" t="s">
        <v>19</v>
      </c>
      <c r="AK22" s="67" t="s">
        <v>19</v>
      </c>
      <c r="AL22" s="67" t="s">
        <v>19</v>
      </c>
      <c r="AM22" s="1182" t="s">
        <v>19</v>
      </c>
      <c r="AN22" s="92"/>
    </row>
    <row r="23" spans="2:40" ht="13.5">
      <c r="B23" s="6"/>
      <c r="C23" s="7" t="s">
        <v>65</v>
      </c>
      <c r="D23" s="962">
        <v>2036095</v>
      </c>
      <c r="E23" s="962">
        <v>2108184</v>
      </c>
      <c r="F23" s="962">
        <v>2535705</v>
      </c>
      <c r="G23" s="962">
        <v>2809633</v>
      </c>
      <c r="H23" s="962">
        <v>2980859</v>
      </c>
      <c r="I23" s="962">
        <v>3149287</v>
      </c>
      <c r="J23" s="962">
        <v>3735502</v>
      </c>
      <c r="K23" s="962">
        <v>3633135</v>
      </c>
      <c r="L23" s="962">
        <v>4371674</v>
      </c>
      <c r="M23" s="962">
        <v>3927843</v>
      </c>
      <c r="N23" s="962">
        <v>3824120</v>
      </c>
      <c r="O23" s="962">
        <v>3688271</v>
      </c>
      <c r="P23" s="962">
        <v>3627162</v>
      </c>
      <c r="Q23" s="962">
        <v>3296685</v>
      </c>
      <c r="R23" s="962">
        <v>3265973</v>
      </c>
      <c r="S23" s="962">
        <v>3187989</v>
      </c>
      <c r="T23" s="163">
        <v>3043992</v>
      </c>
      <c r="U23" s="48" t="s">
        <v>19</v>
      </c>
      <c r="V23" s="48" t="s">
        <v>19</v>
      </c>
      <c r="W23" s="48" t="s">
        <v>19</v>
      </c>
      <c r="X23" s="67" t="s">
        <v>19</v>
      </c>
      <c r="Y23" s="78" t="s">
        <v>19</v>
      </c>
      <c r="Z23" s="48" t="s">
        <v>19</v>
      </c>
      <c r="AA23" s="48" t="s">
        <v>19</v>
      </c>
      <c r="AB23" s="48" t="s">
        <v>19</v>
      </c>
      <c r="AC23" s="67" t="s">
        <v>19</v>
      </c>
      <c r="AD23" s="67" t="s">
        <v>19</v>
      </c>
      <c r="AE23" s="67" t="s">
        <v>19</v>
      </c>
      <c r="AF23" s="78" t="s">
        <v>19</v>
      </c>
      <c r="AG23" s="67" t="s">
        <v>19</v>
      </c>
      <c r="AH23" s="48" t="s">
        <v>19</v>
      </c>
      <c r="AI23" s="67" t="s">
        <v>19</v>
      </c>
      <c r="AJ23" s="67" t="s">
        <v>19</v>
      </c>
      <c r="AK23" s="67" t="s">
        <v>19</v>
      </c>
      <c r="AL23" s="67" t="s">
        <v>19</v>
      </c>
      <c r="AM23" s="1182" t="s">
        <v>19</v>
      </c>
      <c r="AN23" s="92"/>
    </row>
    <row r="24" spans="2:40" ht="13.5">
      <c r="B24" s="6"/>
      <c r="C24" s="7" t="s">
        <v>67</v>
      </c>
      <c r="D24" s="962">
        <v>1757365</v>
      </c>
      <c r="E24" s="962">
        <v>1884346</v>
      </c>
      <c r="F24" s="962">
        <v>2306011</v>
      </c>
      <c r="G24" s="962">
        <v>2624039</v>
      </c>
      <c r="H24" s="962">
        <v>2787357</v>
      </c>
      <c r="I24" s="962">
        <v>2440791</v>
      </c>
      <c r="J24" s="962">
        <v>3028783</v>
      </c>
      <c r="K24" s="962">
        <v>2619832</v>
      </c>
      <c r="L24" s="962">
        <v>3855520</v>
      </c>
      <c r="M24" s="962">
        <v>3362353</v>
      </c>
      <c r="N24" s="962">
        <v>4147883</v>
      </c>
      <c r="O24" s="962">
        <v>4720888</v>
      </c>
      <c r="P24" s="962">
        <v>3272030</v>
      </c>
      <c r="Q24" s="962">
        <v>3183212</v>
      </c>
      <c r="R24" s="962">
        <v>3114227</v>
      </c>
      <c r="S24" s="962">
        <v>3116461</v>
      </c>
      <c r="T24" s="163">
        <v>3335700</v>
      </c>
      <c r="U24" s="48" t="s">
        <v>19</v>
      </c>
      <c r="V24" s="48" t="s">
        <v>19</v>
      </c>
      <c r="W24" s="48" t="s">
        <v>19</v>
      </c>
      <c r="X24" s="67" t="s">
        <v>19</v>
      </c>
      <c r="Y24" s="78" t="s">
        <v>19</v>
      </c>
      <c r="Z24" s="48" t="s">
        <v>19</v>
      </c>
      <c r="AA24" s="48" t="s">
        <v>19</v>
      </c>
      <c r="AB24" s="48" t="s">
        <v>19</v>
      </c>
      <c r="AC24" s="67" t="s">
        <v>19</v>
      </c>
      <c r="AD24" s="67" t="s">
        <v>19</v>
      </c>
      <c r="AE24" s="67" t="s">
        <v>19</v>
      </c>
      <c r="AF24" s="78" t="s">
        <v>19</v>
      </c>
      <c r="AG24" s="67" t="s">
        <v>19</v>
      </c>
      <c r="AH24" s="48" t="s">
        <v>19</v>
      </c>
      <c r="AI24" s="67" t="s">
        <v>19</v>
      </c>
      <c r="AJ24" s="67" t="s">
        <v>19</v>
      </c>
      <c r="AK24" s="67" t="s">
        <v>19</v>
      </c>
      <c r="AL24" s="67" t="s">
        <v>19</v>
      </c>
      <c r="AM24" s="1182" t="s">
        <v>19</v>
      </c>
      <c r="AN24" s="92"/>
    </row>
    <row r="25" spans="2:40" ht="13.5">
      <c r="B25" s="6"/>
      <c r="C25" s="7" t="s">
        <v>68</v>
      </c>
      <c r="D25" s="962">
        <v>1815034</v>
      </c>
      <c r="E25" s="962">
        <v>2073778</v>
      </c>
      <c r="F25" s="962">
        <v>2155327</v>
      </c>
      <c r="G25" s="962">
        <v>2415415</v>
      </c>
      <c r="H25" s="962">
        <v>2894583</v>
      </c>
      <c r="I25" s="962">
        <v>3003968</v>
      </c>
      <c r="J25" s="962">
        <v>4298557</v>
      </c>
      <c r="K25" s="962">
        <v>3186051</v>
      </c>
      <c r="L25" s="962">
        <v>3456912</v>
      </c>
      <c r="M25" s="962">
        <v>3782449</v>
      </c>
      <c r="N25" s="962">
        <v>4728505</v>
      </c>
      <c r="O25" s="962">
        <v>3792410</v>
      </c>
      <c r="P25" s="962">
        <v>3649909</v>
      </c>
      <c r="Q25" s="962">
        <v>3402255</v>
      </c>
      <c r="R25" s="962">
        <v>3163921</v>
      </c>
      <c r="S25" s="962">
        <v>3874374</v>
      </c>
      <c r="T25" s="163">
        <v>3115692</v>
      </c>
      <c r="U25" s="48" t="s">
        <v>19</v>
      </c>
      <c r="V25" s="48" t="s">
        <v>19</v>
      </c>
      <c r="W25" s="48" t="s">
        <v>19</v>
      </c>
      <c r="X25" s="67" t="s">
        <v>19</v>
      </c>
      <c r="Y25" s="78" t="s">
        <v>19</v>
      </c>
      <c r="Z25" s="48" t="s">
        <v>19</v>
      </c>
      <c r="AA25" s="48" t="s">
        <v>19</v>
      </c>
      <c r="AB25" s="48" t="s">
        <v>19</v>
      </c>
      <c r="AC25" s="67" t="s">
        <v>19</v>
      </c>
      <c r="AD25" s="67" t="s">
        <v>19</v>
      </c>
      <c r="AE25" s="67" t="s">
        <v>19</v>
      </c>
      <c r="AF25" s="78" t="s">
        <v>19</v>
      </c>
      <c r="AG25" s="67" t="s">
        <v>19</v>
      </c>
      <c r="AH25" s="48" t="s">
        <v>19</v>
      </c>
      <c r="AI25" s="67" t="s">
        <v>19</v>
      </c>
      <c r="AJ25" s="67" t="s">
        <v>19</v>
      </c>
      <c r="AK25" s="67" t="s">
        <v>19</v>
      </c>
      <c r="AL25" s="67" t="s">
        <v>19</v>
      </c>
      <c r="AM25" s="1182" t="s">
        <v>19</v>
      </c>
      <c r="AN25" s="92"/>
    </row>
    <row r="26" spans="2:40" ht="13.5">
      <c r="B26" s="6"/>
      <c r="C26" s="7" t="s">
        <v>69</v>
      </c>
      <c r="D26" s="962">
        <v>1506728</v>
      </c>
      <c r="E26" s="962">
        <v>1702970</v>
      </c>
      <c r="F26" s="962">
        <v>1989289</v>
      </c>
      <c r="G26" s="962">
        <v>2055617</v>
      </c>
      <c r="H26" s="962">
        <v>2404113</v>
      </c>
      <c r="I26" s="962">
        <v>2652729</v>
      </c>
      <c r="J26" s="962">
        <v>3024908</v>
      </c>
      <c r="K26" s="962">
        <v>2675170</v>
      </c>
      <c r="L26" s="962">
        <v>4209121</v>
      </c>
      <c r="M26" s="962">
        <v>3465395</v>
      </c>
      <c r="N26" s="962">
        <v>2545543</v>
      </c>
      <c r="O26" s="962">
        <v>2758712</v>
      </c>
      <c r="P26" s="962">
        <v>2888307</v>
      </c>
      <c r="Q26" s="962">
        <v>2769334</v>
      </c>
      <c r="R26" s="962">
        <v>2906306</v>
      </c>
      <c r="S26" s="962">
        <v>2535260</v>
      </c>
      <c r="T26" s="163">
        <v>2776611</v>
      </c>
      <c r="U26" s="48" t="s">
        <v>19</v>
      </c>
      <c r="V26" s="48" t="s">
        <v>19</v>
      </c>
      <c r="W26" s="48" t="s">
        <v>19</v>
      </c>
      <c r="X26" s="67" t="s">
        <v>19</v>
      </c>
      <c r="Y26" s="78" t="s">
        <v>19</v>
      </c>
      <c r="Z26" s="48" t="s">
        <v>19</v>
      </c>
      <c r="AA26" s="48" t="s">
        <v>19</v>
      </c>
      <c r="AB26" s="48" t="s">
        <v>19</v>
      </c>
      <c r="AC26" s="67" t="s">
        <v>19</v>
      </c>
      <c r="AD26" s="67" t="s">
        <v>19</v>
      </c>
      <c r="AE26" s="67" t="s">
        <v>19</v>
      </c>
      <c r="AF26" s="78" t="s">
        <v>19</v>
      </c>
      <c r="AG26" s="67" t="s">
        <v>19</v>
      </c>
      <c r="AH26" s="48" t="s">
        <v>19</v>
      </c>
      <c r="AI26" s="67" t="s">
        <v>19</v>
      </c>
      <c r="AJ26" s="67" t="s">
        <v>19</v>
      </c>
      <c r="AK26" s="67" t="s">
        <v>19</v>
      </c>
      <c r="AL26" s="67" t="s">
        <v>19</v>
      </c>
      <c r="AM26" s="1182" t="s">
        <v>19</v>
      </c>
      <c r="AN26" s="92"/>
    </row>
    <row r="27" spans="2:40" ht="13.5">
      <c r="B27" s="3"/>
      <c r="C27" s="8" t="s">
        <v>70</v>
      </c>
      <c r="D27" s="963">
        <v>1836955</v>
      </c>
      <c r="E27" s="963">
        <v>1682822</v>
      </c>
      <c r="F27" s="963">
        <v>2200799</v>
      </c>
      <c r="G27" s="963">
        <v>2317576</v>
      </c>
      <c r="H27" s="963">
        <v>3035847</v>
      </c>
      <c r="I27" s="963">
        <v>2724083</v>
      </c>
      <c r="J27" s="963">
        <v>2895776</v>
      </c>
      <c r="K27" s="963">
        <v>3924429</v>
      </c>
      <c r="L27" s="963">
        <v>3807839</v>
      </c>
      <c r="M27" s="963">
        <v>3363217</v>
      </c>
      <c r="N27" s="963">
        <v>3829583</v>
      </c>
      <c r="O27" s="963">
        <v>4717921</v>
      </c>
      <c r="P27" s="963">
        <v>3848699</v>
      </c>
      <c r="Q27" s="963">
        <v>3914714</v>
      </c>
      <c r="R27" s="963">
        <v>2902935</v>
      </c>
      <c r="S27" s="963">
        <v>2806593</v>
      </c>
      <c r="T27" s="1039">
        <v>2599747</v>
      </c>
      <c r="U27" s="87" t="s">
        <v>19</v>
      </c>
      <c r="V27" s="48" t="s">
        <v>19</v>
      </c>
      <c r="W27" s="48" t="s">
        <v>19</v>
      </c>
      <c r="X27" s="67" t="s">
        <v>19</v>
      </c>
      <c r="Y27" s="78" t="s">
        <v>19</v>
      </c>
      <c r="Z27" s="48" t="s">
        <v>19</v>
      </c>
      <c r="AA27" s="48" t="s">
        <v>19</v>
      </c>
      <c r="AB27" s="48" t="s">
        <v>19</v>
      </c>
      <c r="AC27" s="67" t="s">
        <v>19</v>
      </c>
      <c r="AD27" s="67" t="s">
        <v>19</v>
      </c>
      <c r="AE27" s="67" t="s">
        <v>19</v>
      </c>
      <c r="AF27" s="78" t="s">
        <v>19</v>
      </c>
      <c r="AG27" s="67" t="s">
        <v>19</v>
      </c>
      <c r="AH27" s="48" t="s">
        <v>19</v>
      </c>
      <c r="AI27" s="67" t="s">
        <v>19</v>
      </c>
      <c r="AJ27" s="67" t="s">
        <v>19</v>
      </c>
      <c r="AK27" s="67" t="s">
        <v>19</v>
      </c>
      <c r="AL27" s="67" t="s">
        <v>19</v>
      </c>
      <c r="AM27" s="1182" t="s">
        <v>19</v>
      </c>
      <c r="AN27" s="92"/>
    </row>
    <row r="28" spans="2:40" ht="13.5">
      <c r="B28" s="3">
        <v>5</v>
      </c>
      <c r="C28" s="12" t="s">
        <v>20</v>
      </c>
      <c r="D28" s="69">
        <v>24707353</v>
      </c>
      <c r="E28" s="69">
        <v>26200564</v>
      </c>
      <c r="F28" s="69">
        <v>28915858</v>
      </c>
      <c r="G28" s="69">
        <v>29809921</v>
      </c>
      <c r="H28" s="69">
        <v>32240636</v>
      </c>
      <c r="I28" s="69">
        <v>35554724</v>
      </c>
      <c r="J28" s="69">
        <v>39789459</v>
      </c>
      <c r="K28" s="69">
        <v>35146274</v>
      </c>
      <c r="L28" s="69">
        <v>40207895</v>
      </c>
      <c r="M28" s="69">
        <v>40298462</v>
      </c>
      <c r="N28" s="69">
        <v>40665093</v>
      </c>
      <c r="O28" s="69">
        <v>39023756</v>
      </c>
      <c r="P28" s="69">
        <v>39293985</v>
      </c>
      <c r="Q28" s="69">
        <v>38559978</v>
      </c>
      <c r="R28" s="69">
        <v>38558452</v>
      </c>
      <c r="S28" s="69">
        <v>40351654</v>
      </c>
      <c r="T28" s="57">
        <v>39357515</v>
      </c>
      <c r="U28" s="57">
        <v>38037964</v>
      </c>
      <c r="V28" s="52">
        <v>38843754</v>
      </c>
      <c r="W28" s="57">
        <v>35698725</v>
      </c>
      <c r="X28" s="69">
        <v>35138033</v>
      </c>
      <c r="Y28" s="80">
        <v>35088774</v>
      </c>
      <c r="Z28" s="57">
        <v>42752076</v>
      </c>
      <c r="AA28" s="57">
        <v>39611409</v>
      </c>
      <c r="AB28" s="57">
        <v>37226951</v>
      </c>
      <c r="AC28" s="69">
        <v>43213655</v>
      </c>
      <c r="AD28" s="69">
        <v>41641477</v>
      </c>
      <c r="AE28" s="69">
        <v>40299186</v>
      </c>
      <c r="AF28" s="80">
        <v>42370740</v>
      </c>
      <c r="AG28" s="69">
        <v>42982791</v>
      </c>
      <c r="AH28" s="57">
        <v>42886058</v>
      </c>
      <c r="AI28" s="69">
        <v>42585169</v>
      </c>
      <c r="AJ28" s="69">
        <v>45302164</v>
      </c>
      <c r="AK28" s="69">
        <v>56447251</v>
      </c>
      <c r="AL28" s="69">
        <v>49827300</v>
      </c>
      <c r="AM28" s="1185">
        <v>50864507</v>
      </c>
      <c r="AN28" s="120"/>
    </row>
    <row r="29" spans="2:40" ht="13.5">
      <c r="B29" s="3">
        <v>6</v>
      </c>
      <c r="C29" s="12" t="s">
        <v>21</v>
      </c>
      <c r="D29" s="71">
        <v>12162542</v>
      </c>
      <c r="E29" s="71">
        <v>12616577</v>
      </c>
      <c r="F29" s="71">
        <v>13262256</v>
      </c>
      <c r="G29" s="71">
        <v>14367791</v>
      </c>
      <c r="H29" s="71">
        <v>19817351</v>
      </c>
      <c r="I29" s="71">
        <v>19057481</v>
      </c>
      <c r="J29" s="71">
        <v>21731852</v>
      </c>
      <c r="K29" s="71">
        <v>17941582</v>
      </c>
      <c r="L29" s="71">
        <v>19570399</v>
      </c>
      <c r="M29" s="71">
        <v>17827829</v>
      </c>
      <c r="N29" s="71">
        <v>18629614</v>
      </c>
      <c r="O29" s="71">
        <v>20379831</v>
      </c>
      <c r="P29" s="71">
        <v>19805164</v>
      </c>
      <c r="Q29" s="71">
        <v>17519350</v>
      </c>
      <c r="R29" s="71">
        <v>18037422</v>
      </c>
      <c r="S29" s="71">
        <v>18530169</v>
      </c>
      <c r="T29" s="58">
        <v>18527808</v>
      </c>
      <c r="U29" s="58">
        <v>19941312</v>
      </c>
      <c r="V29" s="53">
        <v>18959128</v>
      </c>
      <c r="W29" s="58">
        <v>18317045</v>
      </c>
      <c r="X29" s="71">
        <v>20431109</v>
      </c>
      <c r="Y29" s="82">
        <v>18591152</v>
      </c>
      <c r="Z29" s="58">
        <v>19400046</v>
      </c>
      <c r="AA29" s="58">
        <v>20607822</v>
      </c>
      <c r="AB29" s="58">
        <v>21131899</v>
      </c>
      <c r="AC29" s="71">
        <v>18912151</v>
      </c>
      <c r="AD29" s="71">
        <v>19271291</v>
      </c>
      <c r="AE29" s="71">
        <v>21660606</v>
      </c>
      <c r="AF29" s="82">
        <v>22300092</v>
      </c>
      <c r="AG29" s="71">
        <v>22190768</v>
      </c>
      <c r="AH29" s="58">
        <v>21537546</v>
      </c>
      <c r="AI29" s="71">
        <v>23177572</v>
      </c>
      <c r="AJ29" s="71">
        <v>24958367</v>
      </c>
      <c r="AK29" s="71">
        <v>29249865</v>
      </c>
      <c r="AL29" s="71">
        <v>25734372</v>
      </c>
      <c r="AM29" s="1189">
        <v>25126816</v>
      </c>
      <c r="AN29" s="121"/>
    </row>
    <row r="30" spans="2:40" ht="13.5">
      <c r="B30" s="3">
        <v>7</v>
      </c>
      <c r="C30" s="12" t="s">
        <v>22</v>
      </c>
      <c r="D30" s="71" t="s">
        <v>19</v>
      </c>
      <c r="E30" s="71" t="s">
        <v>19</v>
      </c>
      <c r="F30" s="71" t="s">
        <v>19</v>
      </c>
      <c r="G30" s="71" t="s">
        <v>19</v>
      </c>
      <c r="H30" s="71" t="s">
        <v>19</v>
      </c>
      <c r="I30" s="71" t="s">
        <v>19</v>
      </c>
      <c r="J30" s="71" t="s">
        <v>19</v>
      </c>
      <c r="K30" s="71" t="s">
        <v>19</v>
      </c>
      <c r="L30" s="71" t="s">
        <v>19</v>
      </c>
      <c r="M30" s="71" t="s">
        <v>19</v>
      </c>
      <c r="N30" s="71" t="s">
        <v>215</v>
      </c>
      <c r="O30" s="964" t="s">
        <v>19</v>
      </c>
      <c r="P30" s="964" t="s">
        <v>19</v>
      </c>
      <c r="Q30" s="964" t="s">
        <v>19</v>
      </c>
      <c r="R30" s="964" t="s">
        <v>19</v>
      </c>
      <c r="S30" s="964" t="s">
        <v>19</v>
      </c>
      <c r="T30" s="970" t="s">
        <v>19</v>
      </c>
      <c r="U30" s="970" t="s">
        <v>19</v>
      </c>
      <c r="V30" s="142">
        <v>70470598</v>
      </c>
      <c r="W30" s="142">
        <v>64391730</v>
      </c>
      <c r="X30" s="71">
        <v>66826113</v>
      </c>
      <c r="Y30" s="82">
        <v>61897354</v>
      </c>
      <c r="Z30" s="58">
        <v>65600748</v>
      </c>
      <c r="AA30" s="58">
        <v>64830509</v>
      </c>
      <c r="AB30" s="58">
        <v>66340291</v>
      </c>
      <c r="AC30" s="71">
        <v>62623539</v>
      </c>
      <c r="AD30" s="71">
        <v>62050610</v>
      </c>
      <c r="AE30" s="71">
        <v>65354543</v>
      </c>
      <c r="AF30" s="82">
        <v>70661185</v>
      </c>
      <c r="AG30" s="71">
        <v>73800807</v>
      </c>
      <c r="AH30" s="58">
        <v>73971713</v>
      </c>
      <c r="AI30" s="71">
        <v>83906163</v>
      </c>
      <c r="AJ30" s="71">
        <v>72611099</v>
      </c>
      <c r="AK30" s="71">
        <v>89683401</v>
      </c>
      <c r="AL30" s="71">
        <v>74505919</v>
      </c>
      <c r="AM30" s="1189">
        <v>71886053</v>
      </c>
      <c r="AN30" s="121"/>
    </row>
    <row r="31" spans="2:40" ht="13.5">
      <c r="B31" s="11"/>
      <c r="C31" s="43" t="s">
        <v>22</v>
      </c>
      <c r="D31" s="967">
        <v>25478665</v>
      </c>
      <c r="E31" s="967">
        <v>27508268</v>
      </c>
      <c r="F31" s="967">
        <v>30772224</v>
      </c>
      <c r="G31" s="967">
        <v>34530193</v>
      </c>
      <c r="H31" s="967">
        <v>39645721</v>
      </c>
      <c r="I31" s="967">
        <v>38870682</v>
      </c>
      <c r="J31" s="967">
        <v>41149860</v>
      </c>
      <c r="K31" s="967">
        <v>39776215</v>
      </c>
      <c r="L31" s="967">
        <v>40668398</v>
      </c>
      <c r="M31" s="967">
        <v>43974250</v>
      </c>
      <c r="N31" s="967">
        <v>47023161</v>
      </c>
      <c r="O31" s="967">
        <v>45372027</v>
      </c>
      <c r="P31" s="967">
        <v>45144911</v>
      </c>
      <c r="Q31" s="967">
        <v>45073833</v>
      </c>
      <c r="R31" s="967">
        <v>44111199</v>
      </c>
      <c r="S31" s="967">
        <v>39681457</v>
      </c>
      <c r="T31" s="1040">
        <v>38786781</v>
      </c>
      <c r="U31" s="1040">
        <v>39828838</v>
      </c>
      <c r="V31" s="64" t="s">
        <v>19</v>
      </c>
      <c r="W31" s="64" t="s">
        <v>19</v>
      </c>
      <c r="X31" s="67" t="s">
        <v>19</v>
      </c>
      <c r="Y31" s="78" t="s">
        <v>19</v>
      </c>
      <c r="Z31" s="48" t="s">
        <v>19</v>
      </c>
      <c r="AA31" s="48" t="s">
        <v>19</v>
      </c>
      <c r="AB31" s="48" t="s">
        <v>19</v>
      </c>
      <c r="AC31" s="67" t="s">
        <v>19</v>
      </c>
      <c r="AD31" s="67" t="s">
        <v>19</v>
      </c>
      <c r="AE31" s="67" t="s">
        <v>19</v>
      </c>
      <c r="AF31" s="78" t="s">
        <v>19</v>
      </c>
      <c r="AG31" s="67" t="s">
        <v>19</v>
      </c>
      <c r="AH31" s="48" t="s">
        <v>19</v>
      </c>
      <c r="AI31" s="67" t="s">
        <v>19</v>
      </c>
      <c r="AJ31" s="67" t="s">
        <v>19</v>
      </c>
      <c r="AK31" s="67" t="s">
        <v>19</v>
      </c>
      <c r="AL31" s="67" t="s">
        <v>19</v>
      </c>
      <c r="AM31" s="1182" t="s">
        <v>19</v>
      </c>
      <c r="AN31" s="92"/>
    </row>
    <row r="32" spans="2:40" ht="13.5">
      <c r="B32" s="6"/>
      <c r="C32" s="7" t="s">
        <v>34</v>
      </c>
      <c r="D32" s="968">
        <v>2346260</v>
      </c>
      <c r="E32" s="968">
        <v>2297854</v>
      </c>
      <c r="F32" s="968">
        <v>2488182</v>
      </c>
      <c r="G32" s="968">
        <v>3099978</v>
      </c>
      <c r="H32" s="968">
        <v>3274251</v>
      </c>
      <c r="I32" s="968">
        <v>3435232</v>
      </c>
      <c r="J32" s="968">
        <v>4613483</v>
      </c>
      <c r="K32" s="968">
        <v>4006145</v>
      </c>
      <c r="L32" s="968">
        <v>3925813</v>
      </c>
      <c r="M32" s="968">
        <v>3717762</v>
      </c>
      <c r="N32" s="968">
        <v>3838238</v>
      </c>
      <c r="O32" s="968">
        <v>4266396</v>
      </c>
      <c r="P32" s="968">
        <v>4239206</v>
      </c>
      <c r="Q32" s="968">
        <v>4471286</v>
      </c>
      <c r="R32" s="968">
        <v>4281521</v>
      </c>
      <c r="S32" s="968">
        <v>4060672</v>
      </c>
      <c r="T32" s="968">
        <v>4417433</v>
      </c>
      <c r="U32" s="968">
        <v>4512156</v>
      </c>
      <c r="V32" s="65" t="s">
        <v>19</v>
      </c>
      <c r="W32" s="65" t="s">
        <v>19</v>
      </c>
      <c r="X32" s="67" t="s">
        <v>19</v>
      </c>
      <c r="Y32" s="78" t="s">
        <v>19</v>
      </c>
      <c r="Z32" s="48" t="s">
        <v>19</v>
      </c>
      <c r="AA32" s="48" t="s">
        <v>19</v>
      </c>
      <c r="AB32" s="48" t="s">
        <v>19</v>
      </c>
      <c r="AC32" s="67" t="s">
        <v>19</v>
      </c>
      <c r="AD32" s="67" t="s">
        <v>19</v>
      </c>
      <c r="AE32" s="67" t="s">
        <v>19</v>
      </c>
      <c r="AF32" s="78" t="s">
        <v>19</v>
      </c>
      <c r="AG32" s="67" t="s">
        <v>19</v>
      </c>
      <c r="AH32" s="48" t="s">
        <v>19</v>
      </c>
      <c r="AI32" s="67" t="s">
        <v>19</v>
      </c>
      <c r="AJ32" s="67" t="s">
        <v>19</v>
      </c>
      <c r="AK32" s="67" t="s">
        <v>19</v>
      </c>
      <c r="AL32" s="67" t="s">
        <v>19</v>
      </c>
      <c r="AM32" s="1182" t="s">
        <v>19</v>
      </c>
      <c r="AN32" s="92"/>
    </row>
    <row r="33" spans="2:40" ht="13.5">
      <c r="B33" s="6"/>
      <c r="C33" s="7" t="s">
        <v>35</v>
      </c>
      <c r="D33" s="163">
        <v>2256242</v>
      </c>
      <c r="E33" s="163">
        <v>2701474</v>
      </c>
      <c r="F33" s="163">
        <v>2680850</v>
      </c>
      <c r="G33" s="163">
        <v>3325685</v>
      </c>
      <c r="H33" s="163">
        <v>3606341</v>
      </c>
      <c r="I33" s="163">
        <v>3794199</v>
      </c>
      <c r="J33" s="163">
        <v>3737340</v>
      </c>
      <c r="K33" s="163">
        <v>4531515</v>
      </c>
      <c r="L33" s="163">
        <v>4486552</v>
      </c>
      <c r="M33" s="163">
        <v>4092380</v>
      </c>
      <c r="N33" s="163">
        <v>4123853</v>
      </c>
      <c r="O33" s="163">
        <v>4275434</v>
      </c>
      <c r="P33" s="163">
        <v>4981289</v>
      </c>
      <c r="Q33" s="163">
        <v>5001955</v>
      </c>
      <c r="R33" s="163">
        <v>4566281</v>
      </c>
      <c r="S33" s="163">
        <v>4633292</v>
      </c>
      <c r="T33" s="163">
        <v>4293718</v>
      </c>
      <c r="U33" s="163">
        <v>4848292</v>
      </c>
      <c r="V33" s="48" t="s">
        <v>19</v>
      </c>
      <c r="W33" s="48" t="s">
        <v>19</v>
      </c>
      <c r="X33" s="67" t="s">
        <v>19</v>
      </c>
      <c r="Y33" s="78" t="s">
        <v>19</v>
      </c>
      <c r="Z33" s="48" t="s">
        <v>19</v>
      </c>
      <c r="AA33" s="48" t="s">
        <v>19</v>
      </c>
      <c r="AB33" s="48" t="s">
        <v>19</v>
      </c>
      <c r="AC33" s="67" t="s">
        <v>19</v>
      </c>
      <c r="AD33" s="67" t="s">
        <v>19</v>
      </c>
      <c r="AE33" s="67" t="s">
        <v>19</v>
      </c>
      <c r="AF33" s="78" t="s">
        <v>19</v>
      </c>
      <c r="AG33" s="67" t="s">
        <v>19</v>
      </c>
      <c r="AH33" s="48" t="s">
        <v>19</v>
      </c>
      <c r="AI33" s="67" t="s">
        <v>19</v>
      </c>
      <c r="AJ33" s="67" t="s">
        <v>19</v>
      </c>
      <c r="AK33" s="67" t="s">
        <v>19</v>
      </c>
      <c r="AL33" s="67" t="s">
        <v>19</v>
      </c>
      <c r="AM33" s="1182" t="s">
        <v>19</v>
      </c>
      <c r="AN33" s="92"/>
    </row>
    <row r="34" spans="2:40" ht="13.5">
      <c r="B34" s="6"/>
      <c r="C34" s="7" t="s">
        <v>36</v>
      </c>
      <c r="D34" s="163">
        <v>1047863</v>
      </c>
      <c r="E34" s="163">
        <v>1152881</v>
      </c>
      <c r="F34" s="163">
        <v>1592578</v>
      </c>
      <c r="G34" s="163">
        <v>1580263</v>
      </c>
      <c r="H34" s="163">
        <v>1651012</v>
      </c>
      <c r="I34" s="163">
        <v>2111911</v>
      </c>
      <c r="J34" s="163">
        <v>2307389</v>
      </c>
      <c r="K34" s="163">
        <v>2134227</v>
      </c>
      <c r="L34" s="163">
        <v>2293410</v>
      </c>
      <c r="M34" s="163">
        <v>2154503</v>
      </c>
      <c r="N34" s="163">
        <v>1887337</v>
      </c>
      <c r="O34" s="163">
        <v>1951409</v>
      </c>
      <c r="P34" s="163">
        <v>1940242</v>
      </c>
      <c r="Q34" s="163">
        <v>2028047</v>
      </c>
      <c r="R34" s="163">
        <v>1801719</v>
      </c>
      <c r="S34" s="163">
        <v>2050450</v>
      </c>
      <c r="T34" s="163">
        <v>1961893</v>
      </c>
      <c r="U34" s="163">
        <v>1653218</v>
      </c>
      <c r="V34" s="48" t="s">
        <v>19</v>
      </c>
      <c r="W34" s="48" t="s">
        <v>19</v>
      </c>
      <c r="X34" s="67" t="s">
        <v>19</v>
      </c>
      <c r="Y34" s="78" t="s">
        <v>19</v>
      </c>
      <c r="Z34" s="48" t="s">
        <v>19</v>
      </c>
      <c r="AA34" s="48" t="s">
        <v>19</v>
      </c>
      <c r="AB34" s="48" t="s">
        <v>19</v>
      </c>
      <c r="AC34" s="67" t="s">
        <v>19</v>
      </c>
      <c r="AD34" s="67" t="s">
        <v>19</v>
      </c>
      <c r="AE34" s="67" t="s">
        <v>19</v>
      </c>
      <c r="AF34" s="78" t="s">
        <v>19</v>
      </c>
      <c r="AG34" s="67" t="s">
        <v>19</v>
      </c>
      <c r="AH34" s="48" t="s">
        <v>19</v>
      </c>
      <c r="AI34" s="67" t="s">
        <v>19</v>
      </c>
      <c r="AJ34" s="67" t="s">
        <v>19</v>
      </c>
      <c r="AK34" s="67" t="s">
        <v>19</v>
      </c>
      <c r="AL34" s="67" t="s">
        <v>19</v>
      </c>
      <c r="AM34" s="1182" t="s">
        <v>19</v>
      </c>
      <c r="AN34" s="92"/>
    </row>
    <row r="35" spans="2:40" ht="13.5">
      <c r="B35" s="6"/>
      <c r="C35" s="7" t="s">
        <v>37</v>
      </c>
      <c r="D35" s="163">
        <v>3564365</v>
      </c>
      <c r="E35" s="163">
        <v>3989913</v>
      </c>
      <c r="F35" s="163">
        <v>4324795</v>
      </c>
      <c r="G35" s="163">
        <v>4781446</v>
      </c>
      <c r="H35" s="163">
        <v>5024656</v>
      </c>
      <c r="I35" s="163">
        <v>6128524</v>
      </c>
      <c r="J35" s="163">
        <v>7257275</v>
      </c>
      <c r="K35" s="163">
        <v>6764774</v>
      </c>
      <c r="L35" s="163">
        <v>6320341</v>
      </c>
      <c r="M35" s="163">
        <v>5970218</v>
      </c>
      <c r="N35" s="163">
        <v>5820007</v>
      </c>
      <c r="O35" s="163">
        <v>6331367</v>
      </c>
      <c r="P35" s="163">
        <v>6628119</v>
      </c>
      <c r="Q35" s="163">
        <v>6064113</v>
      </c>
      <c r="R35" s="163">
        <v>5755709</v>
      </c>
      <c r="S35" s="163">
        <v>5758887</v>
      </c>
      <c r="T35" s="163">
        <v>5942013</v>
      </c>
      <c r="U35" s="163">
        <v>5979954</v>
      </c>
      <c r="V35" s="48" t="s">
        <v>19</v>
      </c>
      <c r="W35" s="48" t="s">
        <v>19</v>
      </c>
      <c r="X35" s="67" t="s">
        <v>19</v>
      </c>
      <c r="Y35" s="78" t="s">
        <v>19</v>
      </c>
      <c r="Z35" s="48" t="s">
        <v>19</v>
      </c>
      <c r="AA35" s="48" t="s">
        <v>19</v>
      </c>
      <c r="AB35" s="48" t="s">
        <v>19</v>
      </c>
      <c r="AC35" s="67" t="s">
        <v>19</v>
      </c>
      <c r="AD35" s="67" t="s">
        <v>19</v>
      </c>
      <c r="AE35" s="67" t="s">
        <v>19</v>
      </c>
      <c r="AF35" s="78" t="s">
        <v>19</v>
      </c>
      <c r="AG35" s="67" t="s">
        <v>19</v>
      </c>
      <c r="AH35" s="48" t="s">
        <v>19</v>
      </c>
      <c r="AI35" s="67" t="s">
        <v>19</v>
      </c>
      <c r="AJ35" s="67" t="s">
        <v>19</v>
      </c>
      <c r="AK35" s="67" t="s">
        <v>19</v>
      </c>
      <c r="AL35" s="67" t="s">
        <v>19</v>
      </c>
      <c r="AM35" s="1182" t="s">
        <v>19</v>
      </c>
      <c r="AN35" s="92"/>
    </row>
    <row r="36" spans="2:40" ht="13.5">
      <c r="B36" s="6"/>
      <c r="C36" s="7" t="s">
        <v>38</v>
      </c>
      <c r="D36" s="163">
        <v>3396159</v>
      </c>
      <c r="E36" s="163">
        <v>3212540</v>
      </c>
      <c r="F36" s="163">
        <v>3228354</v>
      </c>
      <c r="G36" s="163">
        <v>3537109</v>
      </c>
      <c r="H36" s="163">
        <v>3784509</v>
      </c>
      <c r="I36" s="163">
        <v>3914164</v>
      </c>
      <c r="J36" s="163">
        <v>4406224</v>
      </c>
      <c r="K36" s="163">
        <v>4182824</v>
      </c>
      <c r="L36" s="163">
        <v>4474404</v>
      </c>
      <c r="M36" s="163">
        <v>5072215</v>
      </c>
      <c r="N36" s="163">
        <v>4475668</v>
      </c>
      <c r="O36" s="163">
        <v>5129619</v>
      </c>
      <c r="P36" s="163">
        <v>5319813</v>
      </c>
      <c r="Q36" s="163">
        <v>4550901</v>
      </c>
      <c r="R36" s="163">
        <v>4537934</v>
      </c>
      <c r="S36" s="163">
        <v>3936237</v>
      </c>
      <c r="T36" s="163">
        <v>4148335</v>
      </c>
      <c r="U36" s="163">
        <v>4576548</v>
      </c>
      <c r="V36" s="48" t="s">
        <v>19</v>
      </c>
      <c r="W36" s="48" t="s">
        <v>19</v>
      </c>
      <c r="X36" s="67" t="s">
        <v>19</v>
      </c>
      <c r="Y36" s="78" t="s">
        <v>19</v>
      </c>
      <c r="Z36" s="48" t="s">
        <v>19</v>
      </c>
      <c r="AA36" s="48" t="s">
        <v>19</v>
      </c>
      <c r="AB36" s="48" t="s">
        <v>19</v>
      </c>
      <c r="AC36" s="67" t="s">
        <v>19</v>
      </c>
      <c r="AD36" s="67" t="s">
        <v>19</v>
      </c>
      <c r="AE36" s="67" t="s">
        <v>19</v>
      </c>
      <c r="AF36" s="78" t="s">
        <v>19</v>
      </c>
      <c r="AG36" s="67" t="s">
        <v>19</v>
      </c>
      <c r="AH36" s="48" t="s">
        <v>19</v>
      </c>
      <c r="AI36" s="67" t="s">
        <v>19</v>
      </c>
      <c r="AJ36" s="67" t="s">
        <v>19</v>
      </c>
      <c r="AK36" s="67" t="s">
        <v>19</v>
      </c>
      <c r="AL36" s="67" t="s">
        <v>19</v>
      </c>
      <c r="AM36" s="1182" t="s">
        <v>19</v>
      </c>
      <c r="AN36" s="92"/>
    </row>
    <row r="37" spans="2:40" ht="13.5">
      <c r="B37" s="6"/>
      <c r="C37" s="7" t="s">
        <v>40</v>
      </c>
      <c r="D37" s="163">
        <v>1351023</v>
      </c>
      <c r="E37" s="163">
        <v>1488362</v>
      </c>
      <c r="F37" s="163">
        <v>1753682</v>
      </c>
      <c r="G37" s="163">
        <v>1976474</v>
      </c>
      <c r="H37" s="163">
        <v>2248359</v>
      </c>
      <c r="I37" s="163">
        <v>2015658</v>
      </c>
      <c r="J37" s="163">
        <v>2501070</v>
      </c>
      <c r="K37" s="163">
        <v>2675809</v>
      </c>
      <c r="L37" s="163">
        <v>2661219</v>
      </c>
      <c r="M37" s="163">
        <v>2347929</v>
      </c>
      <c r="N37" s="163">
        <v>2314074</v>
      </c>
      <c r="O37" s="163">
        <v>2179289</v>
      </c>
      <c r="P37" s="163">
        <v>2709325</v>
      </c>
      <c r="Q37" s="163">
        <v>2163471</v>
      </c>
      <c r="R37" s="163">
        <v>2057139</v>
      </c>
      <c r="S37" s="163">
        <v>1836782</v>
      </c>
      <c r="T37" s="163">
        <v>2062979</v>
      </c>
      <c r="U37" s="163">
        <v>1941812</v>
      </c>
      <c r="V37" s="48" t="s">
        <v>19</v>
      </c>
      <c r="W37" s="48" t="s">
        <v>19</v>
      </c>
      <c r="X37" s="67" t="s">
        <v>19</v>
      </c>
      <c r="Y37" s="78" t="s">
        <v>19</v>
      </c>
      <c r="Z37" s="48" t="s">
        <v>19</v>
      </c>
      <c r="AA37" s="48" t="s">
        <v>19</v>
      </c>
      <c r="AB37" s="48" t="s">
        <v>19</v>
      </c>
      <c r="AC37" s="67" t="s">
        <v>19</v>
      </c>
      <c r="AD37" s="67" t="s">
        <v>19</v>
      </c>
      <c r="AE37" s="67" t="s">
        <v>19</v>
      </c>
      <c r="AF37" s="78" t="s">
        <v>19</v>
      </c>
      <c r="AG37" s="67" t="s">
        <v>19</v>
      </c>
      <c r="AH37" s="48" t="s">
        <v>19</v>
      </c>
      <c r="AI37" s="67" t="s">
        <v>19</v>
      </c>
      <c r="AJ37" s="67" t="s">
        <v>19</v>
      </c>
      <c r="AK37" s="67" t="s">
        <v>19</v>
      </c>
      <c r="AL37" s="67" t="s">
        <v>19</v>
      </c>
      <c r="AM37" s="1182" t="s">
        <v>19</v>
      </c>
      <c r="AN37" s="92"/>
    </row>
    <row r="38" spans="2:40" ht="13.5">
      <c r="B38" s="3"/>
      <c r="C38" s="41" t="s">
        <v>41</v>
      </c>
      <c r="D38" s="60">
        <v>2527247</v>
      </c>
      <c r="E38" s="60">
        <v>2657488</v>
      </c>
      <c r="F38" s="60">
        <v>2883073</v>
      </c>
      <c r="G38" s="60">
        <v>3239028</v>
      </c>
      <c r="H38" s="60">
        <v>3362673</v>
      </c>
      <c r="I38" s="60">
        <v>3707996</v>
      </c>
      <c r="J38" s="60">
        <v>4288464</v>
      </c>
      <c r="K38" s="60">
        <v>4251653</v>
      </c>
      <c r="L38" s="60">
        <v>4382327</v>
      </c>
      <c r="M38" s="60">
        <v>5878417</v>
      </c>
      <c r="N38" s="60">
        <v>4405160</v>
      </c>
      <c r="O38" s="60">
        <v>4295640</v>
      </c>
      <c r="P38" s="60">
        <v>5404599</v>
      </c>
      <c r="Q38" s="60">
        <v>5857509</v>
      </c>
      <c r="R38" s="60">
        <v>4583747</v>
      </c>
      <c r="S38" s="60">
        <v>5051865</v>
      </c>
      <c r="T38" s="966">
        <v>4129685</v>
      </c>
      <c r="U38" s="966">
        <v>3989175</v>
      </c>
      <c r="V38" s="63" t="s">
        <v>19</v>
      </c>
      <c r="W38" s="63" t="s">
        <v>19</v>
      </c>
      <c r="X38" s="67" t="s">
        <v>19</v>
      </c>
      <c r="Y38" s="78" t="s">
        <v>19</v>
      </c>
      <c r="Z38" s="48" t="s">
        <v>19</v>
      </c>
      <c r="AA38" s="48" t="s">
        <v>19</v>
      </c>
      <c r="AB38" s="48" t="s">
        <v>19</v>
      </c>
      <c r="AC38" s="67" t="s">
        <v>19</v>
      </c>
      <c r="AD38" s="67" t="s">
        <v>19</v>
      </c>
      <c r="AE38" s="67" t="s">
        <v>19</v>
      </c>
      <c r="AF38" s="78" t="s">
        <v>19</v>
      </c>
      <c r="AG38" s="67" t="s">
        <v>19</v>
      </c>
      <c r="AH38" s="48" t="s">
        <v>19</v>
      </c>
      <c r="AI38" s="67" t="s">
        <v>19</v>
      </c>
      <c r="AJ38" s="67" t="s">
        <v>19</v>
      </c>
      <c r="AK38" s="67" t="s">
        <v>19</v>
      </c>
      <c r="AL38" s="67" t="s">
        <v>19</v>
      </c>
      <c r="AM38" s="1182" t="s">
        <v>19</v>
      </c>
      <c r="AN38" s="92"/>
    </row>
    <row r="39" spans="2:40" ht="13.5">
      <c r="B39" s="3">
        <v>8</v>
      </c>
      <c r="C39" s="12" t="s">
        <v>24</v>
      </c>
      <c r="D39" s="964" t="s">
        <v>19</v>
      </c>
      <c r="E39" s="964" t="s">
        <v>19</v>
      </c>
      <c r="F39" s="964" t="s">
        <v>19</v>
      </c>
      <c r="G39" s="964" t="s">
        <v>19</v>
      </c>
      <c r="H39" s="964" t="s">
        <v>19</v>
      </c>
      <c r="I39" s="964" t="s">
        <v>19</v>
      </c>
      <c r="J39" s="964" t="s">
        <v>19</v>
      </c>
      <c r="K39" s="964" t="s">
        <v>19</v>
      </c>
      <c r="L39" s="964" t="s">
        <v>19</v>
      </c>
      <c r="M39" s="964" t="s">
        <v>19</v>
      </c>
      <c r="N39" s="964" t="s">
        <v>215</v>
      </c>
      <c r="O39" s="964" t="s">
        <v>19</v>
      </c>
      <c r="P39" s="964" t="s">
        <v>19</v>
      </c>
      <c r="Q39" s="964" t="s">
        <v>19</v>
      </c>
      <c r="R39" s="964" t="s">
        <v>19</v>
      </c>
      <c r="S39" s="964" t="s">
        <v>19</v>
      </c>
      <c r="T39" s="970" t="s">
        <v>19</v>
      </c>
      <c r="U39" s="970">
        <v>21843582</v>
      </c>
      <c r="V39" s="141">
        <v>20364944</v>
      </c>
      <c r="W39" s="142">
        <v>21443601</v>
      </c>
      <c r="X39" s="143">
        <v>22117686</v>
      </c>
      <c r="Y39" s="144">
        <v>21457600</v>
      </c>
      <c r="Z39" s="142">
        <v>22434795</v>
      </c>
      <c r="AA39" s="142">
        <v>22181711</v>
      </c>
      <c r="AB39" s="142">
        <v>23243216</v>
      </c>
      <c r="AC39" s="143">
        <v>23222819</v>
      </c>
      <c r="AD39" s="143">
        <v>24646295</v>
      </c>
      <c r="AE39" s="143">
        <v>22992305</v>
      </c>
      <c r="AF39" s="144">
        <v>22189555</v>
      </c>
      <c r="AG39" s="143">
        <v>21983104</v>
      </c>
      <c r="AH39" s="142">
        <v>21880392</v>
      </c>
      <c r="AI39" s="143">
        <v>23451040</v>
      </c>
      <c r="AJ39" s="143">
        <v>22241758</v>
      </c>
      <c r="AK39" s="143">
        <v>27211995</v>
      </c>
      <c r="AL39" s="143">
        <v>24129849</v>
      </c>
      <c r="AM39" s="1184">
        <v>24275563</v>
      </c>
      <c r="AN39" s="145"/>
    </row>
    <row r="40" spans="2:40" ht="13.5">
      <c r="B40" s="9"/>
      <c r="C40" s="5" t="s">
        <v>24</v>
      </c>
      <c r="D40" s="969">
        <v>11973436</v>
      </c>
      <c r="E40" s="969">
        <v>12753479</v>
      </c>
      <c r="F40" s="969">
        <v>13497227</v>
      </c>
      <c r="G40" s="969">
        <v>14580518</v>
      </c>
      <c r="H40" s="969">
        <v>15443566</v>
      </c>
      <c r="I40" s="969">
        <v>19567772</v>
      </c>
      <c r="J40" s="969">
        <v>19524522</v>
      </c>
      <c r="K40" s="969">
        <v>18723861</v>
      </c>
      <c r="L40" s="969">
        <v>17628403</v>
      </c>
      <c r="M40" s="969">
        <v>17563994</v>
      </c>
      <c r="N40" s="969">
        <v>17318994</v>
      </c>
      <c r="O40" s="969">
        <v>19330376</v>
      </c>
      <c r="P40" s="969">
        <v>19473887</v>
      </c>
      <c r="Q40" s="969">
        <v>19338150</v>
      </c>
      <c r="R40" s="969">
        <v>18625705</v>
      </c>
      <c r="S40" s="969">
        <v>18425068</v>
      </c>
      <c r="T40" s="1041">
        <v>17339755</v>
      </c>
      <c r="U40" s="182" t="s">
        <v>19</v>
      </c>
      <c r="V40" s="48" t="s">
        <v>19</v>
      </c>
      <c r="W40" s="48" t="s">
        <v>19</v>
      </c>
      <c r="X40" s="67" t="s">
        <v>19</v>
      </c>
      <c r="Y40" s="78" t="s">
        <v>19</v>
      </c>
      <c r="Z40" s="48" t="s">
        <v>19</v>
      </c>
      <c r="AA40" s="48" t="s">
        <v>19</v>
      </c>
      <c r="AB40" s="48" t="s">
        <v>19</v>
      </c>
      <c r="AC40" s="67" t="s">
        <v>19</v>
      </c>
      <c r="AD40" s="67" t="s">
        <v>19</v>
      </c>
      <c r="AE40" s="67" t="s">
        <v>19</v>
      </c>
      <c r="AF40" s="78" t="s">
        <v>19</v>
      </c>
      <c r="AG40" s="67" t="s">
        <v>19</v>
      </c>
      <c r="AH40" s="48" t="s">
        <v>19</v>
      </c>
      <c r="AI40" s="67" t="s">
        <v>19</v>
      </c>
      <c r="AJ40" s="67" t="s">
        <v>19</v>
      </c>
      <c r="AK40" s="67" t="s">
        <v>19</v>
      </c>
      <c r="AL40" s="67" t="s">
        <v>19</v>
      </c>
      <c r="AM40" s="1182" t="s">
        <v>19</v>
      </c>
      <c r="AN40" s="92"/>
    </row>
    <row r="41" spans="2:40" ht="13.5">
      <c r="B41" s="10"/>
      <c r="C41" s="8" t="s">
        <v>43</v>
      </c>
      <c r="D41" s="963">
        <v>2806302</v>
      </c>
      <c r="E41" s="963">
        <v>2761157</v>
      </c>
      <c r="F41" s="963">
        <v>3135773</v>
      </c>
      <c r="G41" s="963">
        <v>3330955</v>
      </c>
      <c r="H41" s="963">
        <v>3830531</v>
      </c>
      <c r="I41" s="963">
        <v>4080957</v>
      </c>
      <c r="J41" s="963">
        <v>5393154</v>
      </c>
      <c r="K41" s="963">
        <v>4037094</v>
      </c>
      <c r="L41" s="963">
        <v>3927828</v>
      </c>
      <c r="M41" s="963">
        <v>4350677</v>
      </c>
      <c r="N41" s="963">
        <v>4229949</v>
      </c>
      <c r="O41" s="963">
        <v>5391614</v>
      </c>
      <c r="P41" s="963">
        <v>4528459</v>
      </c>
      <c r="Q41" s="963">
        <v>4121558</v>
      </c>
      <c r="R41" s="963">
        <v>4023867</v>
      </c>
      <c r="S41" s="963">
        <v>3894281</v>
      </c>
      <c r="T41" s="1039">
        <v>3735743</v>
      </c>
      <c r="U41" s="87" t="s">
        <v>19</v>
      </c>
      <c r="V41" s="48" t="s">
        <v>19</v>
      </c>
      <c r="W41" s="48" t="s">
        <v>19</v>
      </c>
      <c r="X41" s="67" t="s">
        <v>19</v>
      </c>
      <c r="Y41" s="78" t="s">
        <v>19</v>
      </c>
      <c r="Z41" s="48" t="s">
        <v>19</v>
      </c>
      <c r="AA41" s="48" t="s">
        <v>19</v>
      </c>
      <c r="AB41" s="48" t="s">
        <v>19</v>
      </c>
      <c r="AC41" s="67" t="s">
        <v>19</v>
      </c>
      <c r="AD41" s="67" t="s">
        <v>19</v>
      </c>
      <c r="AE41" s="67" t="s">
        <v>19</v>
      </c>
      <c r="AF41" s="78" t="s">
        <v>19</v>
      </c>
      <c r="AG41" s="67" t="s">
        <v>19</v>
      </c>
      <c r="AH41" s="48" t="s">
        <v>19</v>
      </c>
      <c r="AI41" s="67" t="s">
        <v>19</v>
      </c>
      <c r="AJ41" s="67" t="s">
        <v>19</v>
      </c>
      <c r="AK41" s="67" t="s">
        <v>19</v>
      </c>
      <c r="AL41" s="67" t="s">
        <v>19</v>
      </c>
      <c r="AM41" s="1182" t="s">
        <v>19</v>
      </c>
      <c r="AN41" s="92"/>
    </row>
    <row r="42" spans="2:40" ht="13.5">
      <c r="B42" s="3">
        <v>9</v>
      </c>
      <c r="C42" s="4" t="s">
        <v>25</v>
      </c>
      <c r="D42" s="964" t="s">
        <v>19</v>
      </c>
      <c r="E42" s="964" t="s">
        <v>19</v>
      </c>
      <c r="F42" s="964" t="s">
        <v>19</v>
      </c>
      <c r="G42" s="964" t="s">
        <v>19</v>
      </c>
      <c r="H42" s="964" t="s">
        <v>19</v>
      </c>
      <c r="I42" s="964" t="s">
        <v>19</v>
      </c>
      <c r="J42" s="964" t="s">
        <v>19</v>
      </c>
      <c r="K42" s="964" t="s">
        <v>19</v>
      </c>
      <c r="L42" s="964" t="s">
        <v>19</v>
      </c>
      <c r="M42" s="964" t="s">
        <v>19</v>
      </c>
      <c r="N42" s="964" t="s">
        <v>216</v>
      </c>
      <c r="O42" s="964" t="s">
        <v>19</v>
      </c>
      <c r="P42" s="964" t="s">
        <v>19</v>
      </c>
      <c r="Q42" s="964" t="s">
        <v>19</v>
      </c>
      <c r="R42" s="964" t="s">
        <v>19</v>
      </c>
      <c r="S42" s="964" t="s">
        <v>19</v>
      </c>
      <c r="T42" s="970" t="s">
        <v>19</v>
      </c>
      <c r="U42" s="970">
        <v>24542443</v>
      </c>
      <c r="V42" s="141">
        <v>23349494</v>
      </c>
      <c r="W42" s="142">
        <v>22619235</v>
      </c>
      <c r="X42" s="143">
        <v>20631683</v>
      </c>
      <c r="Y42" s="144">
        <v>20289678</v>
      </c>
      <c r="Z42" s="142">
        <v>20697614</v>
      </c>
      <c r="AA42" s="142">
        <v>22942815</v>
      </c>
      <c r="AB42" s="142">
        <v>22167636</v>
      </c>
      <c r="AC42" s="143">
        <v>21499335</v>
      </c>
      <c r="AD42" s="143">
        <v>21200148</v>
      </c>
      <c r="AE42" s="143">
        <v>23317212</v>
      </c>
      <c r="AF42" s="144">
        <v>21979116</v>
      </c>
      <c r="AG42" s="143">
        <v>22466671</v>
      </c>
      <c r="AH42" s="142">
        <v>21378530</v>
      </c>
      <c r="AI42" s="143">
        <v>21044355</v>
      </c>
      <c r="AJ42" s="143">
        <v>24956813</v>
      </c>
      <c r="AK42" s="143">
        <v>25376991</v>
      </c>
      <c r="AL42" s="143">
        <v>23048177</v>
      </c>
      <c r="AM42" s="1184">
        <v>23301596</v>
      </c>
      <c r="AN42" s="145"/>
    </row>
    <row r="43" spans="2:40" ht="13.5">
      <c r="B43" s="9"/>
      <c r="C43" s="5" t="s">
        <v>25</v>
      </c>
      <c r="D43" s="969">
        <v>7584809</v>
      </c>
      <c r="E43" s="969">
        <v>7838505</v>
      </c>
      <c r="F43" s="969">
        <v>9239673</v>
      </c>
      <c r="G43" s="969">
        <v>10040117</v>
      </c>
      <c r="H43" s="969">
        <v>10662519</v>
      </c>
      <c r="I43" s="969">
        <v>11931200</v>
      </c>
      <c r="J43" s="969">
        <v>12216851</v>
      </c>
      <c r="K43" s="969">
        <v>10544327</v>
      </c>
      <c r="L43" s="969">
        <v>10680075</v>
      </c>
      <c r="M43" s="969">
        <v>10975576</v>
      </c>
      <c r="N43" s="969">
        <v>10410968</v>
      </c>
      <c r="O43" s="969">
        <v>10484313</v>
      </c>
      <c r="P43" s="969">
        <v>12468941</v>
      </c>
      <c r="Q43" s="969">
        <v>10828854</v>
      </c>
      <c r="R43" s="969">
        <v>10464046</v>
      </c>
      <c r="S43" s="969">
        <v>11942191</v>
      </c>
      <c r="T43" s="1041">
        <v>10074584</v>
      </c>
      <c r="U43" s="182" t="s">
        <v>19</v>
      </c>
      <c r="V43" s="48" t="s">
        <v>19</v>
      </c>
      <c r="W43" s="48" t="s">
        <v>19</v>
      </c>
      <c r="X43" s="67" t="s">
        <v>19</v>
      </c>
      <c r="Y43" s="78" t="s">
        <v>19</v>
      </c>
      <c r="Z43" s="48" t="s">
        <v>19</v>
      </c>
      <c r="AA43" s="48" t="s">
        <v>19</v>
      </c>
      <c r="AB43" s="48" t="s">
        <v>19</v>
      </c>
      <c r="AC43" s="67" t="s">
        <v>19</v>
      </c>
      <c r="AD43" s="67" t="s">
        <v>19</v>
      </c>
      <c r="AE43" s="67" t="s">
        <v>19</v>
      </c>
      <c r="AF43" s="78" t="s">
        <v>19</v>
      </c>
      <c r="AG43" s="67" t="s">
        <v>19</v>
      </c>
      <c r="AH43" s="48" t="s">
        <v>19</v>
      </c>
      <c r="AI43" s="67" t="s">
        <v>19</v>
      </c>
      <c r="AJ43" s="67" t="s">
        <v>19</v>
      </c>
      <c r="AK43" s="67" t="s">
        <v>19</v>
      </c>
      <c r="AL43" s="67" t="s">
        <v>19</v>
      </c>
      <c r="AM43" s="1182" t="s">
        <v>19</v>
      </c>
      <c r="AN43" s="92"/>
    </row>
    <row r="44" spans="2:40" ht="13.5">
      <c r="B44" s="13"/>
      <c r="C44" s="7" t="s">
        <v>60</v>
      </c>
      <c r="D44" s="962">
        <v>1976338</v>
      </c>
      <c r="E44" s="962">
        <v>2252267</v>
      </c>
      <c r="F44" s="962">
        <v>2360615</v>
      </c>
      <c r="G44" s="962">
        <v>2473394</v>
      </c>
      <c r="H44" s="962">
        <v>3458029</v>
      </c>
      <c r="I44" s="962">
        <v>3414515</v>
      </c>
      <c r="J44" s="962">
        <v>4099371</v>
      </c>
      <c r="K44" s="962">
        <v>3719449</v>
      </c>
      <c r="L44" s="962">
        <v>3450661</v>
      </c>
      <c r="M44" s="962">
        <v>4790993</v>
      </c>
      <c r="N44" s="962">
        <v>3499658</v>
      </c>
      <c r="O44" s="962">
        <v>3744424</v>
      </c>
      <c r="P44" s="962">
        <v>4338961</v>
      </c>
      <c r="Q44" s="962">
        <v>3975644</v>
      </c>
      <c r="R44" s="962">
        <v>3605913</v>
      </c>
      <c r="S44" s="962">
        <v>3442379</v>
      </c>
      <c r="T44" s="163">
        <v>3338490</v>
      </c>
      <c r="U44" s="48" t="s">
        <v>19</v>
      </c>
      <c r="V44" s="48" t="s">
        <v>19</v>
      </c>
      <c r="W44" s="48" t="s">
        <v>19</v>
      </c>
      <c r="X44" s="67" t="s">
        <v>19</v>
      </c>
      <c r="Y44" s="78" t="s">
        <v>19</v>
      </c>
      <c r="Z44" s="48" t="s">
        <v>19</v>
      </c>
      <c r="AA44" s="48" t="s">
        <v>19</v>
      </c>
      <c r="AB44" s="48" t="s">
        <v>19</v>
      </c>
      <c r="AC44" s="67" t="s">
        <v>19</v>
      </c>
      <c r="AD44" s="67" t="s">
        <v>19</v>
      </c>
      <c r="AE44" s="67" t="s">
        <v>19</v>
      </c>
      <c r="AF44" s="78" t="s">
        <v>19</v>
      </c>
      <c r="AG44" s="67" t="s">
        <v>19</v>
      </c>
      <c r="AH44" s="48" t="s">
        <v>19</v>
      </c>
      <c r="AI44" s="67" t="s">
        <v>19</v>
      </c>
      <c r="AJ44" s="67" t="s">
        <v>19</v>
      </c>
      <c r="AK44" s="67" t="s">
        <v>19</v>
      </c>
      <c r="AL44" s="67" t="s">
        <v>19</v>
      </c>
      <c r="AM44" s="1182" t="s">
        <v>19</v>
      </c>
      <c r="AN44" s="92"/>
    </row>
    <row r="45" spans="2:40" ht="13.5">
      <c r="B45" s="13"/>
      <c r="C45" s="7" t="s">
        <v>61</v>
      </c>
      <c r="D45" s="962">
        <v>2317780</v>
      </c>
      <c r="E45" s="962">
        <v>2691223</v>
      </c>
      <c r="F45" s="962">
        <v>3049329</v>
      </c>
      <c r="G45" s="962">
        <v>3550854</v>
      </c>
      <c r="H45" s="962">
        <v>3906604</v>
      </c>
      <c r="I45" s="962">
        <v>4098385</v>
      </c>
      <c r="J45" s="962">
        <v>3938800</v>
      </c>
      <c r="K45" s="962">
        <v>4287209</v>
      </c>
      <c r="L45" s="962">
        <v>4564054</v>
      </c>
      <c r="M45" s="962">
        <v>3829867</v>
      </c>
      <c r="N45" s="962">
        <v>4452798</v>
      </c>
      <c r="O45" s="962">
        <v>3963379</v>
      </c>
      <c r="P45" s="962">
        <v>3840035</v>
      </c>
      <c r="Q45" s="962">
        <v>3501675</v>
      </c>
      <c r="R45" s="962">
        <v>3601029</v>
      </c>
      <c r="S45" s="962">
        <v>3228313</v>
      </c>
      <c r="T45" s="163">
        <v>3260820</v>
      </c>
      <c r="U45" s="48" t="s">
        <v>19</v>
      </c>
      <c r="V45" s="48" t="s">
        <v>19</v>
      </c>
      <c r="W45" s="48" t="s">
        <v>19</v>
      </c>
      <c r="X45" s="67" t="s">
        <v>19</v>
      </c>
      <c r="Y45" s="78" t="s">
        <v>19</v>
      </c>
      <c r="Z45" s="48" t="s">
        <v>19</v>
      </c>
      <c r="AA45" s="48" t="s">
        <v>19</v>
      </c>
      <c r="AB45" s="48" t="s">
        <v>19</v>
      </c>
      <c r="AC45" s="67" t="s">
        <v>19</v>
      </c>
      <c r="AD45" s="67" t="s">
        <v>19</v>
      </c>
      <c r="AE45" s="67" t="s">
        <v>19</v>
      </c>
      <c r="AF45" s="78" t="s">
        <v>19</v>
      </c>
      <c r="AG45" s="67" t="s">
        <v>19</v>
      </c>
      <c r="AH45" s="48" t="s">
        <v>19</v>
      </c>
      <c r="AI45" s="67" t="s">
        <v>19</v>
      </c>
      <c r="AJ45" s="67" t="s">
        <v>19</v>
      </c>
      <c r="AK45" s="67" t="s">
        <v>19</v>
      </c>
      <c r="AL45" s="67" t="s">
        <v>19</v>
      </c>
      <c r="AM45" s="1182" t="s">
        <v>19</v>
      </c>
      <c r="AN45" s="92"/>
    </row>
    <row r="46" spans="2:40" ht="13.5">
      <c r="B46" s="10"/>
      <c r="C46" s="8" t="s">
        <v>62</v>
      </c>
      <c r="D46" s="963">
        <v>4016210</v>
      </c>
      <c r="E46" s="963">
        <v>4347833</v>
      </c>
      <c r="F46" s="963">
        <v>5234508</v>
      </c>
      <c r="G46" s="963">
        <v>5110224</v>
      </c>
      <c r="H46" s="963">
        <v>5687737</v>
      </c>
      <c r="I46" s="963">
        <v>7509590</v>
      </c>
      <c r="J46" s="963">
        <v>6924290</v>
      </c>
      <c r="K46" s="963">
        <v>5945882</v>
      </c>
      <c r="L46" s="963">
        <v>5958789</v>
      </c>
      <c r="M46" s="963">
        <v>6949405</v>
      </c>
      <c r="N46" s="963">
        <v>7338032</v>
      </c>
      <c r="O46" s="963">
        <v>6160557</v>
      </c>
      <c r="P46" s="963">
        <v>6349330</v>
      </c>
      <c r="Q46" s="963">
        <v>5547677</v>
      </c>
      <c r="R46" s="963">
        <v>5325750</v>
      </c>
      <c r="S46" s="963">
        <v>5424007</v>
      </c>
      <c r="T46" s="1039">
        <v>5054168</v>
      </c>
      <c r="U46" s="87" t="s">
        <v>19</v>
      </c>
      <c r="V46" s="48" t="s">
        <v>19</v>
      </c>
      <c r="W46" s="48" t="s">
        <v>19</v>
      </c>
      <c r="X46" s="67" t="s">
        <v>19</v>
      </c>
      <c r="Y46" s="78" t="s">
        <v>19</v>
      </c>
      <c r="Z46" s="48" t="s">
        <v>19</v>
      </c>
      <c r="AA46" s="48" t="s">
        <v>19</v>
      </c>
      <c r="AB46" s="48" t="s">
        <v>19</v>
      </c>
      <c r="AC46" s="67" t="s">
        <v>19</v>
      </c>
      <c r="AD46" s="67" t="s">
        <v>19</v>
      </c>
      <c r="AE46" s="67" t="s">
        <v>19</v>
      </c>
      <c r="AF46" s="78" t="s">
        <v>19</v>
      </c>
      <c r="AG46" s="67" t="s">
        <v>19</v>
      </c>
      <c r="AH46" s="48" t="s">
        <v>19</v>
      </c>
      <c r="AI46" s="67" t="s">
        <v>19</v>
      </c>
      <c r="AJ46" s="67" t="s">
        <v>19</v>
      </c>
      <c r="AK46" s="67" t="s">
        <v>19</v>
      </c>
      <c r="AL46" s="67" t="s">
        <v>19</v>
      </c>
      <c r="AM46" s="1182" t="s">
        <v>19</v>
      </c>
      <c r="AN46" s="92"/>
    </row>
    <row r="47" spans="2:40" ht="13.5">
      <c r="B47" s="3">
        <v>10</v>
      </c>
      <c r="C47" s="4" t="s">
        <v>26</v>
      </c>
      <c r="D47" s="964" t="s">
        <v>19</v>
      </c>
      <c r="E47" s="964" t="s">
        <v>19</v>
      </c>
      <c r="F47" s="964" t="s">
        <v>19</v>
      </c>
      <c r="G47" s="964" t="s">
        <v>19</v>
      </c>
      <c r="H47" s="964" t="s">
        <v>19</v>
      </c>
      <c r="I47" s="964" t="s">
        <v>19</v>
      </c>
      <c r="J47" s="964" t="s">
        <v>19</v>
      </c>
      <c r="K47" s="964" t="s">
        <v>19</v>
      </c>
      <c r="L47" s="964" t="s">
        <v>19</v>
      </c>
      <c r="M47" s="964" t="s">
        <v>19</v>
      </c>
      <c r="N47" s="964" t="s">
        <v>216</v>
      </c>
      <c r="O47" s="964" t="s">
        <v>19</v>
      </c>
      <c r="P47" s="964" t="s">
        <v>19</v>
      </c>
      <c r="Q47" s="964" t="s">
        <v>19</v>
      </c>
      <c r="R47" s="964" t="s">
        <v>19</v>
      </c>
      <c r="S47" s="964" t="s">
        <v>19</v>
      </c>
      <c r="T47" s="970" t="s">
        <v>19</v>
      </c>
      <c r="U47" s="970">
        <v>18830917</v>
      </c>
      <c r="V47" s="141">
        <v>18605269</v>
      </c>
      <c r="W47" s="142">
        <v>16849518</v>
      </c>
      <c r="X47" s="143">
        <v>15258590</v>
      </c>
      <c r="Y47" s="144">
        <v>15404484</v>
      </c>
      <c r="Z47" s="142">
        <v>16880163</v>
      </c>
      <c r="AA47" s="142">
        <v>17434650</v>
      </c>
      <c r="AB47" s="142">
        <v>16775063</v>
      </c>
      <c r="AC47" s="143">
        <v>16890420</v>
      </c>
      <c r="AD47" s="143">
        <v>16674191</v>
      </c>
      <c r="AE47" s="143">
        <v>16875380</v>
      </c>
      <c r="AF47" s="144">
        <v>16835054</v>
      </c>
      <c r="AG47" s="143">
        <v>17122094</v>
      </c>
      <c r="AH47" s="142">
        <v>16449010</v>
      </c>
      <c r="AI47" s="143">
        <v>16511217</v>
      </c>
      <c r="AJ47" s="143">
        <v>17184395</v>
      </c>
      <c r="AK47" s="143">
        <v>21406999</v>
      </c>
      <c r="AL47" s="143">
        <v>18839582</v>
      </c>
      <c r="AM47" s="1184">
        <v>19515991</v>
      </c>
      <c r="AN47" s="145"/>
    </row>
    <row r="48" spans="2:40" ht="13.5">
      <c r="B48" s="9"/>
      <c r="C48" s="5" t="s">
        <v>26</v>
      </c>
      <c r="D48" s="969">
        <v>10945446</v>
      </c>
      <c r="E48" s="969">
        <v>10382873</v>
      </c>
      <c r="F48" s="969">
        <v>12203795</v>
      </c>
      <c r="G48" s="969">
        <v>13164120</v>
      </c>
      <c r="H48" s="969">
        <v>14420957</v>
      </c>
      <c r="I48" s="969">
        <v>15557995</v>
      </c>
      <c r="J48" s="969">
        <v>16547957</v>
      </c>
      <c r="K48" s="969">
        <v>15566939</v>
      </c>
      <c r="L48" s="969">
        <v>16091683</v>
      </c>
      <c r="M48" s="969">
        <v>16557742</v>
      </c>
      <c r="N48" s="969">
        <v>16980085</v>
      </c>
      <c r="O48" s="969">
        <v>18198329</v>
      </c>
      <c r="P48" s="969">
        <v>18765211</v>
      </c>
      <c r="Q48" s="969">
        <v>17246346</v>
      </c>
      <c r="R48" s="969">
        <v>15988409</v>
      </c>
      <c r="S48" s="969">
        <v>15629179</v>
      </c>
      <c r="T48" s="1041">
        <v>15650854</v>
      </c>
      <c r="U48" s="182" t="s">
        <v>19</v>
      </c>
      <c r="V48" s="48" t="s">
        <v>19</v>
      </c>
      <c r="W48" s="48" t="s">
        <v>19</v>
      </c>
      <c r="X48" s="67" t="s">
        <v>19</v>
      </c>
      <c r="Y48" s="78" t="s">
        <v>19</v>
      </c>
      <c r="Z48" s="48" t="s">
        <v>19</v>
      </c>
      <c r="AA48" s="48" t="s">
        <v>19</v>
      </c>
      <c r="AB48" s="48" t="s">
        <v>19</v>
      </c>
      <c r="AC48" s="67" t="s">
        <v>19</v>
      </c>
      <c r="AD48" s="67" t="s">
        <v>19</v>
      </c>
      <c r="AE48" s="67" t="s">
        <v>19</v>
      </c>
      <c r="AF48" s="78" t="s">
        <v>19</v>
      </c>
      <c r="AG48" s="67" t="s">
        <v>19</v>
      </c>
      <c r="AH48" s="48" t="s">
        <v>19</v>
      </c>
      <c r="AI48" s="67" t="s">
        <v>19</v>
      </c>
      <c r="AJ48" s="67" t="s">
        <v>19</v>
      </c>
      <c r="AK48" s="67" t="s">
        <v>19</v>
      </c>
      <c r="AL48" s="67" t="s">
        <v>19</v>
      </c>
      <c r="AM48" s="1182" t="s">
        <v>19</v>
      </c>
      <c r="AN48" s="92"/>
    </row>
    <row r="49" spans="2:40" ht="13.5">
      <c r="B49" s="10"/>
      <c r="C49" s="8" t="s">
        <v>39</v>
      </c>
      <c r="D49" s="963">
        <v>1443609</v>
      </c>
      <c r="E49" s="963">
        <v>1553609</v>
      </c>
      <c r="F49" s="963">
        <v>1674580</v>
      </c>
      <c r="G49" s="963">
        <v>1893152</v>
      </c>
      <c r="H49" s="963">
        <v>2094520</v>
      </c>
      <c r="I49" s="963">
        <v>2295802</v>
      </c>
      <c r="J49" s="963">
        <v>2329257</v>
      </c>
      <c r="K49" s="963">
        <v>2037683</v>
      </c>
      <c r="L49" s="963">
        <v>2405663</v>
      </c>
      <c r="M49" s="963">
        <v>2329891</v>
      </c>
      <c r="N49" s="963">
        <v>2267787</v>
      </c>
      <c r="O49" s="963">
        <v>2997094</v>
      </c>
      <c r="P49" s="963">
        <v>2915051</v>
      </c>
      <c r="Q49" s="963">
        <v>2319515</v>
      </c>
      <c r="R49" s="963">
        <v>2256596</v>
      </c>
      <c r="S49" s="963">
        <v>2227925</v>
      </c>
      <c r="T49" s="1039">
        <v>2449705</v>
      </c>
      <c r="U49" s="87" t="s">
        <v>19</v>
      </c>
      <c r="V49" s="48" t="s">
        <v>19</v>
      </c>
      <c r="W49" s="48" t="s">
        <v>19</v>
      </c>
      <c r="X49" s="67" t="s">
        <v>19</v>
      </c>
      <c r="Y49" s="78" t="s">
        <v>19</v>
      </c>
      <c r="Z49" s="48" t="s">
        <v>19</v>
      </c>
      <c r="AA49" s="48" t="s">
        <v>19</v>
      </c>
      <c r="AB49" s="48" t="s">
        <v>19</v>
      </c>
      <c r="AC49" s="68" t="s">
        <v>19</v>
      </c>
      <c r="AD49" s="70" t="s">
        <v>19</v>
      </c>
      <c r="AE49" s="70" t="s">
        <v>19</v>
      </c>
      <c r="AF49" s="78" t="s">
        <v>19</v>
      </c>
      <c r="AG49" s="67" t="s">
        <v>19</v>
      </c>
      <c r="AH49" s="48" t="s">
        <v>19</v>
      </c>
      <c r="AI49" s="67" t="s">
        <v>19</v>
      </c>
      <c r="AJ49" s="67" t="s">
        <v>19</v>
      </c>
      <c r="AK49" s="67" t="s">
        <v>19</v>
      </c>
      <c r="AL49" s="67" t="s">
        <v>19</v>
      </c>
      <c r="AM49" s="1182" t="s">
        <v>19</v>
      </c>
      <c r="AN49" s="92"/>
    </row>
    <row r="50" spans="2:40" ht="13.5">
      <c r="B50" s="3">
        <v>11</v>
      </c>
      <c r="C50" s="12" t="s">
        <v>27</v>
      </c>
      <c r="D50" s="964" t="s">
        <v>19</v>
      </c>
      <c r="E50" s="964" t="s">
        <v>19</v>
      </c>
      <c r="F50" s="964" t="s">
        <v>19</v>
      </c>
      <c r="G50" s="964" t="s">
        <v>19</v>
      </c>
      <c r="H50" s="964" t="s">
        <v>19</v>
      </c>
      <c r="I50" s="964" t="s">
        <v>19</v>
      </c>
      <c r="J50" s="964" t="s">
        <v>19</v>
      </c>
      <c r="K50" s="964" t="s">
        <v>19</v>
      </c>
      <c r="L50" s="964" t="s">
        <v>19</v>
      </c>
      <c r="M50" s="964" t="s">
        <v>19</v>
      </c>
      <c r="N50" s="964" t="s">
        <v>215</v>
      </c>
      <c r="O50" s="964" t="s">
        <v>19</v>
      </c>
      <c r="P50" s="964" t="s">
        <v>19</v>
      </c>
      <c r="Q50" s="964" t="s">
        <v>19</v>
      </c>
      <c r="R50" s="964" t="s">
        <v>19</v>
      </c>
      <c r="S50" s="964" t="s">
        <v>19</v>
      </c>
      <c r="T50" s="970" t="s">
        <v>19</v>
      </c>
      <c r="U50" s="970" t="s">
        <v>19</v>
      </c>
      <c r="V50" s="970" t="s">
        <v>19</v>
      </c>
      <c r="W50" s="970" t="s">
        <v>19</v>
      </c>
      <c r="X50" s="143">
        <v>17365123</v>
      </c>
      <c r="Y50" s="82">
        <v>16931392</v>
      </c>
      <c r="Z50" s="58">
        <v>18303587</v>
      </c>
      <c r="AA50" s="58">
        <v>19237788</v>
      </c>
      <c r="AB50" s="58">
        <v>19284645</v>
      </c>
      <c r="AC50" s="71">
        <v>20088894</v>
      </c>
      <c r="AD50" s="71">
        <v>17377107</v>
      </c>
      <c r="AE50" s="71">
        <v>16771785</v>
      </c>
      <c r="AF50" s="82">
        <v>17146639</v>
      </c>
      <c r="AG50" s="71">
        <v>16507190</v>
      </c>
      <c r="AH50" s="58">
        <v>17677890</v>
      </c>
      <c r="AI50" s="71">
        <v>16799414</v>
      </c>
      <c r="AJ50" s="71">
        <v>15857512</v>
      </c>
      <c r="AK50" s="71">
        <v>19912518</v>
      </c>
      <c r="AL50" s="71">
        <v>17551672</v>
      </c>
      <c r="AM50" s="1189">
        <v>19107476</v>
      </c>
      <c r="AN50" s="121"/>
    </row>
    <row r="51" spans="2:40" ht="13.5">
      <c r="B51" s="9"/>
      <c r="C51" s="5" t="s">
        <v>89</v>
      </c>
      <c r="D51" s="969">
        <v>6555133</v>
      </c>
      <c r="E51" s="969">
        <v>7160032</v>
      </c>
      <c r="F51" s="969">
        <v>8390017</v>
      </c>
      <c r="G51" s="969">
        <v>8557819</v>
      </c>
      <c r="H51" s="969">
        <v>8943398</v>
      </c>
      <c r="I51" s="969">
        <v>9678564</v>
      </c>
      <c r="J51" s="969">
        <v>10984578</v>
      </c>
      <c r="K51" s="969">
        <v>12519023</v>
      </c>
      <c r="L51" s="969">
        <v>11561010</v>
      </c>
      <c r="M51" s="969">
        <v>11004668</v>
      </c>
      <c r="N51" s="969">
        <v>10981989</v>
      </c>
      <c r="O51" s="969">
        <v>11315715</v>
      </c>
      <c r="P51" s="969">
        <v>12076765</v>
      </c>
      <c r="Q51" s="969">
        <v>10280581</v>
      </c>
      <c r="R51" s="969">
        <v>9627748</v>
      </c>
      <c r="S51" s="969">
        <v>9993053</v>
      </c>
      <c r="T51" s="1041">
        <v>9754693</v>
      </c>
      <c r="U51" s="1041">
        <v>9647052</v>
      </c>
      <c r="V51" s="50">
        <v>9493736</v>
      </c>
      <c r="W51" s="115">
        <v>8470242</v>
      </c>
      <c r="X51" s="117" t="s">
        <v>19</v>
      </c>
      <c r="Y51" s="78" t="s">
        <v>19</v>
      </c>
      <c r="Z51" s="48" t="s">
        <v>19</v>
      </c>
      <c r="AA51" s="48" t="s">
        <v>19</v>
      </c>
      <c r="AB51" s="48" t="s">
        <v>19</v>
      </c>
      <c r="AC51" s="67" t="s">
        <v>19</v>
      </c>
      <c r="AD51" s="67" t="s">
        <v>19</v>
      </c>
      <c r="AE51" s="67" t="s">
        <v>19</v>
      </c>
      <c r="AF51" s="78" t="s">
        <v>19</v>
      </c>
      <c r="AG51" s="67" t="s">
        <v>19</v>
      </c>
      <c r="AH51" s="48" t="s">
        <v>19</v>
      </c>
      <c r="AI51" s="67" t="s">
        <v>19</v>
      </c>
      <c r="AJ51" s="67" t="s">
        <v>19</v>
      </c>
      <c r="AK51" s="67" t="s">
        <v>19</v>
      </c>
      <c r="AL51" s="67" t="s">
        <v>19</v>
      </c>
      <c r="AM51" s="1182" t="s">
        <v>19</v>
      </c>
      <c r="AN51" s="92"/>
    </row>
    <row r="52" spans="2:40" ht="13.5">
      <c r="B52" s="13"/>
      <c r="C52" s="7" t="s">
        <v>90</v>
      </c>
      <c r="D52" s="962">
        <v>2384073</v>
      </c>
      <c r="E52" s="962">
        <v>2575779</v>
      </c>
      <c r="F52" s="962">
        <v>3019105</v>
      </c>
      <c r="G52" s="962">
        <v>3296956</v>
      </c>
      <c r="H52" s="962">
        <v>3565319</v>
      </c>
      <c r="I52" s="962">
        <v>3865623</v>
      </c>
      <c r="J52" s="962">
        <v>4674118</v>
      </c>
      <c r="K52" s="962">
        <v>4984595</v>
      </c>
      <c r="L52" s="962">
        <v>4878306</v>
      </c>
      <c r="M52" s="962">
        <v>4752634</v>
      </c>
      <c r="N52" s="962">
        <v>6012089</v>
      </c>
      <c r="O52" s="962">
        <v>4751502</v>
      </c>
      <c r="P52" s="962">
        <v>4993106</v>
      </c>
      <c r="Q52" s="962">
        <v>4516916</v>
      </c>
      <c r="R52" s="962">
        <v>4107650</v>
      </c>
      <c r="S52" s="962">
        <v>3874790</v>
      </c>
      <c r="T52" s="163">
        <v>3883696</v>
      </c>
      <c r="U52" s="163">
        <v>3916613</v>
      </c>
      <c r="V52" s="50">
        <v>3524359</v>
      </c>
      <c r="W52" s="76">
        <v>3285264</v>
      </c>
      <c r="X52" s="67" t="s">
        <v>19</v>
      </c>
      <c r="Y52" s="78" t="s">
        <v>19</v>
      </c>
      <c r="Z52" s="48" t="s">
        <v>19</v>
      </c>
      <c r="AA52" s="48" t="s">
        <v>19</v>
      </c>
      <c r="AB52" s="48" t="s">
        <v>19</v>
      </c>
      <c r="AC52" s="67" t="s">
        <v>19</v>
      </c>
      <c r="AD52" s="67" t="s">
        <v>19</v>
      </c>
      <c r="AE52" s="67" t="s">
        <v>19</v>
      </c>
      <c r="AF52" s="78" t="s">
        <v>19</v>
      </c>
      <c r="AG52" s="67" t="s">
        <v>19</v>
      </c>
      <c r="AH52" s="48" t="s">
        <v>19</v>
      </c>
      <c r="AI52" s="67" t="s">
        <v>19</v>
      </c>
      <c r="AJ52" s="67" t="s">
        <v>19</v>
      </c>
      <c r="AK52" s="67" t="s">
        <v>19</v>
      </c>
      <c r="AL52" s="67" t="s">
        <v>19</v>
      </c>
      <c r="AM52" s="1182" t="s">
        <v>19</v>
      </c>
      <c r="AN52" s="92"/>
    </row>
    <row r="53" spans="2:40" ht="13.5">
      <c r="B53" s="10"/>
      <c r="C53" s="7" t="s">
        <v>91</v>
      </c>
      <c r="D53" s="962">
        <v>3044980</v>
      </c>
      <c r="E53" s="962">
        <v>3029895</v>
      </c>
      <c r="F53" s="962">
        <v>3567633</v>
      </c>
      <c r="G53" s="962">
        <v>3869501</v>
      </c>
      <c r="H53" s="962">
        <v>3996508</v>
      </c>
      <c r="I53" s="962">
        <v>4664122</v>
      </c>
      <c r="J53" s="962">
        <v>4527822</v>
      </c>
      <c r="K53" s="962">
        <v>5013641</v>
      </c>
      <c r="L53" s="962">
        <v>4994610</v>
      </c>
      <c r="M53" s="962">
        <v>5326420</v>
      </c>
      <c r="N53" s="962">
        <v>5466966</v>
      </c>
      <c r="O53" s="962">
        <v>5040308</v>
      </c>
      <c r="P53" s="962">
        <v>4946901</v>
      </c>
      <c r="Q53" s="962">
        <v>4253490</v>
      </c>
      <c r="R53" s="962">
        <v>4346974</v>
      </c>
      <c r="S53" s="962">
        <v>4807340</v>
      </c>
      <c r="T53" s="163">
        <v>4086962</v>
      </c>
      <c r="U53" s="163">
        <v>4664617</v>
      </c>
      <c r="V53" s="50">
        <v>3702576</v>
      </c>
      <c r="W53" s="116">
        <v>4017014</v>
      </c>
      <c r="X53" s="67" t="s">
        <v>19</v>
      </c>
      <c r="Y53" s="78" t="s">
        <v>19</v>
      </c>
      <c r="Z53" s="48" t="s">
        <v>19</v>
      </c>
      <c r="AA53" s="48" t="s">
        <v>19</v>
      </c>
      <c r="AB53" s="48" t="s">
        <v>19</v>
      </c>
      <c r="AC53" s="67" t="s">
        <v>19</v>
      </c>
      <c r="AD53" s="67" t="s">
        <v>19</v>
      </c>
      <c r="AE53" s="67" t="s">
        <v>19</v>
      </c>
      <c r="AF53" s="78" t="s">
        <v>19</v>
      </c>
      <c r="AG53" s="67" t="s">
        <v>19</v>
      </c>
      <c r="AH53" s="48" t="s">
        <v>19</v>
      </c>
      <c r="AI53" s="67" t="s">
        <v>19</v>
      </c>
      <c r="AJ53" s="67" t="s">
        <v>19</v>
      </c>
      <c r="AK53" s="67" t="s">
        <v>19</v>
      </c>
      <c r="AL53" s="67" t="s">
        <v>19</v>
      </c>
      <c r="AM53" s="1182" t="s">
        <v>19</v>
      </c>
      <c r="AN53" s="92"/>
    </row>
    <row r="54" spans="2:40" ht="13.5">
      <c r="B54" s="42">
        <v>12</v>
      </c>
      <c r="C54" s="12" t="s">
        <v>92</v>
      </c>
      <c r="D54" s="964" t="s">
        <v>19</v>
      </c>
      <c r="E54" s="964" t="s">
        <v>19</v>
      </c>
      <c r="F54" s="964" t="s">
        <v>19</v>
      </c>
      <c r="G54" s="964" t="s">
        <v>19</v>
      </c>
      <c r="H54" s="964" t="s">
        <v>19</v>
      </c>
      <c r="I54" s="964" t="s">
        <v>19</v>
      </c>
      <c r="J54" s="964" t="s">
        <v>19</v>
      </c>
      <c r="K54" s="964" t="s">
        <v>19</v>
      </c>
      <c r="L54" s="964" t="s">
        <v>19</v>
      </c>
      <c r="M54" s="964" t="s">
        <v>19</v>
      </c>
      <c r="N54" s="964" t="s">
        <v>215</v>
      </c>
      <c r="O54" s="964" t="s">
        <v>19</v>
      </c>
      <c r="P54" s="964" t="s">
        <v>19</v>
      </c>
      <c r="Q54" s="964" t="s">
        <v>19</v>
      </c>
      <c r="R54" s="964" t="s">
        <v>19</v>
      </c>
      <c r="S54" s="964" t="s">
        <v>19</v>
      </c>
      <c r="T54" s="970">
        <v>63946378</v>
      </c>
      <c r="U54" s="970">
        <v>62610085</v>
      </c>
      <c r="V54" s="141">
        <v>59127032</v>
      </c>
      <c r="W54" s="142">
        <v>58867790</v>
      </c>
      <c r="X54" s="143">
        <v>58492827</v>
      </c>
      <c r="Y54" s="144">
        <v>58789547</v>
      </c>
      <c r="Z54" s="142">
        <v>67193414</v>
      </c>
      <c r="AA54" s="142">
        <v>71170500</v>
      </c>
      <c r="AB54" s="142">
        <v>68801881</v>
      </c>
      <c r="AC54" s="143">
        <v>66725890</v>
      </c>
      <c r="AD54" s="143">
        <v>67654806</v>
      </c>
      <c r="AE54" s="143">
        <v>69829640</v>
      </c>
      <c r="AF54" s="144">
        <v>65824215</v>
      </c>
      <c r="AG54" s="143">
        <v>65452147</v>
      </c>
      <c r="AH54" s="142">
        <v>73825345</v>
      </c>
      <c r="AI54" s="143">
        <v>67642582</v>
      </c>
      <c r="AJ54" s="143">
        <v>65821110</v>
      </c>
      <c r="AK54" s="143">
        <v>82921803</v>
      </c>
      <c r="AL54" s="143">
        <v>77407144</v>
      </c>
      <c r="AM54" s="1184">
        <v>78461344</v>
      </c>
      <c r="AN54" s="145"/>
    </row>
    <row r="55" spans="2:40" ht="13.5">
      <c r="B55" s="9"/>
      <c r="C55" s="5" t="s">
        <v>18</v>
      </c>
      <c r="D55" s="969">
        <v>32228844</v>
      </c>
      <c r="E55" s="969">
        <v>31604762</v>
      </c>
      <c r="F55" s="969">
        <v>33578913</v>
      </c>
      <c r="G55" s="969">
        <v>35611067</v>
      </c>
      <c r="H55" s="969">
        <v>38393256</v>
      </c>
      <c r="I55" s="969">
        <v>43842770</v>
      </c>
      <c r="J55" s="969">
        <v>41851867</v>
      </c>
      <c r="K55" s="969">
        <v>42451287</v>
      </c>
      <c r="L55" s="969">
        <v>40713582</v>
      </c>
      <c r="M55" s="969">
        <v>39620562</v>
      </c>
      <c r="N55" s="969">
        <v>40560693</v>
      </c>
      <c r="O55" s="969">
        <v>39594670</v>
      </c>
      <c r="P55" s="969">
        <v>40819520</v>
      </c>
      <c r="Q55" s="969">
        <v>39383225</v>
      </c>
      <c r="R55" s="969">
        <v>39939676</v>
      </c>
      <c r="S55" s="969">
        <v>38027913</v>
      </c>
      <c r="T55" s="182" t="s">
        <v>19</v>
      </c>
      <c r="U55" s="182" t="s">
        <v>19</v>
      </c>
      <c r="V55" s="48" t="s">
        <v>19</v>
      </c>
      <c r="W55" s="48" t="s">
        <v>19</v>
      </c>
      <c r="X55" s="67" t="s">
        <v>19</v>
      </c>
      <c r="Y55" s="78" t="s">
        <v>19</v>
      </c>
      <c r="Z55" s="48" t="s">
        <v>19</v>
      </c>
      <c r="AA55" s="48" t="s">
        <v>19</v>
      </c>
      <c r="AB55" s="48" t="s">
        <v>19</v>
      </c>
      <c r="AC55" s="67" t="s">
        <v>19</v>
      </c>
      <c r="AD55" s="67" t="s">
        <v>19</v>
      </c>
      <c r="AE55" s="67" t="s">
        <v>19</v>
      </c>
      <c r="AF55" s="78" t="s">
        <v>19</v>
      </c>
      <c r="AG55" s="67" t="s">
        <v>19</v>
      </c>
      <c r="AH55" s="48" t="s">
        <v>19</v>
      </c>
      <c r="AI55" s="67" t="s">
        <v>19</v>
      </c>
      <c r="AJ55" s="67" t="s">
        <v>19</v>
      </c>
      <c r="AK55" s="67" t="s">
        <v>19</v>
      </c>
      <c r="AL55" s="67" t="s">
        <v>19</v>
      </c>
      <c r="AM55" s="1182" t="s">
        <v>19</v>
      </c>
      <c r="AN55" s="92"/>
    </row>
    <row r="56" spans="2:40" ht="13.5">
      <c r="B56" s="13"/>
      <c r="C56" s="7" t="s">
        <v>28</v>
      </c>
      <c r="D56" s="962">
        <v>10352809</v>
      </c>
      <c r="E56" s="962">
        <v>11880838</v>
      </c>
      <c r="F56" s="962">
        <v>12962216</v>
      </c>
      <c r="G56" s="962">
        <v>12596703</v>
      </c>
      <c r="H56" s="962">
        <v>11537200</v>
      </c>
      <c r="I56" s="962">
        <v>13483385</v>
      </c>
      <c r="J56" s="962">
        <v>14776365</v>
      </c>
      <c r="K56" s="962">
        <v>14694639</v>
      </c>
      <c r="L56" s="962">
        <v>15140183</v>
      </c>
      <c r="M56" s="962">
        <v>14260573</v>
      </c>
      <c r="N56" s="962">
        <v>16633992</v>
      </c>
      <c r="O56" s="962">
        <v>17309078</v>
      </c>
      <c r="P56" s="962">
        <v>15259222</v>
      </c>
      <c r="Q56" s="962">
        <v>14384449</v>
      </c>
      <c r="R56" s="962">
        <v>14229608</v>
      </c>
      <c r="S56" s="962">
        <v>14870866</v>
      </c>
      <c r="T56" s="48" t="s">
        <v>19</v>
      </c>
      <c r="U56" s="48" t="s">
        <v>19</v>
      </c>
      <c r="V56" s="48" t="s">
        <v>19</v>
      </c>
      <c r="W56" s="48" t="s">
        <v>19</v>
      </c>
      <c r="X56" s="67" t="s">
        <v>19</v>
      </c>
      <c r="Y56" s="78" t="s">
        <v>19</v>
      </c>
      <c r="Z56" s="48" t="s">
        <v>19</v>
      </c>
      <c r="AA56" s="48" t="s">
        <v>19</v>
      </c>
      <c r="AB56" s="48" t="s">
        <v>19</v>
      </c>
      <c r="AC56" s="67" t="s">
        <v>19</v>
      </c>
      <c r="AD56" s="67" t="s">
        <v>19</v>
      </c>
      <c r="AE56" s="67" t="s">
        <v>19</v>
      </c>
      <c r="AF56" s="78" t="s">
        <v>19</v>
      </c>
      <c r="AG56" s="67" t="s">
        <v>19</v>
      </c>
      <c r="AH56" s="48" t="s">
        <v>19</v>
      </c>
      <c r="AI56" s="67" t="s">
        <v>19</v>
      </c>
      <c r="AJ56" s="67" t="s">
        <v>19</v>
      </c>
      <c r="AK56" s="67" t="s">
        <v>19</v>
      </c>
      <c r="AL56" s="67" t="s">
        <v>19</v>
      </c>
      <c r="AM56" s="1182" t="s">
        <v>19</v>
      </c>
      <c r="AN56" s="92"/>
    </row>
    <row r="57" spans="2:40" ht="13.5">
      <c r="B57" s="13"/>
      <c r="C57" s="7" t="s">
        <v>46</v>
      </c>
      <c r="D57" s="971">
        <v>3396885</v>
      </c>
      <c r="E57" s="971">
        <v>3502704</v>
      </c>
      <c r="F57" s="971">
        <v>3971780</v>
      </c>
      <c r="G57" s="971">
        <v>4531046</v>
      </c>
      <c r="H57" s="971">
        <v>5024808</v>
      </c>
      <c r="I57" s="971">
        <v>6105103</v>
      </c>
      <c r="J57" s="971">
        <v>6335293</v>
      </c>
      <c r="K57" s="971">
        <v>5946990</v>
      </c>
      <c r="L57" s="971">
        <v>5562866</v>
      </c>
      <c r="M57" s="971">
        <v>5622549</v>
      </c>
      <c r="N57" s="971">
        <v>5757632</v>
      </c>
      <c r="O57" s="971">
        <v>5880984</v>
      </c>
      <c r="P57" s="971">
        <v>6417906</v>
      </c>
      <c r="Q57" s="971">
        <v>6900819</v>
      </c>
      <c r="R57" s="971">
        <v>6010501</v>
      </c>
      <c r="S57" s="971">
        <v>5708974</v>
      </c>
      <c r="T57" s="1123" t="s">
        <v>19</v>
      </c>
      <c r="U57" s="1123" t="s">
        <v>19</v>
      </c>
      <c r="V57" s="48" t="s">
        <v>19</v>
      </c>
      <c r="W57" s="48" t="s">
        <v>19</v>
      </c>
      <c r="X57" s="67" t="s">
        <v>19</v>
      </c>
      <c r="Y57" s="78" t="s">
        <v>19</v>
      </c>
      <c r="Z57" s="48" t="s">
        <v>19</v>
      </c>
      <c r="AA57" s="48" t="s">
        <v>19</v>
      </c>
      <c r="AB57" s="48" t="s">
        <v>19</v>
      </c>
      <c r="AC57" s="67" t="s">
        <v>19</v>
      </c>
      <c r="AD57" s="67" t="s">
        <v>19</v>
      </c>
      <c r="AE57" s="67" t="s">
        <v>19</v>
      </c>
      <c r="AF57" s="78" t="s">
        <v>19</v>
      </c>
      <c r="AG57" s="67" t="s">
        <v>19</v>
      </c>
      <c r="AH57" s="48" t="s">
        <v>19</v>
      </c>
      <c r="AI57" s="67" t="s">
        <v>19</v>
      </c>
      <c r="AJ57" s="67" t="s">
        <v>19</v>
      </c>
      <c r="AK57" s="67" t="s">
        <v>19</v>
      </c>
      <c r="AL57" s="67" t="s">
        <v>19</v>
      </c>
      <c r="AM57" s="1182" t="s">
        <v>19</v>
      </c>
      <c r="AN57" s="92"/>
    </row>
    <row r="58" spans="2:40" ht="13.5">
      <c r="B58" s="10"/>
      <c r="C58" s="8" t="s">
        <v>47</v>
      </c>
      <c r="D58" s="963">
        <v>2507336</v>
      </c>
      <c r="E58" s="963">
        <v>2717125</v>
      </c>
      <c r="F58" s="963">
        <v>3003616</v>
      </c>
      <c r="G58" s="963">
        <v>2990443</v>
      </c>
      <c r="H58" s="963">
        <v>3058837</v>
      </c>
      <c r="I58" s="963">
        <v>3497202</v>
      </c>
      <c r="J58" s="963">
        <v>4213418</v>
      </c>
      <c r="K58" s="963">
        <v>3468485</v>
      </c>
      <c r="L58" s="963">
        <v>3791510</v>
      </c>
      <c r="M58" s="963">
        <v>3818311</v>
      </c>
      <c r="N58" s="963">
        <v>3507128</v>
      </c>
      <c r="O58" s="963">
        <v>3837960</v>
      </c>
      <c r="P58" s="963">
        <v>4266578</v>
      </c>
      <c r="Q58" s="963">
        <v>3954530</v>
      </c>
      <c r="R58" s="963">
        <v>3586462</v>
      </c>
      <c r="S58" s="963">
        <v>4312435</v>
      </c>
      <c r="T58" s="87" t="s">
        <v>19</v>
      </c>
      <c r="U58" s="87" t="s">
        <v>19</v>
      </c>
      <c r="V58" s="48" t="s">
        <v>19</v>
      </c>
      <c r="W58" s="48" t="s">
        <v>19</v>
      </c>
      <c r="X58" s="67" t="s">
        <v>19</v>
      </c>
      <c r="Y58" s="78" t="s">
        <v>19</v>
      </c>
      <c r="Z58" s="48" t="s">
        <v>19</v>
      </c>
      <c r="AA58" s="48" t="s">
        <v>19</v>
      </c>
      <c r="AB58" s="48" t="s">
        <v>19</v>
      </c>
      <c r="AC58" s="67" t="s">
        <v>19</v>
      </c>
      <c r="AD58" s="67" t="s">
        <v>19</v>
      </c>
      <c r="AE58" s="67" t="s">
        <v>19</v>
      </c>
      <c r="AF58" s="78" t="s">
        <v>19</v>
      </c>
      <c r="AG58" s="67" t="s">
        <v>19</v>
      </c>
      <c r="AH58" s="48" t="s">
        <v>19</v>
      </c>
      <c r="AI58" s="67" t="s">
        <v>19</v>
      </c>
      <c r="AJ58" s="67" t="s">
        <v>19</v>
      </c>
      <c r="AK58" s="67" t="s">
        <v>19</v>
      </c>
      <c r="AL58" s="67" t="s">
        <v>19</v>
      </c>
      <c r="AM58" s="1182" t="s">
        <v>19</v>
      </c>
      <c r="AN58" s="92"/>
    </row>
    <row r="59" spans="2:40" ht="13.5">
      <c r="B59" s="3">
        <v>13</v>
      </c>
      <c r="C59" s="4" t="s">
        <v>93</v>
      </c>
      <c r="D59" s="964" t="s">
        <v>19</v>
      </c>
      <c r="E59" s="964" t="s">
        <v>19</v>
      </c>
      <c r="F59" s="964" t="s">
        <v>19</v>
      </c>
      <c r="G59" s="964" t="s">
        <v>19</v>
      </c>
      <c r="H59" s="964" t="s">
        <v>19</v>
      </c>
      <c r="I59" s="964" t="s">
        <v>19</v>
      </c>
      <c r="J59" s="964" t="s">
        <v>19</v>
      </c>
      <c r="K59" s="964" t="s">
        <v>19</v>
      </c>
      <c r="L59" s="964" t="s">
        <v>19</v>
      </c>
      <c r="M59" s="964" t="s">
        <v>19</v>
      </c>
      <c r="N59" s="964" t="s">
        <v>215</v>
      </c>
      <c r="O59" s="964" t="s">
        <v>19</v>
      </c>
      <c r="P59" s="964" t="s">
        <v>19</v>
      </c>
      <c r="Q59" s="964" t="s">
        <v>19</v>
      </c>
      <c r="R59" s="964" t="s">
        <v>19</v>
      </c>
      <c r="S59" s="964" t="s">
        <v>19</v>
      </c>
      <c r="T59" s="970" t="s">
        <v>19</v>
      </c>
      <c r="U59" s="970">
        <v>28408169</v>
      </c>
      <c r="V59" s="141">
        <v>26903377</v>
      </c>
      <c r="W59" s="142">
        <v>25620414</v>
      </c>
      <c r="X59" s="143">
        <v>26987889</v>
      </c>
      <c r="Y59" s="144">
        <v>24578699</v>
      </c>
      <c r="Z59" s="142">
        <v>26526396</v>
      </c>
      <c r="AA59" s="142">
        <v>27662195</v>
      </c>
      <c r="AB59" s="142">
        <v>27438507</v>
      </c>
      <c r="AC59" s="143">
        <v>25679871</v>
      </c>
      <c r="AD59" s="143">
        <v>26756160</v>
      </c>
      <c r="AE59" s="143">
        <v>29750198</v>
      </c>
      <c r="AF59" s="144">
        <v>26350863</v>
      </c>
      <c r="AG59" s="143">
        <v>31105337</v>
      </c>
      <c r="AH59" s="142">
        <v>32884190</v>
      </c>
      <c r="AI59" s="143">
        <v>32444444</v>
      </c>
      <c r="AJ59" s="143">
        <v>31104857</v>
      </c>
      <c r="AK59" s="143">
        <v>36132030</v>
      </c>
      <c r="AL59" s="143">
        <v>33409252</v>
      </c>
      <c r="AM59" s="1184">
        <v>32678427</v>
      </c>
      <c r="AN59" s="145"/>
    </row>
    <row r="60" spans="2:40" ht="13.5">
      <c r="B60" s="9"/>
      <c r="C60" s="5" t="s">
        <v>23</v>
      </c>
      <c r="D60" s="972">
        <v>14306951</v>
      </c>
      <c r="E60" s="972">
        <v>15958027</v>
      </c>
      <c r="F60" s="972">
        <v>14968549</v>
      </c>
      <c r="G60" s="972">
        <v>15159424</v>
      </c>
      <c r="H60" s="972">
        <v>16170082</v>
      </c>
      <c r="I60" s="972">
        <v>16056859</v>
      </c>
      <c r="J60" s="972">
        <v>18268650</v>
      </c>
      <c r="K60" s="972">
        <v>18744271</v>
      </c>
      <c r="L60" s="972">
        <v>19631244</v>
      </c>
      <c r="M60" s="972">
        <v>21872767</v>
      </c>
      <c r="N60" s="972">
        <v>19192518</v>
      </c>
      <c r="O60" s="972">
        <v>20213109</v>
      </c>
      <c r="P60" s="972">
        <v>20471452</v>
      </c>
      <c r="Q60" s="972">
        <v>19461760</v>
      </c>
      <c r="R60" s="972">
        <v>19318217</v>
      </c>
      <c r="S60" s="972">
        <v>17860030</v>
      </c>
      <c r="T60" s="1038">
        <v>18325580</v>
      </c>
      <c r="U60" s="183" t="s">
        <v>19</v>
      </c>
      <c r="V60" s="48" t="s">
        <v>19</v>
      </c>
      <c r="W60" s="48" t="s">
        <v>19</v>
      </c>
      <c r="X60" s="67" t="s">
        <v>19</v>
      </c>
      <c r="Y60" s="78" t="s">
        <v>19</v>
      </c>
      <c r="Z60" s="48" t="s">
        <v>19</v>
      </c>
      <c r="AA60" s="48" t="s">
        <v>19</v>
      </c>
      <c r="AB60" s="48" t="s">
        <v>19</v>
      </c>
      <c r="AC60" s="67" t="s">
        <v>19</v>
      </c>
      <c r="AD60" s="67" t="s">
        <v>19</v>
      </c>
      <c r="AE60" s="67" t="s">
        <v>19</v>
      </c>
      <c r="AF60" s="78" t="s">
        <v>19</v>
      </c>
      <c r="AG60" s="67" t="s">
        <v>19</v>
      </c>
      <c r="AH60" s="48" t="s">
        <v>19</v>
      </c>
      <c r="AI60" s="67" t="s">
        <v>19</v>
      </c>
      <c r="AJ60" s="67" t="s">
        <v>19</v>
      </c>
      <c r="AK60" s="67" t="s">
        <v>19</v>
      </c>
      <c r="AL60" s="67" t="s">
        <v>19</v>
      </c>
      <c r="AM60" s="1182" t="s">
        <v>19</v>
      </c>
      <c r="AN60" s="92"/>
    </row>
    <row r="61" spans="2:40" ht="14.25" thickBot="1">
      <c r="B61" s="14"/>
      <c r="C61" s="15" t="s">
        <v>53</v>
      </c>
      <c r="D61" s="973">
        <v>5320770</v>
      </c>
      <c r="E61" s="973">
        <v>5931275</v>
      </c>
      <c r="F61" s="973">
        <v>7125308</v>
      </c>
      <c r="G61" s="973">
        <v>7852835</v>
      </c>
      <c r="H61" s="973">
        <v>8363088</v>
      </c>
      <c r="I61" s="973">
        <v>8780878</v>
      </c>
      <c r="J61" s="973">
        <v>11713869</v>
      </c>
      <c r="K61" s="973">
        <v>9386848</v>
      </c>
      <c r="L61" s="973">
        <v>9812457</v>
      </c>
      <c r="M61" s="973">
        <v>10604802</v>
      </c>
      <c r="N61" s="973">
        <v>12172891</v>
      </c>
      <c r="O61" s="973">
        <v>11875304</v>
      </c>
      <c r="P61" s="973">
        <v>9049553</v>
      </c>
      <c r="Q61" s="973">
        <v>8206211</v>
      </c>
      <c r="R61" s="973">
        <v>7780245</v>
      </c>
      <c r="S61" s="973">
        <v>8522724</v>
      </c>
      <c r="T61" s="1039">
        <v>9703112</v>
      </c>
      <c r="U61" s="87" t="s">
        <v>19</v>
      </c>
      <c r="V61" s="48" t="s">
        <v>19</v>
      </c>
      <c r="W61" s="48" t="s">
        <v>19</v>
      </c>
      <c r="X61" s="67" t="s">
        <v>19</v>
      </c>
      <c r="Y61" s="78" t="s">
        <v>19</v>
      </c>
      <c r="Z61" s="48" t="s">
        <v>19</v>
      </c>
      <c r="AA61" s="48" t="s">
        <v>19</v>
      </c>
      <c r="AB61" s="48" t="s">
        <v>19</v>
      </c>
      <c r="AC61" s="67" t="s">
        <v>19</v>
      </c>
      <c r="AD61" s="67" t="s">
        <v>19</v>
      </c>
      <c r="AE61" s="67" t="s">
        <v>19</v>
      </c>
      <c r="AF61" s="78" t="s">
        <v>19</v>
      </c>
      <c r="AG61" s="67" t="s">
        <v>19</v>
      </c>
      <c r="AH61" s="48" t="s">
        <v>19</v>
      </c>
      <c r="AI61" s="67" t="s">
        <v>19</v>
      </c>
      <c r="AJ61" s="67" t="s">
        <v>19</v>
      </c>
      <c r="AK61" s="67" t="s">
        <v>19</v>
      </c>
      <c r="AL61" s="67" t="s">
        <v>19</v>
      </c>
      <c r="AM61" s="1182" t="s">
        <v>19</v>
      </c>
      <c r="AN61" s="92"/>
    </row>
    <row r="62" spans="2:40" ht="14.25" customHeight="1">
      <c r="B62" s="39">
        <v>1</v>
      </c>
      <c r="C62" s="40" t="s">
        <v>94</v>
      </c>
      <c r="D62" s="960" t="s">
        <v>19</v>
      </c>
      <c r="E62" s="960" t="s">
        <v>19</v>
      </c>
      <c r="F62" s="960" t="s">
        <v>19</v>
      </c>
      <c r="G62" s="960" t="s">
        <v>19</v>
      </c>
      <c r="H62" s="960" t="s">
        <v>19</v>
      </c>
      <c r="I62" s="960" t="s">
        <v>19</v>
      </c>
      <c r="J62" s="960" t="s">
        <v>19</v>
      </c>
      <c r="K62" s="960" t="s">
        <v>19</v>
      </c>
      <c r="L62" s="960" t="s">
        <v>19</v>
      </c>
      <c r="M62" s="960" t="s">
        <v>19</v>
      </c>
      <c r="N62" s="960" t="s">
        <v>215</v>
      </c>
      <c r="O62" s="960" t="s">
        <v>19</v>
      </c>
      <c r="P62" s="960" t="s">
        <v>19</v>
      </c>
      <c r="Q62" s="960" t="s">
        <v>19</v>
      </c>
      <c r="R62" s="960" t="s">
        <v>19</v>
      </c>
      <c r="S62" s="960" t="s">
        <v>19</v>
      </c>
      <c r="T62" s="1035" t="s">
        <v>19</v>
      </c>
      <c r="U62" s="1035">
        <v>17762035</v>
      </c>
      <c r="V62" s="153">
        <v>17105810</v>
      </c>
      <c r="W62" s="154">
        <v>15824140</v>
      </c>
      <c r="X62" s="155">
        <v>15020573</v>
      </c>
      <c r="Y62" s="156">
        <v>14011933</v>
      </c>
      <c r="Z62" s="154">
        <v>16206510</v>
      </c>
      <c r="AA62" s="154">
        <v>16758309</v>
      </c>
      <c r="AB62" s="154">
        <v>15659420</v>
      </c>
      <c r="AC62" s="155">
        <v>15496650</v>
      </c>
      <c r="AD62" s="155">
        <v>15556945</v>
      </c>
      <c r="AE62" s="155">
        <v>14919583</v>
      </c>
      <c r="AF62" s="156">
        <v>15032439</v>
      </c>
      <c r="AG62" s="155">
        <v>14400927</v>
      </c>
      <c r="AH62" s="154">
        <v>14534214</v>
      </c>
      <c r="AI62" s="155">
        <v>15059447</v>
      </c>
      <c r="AJ62" s="155">
        <v>15051797</v>
      </c>
      <c r="AK62" s="155">
        <v>16466512</v>
      </c>
      <c r="AL62" s="155">
        <v>15264930</v>
      </c>
      <c r="AM62" s="1190">
        <v>17999671</v>
      </c>
      <c r="AN62" s="145"/>
    </row>
    <row r="63" spans="2:40" ht="13.5">
      <c r="B63" s="11"/>
      <c r="C63" s="5" t="s">
        <v>29</v>
      </c>
      <c r="D63" s="969">
        <v>1998265</v>
      </c>
      <c r="E63" s="969">
        <v>2153950</v>
      </c>
      <c r="F63" s="969">
        <v>3079387</v>
      </c>
      <c r="G63" s="969">
        <v>3362879</v>
      </c>
      <c r="H63" s="969">
        <v>3887556</v>
      </c>
      <c r="I63" s="969">
        <v>4429175</v>
      </c>
      <c r="J63" s="969">
        <v>3953392</v>
      </c>
      <c r="K63" s="969">
        <v>3661949</v>
      </c>
      <c r="L63" s="969">
        <v>4335498</v>
      </c>
      <c r="M63" s="969">
        <v>5097857</v>
      </c>
      <c r="N63" s="969">
        <v>4032450</v>
      </c>
      <c r="O63" s="969">
        <v>4853179</v>
      </c>
      <c r="P63" s="969">
        <v>5384654</v>
      </c>
      <c r="Q63" s="969">
        <v>4414356</v>
      </c>
      <c r="R63" s="969">
        <v>4184328</v>
      </c>
      <c r="S63" s="969">
        <v>3947592</v>
      </c>
      <c r="T63" s="1041">
        <v>3660451</v>
      </c>
      <c r="U63" s="182" t="s">
        <v>19</v>
      </c>
      <c r="V63" s="48" t="s">
        <v>19</v>
      </c>
      <c r="W63" s="48" t="s">
        <v>19</v>
      </c>
      <c r="X63" s="67" t="s">
        <v>19</v>
      </c>
      <c r="Y63" s="78" t="s">
        <v>19</v>
      </c>
      <c r="Z63" s="48" t="s">
        <v>19</v>
      </c>
      <c r="AA63" s="48" t="s">
        <v>19</v>
      </c>
      <c r="AB63" s="48" t="s">
        <v>19</v>
      </c>
      <c r="AC63" s="67" t="s">
        <v>19</v>
      </c>
      <c r="AD63" s="67" t="s">
        <v>19</v>
      </c>
      <c r="AE63" s="67" t="s">
        <v>19</v>
      </c>
      <c r="AF63" s="78" t="s">
        <v>19</v>
      </c>
      <c r="AG63" s="67" t="s">
        <v>19</v>
      </c>
      <c r="AH63" s="48" t="s">
        <v>19</v>
      </c>
      <c r="AI63" s="67" t="s">
        <v>19</v>
      </c>
      <c r="AJ63" s="67" t="s">
        <v>19</v>
      </c>
      <c r="AK63" s="67" t="s">
        <v>19</v>
      </c>
      <c r="AL63" s="67" t="s">
        <v>19</v>
      </c>
      <c r="AM63" s="1182" t="s">
        <v>19</v>
      </c>
      <c r="AN63" s="92"/>
    </row>
    <row r="64" spans="2:40" ht="13.5">
      <c r="B64" s="13"/>
      <c r="C64" s="7" t="s">
        <v>30</v>
      </c>
      <c r="D64" s="968">
        <v>2903828</v>
      </c>
      <c r="E64" s="968">
        <v>3081530</v>
      </c>
      <c r="F64" s="968">
        <v>3770619</v>
      </c>
      <c r="G64" s="968">
        <v>4282669</v>
      </c>
      <c r="H64" s="968">
        <v>4994739</v>
      </c>
      <c r="I64" s="968">
        <v>5430626</v>
      </c>
      <c r="J64" s="968">
        <v>5215102</v>
      </c>
      <c r="K64" s="968">
        <v>5314912</v>
      </c>
      <c r="L64" s="968">
        <v>5676002</v>
      </c>
      <c r="M64" s="968">
        <v>6587041</v>
      </c>
      <c r="N64" s="968">
        <v>5090134</v>
      </c>
      <c r="O64" s="968">
        <v>6044403</v>
      </c>
      <c r="P64" s="968">
        <v>6201899</v>
      </c>
      <c r="Q64" s="968">
        <v>4798962</v>
      </c>
      <c r="R64" s="968">
        <v>4675326</v>
      </c>
      <c r="S64" s="968">
        <v>4882545</v>
      </c>
      <c r="T64" s="968">
        <v>4453272</v>
      </c>
      <c r="U64" s="65" t="s">
        <v>19</v>
      </c>
      <c r="V64" s="48" t="s">
        <v>19</v>
      </c>
      <c r="W64" s="48" t="s">
        <v>19</v>
      </c>
      <c r="X64" s="67" t="s">
        <v>19</v>
      </c>
      <c r="Y64" s="78" t="s">
        <v>19</v>
      </c>
      <c r="Z64" s="48" t="s">
        <v>19</v>
      </c>
      <c r="AA64" s="48" t="s">
        <v>19</v>
      </c>
      <c r="AB64" s="48" t="s">
        <v>19</v>
      </c>
      <c r="AC64" s="67" t="s">
        <v>19</v>
      </c>
      <c r="AD64" s="67" t="s">
        <v>19</v>
      </c>
      <c r="AE64" s="67" t="s">
        <v>19</v>
      </c>
      <c r="AF64" s="78" t="s">
        <v>19</v>
      </c>
      <c r="AG64" s="67" t="s">
        <v>19</v>
      </c>
      <c r="AH64" s="48" t="s">
        <v>19</v>
      </c>
      <c r="AI64" s="67" t="s">
        <v>19</v>
      </c>
      <c r="AJ64" s="67" t="s">
        <v>19</v>
      </c>
      <c r="AK64" s="67" t="s">
        <v>19</v>
      </c>
      <c r="AL64" s="67" t="s">
        <v>19</v>
      </c>
      <c r="AM64" s="1182" t="s">
        <v>19</v>
      </c>
      <c r="AN64" s="92"/>
    </row>
    <row r="65" spans="2:40" ht="13.5">
      <c r="B65" s="13"/>
      <c r="C65" s="7" t="s">
        <v>31</v>
      </c>
      <c r="D65" s="968">
        <v>3560600</v>
      </c>
      <c r="E65" s="968">
        <v>3473458</v>
      </c>
      <c r="F65" s="968">
        <v>4456235</v>
      </c>
      <c r="G65" s="968">
        <v>4574638</v>
      </c>
      <c r="H65" s="968">
        <v>5404470</v>
      </c>
      <c r="I65" s="968">
        <v>7079932</v>
      </c>
      <c r="J65" s="968">
        <v>6933261</v>
      </c>
      <c r="K65" s="968">
        <v>6504795</v>
      </c>
      <c r="L65" s="968">
        <v>6917802</v>
      </c>
      <c r="M65" s="968">
        <v>6420653</v>
      </c>
      <c r="N65" s="968">
        <v>6211787</v>
      </c>
      <c r="O65" s="968">
        <v>6545038</v>
      </c>
      <c r="P65" s="968">
        <v>5843386</v>
      </c>
      <c r="Q65" s="968">
        <v>5460843</v>
      </c>
      <c r="R65" s="968">
        <v>5334883</v>
      </c>
      <c r="S65" s="968">
        <v>5328932</v>
      </c>
      <c r="T65" s="968">
        <v>4767680</v>
      </c>
      <c r="U65" s="65" t="s">
        <v>19</v>
      </c>
      <c r="V65" s="48" t="s">
        <v>19</v>
      </c>
      <c r="W65" s="48" t="s">
        <v>19</v>
      </c>
      <c r="X65" s="67" t="s">
        <v>19</v>
      </c>
      <c r="Y65" s="78" t="s">
        <v>19</v>
      </c>
      <c r="Z65" s="48" t="s">
        <v>19</v>
      </c>
      <c r="AA65" s="48" t="s">
        <v>19</v>
      </c>
      <c r="AB65" s="48" t="s">
        <v>19</v>
      </c>
      <c r="AC65" s="67" t="s">
        <v>19</v>
      </c>
      <c r="AD65" s="67" t="s">
        <v>19</v>
      </c>
      <c r="AE65" s="67" t="s">
        <v>19</v>
      </c>
      <c r="AF65" s="78" t="s">
        <v>19</v>
      </c>
      <c r="AG65" s="67" t="s">
        <v>19</v>
      </c>
      <c r="AH65" s="48" t="s">
        <v>19</v>
      </c>
      <c r="AI65" s="67" t="s">
        <v>19</v>
      </c>
      <c r="AJ65" s="67" t="s">
        <v>19</v>
      </c>
      <c r="AK65" s="67" t="s">
        <v>19</v>
      </c>
      <c r="AL65" s="67" t="s">
        <v>19</v>
      </c>
      <c r="AM65" s="1182" t="s">
        <v>19</v>
      </c>
      <c r="AN65" s="92"/>
    </row>
    <row r="66" spans="2:40" ht="13.5">
      <c r="B66" s="10"/>
      <c r="C66" s="8" t="s">
        <v>32</v>
      </c>
      <c r="D66" s="97">
        <v>3283936</v>
      </c>
      <c r="E66" s="97">
        <v>3199256</v>
      </c>
      <c r="F66" s="97">
        <v>3717116</v>
      </c>
      <c r="G66" s="97">
        <v>4108349</v>
      </c>
      <c r="H66" s="97">
        <v>4300120</v>
      </c>
      <c r="I66" s="97">
        <v>4718201</v>
      </c>
      <c r="J66" s="97">
        <v>5177151</v>
      </c>
      <c r="K66" s="97">
        <v>5689554</v>
      </c>
      <c r="L66" s="97">
        <v>5266830</v>
      </c>
      <c r="M66" s="97">
        <v>5388498</v>
      </c>
      <c r="N66" s="97">
        <v>5897276</v>
      </c>
      <c r="O66" s="97">
        <v>5169129</v>
      </c>
      <c r="P66" s="97">
        <v>5222554</v>
      </c>
      <c r="Q66" s="97">
        <v>4773884</v>
      </c>
      <c r="R66" s="97">
        <v>4356414</v>
      </c>
      <c r="S66" s="97">
        <v>4122651</v>
      </c>
      <c r="T66" s="97">
        <v>4040704</v>
      </c>
      <c r="U66" s="1124" t="s">
        <v>19</v>
      </c>
      <c r="V66" s="49" t="s">
        <v>19</v>
      </c>
      <c r="W66" s="49" t="s">
        <v>19</v>
      </c>
      <c r="X66" s="68" t="s">
        <v>19</v>
      </c>
      <c r="Y66" s="79" t="s">
        <v>19</v>
      </c>
      <c r="Z66" s="49" t="s">
        <v>19</v>
      </c>
      <c r="AA66" s="49" t="s">
        <v>19</v>
      </c>
      <c r="AB66" s="49" t="s">
        <v>19</v>
      </c>
      <c r="AC66" s="68" t="s">
        <v>19</v>
      </c>
      <c r="AD66" s="68" t="s">
        <v>19</v>
      </c>
      <c r="AE66" s="68" t="s">
        <v>19</v>
      </c>
      <c r="AF66" s="79" t="s">
        <v>19</v>
      </c>
      <c r="AG66" s="68" t="s">
        <v>19</v>
      </c>
      <c r="AH66" s="49" t="s">
        <v>19</v>
      </c>
      <c r="AI66" s="68" t="s">
        <v>19</v>
      </c>
      <c r="AJ66" s="68" t="s">
        <v>19</v>
      </c>
      <c r="AK66" s="68" t="s">
        <v>19</v>
      </c>
      <c r="AL66" s="68" t="s">
        <v>19</v>
      </c>
      <c r="AM66" s="1183" t="s">
        <v>19</v>
      </c>
      <c r="AN66" s="92"/>
    </row>
    <row r="67" spans="2:40" ht="13.5">
      <c r="B67" s="3">
        <v>2</v>
      </c>
      <c r="C67" s="4" t="s">
        <v>33</v>
      </c>
      <c r="D67" s="59">
        <v>2729288</v>
      </c>
      <c r="E67" s="59">
        <v>3267547</v>
      </c>
      <c r="F67" s="59">
        <v>3888350</v>
      </c>
      <c r="G67" s="59">
        <v>3977831</v>
      </c>
      <c r="H67" s="59">
        <v>4631819</v>
      </c>
      <c r="I67" s="59">
        <v>4075168</v>
      </c>
      <c r="J67" s="59">
        <v>3944140</v>
      </c>
      <c r="K67" s="59">
        <v>4532676</v>
      </c>
      <c r="L67" s="59">
        <v>4675753</v>
      </c>
      <c r="M67" s="59">
        <v>4794207</v>
      </c>
      <c r="N67" s="59">
        <v>4514545</v>
      </c>
      <c r="O67" s="59">
        <v>4716275</v>
      </c>
      <c r="P67" s="59">
        <v>4135224</v>
      </c>
      <c r="Q67" s="59">
        <v>4377063</v>
      </c>
      <c r="R67" s="59">
        <v>4024804</v>
      </c>
      <c r="S67" s="59">
        <v>3711346</v>
      </c>
      <c r="T67" s="59">
        <v>3655346</v>
      </c>
      <c r="U67" s="59">
        <v>3691315</v>
      </c>
      <c r="V67" s="54">
        <v>4389001</v>
      </c>
      <c r="W67" s="59">
        <v>3745979</v>
      </c>
      <c r="X67" s="72">
        <v>4832418</v>
      </c>
      <c r="Y67" s="83">
        <v>4137016</v>
      </c>
      <c r="Z67" s="59">
        <v>4505920</v>
      </c>
      <c r="AA67" s="59">
        <v>3795982</v>
      </c>
      <c r="AB67" s="59">
        <v>4379241</v>
      </c>
      <c r="AC67" s="72">
        <v>4960856</v>
      </c>
      <c r="AD67" s="72">
        <v>3896824</v>
      </c>
      <c r="AE67" s="72">
        <v>4044664</v>
      </c>
      <c r="AF67" s="83">
        <v>4728877</v>
      </c>
      <c r="AG67" s="72">
        <v>4572614</v>
      </c>
      <c r="AH67" s="59">
        <v>4410942</v>
      </c>
      <c r="AI67" s="72">
        <v>5955663</v>
      </c>
      <c r="AJ67" s="72">
        <v>4034600</v>
      </c>
      <c r="AK67" s="72">
        <v>4830459</v>
      </c>
      <c r="AL67" s="72">
        <v>4805533</v>
      </c>
      <c r="AM67" s="1191">
        <v>4686240</v>
      </c>
      <c r="AN67" s="122"/>
    </row>
    <row r="68" spans="2:40" ht="13.5">
      <c r="B68" s="3">
        <v>3</v>
      </c>
      <c r="C68" s="4" t="s">
        <v>42</v>
      </c>
      <c r="D68" s="60">
        <v>2412333</v>
      </c>
      <c r="E68" s="60">
        <v>2934211</v>
      </c>
      <c r="F68" s="60">
        <v>3142316</v>
      </c>
      <c r="G68" s="60">
        <v>3612606</v>
      </c>
      <c r="H68" s="60">
        <v>3883738</v>
      </c>
      <c r="I68" s="60">
        <v>5161154</v>
      </c>
      <c r="J68" s="60">
        <v>5138671</v>
      </c>
      <c r="K68" s="60">
        <v>5375381</v>
      </c>
      <c r="L68" s="60">
        <v>5871542</v>
      </c>
      <c r="M68" s="60">
        <v>5615344</v>
      </c>
      <c r="N68" s="60">
        <v>5719375</v>
      </c>
      <c r="O68" s="60">
        <v>5997209</v>
      </c>
      <c r="P68" s="60">
        <v>4442594</v>
      </c>
      <c r="Q68" s="60">
        <v>3946985</v>
      </c>
      <c r="R68" s="60">
        <v>3899111</v>
      </c>
      <c r="S68" s="60">
        <v>3987263</v>
      </c>
      <c r="T68" s="60">
        <v>4242838</v>
      </c>
      <c r="U68" s="60">
        <v>4596014</v>
      </c>
      <c r="V68" s="51">
        <v>4632025</v>
      </c>
      <c r="W68" s="60">
        <v>3620136</v>
      </c>
      <c r="X68" s="73">
        <v>4276785</v>
      </c>
      <c r="Y68" s="84">
        <v>3461822</v>
      </c>
      <c r="Z68" s="60">
        <v>4547447</v>
      </c>
      <c r="AA68" s="60">
        <v>4394642</v>
      </c>
      <c r="AB68" s="60">
        <v>4601606</v>
      </c>
      <c r="AC68" s="73">
        <v>4345827</v>
      </c>
      <c r="AD68" s="73">
        <v>4077400</v>
      </c>
      <c r="AE68" s="73">
        <v>4552598</v>
      </c>
      <c r="AF68" s="84">
        <v>3446681</v>
      </c>
      <c r="AG68" s="73">
        <v>3315873</v>
      </c>
      <c r="AH68" s="60">
        <v>4228134</v>
      </c>
      <c r="AI68" s="73">
        <v>4457057</v>
      </c>
      <c r="AJ68" s="73">
        <v>3407232</v>
      </c>
      <c r="AK68" s="73">
        <v>4149096</v>
      </c>
      <c r="AL68" s="73">
        <v>4419006</v>
      </c>
      <c r="AM68" s="1192">
        <v>3682534</v>
      </c>
      <c r="AN68" s="120"/>
    </row>
    <row r="69" spans="2:40" ht="13.5">
      <c r="B69" s="3">
        <v>4</v>
      </c>
      <c r="C69" s="4" t="s">
        <v>44</v>
      </c>
      <c r="D69" s="60">
        <v>3489160</v>
      </c>
      <c r="E69" s="60">
        <v>3774394</v>
      </c>
      <c r="F69" s="60">
        <v>4173231</v>
      </c>
      <c r="G69" s="60">
        <v>4712620</v>
      </c>
      <c r="H69" s="60">
        <v>5016492</v>
      </c>
      <c r="I69" s="60">
        <v>5373423</v>
      </c>
      <c r="J69" s="60">
        <v>6727271</v>
      </c>
      <c r="K69" s="60">
        <v>6918520</v>
      </c>
      <c r="L69" s="60">
        <v>7375385</v>
      </c>
      <c r="M69" s="60">
        <v>6857134</v>
      </c>
      <c r="N69" s="60">
        <v>6438131</v>
      </c>
      <c r="O69" s="60">
        <v>6443225</v>
      </c>
      <c r="P69" s="60">
        <v>6184807</v>
      </c>
      <c r="Q69" s="60">
        <v>5721951</v>
      </c>
      <c r="R69" s="60">
        <v>5932672</v>
      </c>
      <c r="S69" s="60">
        <v>5550173</v>
      </c>
      <c r="T69" s="60">
        <v>5865657</v>
      </c>
      <c r="U69" s="60">
        <v>6025314</v>
      </c>
      <c r="V69" s="51">
        <v>5547306</v>
      </c>
      <c r="W69" s="60">
        <v>5072219</v>
      </c>
      <c r="X69" s="73">
        <v>5319541</v>
      </c>
      <c r="Y69" s="84">
        <v>5527309</v>
      </c>
      <c r="Z69" s="60">
        <v>5639639</v>
      </c>
      <c r="AA69" s="60">
        <v>6035465</v>
      </c>
      <c r="AB69" s="60">
        <v>6319171</v>
      </c>
      <c r="AC69" s="73">
        <v>5636291</v>
      </c>
      <c r="AD69" s="73">
        <v>5671960</v>
      </c>
      <c r="AE69" s="73">
        <v>5748320</v>
      </c>
      <c r="AF69" s="84">
        <v>5950543</v>
      </c>
      <c r="AG69" s="73">
        <v>5809840</v>
      </c>
      <c r="AH69" s="60">
        <v>5876134</v>
      </c>
      <c r="AI69" s="73">
        <v>6098466</v>
      </c>
      <c r="AJ69" s="73">
        <v>6101244</v>
      </c>
      <c r="AK69" s="73">
        <v>8336269</v>
      </c>
      <c r="AL69" s="73">
        <v>7162018</v>
      </c>
      <c r="AM69" s="1192">
        <v>7552976</v>
      </c>
      <c r="AN69" s="120"/>
    </row>
    <row r="70" spans="2:40" ht="13.5">
      <c r="B70" s="3">
        <v>5</v>
      </c>
      <c r="C70" s="4" t="s">
        <v>45</v>
      </c>
      <c r="D70" s="60">
        <v>3624882</v>
      </c>
      <c r="E70" s="60">
        <v>3674955</v>
      </c>
      <c r="F70" s="60">
        <v>4174076</v>
      </c>
      <c r="G70" s="60">
        <v>4555875</v>
      </c>
      <c r="H70" s="60">
        <v>5424232</v>
      </c>
      <c r="I70" s="60">
        <v>6208089</v>
      </c>
      <c r="J70" s="60">
        <v>6168097</v>
      </c>
      <c r="K70" s="60">
        <v>5916852</v>
      </c>
      <c r="L70" s="60">
        <v>5833679</v>
      </c>
      <c r="M70" s="60">
        <v>5905764</v>
      </c>
      <c r="N70" s="60">
        <v>6001577</v>
      </c>
      <c r="O70" s="60">
        <v>6056610</v>
      </c>
      <c r="P70" s="60">
        <v>6166683</v>
      </c>
      <c r="Q70" s="60">
        <v>5487239</v>
      </c>
      <c r="R70" s="60">
        <v>5453506</v>
      </c>
      <c r="S70" s="60">
        <v>5359772</v>
      </c>
      <c r="T70" s="60">
        <v>5315081</v>
      </c>
      <c r="U70" s="60">
        <v>5533572</v>
      </c>
      <c r="V70" s="51">
        <v>4977655</v>
      </c>
      <c r="W70" s="60">
        <v>4751464</v>
      </c>
      <c r="X70" s="73">
        <v>4753625</v>
      </c>
      <c r="Y70" s="84">
        <v>4724843</v>
      </c>
      <c r="Z70" s="60">
        <v>5740367</v>
      </c>
      <c r="AA70" s="60">
        <v>5774552</v>
      </c>
      <c r="AB70" s="60">
        <v>5101032</v>
      </c>
      <c r="AC70" s="73">
        <v>5066021</v>
      </c>
      <c r="AD70" s="73">
        <v>5218183</v>
      </c>
      <c r="AE70" s="73">
        <v>5269687</v>
      </c>
      <c r="AF70" s="84">
        <v>5284734</v>
      </c>
      <c r="AG70" s="73">
        <v>5115238</v>
      </c>
      <c r="AH70" s="60">
        <v>5195532</v>
      </c>
      <c r="AI70" s="73">
        <v>5108183</v>
      </c>
      <c r="AJ70" s="73">
        <v>5161662</v>
      </c>
      <c r="AK70" s="73">
        <v>6879099</v>
      </c>
      <c r="AL70" s="73">
        <v>7578331</v>
      </c>
      <c r="AM70" s="1192">
        <v>6446580</v>
      </c>
      <c r="AN70" s="120"/>
    </row>
    <row r="71" spans="2:40" ht="14.25" thickBot="1">
      <c r="B71" s="32">
        <v>6</v>
      </c>
      <c r="C71" s="33" t="s">
        <v>64</v>
      </c>
      <c r="D71" s="105">
        <v>2982608</v>
      </c>
      <c r="E71" s="105">
        <v>2758611</v>
      </c>
      <c r="F71" s="105">
        <v>3320716</v>
      </c>
      <c r="G71" s="105">
        <v>3358778</v>
      </c>
      <c r="H71" s="105">
        <v>3675823</v>
      </c>
      <c r="I71" s="105">
        <v>3961995</v>
      </c>
      <c r="J71" s="105">
        <v>4250431</v>
      </c>
      <c r="K71" s="105">
        <v>4423956</v>
      </c>
      <c r="L71" s="105">
        <v>5115445</v>
      </c>
      <c r="M71" s="105">
        <v>4187401</v>
      </c>
      <c r="N71" s="105">
        <v>5289740</v>
      </c>
      <c r="O71" s="105">
        <v>4861651</v>
      </c>
      <c r="P71" s="105">
        <v>4664831</v>
      </c>
      <c r="Q71" s="105">
        <v>4260265</v>
      </c>
      <c r="R71" s="105">
        <v>4213304</v>
      </c>
      <c r="S71" s="105">
        <v>4006281</v>
      </c>
      <c r="T71" s="105">
        <v>4191750</v>
      </c>
      <c r="U71" s="105">
        <v>4319355</v>
      </c>
      <c r="V71" s="104">
        <v>3400485</v>
      </c>
      <c r="W71" s="105">
        <v>3741196</v>
      </c>
      <c r="X71" s="106">
        <v>3355795</v>
      </c>
      <c r="Y71" s="107">
        <v>3366473</v>
      </c>
      <c r="Z71" s="105">
        <v>3803276</v>
      </c>
      <c r="AA71" s="105">
        <v>4378407</v>
      </c>
      <c r="AB71" s="105">
        <v>3489219</v>
      </c>
      <c r="AC71" s="106">
        <v>3229624</v>
      </c>
      <c r="AD71" s="106">
        <v>3806665</v>
      </c>
      <c r="AE71" s="106">
        <v>3327058</v>
      </c>
      <c r="AF71" s="107">
        <v>3343597</v>
      </c>
      <c r="AG71" s="106">
        <v>3336817</v>
      </c>
      <c r="AH71" s="105">
        <v>3143579</v>
      </c>
      <c r="AI71" s="106">
        <v>3301764</v>
      </c>
      <c r="AJ71" s="106">
        <v>3309962</v>
      </c>
      <c r="AK71" s="106">
        <v>3865123</v>
      </c>
      <c r="AL71" s="106">
        <v>4529305</v>
      </c>
      <c r="AM71" s="1193">
        <v>4209829</v>
      </c>
      <c r="AN71" s="120"/>
    </row>
    <row r="72" spans="2:40" ht="14.25" thickBot="1">
      <c r="B72" s="102"/>
      <c r="C72" s="90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8"/>
      <c r="W72" s="109"/>
      <c r="X72" s="110"/>
      <c r="Y72" s="111"/>
      <c r="Z72" s="109"/>
      <c r="AA72" s="109"/>
      <c r="AB72" s="109"/>
      <c r="AC72" s="110"/>
      <c r="AD72" s="110"/>
      <c r="AE72" s="110"/>
      <c r="AF72" s="111"/>
      <c r="AG72" s="110"/>
      <c r="AH72" s="109"/>
      <c r="AI72" s="1198"/>
      <c r="AJ72" s="110"/>
      <c r="AK72" s="110"/>
      <c r="AL72" s="1198"/>
      <c r="AM72" s="1194"/>
      <c r="AN72" s="120"/>
    </row>
    <row r="73" spans="2:40" ht="14.25" thickBot="1">
      <c r="B73" s="2"/>
      <c r="C73" s="16" t="s">
        <v>95</v>
      </c>
      <c r="D73" s="62">
        <f aca="true" t="shared" si="0" ref="D73:M73">SUM(D5,D11,D14,D21,D28,D29,D31,D40,D43,D48,D51,D55,D56,D60)</f>
        <v>297938282</v>
      </c>
      <c r="E73" s="62">
        <f t="shared" si="0"/>
        <v>309689141</v>
      </c>
      <c r="F73" s="62">
        <f t="shared" si="0"/>
        <v>338570832</v>
      </c>
      <c r="G73" s="62">
        <f t="shared" si="0"/>
        <v>357362485</v>
      </c>
      <c r="H73" s="62">
        <f t="shared" si="0"/>
        <v>385273519</v>
      </c>
      <c r="I73" s="62">
        <f t="shared" si="0"/>
        <v>416301636</v>
      </c>
      <c r="J73" s="62">
        <f t="shared" si="0"/>
        <v>433637035</v>
      </c>
      <c r="K73" s="62">
        <f t="shared" si="0"/>
        <v>420299980</v>
      </c>
      <c r="L73" s="62">
        <f t="shared" si="0"/>
        <v>433294919</v>
      </c>
      <c r="M73" s="62">
        <f t="shared" si="0"/>
        <v>439994972</v>
      </c>
      <c r="N73" s="62">
        <f aca="true" t="shared" si="1" ref="N73:S73">SUM(N5,N11,N14,N21,N28,N29,N31,N40,N43,N48,N51,N55,N56,N60)</f>
        <v>447762306</v>
      </c>
      <c r="O73" s="62">
        <f t="shared" si="1"/>
        <v>459778205</v>
      </c>
      <c r="P73" s="62">
        <f t="shared" si="1"/>
        <v>476746467</v>
      </c>
      <c r="Q73" s="62">
        <f t="shared" si="1"/>
        <v>463302820</v>
      </c>
      <c r="R73" s="62">
        <f t="shared" si="1"/>
        <v>462067015</v>
      </c>
      <c r="S73" s="62">
        <f t="shared" si="1"/>
        <v>458104512</v>
      </c>
      <c r="T73" s="62">
        <f>SUM(T5,T11,T14,T21,T28,T29,T31,T40,T43,T48,T51,T54,T60)</f>
        <v>452350811</v>
      </c>
      <c r="U73" s="62">
        <f>SUM(U4,U10,U14,U20,U28,U29,U31,U39,U42,U47,U51,U54,U59)</f>
        <v>529125970</v>
      </c>
      <c r="V73" s="56">
        <f>SUM(V4,V10,V13,V20,V28:V30,V39,V42,V47,V51,V54,V59)</f>
        <v>567371428</v>
      </c>
      <c r="W73" s="56">
        <f>SUM(W4,W10,W13,W20,W28:W30,W39,W42,W47,W51,W54,W59)</f>
        <v>543288744</v>
      </c>
      <c r="X73" s="75">
        <f>SUM(X4,X10,X13,X20,X28:X30,X39,X42,X47,X50,X54,X59)</f>
        <v>554078606</v>
      </c>
      <c r="Y73" s="86">
        <f>SUM(Y4,Y10,Y13,Y20,Y28:Y30,Y39,Y42,Y47,Y50,Y54,Y59)</f>
        <v>542119805</v>
      </c>
      <c r="Z73" s="62">
        <f>SUM(Z4,Z10,Z13,Z20,Z28:Z30,Z39,Z42,Z47,Z50,Z54,Z59)</f>
        <v>606735087</v>
      </c>
      <c r="AA73" s="62">
        <f aca="true" t="shared" si="2" ref="AA73:AF73">SUM(AA4,AA10,AA13,AA20,AA28:AA30,AA39,AA42,AA47,AA50,AA54,AA59)</f>
        <v>602818735</v>
      </c>
      <c r="AB73" s="62">
        <f t="shared" si="2"/>
        <v>598449659</v>
      </c>
      <c r="AC73" s="75">
        <f t="shared" si="2"/>
        <v>597019322</v>
      </c>
      <c r="AD73" s="75">
        <f t="shared" si="2"/>
        <v>618448237</v>
      </c>
      <c r="AE73" s="75">
        <f t="shared" si="2"/>
        <v>619026895</v>
      </c>
      <c r="AF73" s="86">
        <f t="shared" si="2"/>
        <v>618990171</v>
      </c>
      <c r="AG73" s="75">
        <f>SUM(AG4,AG10,AG13,AG20,AG28:AG30,AG39,AG42,AG47,AG50,AG54,AG59)</f>
        <v>610033790</v>
      </c>
      <c r="AH73" s="62">
        <v>625876385</v>
      </c>
      <c r="AI73" s="75">
        <v>620143068</v>
      </c>
      <c r="AJ73" s="75">
        <f>SUM(AJ4,AJ10,AJ13,AJ20,AJ28:AJ30,AJ39,AJ42,AJ47,AJ50,AJ54,AJ59)</f>
        <v>629504935</v>
      </c>
      <c r="AK73" s="75">
        <f>SUM(AK4,AK10,AK13,AK20,AK28:AK30,AK39,AK42,AK47,AK50,AK54,AK59)</f>
        <v>773865000</v>
      </c>
      <c r="AL73" s="75">
        <v>692214880</v>
      </c>
      <c r="AM73" s="1195">
        <f>SUM(AM4,AM10,AM13,AM20,AM28:AM30,AM39,AM42,AM47,AM50,AM54,AM59)</f>
        <v>693578715</v>
      </c>
      <c r="AN73" s="123"/>
    </row>
    <row r="74" spans="2:40" ht="14.25" thickBot="1">
      <c r="B74" s="2"/>
      <c r="C74" s="16" t="s">
        <v>96</v>
      </c>
      <c r="D74" s="62">
        <f aca="true" t="shared" si="3" ref="D74:M74">SUM(D6:D9,D12,D15:D19,D22:D27,D32:D38,D41,D44:D46,D49,D52:D53,D57:D58,D61,D63:D71)</f>
        <v>119445018</v>
      </c>
      <c r="E74" s="62">
        <f t="shared" si="3"/>
        <v>123702194</v>
      </c>
      <c r="F74" s="62">
        <f t="shared" si="3"/>
        <v>141880707</v>
      </c>
      <c r="G74" s="62">
        <f t="shared" si="3"/>
        <v>155100298</v>
      </c>
      <c r="H74" s="62">
        <f t="shared" si="3"/>
        <v>172202174</v>
      </c>
      <c r="I74" s="62">
        <f t="shared" si="3"/>
        <v>186958836</v>
      </c>
      <c r="J74" s="62">
        <f t="shared" si="3"/>
        <v>204682486</v>
      </c>
      <c r="K74" s="62">
        <f t="shared" si="3"/>
        <v>198477400</v>
      </c>
      <c r="L74" s="62">
        <f t="shared" si="3"/>
        <v>206027594</v>
      </c>
      <c r="M74" s="62">
        <f t="shared" si="3"/>
        <v>208429465</v>
      </c>
      <c r="N74" s="62">
        <f aca="true" t="shared" si="4" ref="N74:S74">SUM(N6:N9,N12,N15:N19,N22:N27,N32:N38,N41,N44:N46,N49,N52:N53,N57:N58,N61,N63:N71)</f>
        <v>208111493</v>
      </c>
      <c r="O74" s="62">
        <f t="shared" si="4"/>
        <v>210699902</v>
      </c>
      <c r="P74" s="62">
        <f t="shared" si="4"/>
        <v>212259189</v>
      </c>
      <c r="Q74" s="62">
        <f t="shared" si="4"/>
        <v>196389814</v>
      </c>
      <c r="R74" s="62">
        <f t="shared" si="4"/>
        <v>186592450</v>
      </c>
      <c r="S74" s="62">
        <f t="shared" si="4"/>
        <v>184432218</v>
      </c>
      <c r="T74" s="62">
        <f>SUM(T6:T9,T12,T15:T19,T22:T27,T32:T38,T41,T44:T46,T49,T52:T53,T61,T63:T71)</f>
        <v>175047564</v>
      </c>
      <c r="U74" s="62">
        <f>SUM(U15:U19,U32:U38,U52:U53,U62,U67:U71)</f>
        <v>105974513</v>
      </c>
      <c r="V74" s="56">
        <f>SUM(V19,V52:V53,V62,V67:V71)</f>
        <v>52062651</v>
      </c>
      <c r="W74" s="56">
        <f>SUM(W19,W52:W53,W62,W67:W71)</f>
        <v>49058979</v>
      </c>
      <c r="X74" s="75">
        <f>SUM(X19,X62,X67:X71)</f>
        <v>41873596</v>
      </c>
      <c r="Y74" s="86">
        <f>SUM(Y19,Y62,Y67:Y71)</f>
        <v>39931470</v>
      </c>
      <c r="Z74" s="62">
        <f>SUM(Z62,Z67:Z71)</f>
        <v>40443159</v>
      </c>
      <c r="AA74" s="62">
        <f aca="true" t="shared" si="5" ref="AA74:AF74">SUM(AA62,AA67:AA71)</f>
        <v>41137357</v>
      </c>
      <c r="AB74" s="62">
        <f t="shared" si="5"/>
        <v>39549689</v>
      </c>
      <c r="AC74" s="75">
        <f t="shared" si="5"/>
        <v>38735269</v>
      </c>
      <c r="AD74" s="75">
        <f t="shared" si="5"/>
        <v>38227977</v>
      </c>
      <c r="AE74" s="75">
        <f t="shared" si="5"/>
        <v>37861910</v>
      </c>
      <c r="AF74" s="86">
        <f t="shared" si="5"/>
        <v>37786871</v>
      </c>
      <c r="AG74" s="75">
        <f>SUM(AG62,AG67:AG71)</f>
        <v>36551309</v>
      </c>
      <c r="AH74" s="62">
        <v>37388535</v>
      </c>
      <c r="AI74" s="75">
        <v>39980580</v>
      </c>
      <c r="AJ74" s="75">
        <f>SUM(AJ62,AJ67:AJ71)</f>
        <v>37066497</v>
      </c>
      <c r="AK74" s="75">
        <f>SUM(AK62,AK67:AK71)</f>
        <v>44526558</v>
      </c>
      <c r="AL74" s="75">
        <v>43759123</v>
      </c>
      <c r="AM74" s="1195">
        <f>SUM(AM62,AM67:AM71)</f>
        <v>44577830</v>
      </c>
      <c r="AN74" s="123"/>
    </row>
    <row r="75" spans="2:40" ht="14.25" thickBot="1">
      <c r="B75" s="32"/>
      <c r="C75" s="3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55"/>
      <c r="W75" s="55"/>
      <c r="X75" s="74"/>
      <c r="Y75" s="85"/>
      <c r="Z75" s="61"/>
      <c r="AA75" s="61"/>
      <c r="AB75" s="61"/>
      <c r="AC75" s="74"/>
      <c r="AD75" s="74"/>
      <c r="AE75" s="74"/>
      <c r="AF75" s="85"/>
      <c r="AG75" s="74"/>
      <c r="AH75" s="61"/>
      <c r="AI75" s="74"/>
      <c r="AJ75" s="74"/>
      <c r="AK75" s="74"/>
      <c r="AL75" s="74"/>
      <c r="AM75" s="1196"/>
      <c r="AN75" s="122"/>
    </row>
    <row r="76" spans="2:40" ht="14.25" thickBot="1">
      <c r="B76" s="2"/>
      <c r="C76" s="16" t="s">
        <v>72</v>
      </c>
      <c r="D76" s="62">
        <f aca="true" t="shared" si="6" ref="D76:M76">SUM(D73:D74)</f>
        <v>417383300</v>
      </c>
      <c r="E76" s="62">
        <f t="shared" si="6"/>
        <v>433391335</v>
      </c>
      <c r="F76" s="62">
        <f t="shared" si="6"/>
        <v>480451539</v>
      </c>
      <c r="G76" s="62">
        <f t="shared" si="6"/>
        <v>512462783</v>
      </c>
      <c r="H76" s="62">
        <f t="shared" si="6"/>
        <v>557475693</v>
      </c>
      <c r="I76" s="62">
        <f t="shared" si="6"/>
        <v>603260472</v>
      </c>
      <c r="J76" s="62">
        <f t="shared" si="6"/>
        <v>638319521</v>
      </c>
      <c r="K76" s="62">
        <f t="shared" si="6"/>
        <v>618777380</v>
      </c>
      <c r="L76" s="62">
        <f t="shared" si="6"/>
        <v>639322513</v>
      </c>
      <c r="M76" s="62">
        <f t="shared" si="6"/>
        <v>648424437</v>
      </c>
      <c r="N76" s="62">
        <f aca="true" t="shared" si="7" ref="N76:S76">SUM(N73:N74)</f>
        <v>655873799</v>
      </c>
      <c r="O76" s="62">
        <f t="shared" si="7"/>
        <v>670478107</v>
      </c>
      <c r="P76" s="62">
        <f t="shared" si="7"/>
        <v>689005656</v>
      </c>
      <c r="Q76" s="62">
        <f t="shared" si="7"/>
        <v>659692634</v>
      </c>
      <c r="R76" s="62">
        <f t="shared" si="7"/>
        <v>648659465</v>
      </c>
      <c r="S76" s="62">
        <f t="shared" si="7"/>
        <v>642536730</v>
      </c>
      <c r="T76" s="62">
        <f>SUM(T73,T74)</f>
        <v>627398375</v>
      </c>
      <c r="U76" s="62">
        <f aca="true" t="shared" si="8" ref="U76:Z76">SUM(U73:U74)</f>
        <v>635100483</v>
      </c>
      <c r="V76" s="56">
        <f t="shared" si="8"/>
        <v>619434079</v>
      </c>
      <c r="W76" s="56">
        <f t="shared" si="8"/>
        <v>592347723</v>
      </c>
      <c r="X76" s="75">
        <f t="shared" si="8"/>
        <v>595952202</v>
      </c>
      <c r="Y76" s="86">
        <f t="shared" si="8"/>
        <v>582051275</v>
      </c>
      <c r="Z76" s="100">
        <f t="shared" si="8"/>
        <v>647178246</v>
      </c>
      <c r="AA76" s="100">
        <f aca="true" t="shared" si="9" ref="AA76:AF76">SUM(AA73:AA74)</f>
        <v>643956092</v>
      </c>
      <c r="AB76" s="100">
        <f t="shared" si="9"/>
        <v>637999348</v>
      </c>
      <c r="AC76" s="125">
        <f t="shared" si="9"/>
        <v>635754591</v>
      </c>
      <c r="AD76" s="125">
        <f t="shared" si="9"/>
        <v>656676214</v>
      </c>
      <c r="AE76" s="125">
        <f t="shared" si="9"/>
        <v>656888805</v>
      </c>
      <c r="AF76" s="126">
        <f t="shared" si="9"/>
        <v>656777042</v>
      </c>
      <c r="AG76" s="125">
        <f>SUM(AG73:AG74)</f>
        <v>646585099</v>
      </c>
      <c r="AH76" s="100">
        <v>663264920</v>
      </c>
      <c r="AI76" s="125">
        <v>660123648</v>
      </c>
      <c r="AJ76" s="125">
        <f>SUM(AJ73:AJ74)</f>
        <v>666571432</v>
      </c>
      <c r="AK76" s="125">
        <f>SUM(AK73:AK74)</f>
        <v>818391558</v>
      </c>
      <c r="AL76" s="125">
        <v>735974003</v>
      </c>
      <c r="AM76" s="1197">
        <f>SUM(AM73:AM74)</f>
        <v>738156545</v>
      </c>
      <c r="AN76" s="124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90"/>
  <sheetViews>
    <sheetView view="pageBreakPreview" zoomScale="82" zoomScaleNormal="50" zoomScaleSheetLayoutView="82" zoomScalePageLayoutView="0" workbookViewId="0" topLeftCell="A1">
      <pane xSplit="3" ySplit="3" topLeftCell="AW43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BW75" sqref="BW75"/>
    </sheetView>
  </sheetViews>
  <sheetFormatPr defaultColWidth="9.00390625" defaultRowHeight="13.5"/>
  <cols>
    <col min="1" max="1" width="2.875" style="0" customWidth="1"/>
    <col min="3" max="3" width="12.875" style="0" customWidth="1"/>
    <col min="4" max="75" width="5.625" style="0" customWidth="1"/>
    <col min="76" max="76" width="1.875" style="0" customWidth="1"/>
  </cols>
  <sheetData>
    <row r="1" spans="2:75" ht="18">
      <c r="B1" s="88" t="s">
        <v>163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9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2:75" ht="15" thickBot="1">
      <c r="B2" s="89"/>
      <c r="C2" s="89"/>
      <c r="D2" s="89"/>
      <c r="E2" s="89"/>
      <c r="F2" s="89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 t="s">
        <v>105</v>
      </c>
      <c r="U2" s="89"/>
      <c r="V2" s="89"/>
      <c r="W2" s="112"/>
      <c r="X2" s="112"/>
      <c r="Y2" s="112"/>
      <c r="Z2" s="1"/>
      <c r="AA2" s="112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"/>
      <c r="AQ2" s="112"/>
      <c r="AR2" s="112"/>
      <c r="AS2" s="112"/>
      <c r="AT2" s="1"/>
      <c r="AU2" s="112"/>
      <c r="AV2" s="112"/>
      <c r="AW2" s="112"/>
      <c r="AX2" s="1"/>
      <c r="AY2" s="112"/>
      <c r="AZ2" s="1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 t="s">
        <v>164</v>
      </c>
    </row>
    <row r="3" spans="2:75" ht="15" thickBot="1">
      <c r="B3" s="113"/>
      <c r="C3" s="127"/>
      <c r="D3" s="722" t="s">
        <v>107</v>
      </c>
      <c r="E3" s="119" t="s">
        <v>108</v>
      </c>
      <c r="F3" s="119" t="s">
        <v>109</v>
      </c>
      <c r="G3" s="119" t="s">
        <v>110</v>
      </c>
      <c r="H3" s="119" t="s">
        <v>111</v>
      </c>
      <c r="I3" s="119" t="s">
        <v>112</v>
      </c>
      <c r="J3" s="119" t="s">
        <v>113</v>
      </c>
      <c r="K3" s="119" t="s">
        <v>114</v>
      </c>
      <c r="L3" s="119" t="s">
        <v>115</v>
      </c>
      <c r="M3" s="119" t="s">
        <v>153</v>
      </c>
      <c r="N3" s="119" t="s">
        <v>74</v>
      </c>
      <c r="O3" s="119" t="s">
        <v>75</v>
      </c>
      <c r="P3" s="119" t="s">
        <v>76</v>
      </c>
      <c r="Q3" s="119" t="s">
        <v>4</v>
      </c>
      <c r="R3" s="119" t="s">
        <v>5</v>
      </c>
      <c r="S3" s="119" t="s">
        <v>154</v>
      </c>
      <c r="T3" s="119" t="s">
        <v>6</v>
      </c>
      <c r="U3" s="119" t="s">
        <v>155</v>
      </c>
      <c r="V3" s="119" t="s">
        <v>7</v>
      </c>
      <c r="W3" s="119" t="s">
        <v>156</v>
      </c>
      <c r="X3" s="704" t="s">
        <v>206</v>
      </c>
      <c r="Y3" s="704" t="s">
        <v>203</v>
      </c>
      <c r="Z3" s="704" t="s">
        <v>8</v>
      </c>
      <c r="AA3" s="703" t="s">
        <v>157</v>
      </c>
      <c r="AB3" s="703" t="s">
        <v>9</v>
      </c>
      <c r="AC3" s="723" t="s">
        <v>158</v>
      </c>
      <c r="AD3" s="723" t="s">
        <v>10</v>
      </c>
      <c r="AE3" s="723" t="s">
        <v>159</v>
      </c>
      <c r="AF3" s="723" t="s">
        <v>11</v>
      </c>
      <c r="AG3" s="724" t="s">
        <v>160</v>
      </c>
      <c r="AH3" s="723" t="s">
        <v>12</v>
      </c>
      <c r="AI3" s="724" t="s">
        <v>161</v>
      </c>
      <c r="AJ3" s="724" t="s">
        <v>199</v>
      </c>
      <c r="AK3" s="724" t="s">
        <v>204</v>
      </c>
      <c r="AL3" s="724" t="s">
        <v>200</v>
      </c>
      <c r="AM3" s="724" t="s">
        <v>205</v>
      </c>
      <c r="AN3" s="723" t="s">
        <v>77</v>
      </c>
      <c r="AO3" s="723" t="s">
        <v>165</v>
      </c>
      <c r="AP3" s="725" t="s">
        <v>78</v>
      </c>
      <c r="AQ3" s="724" t="s">
        <v>166</v>
      </c>
      <c r="AR3" s="726" t="s">
        <v>79</v>
      </c>
      <c r="AS3" s="724" t="s">
        <v>167</v>
      </c>
      <c r="AT3" s="723" t="s">
        <v>80</v>
      </c>
      <c r="AU3" s="724" t="s">
        <v>168</v>
      </c>
      <c r="AV3" s="723" t="s">
        <v>81</v>
      </c>
      <c r="AW3" s="724" t="s">
        <v>169</v>
      </c>
      <c r="AX3" s="723" t="s">
        <v>82</v>
      </c>
      <c r="AY3" s="724" t="s">
        <v>170</v>
      </c>
      <c r="AZ3" s="723" t="s">
        <v>83</v>
      </c>
      <c r="BA3" s="723" t="s">
        <v>171</v>
      </c>
      <c r="BB3" s="725" t="s">
        <v>84</v>
      </c>
      <c r="BC3" s="723" t="s">
        <v>172</v>
      </c>
      <c r="BD3" s="725" t="s">
        <v>85</v>
      </c>
      <c r="BE3" s="723" t="s">
        <v>173</v>
      </c>
      <c r="BF3" s="725" t="s">
        <v>86</v>
      </c>
      <c r="BG3" s="724" t="s">
        <v>174</v>
      </c>
      <c r="BH3" s="724" t="s">
        <v>87</v>
      </c>
      <c r="BI3" s="724" t="s">
        <v>175</v>
      </c>
      <c r="BJ3" s="724" t="s">
        <v>229</v>
      </c>
      <c r="BK3" s="723" t="s">
        <v>176</v>
      </c>
      <c r="BL3" s="724" t="s">
        <v>235</v>
      </c>
      <c r="BM3" s="724" t="s">
        <v>230</v>
      </c>
      <c r="BN3" s="724" t="s">
        <v>236</v>
      </c>
      <c r="BO3" s="724" t="s">
        <v>243</v>
      </c>
      <c r="BP3" s="724" t="s">
        <v>244</v>
      </c>
      <c r="BQ3" s="723" t="s">
        <v>245</v>
      </c>
      <c r="BR3" s="1323" t="s">
        <v>247</v>
      </c>
      <c r="BS3" s="723" t="s">
        <v>248</v>
      </c>
      <c r="BT3" s="723" t="s">
        <v>75</v>
      </c>
      <c r="BU3" s="723" t="s">
        <v>253</v>
      </c>
      <c r="BV3" s="1323" t="s">
        <v>254</v>
      </c>
      <c r="BW3" s="727" t="s">
        <v>255</v>
      </c>
    </row>
    <row r="4" spans="2:75" ht="13.5">
      <c r="B4" s="3">
        <v>1</v>
      </c>
      <c r="C4" s="4" t="s">
        <v>14</v>
      </c>
      <c r="D4" s="705" t="s">
        <v>19</v>
      </c>
      <c r="E4" s="705" t="s">
        <v>19</v>
      </c>
      <c r="F4" s="705" t="s">
        <v>19</v>
      </c>
      <c r="G4" s="705" t="s">
        <v>19</v>
      </c>
      <c r="H4" s="705" t="s">
        <v>19</v>
      </c>
      <c r="I4" s="705" t="s">
        <v>19</v>
      </c>
      <c r="J4" s="705" t="s">
        <v>19</v>
      </c>
      <c r="K4" s="705" t="s">
        <v>19</v>
      </c>
      <c r="L4" s="705" t="s">
        <v>19</v>
      </c>
      <c r="M4" s="705" t="s">
        <v>19</v>
      </c>
      <c r="N4" s="705" t="s">
        <v>19</v>
      </c>
      <c r="O4" s="705" t="s">
        <v>19</v>
      </c>
      <c r="P4" s="705" t="s">
        <v>19</v>
      </c>
      <c r="Q4" s="705" t="s">
        <v>19</v>
      </c>
      <c r="R4" s="705" t="s">
        <v>19</v>
      </c>
      <c r="S4" s="705" t="s">
        <v>19</v>
      </c>
      <c r="T4" s="705" t="s">
        <v>19</v>
      </c>
      <c r="U4" s="705" t="s">
        <v>19</v>
      </c>
      <c r="V4" s="705" t="s">
        <v>19</v>
      </c>
      <c r="W4" s="705" t="s">
        <v>19</v>
      </c>
      <c r="X4" s="705" t="s">
        <v>215</v>
      </c>
      <c r="Y4" s="705" t="s">
        <v>220</v>
      </c>
      <c r="Z4" s="705" t="s">
        <v>19</v>
      </c>
      <c r="AA4" s="705" t="s">
        <v>19</v>
      </c>
      <c r="AB4" s="705" t="s">
        <v>19</v>
      </c>
      <c r="AC4" s="705" t="s">
        <v>19</v>
      </c>
      <c r="AD4" s="705" t="s">
        <v>19</v>
      </c>
      <c r="AE4" s="705" t="s">
        <v>19</v>
      </c>
      <c r="AF4" s="705" t="s">
        <v>19</v>
      </c>
      <c r="AG4" s="705" t="s">
        <v>19</v>
      </c>
      <c r="AH4" s="705" t="s">
        <v>19</v>
      </c>
      <c r="AI4" s="705" t="s">
        <v>19</v>
      </c>
      <c r="AJ4" s="705" t="s">
        <v>19</v>
      </c>
      <c r="AK4" s="705" t="s">
        <v>19</v>
      </c>
      <c r="AL4" s="705">
        <v>90.1</v>
      </c>
      <c r="AM4" s="705">
        <v>97.08626994020818</v>
      </c>
      <c r="AN4" s="707">
        <v>89.6</v>
      </c>
      <c r="AO4" s="707">
        <v>94.7</v>
      </c>
      <c r="AP4" s="728">
        <v>90.9</v>
      </c>
      <c r="AQ4" s="706">
        <v>95.3</v>
      </c>
      <c r="AR4" s="707">
        <v>94.3</v>
      </c>
      <c r="AS4" s="706">
        <v>98</v>
      </c>
      <c r="AT4" s="707">
        <v>94.69999999999999</v>
      </c>
      <c r="AU4" s="706">
        <v>98.2</v>
      </c>
      <c r="AV4" s="707">
        <v>94.8</v>
      </c>
      <c r="AW4" s="706">
        <v>100.3</v>
      </c>
      <c r="AX4" s="707">
        <v>93.3</v>
      </c>
      <c r="AY4" s="706">
        <v>102.2</v>
      </c>
      <c r="AZ4" s="707">
        <v>94.2</v>
      </c>
      <c r="BA4" s="707">
        <v>101.6</v>
      </c>
      <c r="BB4" s="728">
        <v>95.3</v>
      </c>
      <c r="BC4" s="707">
        <v>103</v>
      </c>
      <c r="BD4" s="728">
        <v>94.7</v>
      </c>
      <c r="BE4" s="707">
        <v>102.8</v>
      </c>
      <c r="BF4" s="728">
        <v>96.2</v>
      </c>
      <c r="BG4" s="706">
        <v>103.9</v>
      </c>
      <c r="BH4" s="706">
        <v>95.2</v>
      </c>
      <c r="BI4" s="706">
        <v>102.7</v>
      </c>
      <c r="BJ4" s="707">
        <v>98.7</v>
      </c>
      <c r="BK4" s="707">
        <v>105.2</v>
      </c>
      <c r="BL4" s="707">
        <v>97.6</v>
      </c>
      <c r="BM4" s="707">
        <v>104.5</v>
      </c>
      <c r="BN4" s="707">
        <v>98.2</v>
      </c>
      <c r="BO4" s="707">
        <v>105.3</v>
      </c>
      <c r="BP4" s="707">
        <v>99.1</v>
      </c>
      <c r="BQ4" s="707">
        <v>104.80000000000001</v>
      </c>
      <c r="BR4" s="728">
        <v>98.4</v>
      </c>
      <c r="BS4" s="707">
        <v>104.80000000000001</v>
      </c>
      <c r="BT4" s="728">
        <v>93.5</v>
      </c>
      <c r="BU4" s="728">
        <v>99.8</v>
      </c>
      <c r="BV4" s="728">
        <v>95.8</v>
      </c>
      <c r="BW4" s="708">
        <v>98.8</v>
      </c>
    </row>
    <row r="5" spans="2:75" ht="13.5">
      <c r="B5" s="35"/>
      <c r="C5" s="5" t="s">
        <v>14</v>
      </c>
      <c r="D5" s="204">
        <v>79.2</v>
      </c>
      <c r="E5" s="204">
        <v>79.9</v>
      </c>
      <c r="F5" s="204">
        <v>80.8</v>
      </c>
      <c r="G5" s="204">
        <v>81.8</v>
      </c>
      <c r="H5" s="204">
        <v>82.8</v>
      </c>
      <c r="I5" s="204">
        <v>81.3</v>
      </c>
      <c r="J5" s="204">
        <v>82.1</v>
      </c>
      <c r="K5" s="204">
        <v>81.3</v>
      </c>
      <c r="L5" s="204">
        <v>78.8</v>
      </c>
      <c r="M5" s="204">
        <v>74.5</v>
      </c>
      <c r="N5" s="204">
        <v>73.6</v>
      </c>
      <c r="O5" s="204">
        <v>72</v>
      </c>
      <c r="P5" s="204">
        <v>75.4</v>
      </c>
      <c r="Q5" s="204">
        <v>79.2</v>
      </c>
      <c r="R5" s="204">
        <v>83</v>
      </c>
      <c r="S5" s="204">
        <v>86.9</v>
      </c>
      <c r="T5" s="204">
        <v>83.6</v>
      </c>
      <c r="U5" s="204">
        <v>87.2</v>
      </c>
      <c r="V5" s="204">
        <v>83.6</v>
      </c>
      <c r="W5" s="204">
        <v>87.7</v>
      </c>
      <c r="X5" s="204">
        <v>87.8</v>
      </c>
      <c r="Y5" s="204">
        <v>90.9</v>
      </c>
      <c r="Z5" s="204">
        <v>84.9</v>
      </c>
      <c r="AA5" s="204">
        <v>87.3</v>
      </c>
      <c r="AB5" s="204">
        <v>86.4</v>
      </c>
      <c r="AC5" s="204">
        <v>87.1</v>
      </c>
      <c r="AD5" s="204">
        <v>83.7</v>
      </c>
      <c r="AE5" s="204">
        <v>84.4</v>
      </c>
      <c r="AF5" s="204">
        <v>84.8</v>
      </c>
      <c r="AG5" s="204">
        <v>87.1</v>
      </c>
      <c r="AH5" s="204">
        <v>83.1</v>
      </c>
      <c r="AI5" s="204">
        <v>87.6</v>
      </c>
      <c r="AJ5" s="204">
        <v>85.7</v>
      </c>
      <c r="AK5" s="204">
        <v>94.1</v>
      </c>
      <c r="AL5" s="204" t="s">
        <v>19</v>
      </c>
      <c r="AM5" s="204" t="s">
        <v>19</v>
      </c>
      <c r="AN5" s="206" t="s">
        <v>19</v>
      </c>
      <c r="AO5" s="206" t="s">
        <v>19</v>
      </c>
      <c r="AP5" s="667" t="s">
        <v>19</v>
      </c>
      <c r="AQ5" s="205" t="s">
        <v>19</v>
      </c>
      <c r="AR5" s="206" t="s">
        <v>19</v>
      </c>
      <c r="AS5" s="205" t="s">
        <v>19</v>
      </c>
      <c r="AT5" s="206" t="s">
        <v>19</v>
      </c>
      <c r="AU5" s="205" t="s">
        <v>19</v>
      </c>
      <c r="AV5" s="206" t="s">
        <v>19</v>
      </c>
      <c r="AW5" s="205" t="s">
        <v>19</v>
      </c>
      <c r="AX5" s="206" t="s">
        <v>19</v>
      </c>
      <c r="AY5" s="205" t="s">
        <v>19</v>
      </c>
      <c r="AZ5" s="206" t="s">
        <v>19</v>
      </c>
      <c r="BA5" s="206" t="s">
        <v>19</v>
      </c>
      <c r="BB5" s="667" t="s">
        <v>19</v>
      </c>
      <c r="BC5" s="206" t="s">
        <v>19</v>
      </c>
      <c r="BD5" s="667" t="s">
        <v>19</v>
      </c>
      <c r="BE5" s="206" t="s">
        <v>19</v>
      </c>
      <c r="BF5" s="667" t="s">
        <v>19</v>
      </c>
      <c r="BG5" s="205" t="s">
        <v>19</v>
      </c>
      <c r="BH5" s="205" t="s">
        <v>19</v>
      </c>
      <c r="BI5" s="205" t="s">
        <v>19</v>
      </c>
      <c r="BJ5" s="206" t="s">
        <v>19</v>
      </c>
      <c r="BK5" s="206" t="s">
        <v>19</v>
      </c>
      <c r="BL5" s="206" t="s">
        <v>19</v>
      </c>
      <c r="BM5" s="206" t="s">
        <v>19</v>
      </c>
      <c r="BN5" s="206" t="s">
        <v>19</v>
      </c>
      <c r="BO5" s="206" t="s">
        <v>19</v>
      </c>
      <c r="BP5" s="206" t="s">
        <v>19</v>
      </c>
      <c r="BQ5" s="206" t="s">
        <v>19</v>
      </c>
      <c r="BR5" s="667" t="s">
        <v>19</v>
      </c>
      <c r="BS5" s="206" t="s">
        <v>19</v>
      </c>
      <c r="BT5" s="667" t="s">
        <v>19</v>
      </c>
      <c r="BU5" s="667" t="s">
        <v>19</v>
      </c>
      <c r="BV5" s="667" t="s">
        <v>19</v>
      </c>
      <c r="BW5" s="207" t="s">
        <v>19</v>
      </c>
    </row>
    <row r="6" spans="2:75" ht="13.5">
      <c r="B6" s="6"/>
      <c r="C6" s="7" t="s">
        <v>54</v>
      </c>
      <c r="D6" s="208">
        <v>88.6</v>
      </c>
      <c r="E6" s="208">
        <v>83.1</v>
      </c>
      <c r="F6" s="208">
        <v>86.3</v>
      </c>
      <c r="G6" s="208">
        <v>86.4</v>
      </c>
      <c r="H6" s="208">
        <v>89.3</v>
      </c>
      <c r="I6" s="208">
        <v>87.4</v>
      </c>
      <c r="J6" s="208">
        <v>89.4</v>
      </c>
      <c r="K6" s="208">
        <v>83.3</v>
      </c>
      <c r="L6" s="208">
        <v>76.3</v>
      </c>
      <c r="M6" s="208">
        <v>77.9</v>
      </c>
      <c r="N6" s="208">
        <v>74</v>
      </c>
      <c r="O6" s="208">
        <v>71.7</v>
      </c>
      <c r="P6" s="208">
        <v>71.6</v>
      </c>
      <c r="Q6" s="208">
        <v>75.8</v>
      </c>
      <c r="R6" s="208">
        <v>79.9</v>
      </c>
      <c r="S6" s="208">
        <v>81.6</v>
      </c>
      <c r="T6" s="208">
        <v>81.1</v>
      </c>
      <c r="U6" s="208">
        <v>82.9</v>
      </c>
      <c r="V6" s="208">
        <v>79.4</v>
      </c>
      <c r="W6" s="208">
        <v>81.5</v>
      </c>
      <c r="X6" s="208">
        <v>81.1</v>
      </c>
      <c r="Y6" s="208">
        <v>82.5</v>
      </c>
      <c r="Z6" s="208">
        <v>82.4</v>
      </c>
      <c r="AA6" s="208">
        <v>83.9</v>
      </c>
      <c r="AB6" s="208">
        <v>83.7</v>
      </c>
      <c r="AC6" s="208">
        <v>84</v>
      </c>
      <c r="AD6" s="208">
        <v>85.1</v>
      </c>
      <c r="AE6" s="208">
        <v>85.4</v>
      </c>
      <c r="AF6" s="208">
        <v>85.6</v>
      </c>
      <c r="AG6" s="208">
        <v>88.5</v>
      </c>
      <c r="AH6" s="208">
        <v>86.6</v>
      </c>
      <c r="AI6" s="208">
        <v>92.6</v>
      </c>
      <c r="AJ6" s="208">
        <v>88.3</v>
      </c>
      <c r="AK6" s="208">
        <v>101.8</v>
      </c>
      <c r="AL6" s="208" t="s">
        <v>19</v>
      </c>
      <c r="AM6" s="208" t="s">
        <v>19</v>
      </c>
      <c r="AN6" s="243" t="s">
        <v>19</v>
      </c>
      <c r="AO6" s="243" t="s">
        <v>19</v>
      </c>
      <c r="AP6" s="669" t="s">
        <v>19</v>
      </c>
      <c r="AQ6" s="668" t="s">
        <v>19</v>
      </c>
      <c r="AR6" s="243" t="s">
        <v>19</v>
      </c>
      <c r="AS6" s="668" t="s">
        <v>19</v>
      </c>
      <c r="AT6" s="243" t="s">
        <v>19</v>
      </c>
      <c r="AU6" s="668" t="s">
        <v>19</v>
      </c>
      <c r="AV6" s="243" t="s">
        <v>19</v>
      </c>
      <c r="AW6" s="668" t="s">
        <v>19</v>
      </c>
      <c r="AX6" s="243" t="s">
        <v>19</v>
      </c>
      <c r="AY6" s="668" t="s">
        <v>19</v>
      </c>
      <c r="AZ6" s="243" t="s">
        <v>19</v>
      </c>
      <c r="BA6" s="243" t="s">
        <v>19</v>
      </c>
      <c r="BB6" s="669" t="s">
        <v>19</v>
      </c>
      <c r="BC6" s="243" t="s">
        <v>19</v>
      </c>
      <c r="BD6" s="669" t="s">
        <v>19</v>
      </c>
      <c r="BE6" s="243" t="s">
        <v>19</v>
      </c>
      <c r="BF6" s="669" t="s">
        <v>19</v>
      </c>
      <c r="BG6" s="668" t="s">
        <v>19</v>
      </c>
      <c r="BH6" s="668" t="s">
        <v>19</v>
      </c>
      <c r="BI6" s="668" t="s">
        <v>19</v>
      </c>
      <c r="BJ6" s="243" t="s">
        <v>19</v>
      </c>
      <c r="BK6" s="243" t="s">
        <v>19</v>
      </c>
      <c r="BL6" s="243" t="s">
        <v>19</v>
      </c>
      <c r="BM6" s="243" t="s">
        <v>19</v>
      </c>
      <c r="BN6" s="243" t="s">
        <v>19</v>
      </c>
      <c r="BO6" s="243" t="s">
        <v>19</v>
      </c>
      <c r="BP6" s="243" t="s">
        <v>19</v>
      </c>
      <c r="BQ6" s="243" t="s">
        <v>19</v>
      </c>
      <c r="BR6" s="669" t="s">
        <v>19</v>
      </c>
      <c r="BS6" s="243" t="s">
        <v>19</v>
      </c>
      <c r="BT6" s="669" t="s">
        <v>19</v>
      </c>
      <c r="BU6" s="669" t="s">
        <v>19</v>
      </c>
      <c r="BV6" s="669" t="s">
        <v>19</v>
      </c>
      <c r="BW6" s="670" t="s">
        <v>19</v>
      </c>
    </row>
    <row r="7" spans="2:75" ht="13.5">
      <c r="B7" s="6"/>
      <c r="C7" s="7" t="s">
        <v>55</v>
      </c>
      <c r="D7" s="208">
        <v>70.3</v>
      </c>
      <c r="E7" s="208">
        <v>74.5</v>
      </c>
      <c r="F7" s="208">
        <v>74.8</v>
      </c>
      <c r="G7" s="208">
        <v>79.7</v>
      </c>
      <c r="H7" s="208">
        <v>84.8</v>
      </c>
      <c r="I7" s="208">
        <v>81.2</v>
      </c>
      <c r="J7" s="208">
        <v>93</v>
      </c>
      <c r="K7" s="208">
        <v>87.8</v>
      </c>
      <c r="L7" s="208">
        <v>84.7</v>
      </c>
      <c r="M7" s="208">
        <v>80.9</v>
      </c>
      <c r="N7" s="208">
        <v>77.7</v>
      </c>
      <c r="O7" s="208">
        <v>79.5</v>
      </c>
      <c r="P7" s="208">
        <v>77.8</v>
      </c>
      <c r="Q7" s="208">
        <v>79.9</v>
      </c>
      <c r="R7" s="208">
        <v>84.9</v>
      </c>
      <c r="S7" s="208">
        <v>85.8</v>
      </c>
      <c r="T7" s="208">
        <v>83</v>
      </c>
      <c r="U7" s="208">
        <v>84.3</v>
      </c>
      <c r="V7" s="208">
        <v>81.4</v>
      </c>
      <c r="W7" s="208">
        <v>82.9</v>
      </c>
      <c r="X7" s="208">
        <v>82.1</v>
      </c>
      <c r="Y7" s="208">
        <v>83.2</v>
      </c>
      <c r="Z7" s="208">
        <v>81.8</v>
      </c>
      <c r="AA7" s="208">
        <v>82.4</v>
      </c>
      <c r="AB7" s="208">
        <v>78.1</v>
      </c>
      <c r="AC7" s="208">
        <v>78.1</v>
      </c>
      <c r="AD7" s="208">
        <v>74.5</v>
      </c>
      <c r="AE7" s="208">
        <v>74.5</v>
      </c>
      <c r="AF7" s="208">
        <v>80.9</v>
      </c>
      <c r="AG7" s="208">
        <v>83.3</v>
      </c>
      <c r="AH7" s="208">
        <v>83.3</v>
      </c>
      <c r="AI7" s="208">
        <v>88.9</v>
      </c>
      <c r="AJ7" s="208">
        <v>81.6</v>
      </c>
      <c r="AK7" s="208">
        <v>91.9</v>
      </c>
      <c r="AL7" s="208" t="s">
        <v>19</v>
      </c>
      <c r="AM7" s="208" t="s">
        <v>19</v>
      </c>
      <c r="AN7" s="243" t="s">
        <v>19</v>
      </c>
      <c r="AO7" s="243" t="s">
        <v>19</v>
      </c>
      <c r="AP7" s="669" t="s">
        <v>19</v>
      </c>
      <c r="AQ7" s="668" t="s">
        <v>19</v>
      </c>
      <c r="AR7" s="243" t="s">
        <v>19</v>
      </c>
      <c r="AS7" s="668" t="s">
        <v>19</v>
      </c>
      <c r="AT7" s="243" t="s">
        <v>19</v>
      </c>
      <c r="AU7" s="668" t="s">
        <v>19</v>
      </c>
      <c r="AV7" s="243" t="s">
        <v>19</v>
      </c>
      <c r="AW7" s="668" t="s">
        <v>19</v>
      </c>
      <c r="AX7" s="243" t="s">
        <v>19</v>
      </c>
      <c r="AY7" s="668" t="s">
        <v>19</v>
      </c>
      <c r="AZ7" s="243" t="s">
        <v>19</v>
      </c>
      <c r="BA7" s="243" t="s">
        <v>19</v>
      </c>
      <c r="BB7" s="669" t="s">
        <v>19</v>
      </c>
      <c r="BC7" s="243" t="s">
        <v>19</v>
      </c>
      <c r="BD7" s="669" t="s">
        <v>19</v>
      </c>
      <c r="BE7" s="243" t="s">
        <v>19</v>
      </c>
      <c r="BF7" s="669" t="s">
        <v>19</v>
      </c>
      <c r="BG7" s="668" t="s">
        <v>19</v>
      </c>
      <c r="BH7" s="668" t="s">
        <v>19</v>
      </c>
      <c r="BI7" s="668" t="s">
        <v>19</v>
      </c>
      <c r="BJ7" s="243" t="s">
        <v>19</v>
      </c>
      <c r="BK7" s="243" t="s">
        <v>19</v>
      </c>
      <c r="BL7" s="243" t="s">
        <v>19</v>
      </c>
      <c r="BM7" s="243" t="s">
        <v>19</v>
      </c>
      <c r="BN7" s="243" t="s">
        <v>19</v>
      </c>
      <c r="BO7" s="243" t="s">
        <v>19</v>
      </c>
      <c r="BP7" s="243" t="s">
        <v>19</v>
      </c>
      <c r="BQ7" s="243" t="s">
        <v>19</v>
      </c>
      <c r="BR7" s="669" t="s">
        <v>19</v>
      </c>
      <c r="BS7" s="243" t="s">
        <v>19</v>
      </c>
      <c r="BT7" s="669" t="s">
        <v>19</v>
      </c>
      <c r="BU7" s="669" t="s">
        <v>19</v>
      </c>
      <c r="BV7" s="669" t="s">
        <v>19</v>
      </c>
      <c r="BW7" s="670" t="s">
        <v>19</v>
      </c>
    </row>
    <row r="8" spans="2:75" ht="13.5">
      <c r="B8" s="6"/>
      <c r="C8" s="7" t="s">
        <v>56</v>
      </c>
      <c r="D8" s="208">
        <v>82.8</v>
      </c>
      <c r="E8" s="208">
        <v>83.4</v>
      </c>
      <c r="F8" s="208">
        <v>83.5</v>
      </c>
      <c r="G8" s="208">
        <v>86.7</v>
      </c>
      <c r="H8" s="208">
        <v>92.5</v>
      </c>
      <c r="I8" s="208">
        <v>92.2</v>
      </c>
      <c r="J8" s="208">
        <v>93.4</v>
      </c>
      <c r="K8" s="208">
        <v>92.4</v>
      </c>
      <c r="L8" s="208">
        <v>88.8</v>
      </c>
      <c r="M8" s="208">
        <v>80.8</v>
      </c>
      <c r="N8" s="208">
        <v>79.9</v>
      </c>
      <c r="O8" s="208">
        <v>75.9</v>
      </c>
      <c r="P8" s="208">
        <v>77.6</v>
      </c>
      <c r="Q8" s="208">
        <v>79.4</v>
      </c>
      <c r="R8" s="208">
        <v>78.8</v>
      </c>
      <c r="S8" s="208">
        <v>81.4</v>
      </c>
      <c r="T8" s="208">
        <v>82.6</v>
      </c>
      <c r="U8" s="208">
        <v>85.4</v>
      </c>
      <c r="V8" s="208">
        <v>85.6</v>
      </c>
      <c r="W8" s="208">
        <v>89.1</v>
      </c>
      <c r="X8" s="208">
        <v>86.1</v>
      </c>
      <c r="Y8" s="208">
        <v>88.4</v>
      </c>
      <c r="Z8" s="208">
        <v>82.2</v>
      </c>
      <c r="AA8" s="208">
        <v>84.3</v>
      </c>
      <c r="AB8" s="208">
        <v>78.1</v>
      </c>
      <c r="AC8" s="208">
        <v>78.6</v>
      </c>
      <c r="AD8" s="208">
        <v>82.8</v>
      </c>
      <c r="AE8" s="208">
        <v>83.2</v>
      </c>
      <c r="AF8" s="208">
        <v>84.6</v>
      </c>
      <c r="AG8" s="208">
        <v>87.2</v>
      </c>
      <c r="AH8" s="208">
        <v>85.4</v>
      </c>
      <c r="AI8" s="208">
        <v>90.3</v>
      </c>
      <c r="AJ8" s="208">
        <v>85.4</v>
      </c>
      <c r="AK8" s="208">
        <v>95.8</v>
      </c>
      <c r="AL8" s="208" t="s">
        <v>19</v>
      </c>
      <c r="AM8" s="208" t="s">
        <v>19</v>
      </c>
      <c r="AN8" s="243" t="s">
        <v>19</v>
      </c>
      <c r="AO8" s="243" t="s">
        <v>19</v>
      </c>
      <c r="AP8" s="669" t="s">
        <v>19</v>
      </c>
      <c r="AQ8" s="668" t="s">
        <v>19</v>
      </c>
      <c r="AR8" s="243" t="s">
        <v>19</v>
      </c>
      <c r="AS8" s="668" t="s">
        <v>19</v>
      </c>
      <c r="AT8" s="243" t="s">
        <v>19</v>
      </c>
      <c r="AU8" s="668" t="s">
        <v>19</v>
      </c>
      <c r="AV8" s="243" t="s">
        <v>19</v>
      </c>
      <c r="AW8" s="668" t="s">
        <v>19</v>
      </c>
      <c r="AX8" s="243" t="s">
        <v>19</v>
      </c>
      <c r="AY8" s="668" t="s">
        <v>19</v>
      </c>
      <c r="AZ8" s="243" t="s">
        <v>19</v>
      </c>
      <c r="BA8" s="243" t="s">
        <v>19</v>
      </c>
      <c r="BB8" s="669" t="s">
        <v>19</v>
      </c>
      <c r="BC8" s="243" t="s">
        <v>19</v>
      </c>
      <c r="BD8" s="669" t="s">
        <v>19</v>
      </c>
      <c r="BE8" s="243" t="s">
        <v>19</v>
      </c>
      <c r="BF8" s="669" t="s">
        <v>19</v>
      </c>
      <c r="BG8" s="668" t="s">
        <v>19</v>
      </c>
      <c r="BH8" s="668" t="s">
        <v>19</v>
      </c>
      <c r="BI8" s="668" t="s">
        <v>19</v>
      </c>
      <c r="BJ8" s="243" t="s">
        <v>19</v>
      </c>
      <c r="BK8" s="243" t="s">
        <v>19</v>
      </c>
      <c r="BL8" s="243" t="s">
        <v>19</v>
      </c>
      <c r="BM8" s="243" t="s">
        <v>19</v>
      </c>
      <c r="BN8" s="243" t="s">
        <v>19</v>
      </c>
      <c r="BO8" s="243" t="s">
        <v>19</v>
      </c>
      <c r="BP8" s="243" t="s">
        <v>19</v>
      </c>
      <c r="BQ8" s="243" t="s">
        <v>19</v>
      </c>
      <c r="BR8" s="669" t="s">
        <v>19</v>
      </c>
      <c r="BS8" s="243" t="s">
        <v>19</v>
      </c>
      <c r="BT8" s="669" t="s">
        <v>19</v>
      </c>
      <c r="BU8" s="669" t="s">
        <v>19</v>
      </c>
      <c r="BV8" s="669" t="s">
        <v>19</v>
      </c>
      <c r="BW8" s="670" t="s">
        <v>19</v>
      </c>
    </row>
    <row r="9" spans="2:75" ht="13.5">
      <c r="B9" s="3"/>
      <c r="C9" s="8" t="s">
        <v>57</v>
      </c>
      <c r="D9" s="212">
        <v>78.7</v>
      </c>
      <c r="E9" s="212">
        <v>76.6</v>
      </c>
      <c r="F9" s="212">
        <v>78.5</v>
      </c>
      <c r="G9" s="212">
        <v>81.3</v>
      </c>
      <c r="H9" s="212">
        <v>83.4</v>
      </c>
      <c r="I9" s="212">
        <v>81.9</v>
      </c>
      <c r="J9" s="212">
        <v>84.6</v>
      </c>
      <c r="K9" s="212">
        <v>80.4</v>
      </c>
      <c r="L9" s="212">
        <v>79.5</v>
      </c>
      <c r="M9" s="212">
        <v>73</v>
      </c>
      <c r="N9" s="212">
        <v>71.2</v>
      </c>
      <c r="O9" s="212">
        <v>74.8</v>
      </c>
      <c r="P9" s="212">
        <v>75.8</v>
      </c>
      <c r="Q9" s="212">
        <v>79.3</v>
      </c>
      <c r="R9" s="212">
        <v>81.8</v>
      </c>
      <c r="S9" s="212">
        <v>83.3</v>
      </c>
      <c r="T9" s="212">
        <v>81.1</v>
      </c>
      <c r="U9" s="212">
        <v>82.6</v>
      </c>
      <c r="V9" s="212">
        <v>81.4</v>
      </c>
      <c r="W9" s="212">
        <v>82.3</v>
      </c>
      <c r="X9" s="212">
        <v>79.3</v>
      </c>
      <c r="Y9" s="212">
        <v>80.5</v>
      </c>
      <c r="Z9" s="212">
        <v>78.7</v>
      </c>
      <c r="AA9" s="212">
        <v>79.4</v>
      </c>
      <c r="AB9" s="212">
        <v>79.7</v>
      </c>
      <c r="AC9" s="212">
        <v>80</v>
      </c>
      <c r="AD9" s="212">
        <v>81.8</v>
      </c>
      <c r="AE9" s="212">
        <v>81.9</v>
      </c>
      <c r="AF9" s="212">
        <v>84.9</v>
      </c>
      <c r="AG9" s="212">
        <v>87.2</v>
      </c>
      <c r="AH9" s="212">
        <v>85.3</v>
      </c>
      <c r="AI9" s="212">
        <v>90.1</v>
      </c>
      <c r="AJ9" s="212">
        <v>84.7</v>
      </c>
      <c r="AK9" s="212">
        <v>94.2</v>
      </c>
      <c r="AL9" s="212" t="s">
        <v>19</v>
      </c>
      <c r="AM9" s="212" t="s">
        <v>19</v>
      </c>
      <c r="AN9" s="671" t="s">
        <v>19</v>
      </c>
      <c r="AO9" s="671" t="s">
        <v>19</v>
      </c>
      <c r="AP9" s="673" t="s">
        <v>19</v>
      </c>
      <c r="AQ9" s="672" t="s">
        <v>19</v>
      </c>
      <c r="AR9" s="671" t="s">
        <v>19</v>
      </c>
      <c r="AS9" s="672" t="s">
        <v>19</v>
      </c>
      <c r="AT9" s="671" t="s">
        <v>19</v>
      </c>
      <c r="AU9" s="672" t="s">
        <v>19</v>
      </c>
      <c r="AV9" s="671" t="s">
        <v>19</v>
      </c>
      <c r="AW9" s="672" t="s">
        <v>19</v>
      </c>
      <c r="AX9" s="671" t="s">
        <v>19</v>
      </c>
      <c r="AY9" s="672" t="s">
        <v>19</v>
      </c>
      <c r="AZ9" s="671" t="s">
        <v>19</v>
      </c>
      <c r="BA9" s="671" t="s">
        <v>19</v>
      </c>
      <c r="BB9" s="673" t="s">
        <v>19</v>
      </c>
      <c r="BC9" s="671" t="s">
        <v>19</v>
      </c>
      <c r="BD9" s="673" t="s">
        <v>19</v>
      </c>
      <c r="BE9" s="671" t="s">
        <v>19</v>
      </c>
      <c r="BF9" s="673" t="s">
        <v>19</v>
      </c>
      <c r="BG9" s="672" t="s">
        <v>19</v>
      </c>
      <c r="BH9" s="672" t="s">
        <v>19</v>
      </c>
      <c r="BI9" s="672" t="s">
        <v>19</v>
      </c>
      <c r="BJ9" s="671" t="s">
        <v>19</v>
      </c>
      <c r="BK9" s="671" t="s">
        <v>19</v>
      </c>
      <c r="BL9" s="671" t="s">
        <v>19</v>
      </c>
      <c r="BM9" s="671" t="s">
        <v>19</v>
      </c>
      <c r="BN9" s="671" t="s">
        <v>19</v>
      </c>
      <c r="BO9" s="671" t="s">
        <v>19</v>
      </c>
      <c r="BP9" s="671" t="s">
        <v>19</v>
      </c>
      <c r="BQ9" s="671" t="s">
        <v>19</v>
      </c>
      <c r="BR9" s="673" t="s">
        <v>19</v>
      </c>
      <c r="BS9" s="671" t="s">
        <v>19</v>
      </c>
      <c r="BT9" s="673" t="s">
        <v>19</v>
      </c>
      <c r="BU9" s="673" t="s">
        <v>19</v>
      </c>
      <c r="BV9" s="673" t="s">
        <v>19</v>
      </c>
      <c r="BW9" s="674" t="s">
        <v>19</v>
      </c>
    </row>
    <row r="10" spans="2:75" ht="13.5">
      <c r="B10" s="3">
        <v>2</v>
      </c>
      <c r="C10" s="4" t="s">
        <v>15</v>
      </c>
      <c r="D10" s="709" t="s">
        <v>19</v>
      </c>
      <c r="E10" s="709" t="s">
        <v>19</v>
      </c>
      <c r="F10" s="709" t="s">
        <v>19</v>
      </c>
      <c r="G10" s="709" t="s">
        <v>19</v>
      </c>
      <c r="H10" s="709" t="s">
        <v>19</v>
      </c>
      <c r="I10" s="709" t="s">
        <v>19</v>
      </c>
      <c r="J10" s="709" t="s">
        <v>19</v>
      </c>
      <c r="K10" s="709" t="s">
        <v>19</v>
      </c>
      <c r="L10" s="709" t="s">
        <v>19</v>
      </c>
      <c r="M10" s="709" t="s">
        <v>19</v>
      </c>
      <c r="N10" s="709" t="s">
        <v>19</v>
      </c>
      <c r="O10" s="709" t="s">
        <v>19</v>
      </c>
      <c r="P10" s="709" t="s">
        <v>19</v>
      </c>
      <c r="Q10" s="709" t="s">
        <v>19</v>
      </c>
      <c r="R10" s="709" t="s">
        <v>19</v>
      </c>
      <c r="S10" s="709" t="s">
        <v>19</v>
      </c>
      <c r="T10" s="709" t="s">
        <v>19</v>
      </c>
      <c r="U10" s="709" t="s">
        <v>19</v>
      </c>
      <c r="V10" s="709" t="s">
        <v>19</v>
      </c>
      <c r="W10" s="709" t="s">
        <v>19</v>
      </c>
      <c r="X10" s="709" t="s">
        <v>215</v>
      </c>
      <c r="Y10" s="709" t="s">
        <v>215</v>
      </c>
      <c r="Z10" s="709" t="s">
        <v>19</v>
      </c>
      <c r="AA10" s="709" t="s">
        <v>19</v>
      </c>
      <c r="AB10" s="709" t="s">
        <v>19</v>
      </c>
      <c r="AC10" s="709" t="s">
        <v>19</v>
      </c>
      <c r="AD10" s="709" t="s">
        <v>19</v>
      </c>
      <c r="AE10" s="709" t="s">
        <v>19</v>
      </c>
      <c r="AF10" s="709" t="s">
        <v>19</v>
      </c>
      <c r="AG10" s="709" t="s">
        <v>19</v>
      </c>
      <c r="AH10" s="709" t="s">
        <v>19</v>
      </c>
      <c r="AI10" s="709" t="s">
        <v>19</v>
      </c>
      <c r="AJ10" s="709" t="s">
        <v>19</v>
      </c>
      <c r="AK10" s="709" t="s">
        <v>19</v>
      </c>
      <c r="AL10" s="709">
        <v>90.9</v>
      </c>
      <c r="AM10" s="709">
        <v>98.20659291074476</v>
      </c>
      <c r="AN10" s="711">
        <v>89.6</v>
      </c>
      <c r="AO10" s="711">
        <v>95.1</v>
      </c>
      <c r="AP10" s="729">
        <v>91.7</v>
      </c>
      <c r="AQ10" s="710">
        <v>96.6</v>
      </c>
      <c r="AR10" s="711">
        <v>94.7</v>
      </c>
      <c r="AS10" s="710">
        <v>98.7</v>
      </c>
      <c r="AT10" s="711">
        <v>97</v>
      </c>
      <c r="AU10" s="710">
        <v>100.8</v>
      </c>
      <c r="AV10" s="711">
        <v>98.2</v>
      </c>
      <c r="AW10" s="710">
        <v>105</v>
      </c>
      <c r="AX10" s="711">
        <v>94.3</v>
      </c>
      <c r="AY10" s="710">
        <v>102.9</v>
      </c>
      <c r="AZ10" s="711">
        <v>94.6</v>
      </c>
      <c r="BA10" s="711">
        <v>103.3</v>
      </c>
      <c r="BB10" s="729">
        <v>93.6</v>
      </c>
      <c r="BC10" s="711">
        <v>102.3</v>
      </c>
      <c r="BD10" s="729">
        <v>94.9</v>
      </c>
      <c r="BE10" s="711">
        <v>104.3</v>
      </c>
      <c r="BF10" s="729">
        <v>95.2</v>
      </c>
      <c r="BG10" s="710">
        <v>104.5</v>
      </c>
      <c r="BH10" s="710">
        <v>93.1</v>
      </c>
      <c r="BI10" s="710">
        <v>100.8</v>
      </c>
      <c r="BJ10" s="711">
        <v>94.2</v>
      </c>
      <c r="BK10" s="711">
        <v>100.7</v>
      </c>
      <c r="BL10" s="711">
        <v>93.4</v>
      </c>
      <c r="BM10" s="711">
        <v>99.9</v>
      </c>
      <c r="BN10" s="711">
        <v>93.8</v>
      </c>
      <c r="BO10" s="711">
        <v>100.49999999999999</v>
      </c>
      <c r="BP10" s="711">
        <v>94.1</v>
      </c>
      <c r="BQ10" s="711">
        <v>99.4</v>
      </c>
      <c r="BR10" s="729">
        <v>93.8</v>
      </c>
      <c r="BS10" s="711">
        <v>99.9</v>
      </c>
      <c r="BT10" s="729">
        <v>87.5</v>
      </c>
      <c r="BU10" s="729">
        <v>94.19999999999999</v>
      </c>
      <c r="BV10" s="729">
        <v>93.8</v>
      </c>
      <c r="BW10" s="712">
        <v>95.8</v>
      </c>
    </row>
    <row r="11" spans="2:75" ht="13.5">
      <c r="B11" s="9"/>
      <c r="C11" s="5" t="s">
        <v>15</v>
      </c>
      <c r="D11" s="204">
        <v>84.4</v>
      </c>
      <c r="E11" s="204">
        <v>85.9</v>
      </c>
      <c r="F11" s="204">
        <v>85</v>
      </c>
      <c r="G11" s="204">
        <v>86.1</v>
      </c>
      <c r="H11" s="204">
        <v>88.1</v>
      </c>
      <c r="I11" s="204">
        <v>86.5</v>
      </c>
      <c r="J11" s="204">
        <v>91.4</v>
      </c>
      <c r="K11" s="204">
        <v>87.9</v>
      </c>
      <c r="L11" s="204">
        <v>86.3</v>
      </c>
      <c r="M11" s="204">
        <v>77.4</v>
      </c>
      <c r="N11" s="204">
        <v>78.9</v>
      </c>
      <c r="O11" s="204">
        <v>76.6</v>
      </c>
      <c r="P11" s="204">
        <v>78.1</v>
      </c>
      <c r="Q11" s="204">
        <v>79.7</v>
      </c>
      <c r="R11" s="204">
        <v>83.2</v>
      </c>
      <c r="S11" s="204">
        <v>87.3</v>
      </c>
      <c r="T11" s="204">
        <v>84.2</v>
      </c>
      <c r="U11" s="204">
        <v>88.1</v>
      </c>
      <c r="V11" s="204">
        <v>86</v>
      </c>
      <c r="W11" s="204">
        <v>90.6</v>
      </c>
      <c r="X11" s="204">
        <v>86.2</v>
      </c>
      <c r="Y11" s="204">
        <v>89.4</v>
      </c>
      <c r="Z11" s="204">
        <v>88.6</v>
      </c>
      <c r="AA11" s="204">
        <v>91.5</v>
      </c>
      <c r="AB11" s="204">
        <v>87.4</v>
      </c>
      <c r="AC11" s="204">
        <v>88.1</v>
      </c>
      <c r="AD11" s="204">
        <v>84.9</v>
      </c>
      <c r="AE11" s="204">
        <v>85.6</v>
      </c>
      <c r="AF11" s="204">
        <v>86.6</v>
      </c>
      <c r="AG11" s="204">
        <v>89.2</v>
      </c>
      <c r="AH11" s="204">
        <v>89.3</v>
      </c>
      <c r="AI11" s="204">
        <v>94.6</v>
      </c>
      <c r="AJ11" s="1057">
        <v>88.8</v>
      </c>
      <c r="AK11" s="1057">
        <v>98.3</v>
      </c>
      <c r="AL11" s="1057" t="s">
        <v>19</v>
      </c>
      <c r="AM11" s="1057" t="s">
        <v>19</v>
      </c>
      <c r="AN11" s="243" t="s">
        <v>19</v>
      </c>
      <c r="AO11" s="243" t="s">
        <v>19</v>
      </c>
      <c r="AP11" s="669" t="s">
        <v>19</v>
      </c>
      <c r="AQ11" s="668" t="s">
        <v>19</v>
      </c>
      <c r="AR11" s="243" t="s">
        <v>19</v>
      </c>
      <c r="AS11" s="668" t="s">
        <v>19</v>
      </c>
      <c r="AT11" s="243" t="s">
        <v>19</v>
      </c>
      <c r="AU11" s="668" t="s">
        <v>19</v>
      </c>
      <c r="AV11" s="243" t="s">
        <v>19</v>
      </c>
      <c r="AW11" s="668" t="s">
        <v>19</v>
      </c>
      <c r="AX11" s="243" t="s">
        <v>19</v>
      </c>
      <c r="AY11" s="668" t="s">
        <v>19</v>
      </c>
      <c r="AZ11" s="243" t="s">
        <v>19</v>
      </c>
      <c r="BA11" s="243" t="s">
        <v>19</v>
      </c>
      <c r="BB11" s="669" t="s">
        <v>19</v>
      </c>
      <c r="BC11" s="243" t="s">
        <v>19</v>
      </c>
      <c r="BD11" s="669" t="s">
        <v>19</v>
      </c>
      <c r="BE11" s="243" t="s">
        <v>19</v>
      </c>
      <c r="BF11" s="669" t="s">
        <v>19</v>
      </c>
      <c r="BG11" s="668" t="s">
        <v>19</v>
      </c>
      <c r="BH11" s="668" t="s">
        <v>19</v>
      </c>
      <c r="BI11" s="668" t="s">
        <v>19</v>
      </c>
      <c r="BJ11" s="243" t="s">
        <v>19</v>
      </c>
      <c r="BK11" s="243" t="s">
        <v>19</v>
      </c>
      <c r="BL11" s="243" t="s">
        <v>19</v>
      </c>
      <c r="BM11" s="243" t="s">
        <v>19</v>
      </c>
      <c r="BN11" s="243" t="s">
        <v>19</v>
      </c>
      <c r="BO11" s="243" t="s">
        <v>19</v>
      </c>
      <c r="BP11" s="243" t="s">
        <v>19</v>
      </c>
      <c r="BQ11" s="243" t="s">
        <v>19</v>
      </c>
      <c r="BR11" s="669" t="s">
        <v>19</v>
      </c>
      <c r="BS11" s="243" t="s">
        <v>19</v>
      </c>
      <c r="BT11" s="669" t="s">
        <v>19</v>
      </c>
      <c r="BU11" s="669" t="s">
        <v>19</v>
      </c>
      <c r="BV11" s="669" t="s">
        <v>19</v>
      </c>
      <c r="BW11" s="670" t="s">
        <v>19</v>
      </c>
    </row>
    <row r="12" spans="2:75" ht="13.5">
      <c r="B12" s="10"/>
      <c r="C12" s="8" t="s">
        <v>52</v>
      </c>
      <c r="D12" s="212">
        <v>79.9</v>
      </c>
      <c r="E12" s="212">
        <v>78.1</v>
      </c>
      <c r="F12" s="212">
        <v>80</v>
      </c>
      <c r="G12" s="212">
        <v>81.8</v>
      </c>
      <c r="H12" s="212">
        <v>84.4</v>
      </c>
      <c r="I12" s="212">
        <v>79.6</v>
      </c>
      <c r="J12" s="212">
        <v>83</v>
      </c>
      <c r="K12" s="212">
        <v>78.9</v>
      </c>
      <c r="L12" s="212">
        <v>81.6</v>
      </c>
      <c r="M12" s="212">
        <v>83.1</v>
      </c>
      <c r="N12" s="212">
        <v>72.3</v>
      </c>
      <c r="O12" s="212">
        <v>82.1</v>
      </c>
      <c r="P12" s="212">
        <v>74.9</v>
      </c>
      <c r="Q12" s="212">
        <v>83.1</v>
      </c>
      <c r="R12" s="212">
        <v>79.5</v>
      </c>
      <c r="S12" s="212">
        <v>81.1</v>
      </c>
      <c r="T12" s="212">
        <v>81.9</v>
      </c>
      <c r="U12" s="212">
        <v>81.9</v>
      </c>
      <c r="V12" s="212">
        <v>82.2</v>
      </c>
      <c r="W12" s="212">
        <v>82.2</v>
      </c>
      <c r="X12" s="212">
        <v>84.7</v>
      </c>
      <c r="Y12" s="212">
        <v>86.1</v>
      </c>
      <c r="Z12" s="212">
        <v>80.1</v>
      </c>
      <c r="AA12" s="212">
        <v>80.1</v>
      </c>
      <c r="AB12" s="212">
        <v>82.4</v>
      </c>
      <c r="AC12" s="212">
        <v>82.4</v>
      </c>
      <c r="AD12" s="212">
        <v>84.3</v>
      </c>
      <c r="AE12" s="212">
        <v>84.5</v>
      </c>
      <c r="AF12" s="212">
        <v>83.5</v>
      </c>
      <c r="AG12" s="212">
        <v>86.2</v>
      </c>
      <c r="AH12" s="212">
        <v>91.4</v>
      </c>
      <c r="AI12" s="212">
        <v>98.1</v>
      </c>
      <c r="AJ12" s="232">
        <v>86</v>
      </c>
      <c r="AK12" s="232">
        <v>98.4</v>
      </c>
      <c r="AL12" s="232" t="s">
        <v>19</v>
      </c>
      <c r="AM12" s="232" t="s">
        <v>19</v>
      </c>
      <c r="AN12" s="243" t="s">
        <v>19</v>
      </c>
      <c r="AO12" s="243" t="s">
        <v>19</v>
      </c>
      <c r="AP12" s="669" t="s">
        <v>19</v>
      </c>
      <c r="AQ12" s="668" t="s">
        <v>19</v>
      </c>
      <c r="AR12" s="243" t="s">
        <v>19</v>
      </c>
      <c r="AS12" s="668" t="s">
        <v>19</v>
      </c>
      <c r="AT12" s="243" t="s">
        <v>19</v>
      </c>
      <c r="AU12" s="668" t="s">
        <v>19</v>
      </c>
      <c r="AV12" s="243" t="s">
        <v>19</v>
      </c>
      <c r="AW12" s="668" t="s">
        <v>19</v>
      </c>
      <c r="AX12" s="243" t="s">
        <v>19</v>
      </c>
      <c r="AY12" s="668" t="s">
        <v>19</v>
      </c>
      <c r="AZ12" s="243" t="s">
        <v>19</v>
      </c>
      <c r="BA12" s="243" t="s">
        <v>19</v>
      </c>
      <c r="BB12" s="669" t="s">
        <v>19</v>
      </c>
      <c r="BC12" s="243" t="s">
        <v>19</v>
      </c>
      <c r="BD12" s="669" t="s">
        <v>19</v>
      </c>
      <c r="BE12" s="243" t="s">
        <v>19</v>
      </c>
      <c r="BF12" s="669" t="s">
        <v>19</v>
      </c>
      <c r="BG12" s="668" t="s">
        <v>19</v>
      </c>
      <c r="BH12" s="668" t="s">
        <v>19</v>
      </c>
      <c r="BI12" s="668" t="s">
        <v>19</v>
      </c>
      <c r="BJ12" s="243" t="s">
        <v>19</v>
      </c>
      <c r="BK12" s="243" t="s">
        <v>19</v>
      </c>
      <c r="BL12" s="243" t="s">
        <v>19</v>
      </c>
      <c r="BM12" s="243" t="s">
        <v>19</v>
      </c>
      <c r="BN12" s="243" t="s">
        <v>19</v>
      </c>
      <c r="BO12" s="243" t="s">
        <v>19</v>
      </c>
      <c r="BP12" s="243" t="s">
        <v>19</v>
      </c>
      <c r="BQ12" s="243" t="s">
        <v>19</v>
      </c>
      <c r="BR12" s="669" t="s">
        <v>19</v>
      </c>
      <c r="BS12" s="243" t="s">
        <v>19</v>
      </c>
      <c r="BT12" s="669" t="s">
        <v>19</v>
      </c>
      <c r="BU12" s="669" t="s">
        <v>19</v>
      </c>
      <c r="BV12" s="669" t="s">
        <v>19</v>
      </c>
      <c r="BW12" s="670" t="s">
        <v>19</v>
      </c>
    </row>
    <row r="13" spans="2:75" ht="13.5">
      <c r="B13" s="3">
        <v>3</v>
      </c>
      <c r="C13" s="4" t="s">
        <v>16</v>
      </c>
      <c r="D13" s="216" t="s">
        <v>19</v>
      </c>
      <c r="E13" s="216" t="s">
        <v>19</v>
      </c>
      <c r="F13" s="216" t="s">
        <v>19</v>
      </c>
      <c r="G13" s="216" t="s">
        <v>19</v>
      </c>
      <c r="H13" s="216" t="s">
        <v>19</v>
      </c>
      <c r="I13" s="216" t="s">
        <v>19</v>
      </c>
      <c r="J13" s="216" t="s">
        <v>19</v>
      </c>
      <c r="K13" s="216" t="s">
        <v>19</v>
      </c>
      <c r="L13" s="216" t="s">
        <v>19</v>
      </c>
      <c r="M13" s="216" t="s">
        <v>19</v>
      </c>
      <c r="N13" s="216" t="s">
        <v>19</v>
      </c>
      <c r="O13" s="216" t="s">
        <v>19</v>
      </c>
      <c r="P13" s="216" t="s">
        <v>19</v>
      </c>
      <c r="Q13" s="216" t="s">
        <v>19</v>
      </c>
      <c r="R13" s="216" t="s">
        <v>19</v>
      </c>
      <c r="S13" s="216" t="s">
        <v>19</v>
      </c>
      <c r="T13" s="216" t="s">
        <v>19</v>
      </c>
      <c r="U13" s="216" t="s">
        <v>19</v>
      </c>
      <c r="V13" s="216" t="s">
        <v>19</v>
      </c>
      <c r="W13" s="216" t="s">
        <v>19</v>
      </c>
      <c r="X13" s="216" t="s">
        <v>215</v>
      </c>
      <c r="Y13" s="216" t="s">
        <v>220</v>
      </c>
      <c r="Z13" s="709" t="s">
        <v>19</v>
      </c>
      <c r="AA13" s="709" t="s">
        <v>19</v>
      </c>
      <c r="AB13" s="709" t="s">
        <v>19</v>
      </c>
      <c r="AC13" s="709" t="s">
        <v>19</v>
      </c>
      <c r="AD13" s="709" t="s">
        <v>19</v>
      </c>
      <c r="AE13" s="709" t="s">
        <v>19</v>
      </c>
      <c r="AF13" s="709" t="s">
        <v>19</v>
      </c>
      <c r="AG13" s="709" t="s">
        <v>19</v>
      </c>
      <c r="AH13" s="709" t="s">
        <v>19</v>
      </c>
      <c r="AI13" s="709" t="s">
        <v>19</v>
      </c>
      <c r="AJ13" s="709" t="s">
        <v>19</v>
      </c>
      <c r="AK13" s="709" t="s">
        <v>19</v>
      </c>
      <c r="AL13" s="709" t="s">
        <v>19</v>
      </c>
      <c r="AM13" s="709" t="s">
        <v>19</v>
      </c>
      <c r="AN13" s="216">
        <v>91.8</v>
      </c>
      <c r="AO13" s="216">
        <v>98</v>
      </c>
      <c r="AP13" s="675">
        <v>88.6</v>
      </c>
      <c r="AQ13" s="279">
        <v>93.7</v>
      </c>
      <c r="AR13" s="216">
        <v>93.4</v>
      </c>
      <c r="AS13" s="279">
        <v>97.7</v>
      </c>
      <c r="AT13" s="216">
        <v>90.3</v>
      </c>
      <c r="AU13" s="279">
        <v>94.1</v>
      </c>
      <c r="AV13" s="216">
        <v>91.8</v>
      </c>
      <c r="AW13" s="279">
        <v>98</v>
      </c>
      <c r="AX13" s="216">
        <v>88.7</v>
      </c>
      <c r="AY13" s="279">
        <v>96.4</v>
      </c>
      <c r="AZ13" s="216">
        <v>89.5</v>
      </c>
      <c r="BA13" s="216">
        <v>94.5</v>
      </c>
      <c r="BB13" s="675">
        <v>85.5</v>
      </c>
      <c r="BC13" s="216">
        <v>93.1</v>
      </c>
      <c r="BD13" s="675">
        <v>85</v>
      </c>
      <c r="BE13" s="216">
        <v>92.9</v>
      </c>
      <c r="BF13" s="675">
        <v>86.2</v>
      </c>
      <c r="BG13" s="279">
        <v>93.7</v>
      </c>
      <c r="BH13" s="279">
        <v>85.7</v>
      </c>
      <c r="BI13" s="279">
        <v>92.2</v>
      </c>
      <c r="BJ13" s="216">
        <v>89.9</v>
      </c>
      <c r="BK13" s="216">
        <v>95.5</v>
      </c>
      <c r="BL13" s="216">
        <v>90.9</v>
      </c>
      <c r="BM13" s="216">
        <v>96.7</v>
      </c>
      <c r="BN13" s="216">
        <v>93.30000000000001</v>
      </c>
      <c r="BO13" s="216">
        <v>99.3</v>
      </c>
      <c r="BP13" s="216">
        <v>95.19999999999999</v>
      </c>
      <c r="BQ13" s="216">
        <v>100.2</v>
      </c>
      <c r="BR13" s="675">
        <v>94.6</v>
      </c>
      <c r="BS13" s="216">
        <v>99.2</v>
      </c>
      <c r="BT13" s="675">
        <v>89.8</v>
      </c>
      <c r="BU13" s="675">
        <v>95.89999999999999</v>
      </c>
      <c r="BV13" s="675">
        <v>94.8</v>
      </c>
      <c r="BW13" s="217">
        <v>96.6</v>
      </c>
    </row>
    <row r="14" spans="2:75" ht="13.5">
      <c r="B14" s="9"/>
      <c r="C14" s="158" t="s">
        <v>16</v>
      </c>
      <c r="D14" s="218">
        <v>83.2</v>
      </c>
      <c r="E14" s="218">
        <v>83.9</v>
      </c>
      <c r="F14" s="218">
        <v>86.1</v>
      </c>
      <c r="G14" s="218">
        <v>85.1</v>
      </c>
      <c r="H14" s="218">
        <v>86</v>
      </c>
      <c r="I14" s="218">
        <v>84.3</v>
      </c>
      <c r="J14" s="218">
        <v>87.9</v>
      </c>
      <c r="K14" s="218">
        <v>84.8</v>
      </c>
      <c r="L14" s="218">
        <v>82</v>
      </c>
      <c r="M14" s="218">
        <v>75.8</v>
      </c>
      <c r="N14" s="218">
        <v>72.8</v>
      </c>
      <c r="O14" s="218">
        <v>74.2</v>
      </c>
      <c r="P14" s="218">
        <v>71.7</v>
      </c>
      <c r="Q14" s="218">
        <v>74.1</v>
      </c>
      <c r="R14" s="218">
        <v>74.4</v>
      </c>
      <c r="S14" s="218">
        <v>78.5</v>
      </c>
      <c r="T14" s="218">
        <v>77.8</v>
      </c>
      <c r="U14" s="218">
        <v>81.7</v>
      </c>
      <c r="V14" s="218">
        <v>79.5</v>
      </c>
      <c r="W14" s="218">
        <v>84.3</v>
      </c>
      <c r="X14" s="218">
        <v>79.9</v>
      </c>
      <c r="Y14" s="218">
        <v>82.8</v>
      </c>
      <c r="Z14" s="218">
        <v>78.1</v>
      </c>
      <c r="AA14" s="218">
        <v>80.7</v>
      </c>
      <c r="AB14" s="218">
        <v>77.9</v>
      </c>
      <c r="AC14" s="218">
        <v>78.5</v>
      </c>
      <c r="AD14" s="218">
        <v>79.2</v>
      </c>
      <c r="AE14" s="218">
        <v>79.9</v>
      </c>
      <c r="AF14" s="218">
        <v>81.6</v>
      </c>
      <c r="AG14" s="218">
        <v>84.1</v>
      </c>
      <c r="AH14" s="218">
        <v>84.5</v>
      </c>
      <c r="AI14" s="218">
        <v>89.6</v>
      </c>
      <c r="AJ14" s="218">
        <v>84.2</v>
      </c>
      <c r="AK14" s="218">
        <v>93.1</v>
      </c>
      <c r="AL14" s="218">
        <v>89.9</v>
      </c>
      <c r="AM14" s="218">
        <v>97.1589537108628</v>
      </c>
      <c r="AN14" s="206" t="s">
        <v>19</v>
      </c>
      <c r="AO14" s="206" t="s">
        <v>19</v>
      </c>
      <c r="AP14" s="667" t="s">
        <v>19</v>
      </c>
      <c r="AQ14" s="205" t="s">
        <v>19</v>
      </c>
      <c r="AR14" s="206" t="s">
        <v>19</v>
      </c>
      <c r="AS14" s="205" t="s">
        <v>19</v>
      </c>
      <c r="AT14" s="206" t="s">
        <v>19</v>
      </c>
      <c r="AU14" s="205" t="s">
        <v>19</v>
      </c>
      <c r="AV14" s="206" t="s">
        <v>19</v>
      </c>
      <c r="AW14" s="205" t="s">
        <v>19</v>
      </c>
      <c r="AX14" s="206" t="s">
        <v>19</v>
      </c>
      <c r="AY14" s="205" t="s">
        <v>19</v>
      </c>
      <c r="AZ14" s="206" t="s">
        <v>19</v>
      </c>
      <c r="BA14" s="206" t="s">
        <v>19</v>
      </c>
      <c r="BB14" s="667" t="s">
        <v>19</v>
      </c>
      <c r="BC14" s="206" t="s">
        <v>19</v>
      </c>
      <c r="BD14" s="667" t="s">
        <v>19</v>
      </c>
      <c r="BE14" s="206" t="s">
        <v>19</v>
      </c>
      <c r="BF14" s="667" t="s">
        <v>19</v>
      </c>
      <c r="BG14" s="205" t="s">
        <v>19</v>
      </c>
      <c r="BH14" s="205" t="s">
        <v>19</v>
      </c>
      <c r="BI14" s="205" t="s">
        <v>19</v>
      </c>
      <c r="BJ14" s="206" t="s">
        <v>19</v>
      </c>
      <c r="BK14" s="206" t="s">
        <v>19</v>
      </c>
      <c r="BL14" s="206" t="s">
        <v>19</v>
      </c>
      <c r="BM14" s="206" t="s">
        <v>19</v>
      </c>
      <c r="BN14" s="206" t="s">
        <v>19</v>
      </c>
      <c r="BO14" s="206" t="s">
        <v>19</v>
      </c>
      <c r="BP14" s="206" t="s">
        <v>19</v>
      </c>
      <c r="BQ14" s="206" t="s">
        <v>19</v>
      </c>
      <c r="BR14" s="667" t="s">
        <v>19</v>
      </c>
      <c r="BS14" s="206" t="s">
        <v>19</v>
      </c>
      <c r="BT14" s="667" t="s">
        <v>19</v>
      </c>
      <c r="BU14" s="667" t="s">
        <v>19</v>
      </c>
      <c r="BV14" s="667" t="s">
        <v>19</v>
      </c>
      <c r="BW14" s="207" t="s">
        <v>19</v>
      </c>
    </row>
    <row r="15" spans="2:75" ht="13.5">
      <c r="B15" s="13"/>
      <c r="C15" s="7" t="s">
        <v>48</v>
      </c>
      <c r="D15" s="220">
        <v>87</v>
      </c>
      <c r="E15" s="220">
        <v>88.4</v>
      </c>
      <c r="F15" s="220">
        <v>85</v>
      </c>
      <c r="G15" s="220">
        <v>86.5</v>
      </c>
      <c r="H15" s="220">
        <v>90.1</v>
      </c>
      <c r="I15" s="220">
        <v>87.2</v>
      </c>
      <c r="J15" s="220">
        <v>86.9</v>
      </c>
      <c r="K15" s="220">
        <v>85.4</v>
      </c>
      <c r="L15" s="220">
        <v>84.9</v>
      </c>
      <c r="M15" s="220">
        <v>82</v>
      </c>
      <c r="N15" s="220">
        <v>78.5</v>
      </c>
      <c r="O15" s="220">
        <v>78.8</v>
      </c>
      <c r="P15" s="220">
        <v>76.4</v>
      </c>
      <c r="Q15" s="220">
        <v>76.4</v>
      </c>
      <c r="R15" s="220">
        <v>77.1</v>
      </c>
      <c r="S15" s="220">
        <v>78.2</v>
      </c>
      <c r="T15" s="220">
        <v>76.1</v>
      </c>
      <c r="U15" s="220">
        <v>77.2</v>
      </c>
      <c r="V15" s="220">
        <v>77.1</v>
      </c>
      <c r="W15" s="220">
        <v>78.5</v>
      </c>
      <c r="X15" s="220">
        <v>78.5</v>
      </c>
      <c r="Y15" s="220">
        <v>79.5</v>
      </c>
      <c r="Z15" s="220">
        <v>74.5</v>
      </c>
      <c r="AA15" s="220">
        <v>75.4</v>
      </c>
      <c r="AB15" s="220">
        <v>75.3</v>
      </c>
      <c r="AC15" s="220">
        <v>75.5</v>
      </c>
      <c r="AD15" s="220">
        <v>75.5</v>
      </c>
      <c r="AE15" s="220">
        <v>75.6</v>
      </c>
      <c r="AF15" s="220">
        <v>76.7</v>
      </c>
      <c r="AG15" s="220">
        <v>79.2</v>
      </c>
      <c r="AH15" s="220">
        <v>83.1</v>
      </c>
      <c r="AI15" s="220">
        <v>89</v>
      </c>
      <c r="AJ15" s="220">
        <v>85.1</v>
      </c>
      <c r="AK15" s="220">
        <v>95.9</v>
      </c>
      <c r="AL15" s="220">
        <v>91</v>
      </c>
      <c r="AM15" s="220">
        <v>99.6</v>
      </c>
      <c r="AN15" s="243" t="s">
        <v>19</v>
      </c>
      <c r="AO15" s="243" t="s">
        <v>19</v>
      </c>
      <c r="AP15" s="669" t="s">
        <v>19</v>
      </c>
      <c r="AQ15" s="668" t="s">
        <v>19</v>
      </c>
      <c r="AR15" s="243" t="s">
        <v>19</v>
      </c>
      <c r="AS15" s="668" t="s">
        <v>19</v>
      </c>
      <c r="AT15" s="243" t="s">
        <v>19</v>
      </c>
      <c r="AU15" s="668" t="s">
        <v>19</v>
      </c>
      <c r="AV15" s="243" t="s">
        <v>19</v>
      </c>
      <c r="AW15" s="668" t="s">
        <v>19</v>
      </c>
      <c r="AX15" s="243" t="s">
        <v>19</v>
      </c>
      <c r="AY15" s="668" t="s">
        <v>19</v>
      </c>
      <c r="AZ15" s="243" t="s">
        <v>19</v>
      </c>
      <c r="BA15" s="243" t="s">
        <v>19</v>
      </c>
      <c r="BB15" s="669" t="s">
        <v>19</v>
      </c>
      <c r="BC15" s="243" t="s">
        <v>19</v>
      </c>
      <c r="BD15" s="669" t="s">
        <v>19</v>
      </c>
      <c r="BE15" s="243" t="s">
        <v>19</v>
      </c>
      <c r="BF15" s="669" t="s">
        <v>19</v>
      </c>
      <c r="BG15" s="668" t="s">
        <v>19</v>
      </c>
      <c r="BH15" s="668" t="s">
        <v>19</v>
      </c>
      <c r="BI15" s="668" t="s">
        <v>19</v>
      </c>
      <c r="BJ15" s="243" t="s">
        <v>19</v>
      </c>
      <c r="BK15" s="243" t="s">
        <v>19</v>
      </c>
      <c r="BL15" s="243" t="s">
        <v>19</v>
      </c>
      <c r="BM15" s="243" t="s">
        <v>19</v>
      </c>
      <c r="BN15" s="243" t="s">
        <v>19</v>
      </c>
      <c r="BO15" s="243" t="s">
        <v>19</v>
      </c>
      <c r="BP15" s="243" t="s">
        <v>19</v>
      </c>
      <c r="BQ15" s="243" t="s">
        <v>19</v>
      </c>
      <c r="BR15" s="669" t="s">
        <v>19</v>
      </c>
      <c r="BS15" s="243" t="s">
        <v>19</v>
      </c>
      <c r="BT15" s="669" t="s">
        <v>19</v>
      </c>
      <c r="BU15" s="669" t="s">
        <v>19</v>
      </c>
      <c r="BV15" s="669" t="s">
        <v>19</v>
      </c>
      <c r="BW15" s="670" t="s">
        <v>19</v>
      </c>
    </row>
    <row r="16" spans="2:75" ht="13.5">
      <c r="B16" s="13"/>
      <c r="C16" s="7" t="s">
        <v>49</v>
      </c>
      <c r="D16" s="220">
        <v>79.1</v>
      </c>
      <c r="E16" s="220">
        <v>79.1</v>
      </c>
      <c r="F16" s="220">
        <v>79.1</v>
      </c>
      <c r="G16" s="220">
        <v>83.9</v>
      </c>
      <c r="H16" s="220">
        <v>85.9</v>
      </c>
      <c r="I16" s="220">
        <v>82.3</v>
      </c>
      <c r="J16" s="220">
        <v>88.3</v>
      </c>
      <c r="K16" s="220">
        <v>80.4</v>
      </c>
      <c r="L16" s="220">
        <v>75</v>
      </c>
      <c r="M16" s="220">
        <v>64.1</v>
      </c>
      <c r="N16" s="220">
        <v>68.5</v>
      </c>
      <c r="O16" s="220">
        <v>67.4</v>
      </c>
      <c r="P16" s="220">
        <v>74.2</v>
      </c>
      <c r="Q16" s="220">
        <v>76.1</v>
      </c>
      <c r="R16" s="220">
        <v>80.5</v>
      </c>
      <c r="S16" s="220">
        <v>82.6</v>
      </c>
      <c r="T16" s="220">
        <v>82.3</v>
      </c>
      <c r="U16" s="220">
        <v>84.5</v>
      </c>
      <c r="V16" s="220">
        <v>86.6</v>
      </c>
      <c r="W16" s="220">
        <v>89.4</v>
      </c>
      <c r="X16" s="220">
        <v>89.4</v>
      </c>
      <c r="Y16" s="220">
        <v>91.2</v>
      </c>
      <c r="Z16" s="220">
        <v>86</v>
      </c>
      <c r="AA16" s="220">
        <v>87.7</v>
      </c>
      <c r="AB16" s="220">
        <v>81.9</v>
      </c>
      <c r="AC16" s="220">
        <v>82.3</v>
      </c>
      <c r="AD16" s="220">
        <v>80.7</v>
      </c>
      <c r="AE16" s="220">
        <v>81</v>
      </c>
      <c r="AF16" s="220">
        <v>83.7</v>
      </c>
      <c r="AG16" s="220">
        <v>86.8</v>
      </c>
      <c r="AH16" s="220">
        <v>86.2</v>
      </c>
      <c r="AI16" s="220">
        <v>92.3</v>
      </c>
      <c r="AJ16" s="220">
        <v>85.7</v>
      </c>
      <c r="AK16" s="220">
        <v>99.5</v>
      </c>
      <c r="AL16" s="220">
        <v>90.7</v>
      </c>
      <c r="AM16" s="220">
        <v>101.2</v>
      </c>
      <c r="AN16" s="243" t="s">
        <v>19</v>
      </c>
      <c r="AO16" s="243" t="s">
        <v>19</v>
      </c>
      <c r="AP16" s="669" t="s">
        <v>19</v>
      </c>
      <c r="AQ16" s="668" t="s">
        <v>19</v>
      </c>
      <c r="AR16" s="243" t="s">
        <v>19</v>
      </c>
      <c r="AS16" s="668" t="s">
        <v>19</v>
      </c>
      <c r="AT16" s="243" t="s">
        <v>19</v>
      </c>
      <c r="AU16" s="668" t="s">
        <v>19</v>
      </c>
      <c r="AV16" s="243" t="s">
        <v>19</v>
      </c>
      <c r="AW16" s="668" t="s">
        <v>19</v>
      </c>
      <c r="AX16" s="243" t="s">
        <v>19</v>
      </c>
      <c r="AY16" s="668" t="s">
        <v>19</v>
      </c>
      <c r="AZ16" s="243" t="s">
        <v>19</v>
      </c>
      <c r="BA16" s="243" t="s">
        <v>19</v>
      </c>
      <c r="BB16" s="669" t="s">
        <v>19</v>
      </c>
      <c r="BC16" s="243" t="s">
        <v>19</v>
      </c>
      <c r="BD16" s="669" t="s">
        <v>19</v>
      </c>
      <c r="BE16" s="243" t="s">
        <v>19</v>
      </c>
      <c r="BF16" s="669" t="s">
        <v>19</v>
      </c>
      <c r="BG16" s="668" t="s">
        <v>19</v>
      </c>
      <c r="BH16" s="668" t="s">
        <v>19</v>
      </c>
      <c r="BI16" s="668" t="s">
        <v>19</v>
      </c>
      <c r="BJ16" s="243" t="s">
        <v>19</v>
      </c>
      <c r="BK16" s="243" t="s">
        <v>19</v>
      </c>
      <c r="BL16" s="243" t="s">
        <v>19</v>
      </c>
      <c r="BM16" s="243" t="s">
        <v>19</v>
      </c>
      <c r="BN16" s="243" t="s">
        <v>19</v>
      </c>
      <c r="BO16" s="243" t="s">
        <v>19</v>
      </c>
      <c r="BP16" s="243" t="s">
        <v>19</v>
      </c>
      <c r="BQ16" s="243" t="s">
        <v>19</v>
      </c>
      <c r="BR16" s="669" t="s">
        <v>19</v>
      </c>
      <c r="BS16" s="243" t="s">
        <v>19</v>
      </c>
      <c r="BT16" s="669" t="s">
        <v>19</v>
      </c>
      <c r="BU16" s="669" t="s">
        <v>19</v>
      </c>
      <c r="BV16" s="669" t="s">
        <v>19</v>
      </c>
      <c r="BW16" s="670" t="s">
        <v>19</v>
      </c>
    </row>
    <row r="17" spans="2:75" ht="13.5">
      <c r="B17" s="13"/>
      <c r="C17" s="7" t="s">
        <v>50</v>
      </c>
      <c r="D17" s="220">
        <v>75.2</v>
      </c>
      <c r="E17" s="220">
        <v>73.4</v>
      </c>
      <c r="F17" s="220">
        <v>80</v>
      </c>
      <c r="G17" s="220">
        <v>78.7</v>
      </c>
      <c r="H17" s="220">
        <v>82.2</v>
      </c>
      <c r="I17" s="220">
        <v>82.2</v>
      </c>
      <c r="J17" s="220">
        <v>88.5</v>
      </c>
      <c r="K17" s="220">
        <v>78.2</v>
      </c>
      <c r="L17" s="220">
        <v>78.5</v>
      </c>
      <c r="M17" s="220">
        <v>75.8</v>
      </c>
      <c r="N17" s="220">
        <v>76.1</v>
      </c>
      <c r="O17" s="220">
        <v>77.4</v>
      </c>
      <c r="P17" s="220">
        <v>77.1</v>
      </c>
      <c r="Q17" s="220">
        <v>78.3</v>
      </c>
      <c r="R17" s="220">
        <v>81.2</v>
      </c>
      <c r="S17" s="220">
        <v>85.2</v>
      </c>
      <c r="T17" s="220">
        <v>79.3</v>
      </c>
      <c r="U17" s="220">
        <v>82.9</v>
      </c>
      <c r="V17" s="220">
        <v>77.2</v>
      </c>
      <c r="W17" s="220">
        <v>81.2</v>
      </c>
      <c r="X17" s="220">
        <v>79.9</v>
      </c>
      <c r="Y17" s="220">
        <v>83.1</v>
      </c>
      <c r="Z17" s="220">
        <v>83.6</v>
      </c>
      <c r="AA17" s="220">
        <v>86.1</v>
      </c>
      <c r="AB17" s="220">
        <v>83.6</v>
      </c>
      <c r="AC17" s="220">
        <v>84.3</v>
      </c>
      <c r="AD17" s="220">
        <v>82</v>
      </c>
      <c r="AE17" s="220">
        <v>82.9</v>
      </c>
      <c r="AF17" s="220">
        <v>84.9</v>
      </c>
      <c r="AG17" s="220">
        <v>88.1</v>
      </c>
      <c r="AH17" s="220">
        <v>88.7</v>
      </c>
      <c r="AI17" s="220">
        <v>94.5</v>
      </c>
      <c r="AJ17" s="220">
        <v>84.6</v>
      </c>
      <c r="AK17" s="220">
        <v>95.7</v>
      </c>
      <c r="AL17" s="220">
        <v>88.2</v>
      </c>
      <c r="AM17" s="220">
        <v>97</v>
      </c>
      <c r="AN17" s="243" t="s">
        <v>19</v>
      </c>
      <c r="AO17" s="243" t="s">
        <v>19</v>
      </c>
      <c r="AP17" s="669" t="s">
        <v>19</v>
      </c>
      <c r="AQ17" s="668" t="s">
        <v>19</v>
      </c>
      <c r="AR17" s="243" t="s">
        <v>19</v>
      </c>
      <c r="AS17" s="668" t="s">
        <v>19</v>
      </c>
      <c r="AT17" s="243" t="s">
        <v>19</v>
      </c>
      <c r="AU17" s="668" t="s">
        <v>19</v>
      </c>
      <c r="AV17" s="243" t="s">
        <v>19</v>
      </c>
      <c r="AW17" s="668" t="s">
        <v>19</v>
      </c>
      <c r="AX17" s="243" t="s">
        <v>19</v>
      </c>
      <c r="AY17" s="668" t="s">
        <v>19</v>
      </c>
      <c r="AZ17" s="243" t="s">
        <v>19</v>
      </c>
      <c r="BA17" s="243" t="s">
        <v>19</v>
      </c>
      <c r="BB17" s="669" t="s">
        <v>19</v>
      </c>
      <c r="BC17" s="243" t="s">
        <v>19</v>
      </c>
      <c r="BD17" s="669" t="s">
        <v>19</v>
      </c>
      <c r="BE17" s="243" t="s">
        <v>19</v>
      </c>
      <c r="BF17" s="669" t="s">
        <v>19</v>
      </c>
      <c r="BG17" s="668" t="s">
        <v>19</v>
      </c>
      <c r="BH17" s="668" t="s">
        <v>19</v>
      </c>
      <c r="BI17" s="668" t="s">
        <v>19</v>
      </c>
      <c r="BJ17" s="243" t="s">
        <v>19</v>
      </c>
      <c r="BK17" s="243" t="s">
        <v>19</v>
      </c>
      <c r="BL17" s="243" t="s">
        <v>19</v>
      </c>
      <c r="BM17" s="243" t="s">
        <v>19</v>
      </c>
      <c r="BN17" s="243" t="s">
        <v>19</v>
      </c>
      <c r="BO17" s="243" t="s">
        <v>19</v>
      </c>
      <c r="BP17" s="243" t="s">
        <v>19</v>
      </c>
      <c r="BQ17" s="243" t="s">
        <v>19</v>
      </c>
      <c r="BR17" s="669" t="s">
        <v>19</v>
      </c>
      <c r="BS17" s="243" t="s">
        <v>19</v>
      </c>
      <c r="BT17" s="669" t="s">
        <v>19</v>
      </c>
      <c r="BU17" s="669" t="s">
        <v>19</v>
      </c>
      <c r="BV17" s="669" t="s">
        <v>19</v>
      </c>
      <c r="BW17" s="670" t="s">
        <v>19</v>
      </c>
    </row>
    <row r="18" spans="2:75" ht="13.5">
      <c r="B18" s="13"/>
      <c r="C18" s="158" t="s">
        <v>51</v>
      </c>
      <c r="D18" s="299">
        <v>72.2</v>
      </c>
      <c r="E18" s="299">
        <v>78.6</v>
      </c>
      <c r="F18" s="299">
        <v>76.7</v>
      </c>
      <c r="G18" s="299">
        <v>84.7</v>
      </c>
      <c r="H18" s="299">
        <v>86.7</v>
      </c>
      <c r="I18" s="299">
        <v>87.5</v>
      </c>
      <c r="J18" s="299">
        <v>83.8</v>
      </c>
      <c r="K18" s="299">
        <v>81.8</v>
      </c>
      <c r="L18" s="299">
        <v>81.2</v>
      </c>
      <c r="M18" s="299">
        <v>68</v>
      </c>
      <c r="N18" s="299">
        <v>69.1</v>
      </c>
      <c r="O18" s="299">
        <v>68.3</v>
      </c>
      <c r="P18" s="299">
        <v>68.9</v>
      </c>
      <c r="Q18" s="299">
        <v>76.1</v>
      </c>
      <c r="R18" s="299">
        <v>76.5</v>
      </c>
      <c r="S18" s="299">
        <v>78.9</v>
      </c>
      <c r="T18" s="299">
        <v>76.8</v>
      </c>
      <c r="U18" s="299">
        <v>79.2</v>
      </c>
      <c r="V18" s="299">
        <v>78.6</v>
      </c>
      <c r="W18" s="299">
        <v>81.3</v>
      </c>
      <c r="X18" s="299">
        <v>78.8</v>
      </c>
      <c r="Y18" s="299">
        <v>80.5</v>
      </c>
      <c r="Z18" s="299">
        <v>79.8</v>
      </c>
      <c r="AA18" s="299">
        <v>81.6</v>
      </c>
      <c r="AB18" s="299">
        <v>80.8</v>
      </c>
      <c r="AC18" s="299">
        <v>81.3</v>
      </c>
      <c r="AD18" s="299">
        <v>82.2</v>
      </c>
      <c r="AE18" s="299">
        <v>82.6</v>
      </c>
      <c r="AF18" s="299">
        <v>85</v>
      </c>
      <c r="AG18" s="299">
        <v>88</v>
      </c>
      <c r="AH18" s="299">
        <v>87</v>
      </c>
      <c r="AI18" s="299">
        <v>93</v>
      </c>
      <c r="AJ18" s="299">
        <v>88.7</v>
      </c>
      <c r="AK18" s="299">
        <v>102.9</v>
      </c>
      <c r="AL18" s="299">
        <v>94.4</v>
      </c>
      <c r="AM18" s="299">
        <v>105.6</v>
      </c>
      <c r="AN18" s="680" t="s">
        <v>19</v>
      </c>
      <c r="AO18" s="680" t="s">
        <v>19</v>
      </c>
      <c r="AP18" s="682" t="s">
        <v>19</v>
      </c>
      <c r="AQ18" s="681" t="s">
        <v>19</v>
      </c>
      <c r="AR18" s="680" t="s">
        <v>19</v>
      </c>
      <c r="AS18" s="681" t="s">
        <v>19</v>
      </c>
      <c r="AT18" s="680" t="s">
        <v>19</v>
      </c>
      <c r="AU18" s="681" t="s">
        <v>19</v>
      </c>
      <c r="AV18" s="680" t="s">
        <v>19</v>
      </c>
      <c r="AW18" s="681" t="s">
        <v>19</v>
      </c>
      <c r="AX18" s="680" t="s">
        <v>19</v>
      </c>
      <c r="AY18" s="681" t="s">
        <v>19</v>
      </c>
      <c r="AZ18" s="680" t="s">
        <v>19</v>
      </c>
      <c r="BA18" s="680" t="s">
        <v>19</v>
      </c>
      <c r="BB18" s="682" t="s">
        <v>19</v>
      </c>
      <c r="BC18" s="680" t="s">
        <v>19</v>
      </c>
      <c r="BD18" s="682" t="s">
        <v>19</v>
      </c>
      <c r="BE18" s="680" t="s">
        <v>19</v>
      </c>
      <c r="BF18" s="682" t="s">
        <v>19</v>
      </c>
      <c r="BG18" s="681" t="s">
        <v>19</v>
      </c>
      <c r="BH18" s="681" t="s">
        <v>19</v>
      </c>
      <c r="BI18" s="681" t="s">
        <v>19</v>
      </c>
      <c r="BJ18" s="680" t="s">
        <v>19</v>
      </c>
      <c r="BK18" s="680" t="s">
        <v>19</v>
      </c>
      <c r="BL18" s="680" t="s">
        <v>19</v>
      </c>
      <c r="BM18" s="680" t="s">
        <v>19</v>
      </c>
      <c r="BN18" s="680" t="s">
        <v>19</v>
      </c>
      <c r="BO18" s="680" t="s">
        <v>19</v>
      </c>
      <c r="BP18" s="680" t="s">
        <v>19</v>
      </c>
      <c r="BQ18" s="680" t="s">
        <v>19</v>
      </c>
      <c r="BR18" s="682" t="s">
        <v>19</v>
      </c>
      <c r="BS18" s="680" t="s">
        <v>19</v>
      </c>
      <c r="BT18" s="682" t="s">
        <v>19</v>
      </c>
      <c r="BU18" s="682" t="s">
        <v>19</v>
      </c>
      <c r="BV18" s="682" t="s">
        <v>19</v>
      </c>
      <c r="BW18" s="683" t="s">
        <v>19</v>
      </c>
    </row>
    <row r="19" spans="2:75" ht="13.5">
      <c r="B19" s="10"/>
      <c r="C19" s="95" t="s">
        <v>66</v>
      </c>
      <c r="D19" s="250">
        <v>84.4</v>
      </c>
      <c r="E19" s="250">
        <v>86.3</v>
      </c>
      <c r="F19" s="250">
        <v>87.1</v>
      </c>
      <c r="G19" s="250">
        <v>88.6</v>
      </c>
      <c r="H19" s="250">
        <v>89.5</v>
      </c>
      <c r="I19" s="250">
        <v>83.7</v>
      </c>
      <c r="J19" s="250">
        <v>89.2</v>
      </c>
      <c r="K19" s="250">
        <v>84.5</v>
      </c>
      <c r="L19" s="250">
        <v>82.3</v>
      </c>
      <c r="M19" s="250">
        <v>79.3</v>
      </c>
      <c r="N19" s="250">
        <v>74.4</v>
      </c>
      <c r="O19" s="250">
        <v>74.9</v>
      </c>
      <c r="P19" s="250">
        <v>69</v>
      </c>
      <c r="Q19" s="250">
        <v>76.2</v>
      </c>
      <c r="R19" s="250">
        <v>78.5</v>
      </c>
      <c r="S19" s="250">
        <v>79.6</v>
      </c>
      <c r="T19" s="250">
        <v>77.9</v>
      </c>
      <c r="U19" s="250">
        <v>79</v>
      </c>
      <c r="V19" s="250">
        <v>81.3</v>
      </c>
      <c r="W19" s="250">
        <v>82.5</v>
      </c>
      <c r="X19" s="250">
        <v>81.4</v>
      </c>
      <c r="Y19" s="250">
        <v>82.7</v>
      </c>
      <c r="Z19" s="250">
        <v>82.2</v>
      </c>
      <c r="AA19" s="250">
        <v>83.2</v>
      </c>
      <c r="AB19" s="250">
        <v>84.4</v>
      </c>
      <c r="AC19" s="250">
        <v>84.6</v>
      </c>
      <c r="AD19" s="250">
        <v>85.8</v>
      </c>
      <c r="AE19" s="250">
        <v>86</v>
      </c>
      <c r="AF19" s="250">
        <v>88.7</v>
      </c>
      <c r="AG19" s="250">
        <v>91.8</v>
      </c>
      <c r="AH19" s="250">
        <v>89.6</v>
      </c>
      <c r="AI19" s="250">
        <v>96</v>
      </c>
      <c r="AJ19" s="250">
        <v>91.2</v>
      </c>
      <c r="AK19" s="250">
        <v>102.5</v>
      </c>
      <c r="AL19" s="250">
        <v>96.9</v>
      </c>
      <c r="AM19" s="250">
        <v>105.8</v>
      </c>
      <c r="AN19" s="300">
        <v>96.4</v>
      </c>
      <c r="AO19" s="300">
        <v>103.2</v>
      </c>
      <c r="AP19" s="701">
        <v>97</v>
      </c>
      <c r="AQ19" s="250">
        <v>103</v>
      </c>
      <c r="AR19" s="300">
        <v>96.3</v>
      </c>
      <c r="AS19" s="250">
        <v>101.7</v>
      </c>
      <c r="AT19" s="300">
        <v>94.19999999999999</v>
      </c>
      <c r="AU19" s="250">
        <v>99</v>
      </c>
      <c r="AV19" s="671" t="s">
        <v>19</v>
      </c>
      <c r="AW19" s="672" t="s">
        <v>19</v>
      </c>
      <c r="AX19" s="671" t="s">
        <v>19</v>
      </c>
      <c r="AY19" s="672" t="s">
        <v>19</v>
      </c>
      <c r="AZ19" s="671" t="s">
        <v>19</v>
      </c>
      <c r="BA19" s="671" t="s">
        <v>19</v>
      </c>
      <c r="BB19" s="673" t="s">
        <v>19</v>
      </c>
      <c r="BC19" s="671" t="s">
        <v>19</v>
      </c>
      <c r="BD19" s="673" t="s">
        <v>19</v>
      </c>
      <c r="BE19" s="671" t="s">
        <v>19</v>
      </c>
      <c r="BF19" s="673" t="s">
        <v>19</v>
      </c>
      <c r="BG19" s="672" t="s">
        <v>19</v>
      </c>
      <c r="BH19" s="672" t="s">
        <v>19</v>
      </c>
      <c r="BI19" s="672" t="s">
        <v>19</v>
      </c>
      <c r="BJ19" s="671" t="s">
        <v>19</v>
      </c>
      <c r="BK19" s="671" t="s">
        <v>19</v>
      </c>
      <c r="BL19" s="671" t="s">
        <v>19</v>
      </c>
      <c r="BM19" s="671" t="s">
        <v>19</v>
      </c>
      <c r="BN19" s="671" t="s">
        <v>19</v>
      </c>
      <c r="BO19" s="671" t="s">
        <v>19</v>
      </c>
      <c r="BP19" s="671" t="s">
        <v>19</v>
      </c>
      <c r="BQ19" s="671" t="s">
        <v>19</v>
      </c>
      <c r="BR19" s="673" t="s">
        <v>19</v>
      </c>
      <c r="BS19" s="671" t="s">
        <v>19</v>
      </c>
      <c r="BT19" s="673" t="s">
        <v>19</v>
      </c>
      <c r="BU19" s="673" t="s">
        <v>19</v>
      </c>
      <c r="BV19" s="673" t="s">
        <v>19</v>
      </c>
      <c r="BW19" s="674" t="s">
        <v>19</v>
      </c>
    </row>
    <row r="20" spans="2:75" ht="13.5">
      <c r="B20" s="3">
        <v>4</v>
      </c>
      <c r="C20" s="4" t="s">
        <v>17</v>
      </c>
      <c r="D20" s="705" t="s">
        <v>19</v>
      </c>
      <c r="E20" s="705" t="s">
        <v>19</v>
      </c>
      <c r="F20" s="705" t="s">
        <v>19</v>
      </c>
      <c r="G20" s="705" t="s">
        <v>19</v>
      </c>
      <c r="H20" s="705" t="s">
        <v>19</v>
      </c>
      <c r="I20" s="705" t="s">
        <v>19</v>
      </c>
      <c r="J20" s="705" t="s">
        <v>19</v>
      </c>
      <c r="K20" s="705" t="s">
        <v>19</v>
      </c>
      <c r="L20" s="705" t="s">
        <v>19</v>
      </c>
      <c r="M20" s="705" t="s">
        <v>19</v>
      </c>
      <c r="N20" s="705" t="s">
        <v>19</v>
      </c>
      <c r="O20" s="705" t="s">
        <v>19</v>
      </c>
      <c r="P20" s="705" t="s">
        <v>19</v>
      </c>
      <c r="Q20" s="705" t="s">
        <v>19</v>
      </c>
      <c r="R20" s="705" t="s">
        <v>19</v>
      </c>
      <c r="S20" s="705" t="s">
        <v>19</v>
      </c>
      <c r="T20" s="705" t="s">
        <v>19</v>
      </c>
      <c r="U20" s="705" t="s">
        <v>19</v>
      </c>
      <c r="V20" s="705" t="s">
        <v>19</v>
      </c>
      <c r="W20" s="705" t="s">
        <v>19</v>
      </c>
      <c r="X20" s="705" t="s">
        <v>219</v>
      </c>
      <c r="Y20" s="705" t="s">
        <v>220</v>
      </c>
      <c r="Z20" s="705" t="s">
        <v>19</v>
      </c>
      <c r="AA20" s="705" t="s">
        <v>19</v>
      </c>
      <c r="AB20" s="705" t="s">
        <v>19</v>
      </c>
      <c r="AC20" s="705" t="s">
        <v>19</v>
      </c>
      <c r="AD20" s="705" t="s">
        <v>19</v>
      </c>
      <c r="AE20" s="705" t="s">
        <v>19</v>
      </c>
      <c r="AF20" s="705" t="s">
        <v>19</v>
      </c>
      <c r="AG20" s="705" t="s">
        <v>19</v>
      </c>
      <c r="AH20" s="705" t="s">
        <v>19</v>
      </c>
      <c r="AI20" s="705" t="s">
        <v>19</v>
      </c>
      <c r="AJ20" s="705" t="s">
        <v>19</v>
      </c>
      <c r="AK20" s="705" t="s">
        <v>19</v>
      </c>
      <c r="AL20" s="705">
        <v>96</v>
      </c>
      <c r="AM20" s="705">
        <v>103.71529521119092</v>
      </c>
      <c r="AN20" s="707">
        <v>92.2</v>
      </c>
      <c r="AO20" s="707">
        <v>97.7</v>
      </c>
      <c r="AP20" s="728">
        <v>91.4</v>
      </c>
      <c r="AQ20" s="706">
        <v>96.1</v>
      </c>
      <c r="AR20" s="707">
        <v>91.4</v>
      </c>
      <c r="AS20" s="706">
        <v>94.4</v>
      </c>
      <c r="AT20" s="707">
        <v>93.60000000000001</v>
      </c>
      <c r="AU20" s="706">
        <v>94.39999999999999</v>
      </c>
      <c r="AV20" s="707">
        <v>89.9</v>
      </c>
      <c r="AW20" s="706">
        <v>92.5</v>
      </c>
      <c r="AX20" s="707">
        <v>87.4</v>
      </c>
      <c r="AY20" s="706">
        <v>89.6</v>
      </c>
      <c r="AZ20" s="707">
        <v>89.8</v>
      </c>
      <c r="BA20" s="707">
        <v>91.2</v>
      </c>
      <c r="BB20" s="728">
        <v>89.5</v>
      </c>
      <c r="BC20" s="707">
        <v>91.8</v>
      </c>
      <c r="BD20" s="728">
        <v>89.4</v>
      </c>
      <c r="BE20" s="707">
        <v>93.4</v>
      </c>
      <c r="BF20" s="728">
        <v>90.4</v>
      </c>
      <c r="BG20" s="706">
        <v>93.2</v>
      </c>
      <c r="BH20" s="706">
        <v>94.4</v>
      </c>
      <c r="BI20" s="706">
        <v>94.4</v>
      </c>
      <c r="BJ20" s="707">
        <v>93.6</v>
      </c>
      <c r="BK20" s="707">
        <v>95.2</v>
      </c>
      <c r="BL20" s="707">
        <v>95.7</v>
      </c>
      <c r="BM20" s="707">
        <v>96.5</v>
      </c>
      <c r="BN20" s="707">
        <v>94.5</v>
      </c>
      <c r="BO20" s="707">
        <v>98.8</v>
      </c>
      <c r="BP20" s="707">
        <v>95.3</v>
      </c>
      <c r="BQ20" s="707">
        <v>98.5</v>
      </c>
      <c r="BR20" s="728">
        <v>92.10000000000001</v>
      </c>
      <c r="BS20" s="707">
        <v>95.89999999999999</v>
      </c>
      <c r="BT20" s="728">
        <v>87.9</v>
      </c>
      <c r="BU20" s="728">
        <v>90.4</v>
      </c>
      <c r="BV20" s="728">
        <v>93.30000000000001</v>
      </c>
      <c r="BW20" s="708">
        <v>94.3</v>
      </c>
    </row>
    <row r="21" spans="2:75" ht="13.5">
      <c r="B21" s="11"/>
      <c r="C21" s="5" t="s">
        <v>17</v>
      </c>
      <c r="D21" s="204">
        <v>76.5</v>
      </c>
      <c r="E21" s="204">
        <v>76.7</v>
      </c>
      <c r="F21" s="204">
        <v>75.8</v>
      </c>
      <c r="G21" s="204">
        <v>76.1</v>
      </c>
      <c r="H21" s="204">
        <v>78.9</v>
      </c>
      <c r="I21" s="204">
        <v>78</v>
      </c>
      <c r="J21" s="204">
        <v>79.2</v>
      </c>
      <c r="K21" s="204">
        <v>78.9</v>
      </c>
      <c r="L21" s="204">
        <v>79.4</v>
      </c>
      <c r="M21" s="204">
        <v>70.7</v>
      </c>
      <c r="N21" s="204">
        <v>71.8</v>
      </c>
      <c r="O21" s="204">
        <v>75.4</v>
      </c>
      <c r="P21" s="204">
        <v>76.8</v>
      </c>
      <c r="Q21" s="204">
        <v>81</v>
      </c>
      <c r="R21" s="204">
        <v>84.4</v>
      </c>
      <c r="S21" s="204">
        <v>87.1</v>
      </c>
      <c r="T21" s="204">
        <v>83.5</v>
      </c>
      <c r="U21" s="204">
        <v>86.1</v>
      </c>
      <c r="V21" s="204">
        <v>82.2</v>
      </c>
      <c r="W21" s="204">
        <v>85.1</v>
      </c>
      <c r="X21" s="204">
        <v>81.9</v>
      </c>
      <c r="Y21" s="204">
        <v>84.5</v>
      </c>
      <c r="Z21" s="204">
        <v>82.7</v>
      </c>
      <c r="AA21" s="204">
        <v>84.7</v>
      </c>
      <c r="AB21" s="204">
        <v>83.6</v>
      </c>
      <c r="AC21" s="204">
        <v>84.1</v>
      </c>
      <c r="AD21" s="204">
        <v>84.1</v>
      </c>
      <c r="AE21" s="204">
        <v>84.6</v>
      </c>
      <c r="AF21" s="204">
        <v>85.2</v>
      </c>
      <c r="AG21" s="204">
        <v>87.6</v>
      </c>
      <c r="AH21" s="204">
        <v>84.3</v>
      </c>
      <c r="AI21" s="204">
        <v>88.9</v>
      </c>
      <c r="AJ21" s="1057">
        <v>84.1</v>
      </c>
      <c r="AK21" s="1057">
        <v>92.6</v>
      </c>
      <c r="AL21" s="1057" t="s">
        <v>19</v>
      </c>
      <c r="AM21" s="1057" t="s">
        <v>19</v>
      </c>
      <c r="AN21" s="243" t="s">
        <v>19</v>
      </c>
      <c r="AO21" s="243" t="s">
        <v>19</v>
      </c>
      <c r="AP21" s="669" t="s">
        <v>19</v>
      </c>
      <c r="AQ21" s="668" t="s">
        <v>19</v>
      </c>
      <c r="AR21" s="243" t="s">
        <v>19</v>
      </c>
      <c r="AS21" s="668" t="s">
        <v>19</v>
      </c>
      <c r="AT21" s="243" t="s">
        <v>19</v>
      </c>
      <c r="AU21" s="668" t="s">
        <v>19</v>
      </c>
      <c r="AV21" s="243" t="s">
        <v>19</v>
      </c>
      <c r="AW21" s="668" t="s">
        <v>19</v>
      </c>
      <c r="AX21" s="243" t="s">
        <v>19</v>
      </c>
      <c r="AY21" s="668" t="s">
        <v>19</v>
      </c>
      <c r="AZ21" s="243" t="s">
        <v>19</v>
      </c>
      <c r="BA21" s="243" t="s">
        <v>19</v>
      </c>
      <c r="BB21" s="669" t="s">
        <v>19</v>
      </c>
      <c r="BC21" s="243" t="s">
        <v>19</v>
      </c>
      <c r="BD21" s="669" t="s">
        <v>19</v>
      </c>
      <c r="BE21" s="243" t="s">
        <v>19</v>
      </c>
      <c r="BF21" s="669" t="s">
        <v>19</v>
      </c>
      <c r="BG21" s="668" t="s">
        <v>19</v>
      </c>
      <c r="BH21" s="668" t="s">
        <v>19</v>
      </c>
      <c r="BI21" s="668" t="s">
        <v>19</v>
      </c>
      <c r="BJ21" s="243" t="s">
        <v>19</v>
      </c>
      <c r="BK21" s="243" t="s">
        <v>19</v>
      </c>
      <c r="BL21" s="243" t="s">
        <v>19</v>
      </c>
      <c r="BM21" s="243" t="s">
        <v>19</v>
      </c>
      <c r="BN21" s="243" t="s">
        <v>19</v>
      </c>
      <c r="BO21" s="243" t="s">
        <v>19</v>
      </c>
      <c r="BP21" s="243" t="s">
        <v>19</v>
      </c>
      <c r="BQ21" s="243" t="s">
        <v>19</v>
      </c>
      <c r="BR21" s="669" t="s">
        <v>19</v>
      </c>
      <c r="BS21" s="243" t="s">
        <v>19</v>
      </c>
      <c r="BT21" s="669" t="s">
        <v>19</v>
      </c>
      <c r="BU21" s="669" t="s">
        <v>19</v>
      </c>
      <c r="BV21" s="669" t="s">
        <v>19</v>
      </c>
      <c r="BW21" s="670" t="s">
        <v>19</v>
      </c>
    </row>
    <row r="22" spans="2:75" ht="13.5">
      <c r="B22" s="6"/>
      <c r="C22" s="7" t="s">
        <v>63</v>
      </c>
      <c r="D22" s="208">
        <v>89.5</v>
      </c>
      <c r="E22" s="208">
        <v>85.3</v>
      </c>
      <c r="F22" s="208">
        <v>90.5</v>
      </c>
      <c r="G22" s="208">
        <v>87</v>
      </c>
      <c r="H22" s="208">
        <v>89.4</v>
      </c>
      <c r="I22" s="208">
        <v>88.5</v>
      </c>
      <c r="J22" s="208">
        <v>89.8</v>
      </c>
      <c r="K22" s="208">
        <v>89.7</v>
      </c>
      <c r="L22" s="208">
        <v>79.3</v>
      </c>
      <c r="M22" s="208">
        <v>74.3</v>
      </c>
      <c r="N22" s="208">
        <v>80.1</v>
      </c>
      <c r="O22" s="208">
        <v>76.6</v>
      </c>
      <c r="P22" s="208">
        <v>76.7</v>
      </c>
      <c r="Q22" s="208">
        <v>75.3</v>
      </c>
      <c r="R22" s="208">
        <v>78.9</v>
      </c>
      <c r="S22" s="208">
        <v>79.4</v>
      </c>
      <c r="T22" s="208">
        <v>77.3</v>
      </c>
      <c r="U22" s="208">
        <v>77.8</v>
      </c>
      <c r="V22" s="208">
        <v>78.9</v>
      </c>
      <c r="W22" s="208">
        <v>78.9</v>
      </c>
      <c r="X22" s="208">
        <v>81.9</v>
      </c>
      <c r="Y22" s="208">
        <v>81.9</v>
      </c>
      <c r="Z22" s="208">
        <v>83</v>
      </c>
      <c r="AA22" s="208">
        <v>83</v>
      </c>
      <c r="AB22" s="208">
        <v>86</v>
      </c>
      <c r="AC22" s="208">
        <v>86</v>
      </c>
      <c r="AD22" s="208">
        <v>89.2</v>
      </c>
      <c r="AE22" s="208">
        <v>89.2</v>
      </c>
      <c r="AF22" s="208">
        <v>94.3</v>
      </c>
      <c r="AG22" s="208">
        <v>98.2</v>
      </c>
      <c r="AH22" s="208">
        <v>96.8</v>
      </c>
      <c r="AI22" s="208">
        <v>105.7</v>
      </c>
      <c r="AJ22" s="208">
        <v>101.5</v>
      </c>
      <c r="AK22" s="208">
        <v>114.5</v>
      </c>
      <c r="AL22" s="208" t="s">
        <v>19</v>
      </c>
      <c r="AM22" s="208" t="s">
        <v>19</v>
      </c>
      <c r="AN22" s="243" t="s">
        <v>19</v>
      </c>
      <c r="AO22" s="243" t="s">
        <v>19</v>
      </c>
      <c r="AP22" s="669" t="s">
        <v>19</v>
      </c>
      <c r="AQ22" s="668" t="s">
        <v>19</v>
      </c>
      <c r="AR22" s="243" t="s">
        <v>19</v>
      </c>
      <c r="AS22" s="668" t="s">
        <v>19</v>
      </c>
      <c r="AT22" s="243" t="s">
        <v>19</v>
      </c>
      <c r="AU22" s="668" t="s">
        <v>19</v>
      </c>
      <c r="AV22" s="243" t="s">
        <v>19</v>
      </c>
      <c r="AW22" s="668" t="s">
        <v>19</v>
      </c>
      <c r="AX22" s="243" t="s">
        <v>19</v>
      </c>
      <c r="AY22" s="668" t="s">
        <v>19</v>
      </c>
      <c r="AZ22" s="243" t="s">
        <v>19</v>
      </c>
      <c r="BA22" s="243" t="s">
        <v>19</v>
      </c>
      <c r="BB22" s="669" t="s">
        <v>19</v>
      </c>
      <c r="BC22" s="243" t="s">
        <v>19</v>
      </c>
      <c r="BD22" s="669" t="s">
        <v>19</v>
      </c>
      <c r="BE22" s="243" t="s">
        <v>19</v>
      </c>
      <c r="BF22" s="669" t="s">
        <v>19</v>
      </c>
      <c r="BG22" s="668" t="s">
        <v>19</v>
      </c>
      <c r="BH22" s="668" t="s">
        <v>19</v>
      </c>
      <c r="BI22" s="668" t="s">
        <v>19</v>
      </c>
      <c r="BJ22" s="243" t="s">
        <v>19</v>
      </c>
      <c r="BK22" s="243" t="s">
        <v>19</v>
      </c>
      <c r="BL22" s="243" t="s">
        <v>19</v>
      </c>
      <c r="BM22" s="243" t="s">
        <v>19</v>
      </c>
      <c r="BN22" s="243" t="s">
        <v>19</v>
      </c>
      <c r="BO22" s="243" t="s">
        <v>19</v>
      </c>
      <c r="BP22" s="243" t="s">
        <v>19</v>
      </c>
      <c r="BQ22" s="243" t="s">
        <v>19</v>
      </c>
      <c r="BR22" s="669" t="s">
        <v>19</v>
      </c>
      <c r="BS22" s="243" t="s">
        <v>19</v>
      </c>
      <c r="BT22" s="669" t="s">
        <v>19</v>
      </c>
      <c r="BU22" s="669" t="s">
        <v>19</v>
      </c>
      <c r="BV22" s="669" t="s">
        <v>19</v>
      </c>
      <c r="BW22" s="670" t="s">
        <v>19</v>
      </c>
    </row>
    <row r="23" spans="2:75" ht="13.5">
      <c r="B23" s="6"/>
      <c r="C23" s="7" t="s">
        <v>65</v>
      </c>
      <c r="D23" s="208">
        <v>82.8</v>
      </c>
      <c r="E23" s="208">
        <v>82.4</v>
      </c>
      <c r="F23" s="208">
        <v>84.2</v>
      </c>
      <c r="G23" s="208">
        <v>86.1</v>
      </c>
      <c r="H23" s="208">
        <v>84.7</v>
      </c>
      <c r="I23" s="208">
        <v>84.7</v>
      </c>
      <c r="J23" s="208">
        <v>87.7</v>
      </c>
      <c r="K23" s="208">
        <v>82.7</v>
      </c>
      <c r="L23" s="208">
        <v>77.6</v>
      </c>
      <c r="M23" s="208">
        <v>67.7</v>
      </c>
      <c r="N23" s="208">
        <v>68.1</v>
      </c>
      <c r="O23" s="208">
        <v>73.2</v>
      </c>
      <c r="P23" s="208">
        <v>74.9</v>
      </c>
      <c r="Q23" s="208">
        <v>79.6</v>
      </c>
      <c r="R23" s="208">
        <v>82</v>
      </c>
      <c r="S23" s="208">
        <v>82.9</v>
      </c>
      <c r="T23" s="208">
        <v>82.8</v>
      </c>
      <c r="U23" s="208">
        <v>83.6</v>
      </c>
      <c r="V23" s="208">
        <v>82.8</v>
      </c>
      <c r="W23" s="208">
        <v>83.8</v>
      </c>
      <c r="X23" s="208">
        <v>84.2</v>
      </c>
      <c r="Y23" s="208">
        <v>85.3</v>
      </c>
      <c r="Z23" s="208">
        <v>90.5</v>
      </c>
      <c r="AA23" s="208">
        <v>91.3</v>
      </c>
      <c r="AB23" s="208">
        <v>89.7</v>
      </c>
      <c r="AC23" s="208">
        <v>89.9</v>
      </c>
      <c r="AD23" s="208">
        <v>89.5</v>
      </c>
      <c r="AE23" s="208">
        <v>89.7</v>
      </c>
      <c r="AF23" s="208">
        <v>92.7</v>
      </c>
      <c r="AG23" s="208">
        <v>95.7</v>
      </c>
      <c r="AH23" s="208">
        <v>93.2</v>
      </c>
      <c r="AI23" s="208">
        <v>99.7</v>
      </c>
      <c r="AJ23" s="208">
        <v>90.7</v>
      </c>
      <c r="AK23" s="208">
        <v>102.7</v>
      </c>
      <c r="AL23" s="208" t="s">
        <v>19</v>
      </c>
      <c r="AM23" s="208" t="s">
        <v>19</v>
      </c>
      <c r="AN23" s="243" t="s">
        <v>19</v>
      </c>
      <c r="AO23" s="243" t="s">
        <v>19</v>
      </c>
      <c r="AP23" s="669" t="s">
        <v>19</v>
      </c>
      <c r="AQ23" s="668" t="s">
        <v>19</v>
      </c>
      <c r="AR23" s="243" t="s">
        <v>19</v>
      </c>
      <c r="AS23" s="668" t="s">
        <v>19</v>
      </c>
      <c r="AT23" s="243" t="s">
        <v>19</v>
      </c>
      <c r="AU23" s="668" t="s">
        <v>19</v>
      </c>
      <c r="AV23" s="243" t="s">
        <v>19</v>
      </c>
      <c r="AW23" s="668" t="s">
        <v>19</v>
      </c>
      <c r="AX23" s="243" t="s">
        <v>19</v>
      </c>
      <c r="AY23" s="668" t="s">
        <v>19</v>
      </c>
      <c r="AZ23" s="243" t="s">
        <v>19</v>
      </c>
      <c r="BA23" s="243" t="s">
        <v>19</v>
      </c>
      <c r="BB23" s="669" t="s">
        <v>19</v>
      </c>
      <c r="BC23" s="243" t="s">
        <v>19</v>
      </c>
      <c r="BD23" s="669" t="s">
        <v>19</v>
      </c>
      <c r="BE23" s="243" t="s">
        <v>19</v>
      </c>
      <c r="BF23" s="669" t="s">
        <v>19</v>
      </c>
      <c r="BG23" s="668" t="s">
        <v>19</v>
      </c>
      <c r="BH23" s="668" t="s">
        <v>19</v>
      </c>
      <c r="BI23" s="668" t="s">
        <v>19</v>
      </c>
      <c r="BJ23" s="243" t="s">
        <v>19</v>
      </c>
      <c r="BK23" s="243" t="s">
        <v>19</v>
      </c>
      <c r="BL23" s="243" t="s">
        <v>19</v>
      </c>
      <c r="BM23" s="243" t="s">
        <v>19</v>
      </c>
      <c r="BN23" s="243" t="s">
        <v>19</v>
      </c>
      <c r="BO23" s="243" t="s">
        <v>19</v>
      </c>
      <c r="BP23" s="243" t="s">
        <v>19</v>
      </c>
      <c r="BQ23" s="243" t="s">
        <v>19</v>
      </c>
      <c r="BR23" s="669" t="s">
        <v>19</v>
      </c>
      <c r="BS23" s="243" t="s">
        <v>19</v>
      </c>
      <c r="BT23" s="669" t="s">
        <v>19</v>
      </c>
      <c r="BU23" s="669" t="s">
        <v>19</v>
      </c>
      <c r="BV23" s="669" t="s">
        <v>19</v>
      </c>
      <c r="BW23" s="670" t="s">
        <v>19</v>
      </c>
    </row>
    <row r="24" spans="2:75" ht="13.5">
      <c r="B24" s="6"/>
      <c r="C24" s="7" t="s">
        <v>67</v>
      </c>
      <c r="D24" s="208">
        <v>84.3</v>
      </c>
      <c r="E24" s="208">
        <v>89.4</v>
      </c>
      <c r="F24" s="208">
        <v>86.3</v>
      </c>
      <c r="G24" s="208">
        <v>90.4</v>
      </c>
      <c r="H24" s="208">
        <v>92.5</v>
      </c>
      <c r="I24" s="208">
        <v>89.5</v>
      </c>
      <c r="J24" s="208">
        <v>90.1</v>
      </c>
      <c r="K24" s="208">
        <v>87.2</v>
      </c>
      <c r="L24" s="208">
        <v>83</v>
      </c>
      <c r="M24" s="208">
        <v>67.8</v>
      </c>
      <c r="N24" s="208">
        <v>70.9</v>
      </c>
      <c r="O24" s="208">
        <v>74.2</v>
      </c>
      <c r="P24" s="208">
        <v>74.5</v>
      </c>
      <c r="Q24" s="208">
        <v>74.8</v>
      </c>
      <c r="R24" s="208">
        <v>77.6</v>
      </c>
      <c r="S24" s="208">
        <v>78.1</v>
      </c>
      <c r="T24" s="208">
        <v>77.7</v>
      </c>
      <c r="U24" s="208">
        <v>78.2</v>
      </c>
      <c r="V24" s="208">
        <v>77</v>
      </c>
      <c r="W24" s="208">
        <v>77.7</v>
      </c>
      <c r="X24" s="208">
        <v>80.1</v>
      </c>
      <c r="Y24" s="208">
        <v>80.7</v>
      </c>
      <c r="Z24" s="208">
        <v>78.9</v>
      </c>
      <c r="AA24" s="208">
        <v>79.4</v>
      </c>
      <c r="AB24" s="208">
        <v>81.9</v>
      </c>
      <c r="AC24" s="208">
        <v>82</v>
      </c>
      <c r="AD24" s="208">
        <v>86.4</v>
      </c>
      <c r="AE24" s="208">
        <v>86.5</v>
      </c>
      <c r="AF24" s="208">
        <v>90.2</v>
      </c>
      <c r="AG24" s="208">
        <v>92.9</v>
      </c>
      <c r="AH24" s="208">
        <v>91.1</v>
      </c>
      <c r="AI24" s="208">
        <v>96.8</v>
      </c>
      <c r="AJ24" s="208">
        <v>90.6</v>
      </c>
      <c r="AK24" s="208">
        <v>99.4</v>
      </c>
      <c r="AL24" s="208" t="s">
        <v>19</v>
      </c>
      <c r="AM24" s="208" t="s">
        <v>19</v>
      </c>
      <c r="AN24" s="243" t="s">
        <v>19</v>
      </c>
      <c r="AO24" s="243" t="s">
        <v>19</v>
      </c>
      <c r="AP24" s="669" t="s">
        <v>19</v>
      </c>
      <c r="AQ24" s="668" t="s">
        <v>19</v>
      </c>
      <c r="AR24" s="243" t="s">
        <v>19</v>
      </c>
      <c r="AS24" s="668" t="s">
        <v>19</v>
      </c>
      <c r="AT24" s="243" t="s">
        <v>19</v>
      </c>
      <c r="AU24" s="668" t="s">
        <v>19</v>
      </c>
      <c r="AV24" s="243" t="s">
        <v>19</v>
      </c>
      <c r="AW24" s="668" t="s">
        <v>19</v>
      </c>
      <c r="AX24" s="243" t="s">
        <v>19</v>
      </c>
      <c r="AY24" s="668" t="s">
        <v>19</v>
      </c>
      <c r="AZ24" s="243" t="s">
        <v>19</v>
      </c>
      <c r="BA24" s="243" t="s">
        <v>19</v>
      </c>
      <c r="BB24" s="669" t="s">
        <v>19</v>
      </c>
      <c r="BC24" s="243" t="s">
        <v>19</v>
      </c>
      <c r="BD24" s="669" t="s">
        <v>19</v>
      </c>
      <c r="BE24" s="243" t="s">
        <v>19</v>
      </c>
      <c r="BF24" s="669" t="s">
        <v>19</v>
      </c>
      <c r="BG24" s="668" t="s">
        <v>19</v>
      </c>
      <c r="BH24" s="668" t="s">
        <v>19</v>
      </c>
      <c r="BI24" s="668" t="s">
        <v>19</v>
      </c>
      <c r="BJ24" s="243" t="s">
        <v>19</v>
      </c>
      <c r="BK24" s="243" t="s">
        <v>19</v>
      </c>
      <c r="BL24" s="243" t="s">
        <v>19</v>
      </c>
      <c r="BM24" s="243" t="s">
        <v>19</v>
      </c>
      <c r="BN24" s="243" t="s">
        <v>19</v>
      </c>
      <c r="BO24" s="243" t="s">
        <v>19</v>
      </c>
      <c r="BP24" s="243" t="s">
        <v>19</v>
      </c>
      <c r="BQ24" s="243" t="s">
        <v>19</v>
      </c>
      <c r="BR24" s="669" t="s">
        <v>19</v>
      </c>
      <c r="BS24" s="243" t="s">
        <v>19</v>
      </c>
      <c r="BT24" s="669" t="s">
        <v>19</v>
      </c>
      <c r="BU24" s="669" t="s">
        <v>19</v>
      </c>
      <c r="BV24" s="669" t="s">
        <v>19</v>
      </c>
      <c r="BW24" s="670" t="s">
        <v>19</v>
      </c>
    </row>
    <row r="25" spans="2:75" ht="13.5">
      <c r="B25" s="6"/>
      <c r="C25" s="7" t="s">
        <v>68</v>
      </c>
      <c r="D25" s="208">
        <v>72.8</v>
      </c>
      <c r="E25" s="208">
        <v>71.1</v>
      </c>
      <c r="F25" s="208">
        <v>71</v>
      </c>
      <c r="G25" s="208">
        <v>73.8</v>
      </c>
      <c r="H25" s="208">
        <v>77.5</v>
      </c>
      <c r="I25" s="208">
        <v>72.7</v>
      </c>
      <c r="J25" s="208">
        <v>79.3</v>
      </c>
      <c r="K25" s="208">
        <v>79.8</v>
      </c>
      <c r="L25" s="208">
        <v>74.1</v>
      </c>
      <c r="M25" s="208">
        <v>69.2</v>
      </c>
      <c r="N25" s="208">
        <v>69.8</v>
      </c>
      <c r="O25" s="208">
        <v>73.4</v>
      </c>
      <c r="P25" s="208">
        <v>73.5</v>
      </c>
      <c r="Q25" s="208">
        <v>74.9</v>
      </c>
      <c r="R25" s="208">
        <v>77.2</v>
      </c>
      <c r="S25" s="208">
        <v>77.8</v>
      </c>
      <c r="T25" s="208">
        <v>78.8</v>
      </c>
      <c r="U25" s="208">
        <v>79.2</v>
      </c>
      <c r="V25" s="208">
        <v>81.4</v>
      </c>
      <c r="W25" s="208">
        <v>82.3</v>
      </c>
      <c r="X25" s="208">
        <v>81.5</v>
      </c>
      <c r="Y25" s="208">
        <v>82.4</v>
      </c>
      <c r="Z25" s="208">
        <v>83.9</v>
      </c>
      <c r="AA25" s="208">
        <v>84.2</v>
      </c>
      <c r="AB25" s="208">
        <v>85.7</v>
      </c>
      <c r="AC25" s="208">
        <v>85.9</v>
      </c>
      <c r="AD25" s="208">
        <v>86.3</v>
      </c>
      <c r="AE25" s="208">
        <v>86.4</v>
      </c>
      <c r="AF25" s="208">
        <v>88.3</v>
      </c>
      <c r="AG25" s="208">
        <v>91.2</v>
      </c>
      <c r="AH25" s="208">
        <v>87.6</v>
      </c>
      <c r="AI25" s="208">
        <v>93.7</v>
      </c>
      <c r="AJ25" s="208">
        <v>88.5</v>
      </c>
      <c r="AK25" s="208">
        <v>99.9</v>
      </c>
      <c r="AL25" s="208" t="s">
        <v>19</v>
      </c>
      <c r="AM25" s="208" t="s">
        <v>19</v>
      </c>
      <c r="AN25" s="243" t="s">
        <v>19</v>
      </c>
      <c r="AO25" s="243" t="s">
        <v>19</v>
      </c>
      <c r="AP25" s="669" t="s">
        <v>19</v>
      </c>
      <c r="AQ25" s="668" t="s">
        <v>19</v>
      </c>
      <c r="AR25" s="243" t="s">
        <v>19</v>
      </c>
      <c r="AS25" s="668" t="s">
        <v>19</v>
      </c>
      <c r="AT25" s="243" t="s">
        <v>19</v>
      </c>
      <c r="AU25" s="668" t="s">
        <v>19</v>
      </c>
      <c r="AV25" s="243" t="s">
        <v>19</v>
      </c>
      <c r="AW25" s="668" t="s">
        <v>19</v>
      </c>
      <c r="AX25" s="243" t="s">
        <v>19</v>
      </c>
      <c r="AY25" s="668" t="s">
        <v>19</v>
      </c>
      <c r="AZ25" s="243" t="s">
        <v>19</v>
      </c>
      <c r="BA25" s="243" t="s">
        <v>19</v>
      </c>
      <c r="BB25" s="669" t="s">
        <v>19</v>
      </c>
      <c r="BC25" s="243" t="s">
        <v>19</v>
      </c>
      <c r="BD25" s="669" t="s">
        <v>19</v>
      </c>
      <c r="BE25" s="243" t="s">
        <v>19</v>
      </c>
      <c r="BF25" s="669" t="s">
        <v>19</v>
      </c>
      <c r="BG25" s="668" t="s">
        <v>19</v>
      </c>
      <c r="BH25" s="668" t="s">
        <v>19</v>
      </c>
      <c r="BI25" s="668" t="s">
        <v>19</v>
      </c>
      <c r="BJ25" s="243" t="s">
        <v>19</v>
      </c>
      <c r="BK25" s="243" t="s">
        <v>19</v>
      </c>
      <c r="BL25" s="243" t="s">
        <v>19</v>
      </c>
      <c r="BM25" s="243" t="s">
        <v>19</v>
      </c>
      <c r="BN25" s="243" t="s">
        <v>19</v>
      </c>
      <c r="BO25" s="243" t="s">
        <v>19</v>
      </c>
      <c r="BP25" s="243" t="s">
        <v>19</v>
      </c>
      <c r="BQ25" s="243" t="s">
        <v>19</v>
      </c>
      <c r="BR25" s="669" t="s">
        <v>19</v>
      </c>
      <c r="BS25" s="243" t="s">
        <v>19</v>
      </c>
      <c r="BT25" s="669" t="s">
        <v>19</v>
      </c>
      <c r="BU25" s="669" t="s">
        <v>19</v>
      </c>
      <c r="BV25" s="669" t="s">
        <v>19</v>
      </c>
      <c r="BW25" s="670" t="s">
        <v>19</v>
      </c>
    </row>
    <row r="26" spans="2:75" ht="13.5">
      <c r="B26" s="6"/>
      <c r="C26" s="7" t="s">
        <v>69</v>
      </c>
      <c r="D26" s="208">
        <v>83.4</v>
      </c>
      <c r="E26" s="208">
        <v>86.5</v>
      </c>
      <c r="F26" s="208">
        <v>85.8</v>
      </c>
      <c r="G26" s="208">
        <v>85.4</v>
      </c>
      <c r="H26" s="208">
        <v>83.7</v>
      </c>
      <c r="I26" s="208">
        <v>80.7</v>
      </c>
      <c r="J26" s="208">
        <v>83.2</v>
      </c>
      <c r="K26" s="208">
        <v>85.3</v>
      </c>
      <c r="L26" s="208">
        <v>81.7</v>
      </c>
      <c r="M26" s="208">
        <v>71.3</v>
      </c>
      <c r="N26" s="208">
        <v>69.3</v>
      </c>
      <c r="O26" s="208">
        <v>71.3</v>
      </c>
      <c r="P26" s="208">
        <v>70.3</v>
      </c>
      <c r="Q26" s="208">
        <v>72.5</v>
      </c>
      <c r="R26" s="208">
        <v>74.3</v>
      </c>
      <c r="S26" s="208">
        <v>74.3</v>
      </c>
      <c r="T26" s="208">
        <v>71.1</v>
      </c>
      <c r="U26" s="208">
        <v>71.1</v>
      </c>
      <c r="V26" s="208">
        <v>77.8</v>
      </c>
      <c r="W26" s="208">
        <v>77.8</v>
      </c>
      <c r="X26" s="208">
        <v>82.9</v>
      </c>
      <c r="Y26" s="208">
        <v>82.9</v>
      </c>
      <c r="Z26" s="208">
        <v>84.9</v>
      </c>
      <c r="AA26" s="208">
        <v>84.9</v>
      </c>
      <c r="AB26" s="208">
        <v>83.9</v>
      </c>
      <c r="AC26" s="208">
        <v>83.9</v>
      </c>
      <c r="AD26" s="208">
        <v>84.4</v>
      </c>
      <c r="AE26" s="208">
        <v>84.4</v>
      </c>
      <c r="AF26" s="208">
        <v>86.1</v>
      </c>
      <c r="AG26" s="208">
        <v>89</v>
      </c>
      <c r="AH26" s="208">
        <v>91.8</v>
      </c>
      <c r="AI26" s="208">
        <v>98.4</v>
      </c>
      <c r="AJ26" s="208">
        <v>94.4</v>
      </c>
      <c r="AK26" s="208">
        <v>104.8</v>
      </c>
      <c r="AL26" s="208" t="s">
        <v>19</v>
      </c>
      <c r="AM26" s="208" t="s">
        <v>19</v>
      </c>
      <c r="AN26" s="243" t="s">
        <v>19</v>
      </c>
      <c r="AO26" s="243" t="s">
        <v>19</v>
      </c>
      <c r="AP26" s="669" t="s">
        <v>19</v>
      </c>
      <c r="AQ26" s="668" t="s">
        <v>19</v>
      </c>
      <c r="AR26" s="243" t="s">
        <v>19</v>
      </c>
      <c r="AS26" s="668" t="s">
        <v>19</v>
      </c>
      <c r="AT26" s="243" t="s">
        <v>19</v>
      </c>
      <c r="AU26" s="668" t="s">
        <v>19</v>
      </c>
      <c r="AV26" s="243" t="s">
        <v>19</v>
      </c>
      <c r="AW26" s="668" t="s">
        <v>19</v>
      </c>
      <c r="AX26" s="243" t="s">
        <v>19</v>
      </c>
      <c r="AY26" s="668" t="s">
        <v>19</v>
      </c>
      <c r="AZ26" s="243" t="s">
        <v>19</v>
      </c>
      <c r="BA26" s="243" t="s">
        <v>19</v>
      </c>
      <c r="BB26" s="669" t="s">
        <v>19</v>
      </c>
      <c r="BC26" s="243" t="s">
        <v>19</v>
      </c>
      <c r="BD26" s="669" t="s">
        <v>19</v>
      </c>
      <c r="BE26" s="243" t="s">
        <v>19</v>
      </c>
      <c r="BF26" s="669" t="s">
        <v>19</v>
      </c>
      <c r="BG26" s="668" t="s">
        <v>19</v>
      </c>
      <c r="BH26" s="668" t="s">
        <v>19</v>
      </c>
      <c r="BI26" s="668" t="s">
        <v>19</v>
      </c>
      <c r="BJ26" s="243" t="s">
        <v>19</v>
      </c>
      <c r="BK26" s="243" t="s">
        <v>19</v>
      </c>
      <c r="BL26" s="243" t="s">
        <v>19</v>
      </c>
      <c r="BM26" s="243" t="s">
        <v>19</v>
      </c>
      <c r="BN26" s="243" t="s">
        <v>19</v>
      </c>
      <c r="BO26" s="243" t="s">
        <v>19</v>
      </c>
      <c r="BP26" s="243" t="s">
        <v>19</v>
      </c>
      <c r="BQ26" s="243" t="s">
        <v>19</v>
      </c>
      <c r="BR26" s="669" t="s">
        <v>19</v>
      </c>
      <c r="BS26" s="243" t="s">
        <v>19</v>
      </c>
      <c r="BT26" s="669" t="s">
        <v>19</v>
      </c>
      <c r="BU26" s="669" t="s">
        <v>19</v>
      </c>
      <c r="BV26" s="669" t="s">
        <v>19</v>
      </c>
      <c r="BW26" s="670" t="s">
        <v>19</v>
      </c>
    </row>
    <row r="27" spans="2:75" ht="13.5">
      <c r="B27" s="3"/>
      <c r="C27" s="8" t="s">
        <v>70</v>
      </c>
      <c r="D27" s="212">
        <v>77.4</v>
      </c>
      <c r="E27" s="212">
        <v>79.9</v>
      </c>
      <c r="F27" s="212">
        <v>78.1</v>
      </c>
      <c r="G27" s="212">
        <v>85.8</v>
      </c>
      <c r="H27" s="212">
        <v>88.5</v>
      </c>
      <c r="I27" s="212">
        <v>86.3</v>
      </c>
      <c r="J27" s="212">
        <v>87</v>
      </c>
      <c r="K27" s="212">
        <v>83.4</v>
      </c>
      <c r="L27" s="212">
        <v>81.9</v>
      </c>
      <c r="M27" s="212">
        <v>67.8</v>
      </c>
      <c r="N27" s="212">
        <v>70.5</v>
      </c>
      <c r="O27" s="212">
        <v>70.7</v>
      </c>
      <c r="P27" s="212">
        <v>73.7</v>
      </c>
      <c r="Q27" s="212">
        <v>75.7</v>
      </c>
      <c r="R27" s="212">
        <v>77.4</v>
      </c>
      <c r="S27" s="212">
        <v>77.9</v>
      </c>
      <c r="T27" s="212">
        <v>76.6</v>
      </c>
      <c r="U27" s="212">
        <v>77</v>
      </c>
      <c r="V27" s="212">
        <v>81.1</v>
      </c>
      <c r="W27" s="212">
        <v>81.9</v>
      </c>
      <c r="X27" s="212">
        <v>80.7</v>
      </c>
      <c r="Y27" s="212">
        <v>81.3</v>
      </c>
      <c r="Z27" s="212">
        <v>82.8</v>
      </c>
      <c r="AA27" s="212">
        <v>83.3</v>
      </c>
      <c r="AB27" s="212">
        <v>84.7</v>
      </c>
      <c r="AC27" s="212">
        <v>84.7</v>
      </c>
      <c r="AD27" s="212">
        <v>84.6</v>
      </c>
      <c r="AE27" s="212">
        <v>84.6</v>
      </c>
      <c r="AF27" s="212">
        <v>91.9</v>
      </c>
      <c r="AG27" s="212">
        <v>94.7</v>
      </c>
      <c r="AH27" s="212">
        <v>94.8</v>
      </c>
      <c r="AI27" s="212">
        <v>101.2</v>
      </c>
      <c r="AJ27" s="232">
        <v>95.8</v>
      </c>
      <c r="AK27" s="232">
        <v>105.9</v>
      </c>
      <c r="AL27" s="232" t="s">
        <v>19</v>
      </c>
      <c r="AM27" s="232" t="s">
        <v>19</v>
      </c>
      <c r="AN27" s="243" t="s">
        <v>19</v>
      </c>
      <c r="AO27" s="243" t="s">
        <v>19</v>
      </c>
      <c r="AP27" s="669" t="s">
        <v>19</v>
      </c>
      <c r="AQ27" s="668" t="s">
        <v>19</v>
      </c>
      <c r="AR27" s="243" t="s">
        <v>19</v>
      </c>
      <c r="AS27" s="668" t="s">
        <v>19</v>
      </c>
      <c r="AT27" s="243" t="s">
        <v>19</v>
      </c>
      <c r="AU27" s="668" t="s">
        <v>19</v>
      </c>
      <c r="AV27" s="243" t="s">
        <v>19</v>
      </c>
      <c r="AW27" s="668" t="s">
        <v>19</v>
      </c>
      <c r="AX27" s="243" t="s">
        <v>19</v>
      </c>
      <c r="AY27" s="668" t="s">
        <v>19</v>
      </c>
      <c r="AZ27" s="243" t="s">
        <v>19</v>
      </c>
      <c r="BA27" s="243" t="s">
        <v>19</v>
      </c>
      <c r="BB27" s="669" t="s">
        <v>19</v>
      </c>
      <c r="BC27" s="243" t="s">
        <v>19</v>
      </c>
      <c r="BD27" s="669" t="s">
        <v>19</v>
      </c>
      <c r="BE27" s="243" t="s">
        <v>19</v>
      </c>
      <c r="BF27" s="669" t="s">
        <v>19</v>
      </c>
      <c r="BG27" s="668" t="s">
        <v>19</v>
      </c>
      <c r="BH27" s="668" t="s">
        <v>19</v>
      </c>
      <c r="BI27" s="668" t="s">
        <v>19</v>
      </c>
      <c r="BJ27" s="243" t="s">
        <v>19</v>
      </c>
      <c r="BK27" s="243" t="s">
        <v>19</v>
      </c>
      <c r="BL27" s="243" t="s">
        <v>19</v>
      </c>
      <c r="BM27" s="243" t="s">
        <v>19</v>
      </c>
      <c r="BN27" s="243" t="s">
        <v>19</v>
      </c>
      <c r="BO27" s="243" t="s">
        <v>19</v>
      </c>
      <c r="BP27" s="243" t="s">
        <v>19</v>
      </c>
      <c r="BQ27" s="243" t="s">
        <v>19</v>
      </c>
      <c r="BR27" s="669" t="s">
        <v>19</v>
      </c>
      <c r="BS27" s="243" t="s">
        <v>19</v>
      </c>
      <c r="BT27" s="669" t="s">
        <v>19</v>
      </c>
      <c r="BU27" s="669" t="s">
        <v>19</v>
      </c>
      <c r="BV27" s="669" t="s">
        <v>19</v>
      </c>
      <c r="BW27" s="670" t="s">
        <v>19</v>
      </c>
    </row>
    <row r="28" spans="2:75" ht="13.5">
      <c r="B28" s="3">
        <v>5</v>
      </c>
      <c r="C28" s="12" t="s">
        <v>20</v>
      </c>
      <c r="D28" s="216">
        <v>80.5</v>
      </c>
      <c r="E28" s="216">
        <v>83.9</v>
      </c>
      <c r="F28" s="216">
        <v>84.7</v>
      </c>
      <c r="G28" s="216">
        <v>82.7</v>
      </c>
      <c r="H28" s="216">
        <v>86.8</v>
      </c>
      <c r="I28" s="216">
        <v>86.4</v>
      </c>
      <c r="J28" s="216">
        <v>91.6</v>
      </c>
      <c r="K28" s="216">
        <v>86.7</v>
      </c>
      <c r="L28" s="216">
        <v>81.8</v>
      </c>
      <c r="M28" s="216">
        <v>74.4</v>
      </c>
      <c r="N28" s="216">
        <v>77</v>
      </c>
      <c r="O28" s="216">
        <v>77.3</v>
      </c>
      <c r="P28" s="216">
        <v>77.2</v>
      </c>
      <c r="Q28" s="216">
        <v>81.3</v>
      </c>
      <c r="R28" s="216">
        <v>82.8</v>
      </c>
      <c r="S28" s="216">
        <v>86.7</v>
      </c>
      <c r="T28" s="216">
        <v>82.3</v>
      </c>
      <c r="U28" s="216">
        <v>86</v>
      </c>
      <c r="V28" s="216">
        <v>85.4</v>
      </c>
      <c r="W28" s="216">
        <v>90</v>
      </c>
      <c r="X28" s="216">
        <v>86.6</v>
      </c>
      <c r="Y28" s="216">
        <v>89.3</v>
      </c>
      <c r="Z28" s="216">
        <v>88.6</v>
      </c>
      <c r="AA28" s="216">
        <v>91.4</v>
      </c>
      <c r="AB28" s="216">
        <v>85.8</v>
      </c>
      <c r="AC28" s="216">
        <v>86.5</v>
      </c>
      <c r="AD28" s="216">
        <v>84.5</v>
      </c>
      <c r="AE28" s="216">
        <v>85.2</v>
      </c>
      <c r="AF28" s="216">
        <v>88.1</v>
      </c>
      <c r="AG28" s="216">
        <v>90.9</v>
      </c>
      <c r="AH28" s="216">
        <v>89.7</v>
      </c>
      <c r="AI28" s="216">
        <v>95</v>
      </c>
      <c r="AJ28" s="216">
        <v>88.8</v>
      </c>
      <c r="AK28" s="216">
        <v>98.6</v>
      </c>
      <c r="AL28" s="216">
        <v>88.2</v>
      </c>
      <c r="AM28" s="216">
        <v>95.39662983730288</v>
      </c>
      <c r="AN28" s="216">
        <v>89.5</v>
      </c>
      <c r="AO28" s="216">
        <v>95.2</v>
      </c>
      <c r="AP28" s="675">
        <v>91</v>
      </c>
      <c r="AQ28" s="279">
        <v>95.9</v>
      </c>
      <c r="AR28" s="216">
        <v>96</v>
      </c>
      <c r="AS28" s="279">
        <v>100.3</v>
      </c>
      <c r="AT28" s="216">
        <v>95.89999999999999</v>
      </c>
      <c r="AU28" s="279">
        <v>99.9</v>
      </c>
      <c r="AV28" s="216">
        <v>94.8</v>
      </c>
      <c r="AW28" s="279">
        <v>101.9</v>
      </c>
      <c r="AX28" s="216">
        <v>91.3</v>
      </c>
      <c r="AY28" s="279">
        <v>99.3</v>
      </c>
      <c r="AZ28" s="216">
        <v>93.8</v>
      </c>
      <c r="BA28" s="216">
        <v>101.5</v>
      </c>
      <c r="BB28" s="675">
        <v>93.5</v>
      </c>
      <c r="BC28" s="216">
        <v>102.5</v>
      </c>
      <c r="BD28" s="675">
        <v>91.7</v>
      </c>
      <c r="BE28" s="216">
        <v>101.8</v>
      </c>
      <c r="BF28" s="675">
        <v>92.4</v>
      </c>
      <c r="BG28" s="279">
        <v>101.3</v>
      </c>
      <c r="BH28" s="279">
        <v>93</v>
      </c>
      <c r="BI28" s="279">
        <v>100</v>
      </c>
      <c r="BJ28" s="216">
        <v>94</v>
      </c>
      <c r="BK28" s="216">
        <v>100.3</v>
      </c>
      <c r="BL28" s="216">
        <v>99.2</v>
      </c>
      <c r="BM28" s="216">
        <v>106.4</v>
      </c>
      <c r="BN28" s="216">
        <v>96.89999999999999</v>
      </c>
      <c r="BO28" s="216">
        <v>105.2</v>
      </c>
      <c r="BP28" s="216">
        <v>96.39999999999999</v>
      </c>
      <c r="BQ28" s="216">
        <v>103.3</v>
      </c>
      <c r="BR28" s="675">
        <v>95.7</v>
      </c>
      <c r="BS28" s="216">
        <v>103</v>
      </c>
      <c r="BT28" s="675">
        <v>88.5</v>
      </c>
      <c r="BU28" s="675">
        <v>97</v>
      </c>
      <c r="BV28" s="675">
        <v>94.89999999999999</v>
      </c>
      <c r="BW28" s="217">
        <v>97.5</v>
      </c>
    </row>
    <row r="29" spans="2:75" ht="13.5">
      <c r="B29" s="3">
        <v>6</v>
      </c>
      <c r="C29" s="12" t="s">
        <v>21</v>
      </c>
      <c r="D29" s="224">
        <v>64.9</v>
      </c>
      <c r="E29" s="224">
        <v>73.2</v>
      </c>
      <c r="F29" s="224">
        <v>63.7</v>
      </c>
      <c r="G29" s="224">
        <v>70.9</v>
      </c>
      <c r="H29" s="224">
        <v>74.8</v>
      </c>
      <c r="I29" s="224">
        <v>81.3</v>
      </c>
      <c r="J29" s="224">
        <v>91.5</v>
      </c>
      <c r="K29" s="224">
        <v>87.1</v>
      </c>
      <c r="L29" s="224">
        <v>83.6</v>
      </c>
      <c r="M29" s="224">
        <v>83.2</v>
      </c>
      <c r="N29" s="224">
        <v>85.5</v>
      </c>
      <c r="O29" s="224">
        <v>84.4</v>
      </c>
      <c r="P29" s="224">
        <v>79.9</v>
      </c>
      <c r="Q29" s="224">
        <v>86.5</v>
      </c>
      <c r="R29" s="224">
        <v>84.8</v>
      </c>
      <c r="S29" s="224">
        <v>88.9</v>
      </c>
      <c r="T29" s="224">
        <v>86.3</v>
      </c>
      <c r="U29" s="224">
        <v>90.5</v>
      </c>
      <c r="V29" s="224">
        <v>88.8</v>
      </c>
      <c r="W29" s="224">
        <v>93.6</v>
      </c>
      <c r="X29" s="224">
        <v>87.8</v>
      </c>
      <c r="Y29" s="224">
        <v>90.7</v>
      </c>
      <c r="Z29" s="224">
        <v>92.4</v>
      </c>
      <c r="AA29" s="224">
        <v>95.3</v>
      </c>
      <c r="AB29" s="224">
        <v>90.6</v>
      </c>
      <c r="AC29" s="224">
        <v>91.3</v>
      </c>
      <c r="AD29" s="224">
        <v>90.8</v>
      </c>
      <c r="AE29" s="224">
        <v>91.5</v>
      </c>
      <c r="AF29" s="224">
        <v>89.8</v>
      </c>
      <c r="AG29" s="224">
        <v>92.5</v>
      </c>
      <c r="AH29" s="224">
        <v>96.7</v>
      </c>
      <c r="AI29" s="224">
        <v>102.4</v>
      </c>
      <c r="AJ29" s="224">
        <v>94.7</v>
      </c>
      <c r="AK29" s="224">
        <v>105</v>
      </c>
      <c r="AL29" s="224">
        <v>99.7</v>
      </c>
      <c r="AM29" s="224">
        <v>108.16989883715704</v>
      </c>
      <c r="AN29" s="224">
        <v>95.2</v>
      </c>
      <c r="AO29" s="224">
        <v>101</v>
      </c>
      <c r="AP29" s="677">
        <v>96.3</v>
      </c>
      <c r="AQ29" s="676">
        <v>101.7</v>
      </c>
      <c r="AR29" s="224">
        <v>100.7</v>
      </c>
      <c r="AS29" s="676">
        <v>104.4</v>
      </c>
      <c r="AT29" s="224">
        <v>96.6</v>
      </c>
      <c r="AU29" s="676">
        <v>100.29999999999998</v>
      </c>
      <c r="AV29" s="224">
        <v>95.6</v>
      </c>
      <c r="AW29" s="676">
        <v>100.3</v>
      </c>
      <c r="AX29" s="224">
        <v>88.7</v>
      </c>
      <c r="AY29" s="676">
        <v>94.3</v>
      </c>
      <c r="AZ29" s="224">
        <v>84</v>
      </c>
      <c r="BA29" s="224">
        <v>90.1</v>
      </c>
      <c r="BB29" s="677">
        <v>87.8</v>
      </c>
      <c r="BC29" s="224">
        <v>94.5</v>
      </c>
      <c r="BD29" s="677">
        <v>85.2</v>
      </c>
      <c r="BE29" s="224">
        <v>91.6</v>
      </c>
      <c r="BF29" s="677">
        <v>88</v>
      </c>
      <c r="BG29" s="676">
        <v>92</v>
      </c>
      <c r="BH29" s="676">
        <v>86.4</v>
      </c>
      <c r="BI29" s="676">
        <v>89.6</v>
      </c>
      <c r="BJ29" s="224">
        <v>93.9</v>
      </c>
      <c r="BK29" s="224">
        <v>97.5</v>
      </c>
      <c r="BL29" s="224">
        <v>89.9</v>
      </c>
      <c r="BM29" s="224">
        <v>96.7</v>
      </c>
      <c r="BN29" s="224">
        <v>96.8</v>
      </c>
      <c r="BO29" s="224">
        <v>102.8</v>
      </c>
      <c r="BP29" s="224">
        <v>94.39999999999999</v>
      </c>
      <c r="BQ29" s="224">
        <v>100.49999999999999</v>
      </c>
      <c r="BR29" s="677">
        <v>97.8</v>
      </c>
      <c r="BS29" s="224">
        <v>103.4</v>
      </c>
      <c r="BT29" s="677">
        <v>89.5</v>
      </c>
      <c r="BU29" s="677">
        <v>97.7</v>
      </c>
      <c r="BV29" s="677">
        <v>94.19999999999999</v>
      </c>
      <c r="BW29" s="678">
        <v>96.5</v>
      </c>
    </row>
    <row r="30" spans="2:75" ht="13.5">
      <c r="B30" s="3">
        <v>7</v>
      </c>
      <c r="C30" s="12" t="s">
        <v>22</v>
      </c>
      <c r="D30" s="1122" t="s">
        <v>19</v>
      </c>
      <c r="E30" s="1122" t="s">
        <v>19</v>
      </c>
      <c r="F30" s="1122" t="s">
        <v>19</v>
      </c>
      <c r="G30" s="1122" t="s">
        <v>19</v>
      </c>
      <c r="H30" s="1122" t="s">
        <v>19</v>
      </c>
      <c r="I30" s="1122" t="s">
        <v>19</v>
      </c>
      <c r="J30" s="1122" t="s">
        <v>19</v>
      </c>
      <c r="K30" s="1122" t="s">
        <v>19</v>
      </c>
      <c r="L30" s="1122" t="s">
        <v>19</v>
      </c>
      <c r="M30" s="1122" t="s">
        <v>19</v>
      </c>
      <c r="N30" s="1122" t="s">
        <v>19</v>
      </c>
      <c r="O30" s="1122" t="s">
        <v>19</v>
      </c>
      <c r="P30" s="1122" t="s">
        <v>19</v>
      </c>
      <c r="Q30" s="1122" t="s">
        <v>19</v>
      </c>
      <c r="R30" s="1122" t="s">
        <v>19</v>
      </c>
      <c r="S30" s="1122" t="s">
        <v>19</v>
      </c>
      <c r="T30" s="1122" t="s">
        <v>19</v>
      </c>
      <c r="U30" s="1122" t="s">
        <v>19</v>
      </c>
      <c r="V30" s="1122" t="s">
        <v>19</v>
      </c>
      <c r="W30" s="1122" t="s">
        <v>19</v>
      </c>
      <c r="X30" s="224" t="s">
        <v>218</v>
      </c>
      <c r="Y30" s="224" t="s">
        <v>220</v>
      </c>
      <c r="Z30" s="709" t="s">
        <v>19</v>
      </c>
      <c r="AA30" s="709" t="s">
        <v>19</v>
      </c>
      <c r="AB30" s="709" t="s">
        <v>19</v>
      </c>
      <c r="AC30" s="709" t="s">
        <v>19</v>
      </c>
      <c r="AD30" s="709" t="s">
        <v>19</v>
      </c>
      <c r="AE30" s="709" t="s">
        <v>19</v>
      </c>
      <c r="AF30" s="709" t="s">
        <v>19</v>
      </c>
      <c r="AG30" s="709" t="s">
        <v>19</v>
      </c>
      <c r="AH30" s="709" t="s">
        <v>19</v>
      </c>
      <c r="AI30" s="709" t="s">
        <v>19</v>
      </c>
      <c r="AJ30" s="709" t="s">
        <v>19</v>
      </c>
      <c r="AK30" s="709" t="s">
        <v>19</v>
      </c>
      <c r="AL30" s="709" t="s">
        <v>19</v>
      </c>
      <c r="AM30" s="709" t="s">
        <v>19</v>
      </c>
      <c r="AN30" s="224">
        <v>97.1</v>
      </c>
      <c r="AO30" s="224">
        <v>103.3</v>
      </c>
      <c r="AP30" s="677">
        <v>92.6</v>
      </c>
      <c r="AQ30" s="676">
        <v>97.6</v>
      </c>
      <c r="AR30" s="224">
        <v>92.4</v>
      </c>
      <c r="AS30" s="676">
        <v>96.6</v>
      </c>
      <c r="AT30" s="224">
        <v>91.8</v>
      </c>
      <c r="AU30" s="676">
        <v>95.6</v>
      </c>
      <c r="AV30" s="224">
        <v>92.2</v>
      </c>
      <c r="AW30" s="676">
        <v>98.3</v>
      </c>
      <c r="AX30" s="224">
        <v>85.9</v>
      </c>
      <c r="AY30" s="676">
        <v>95.1</v>
      </c>
      <c r="AZ30" s="224">
        <v>90.9</v>
      </c>
      <c r="BA30" s="224">
        <v>96.1</v>
      </c>
      <c r="BB30" s="677">
        <v>90.7</v>
      </c>
      <c r="BC30" s="224">
        <v>96.4</v>
      </c>
      <c r="BD30" s="677">
        <v>92.1</v>
      </c>
      <c r="BE30" s="224">
        <v>96.3</v>
      </c>
      <c r="BF30" s="677">
        <v>91.4</v>
      </c>
      <c r="BG30" s="676">
        <v>94.9</v>
      </c>
      <c r="BH30" s="676">
        <v>89.6</v>
      </c>
      <c r="BI30" s="676">
        <v>92.4</v>
      </c>
      <c r="BJ30" s="224">
        <v>92.5</v>
      </c>
      <c r="BK30" s="224">
        <v>95.5</v>
      </c>
      <c r="BL30" s="224">
        <v>91.60000000000001</v>
      </c>
      <c r="BM30" s="224">
        <v>95.6</v>
      </c>
      <c r="BN30" s="224">
        <v>92.10000000000001</v>
      </c>
      <c r="BO30" s="224">
        <v>95.1</v>
      </c>
      <c r="BP30" s="224">
        <v>92.2</v>
      </c>
      <c r="BQ30" s="224">
        <v>94.69999999999999</v>
      </c>
      <c r="BR30" s="677">
        <v>92.9</v>
      </c>
      <c r="BS30" s="224">
        <v>95.5</v>
      </c>
      <c r="BT30" s="677">
        <v>90.2</v>
      </c>
      <c r="BU30" s="677">
        <v>92.10000000000001</v>
      </c>
      <c r="BV30" s="677">
        <v>92.9</v>
      </c>
      <c r="BW30" s="678">
        <v>92.9</v>
      </c>
    </row>
    <row r="31" spans="2:75" ht="13.5">
      <c r="B31" s="9"/>
      <c r="C31" s="157" t="s">
        <v>22</v>
      </c>
      <c r="D31" s="228">
        <v>76</v>
      </c>
      <c r="E31" s="228">
        <v>79</v>
      </c>
      <c r="F31" s="228">
        <v>75.5</v>
      </c>
      <c r="G31" s="228">
        <v>75.3</v>
      </c>
      <c r="H31" s="228">
        <v>79.7</v>
      </c>
      <c r="I31" s="228">
        <v>79.2</v>
      </c>
      <c r="J31" s="228">
        <v>84.6</v>
      </c>
      <c r="K31" s="228">
        <v>79.1</v>
      </c>
      <c r="L31" s="228">
        <v>78.5</v>
      </c>
      <c r="M31" s="228">
        <v>71</v>
      </c>
      <c r="N31" s="228">
        <v>73</v>
      </c>
      <c r="O31" s="228">
        <v>75.4</v>
      </c>
      <c r="P31" s="228">
        <v>76</v>
      </c>
      <c r="Q31" s="228">
        <v>77.9</v>
      </c>
      <c r="R31" s="228">
        <v>83.9</v>
      </c>
      <c r="S31" s="228">
        <v>88</v>
      </c>
      <c r="T31" s="228">
        <v>80.3</v>
      </c>
      <c r="U31" s="228">
        <v>83.8</v>
      </c>
      <c r="V31" s="228">
        <v>82.6</v>
      </c>
      <c r="W31" s="228">
        <v>86.7</v>
      </c>
      <c r="X31" s="228">
        <v>85.1</v>
      </c>
      <c r="Y31" s="228">
        <v>87.4</v>
      </c>
      <c r="Z31" s="228">
        <v>83.3</v>
      </c>
      <c r="AA31" s="228">
        <v>85.6</v>
      </c>
      <c r="AB31" s="228">
        <v>84.2</v>
      </c>
      <c r="AC31" s="228">
        <v>84.8</v>
      </c>
      <c r="AD31" s="228">
        <v>82.4</v>
      </c>
      <c r="AE31" s="228">
        <v>83</v>
      </c>
      <c r="AF31" s="228">
        <v>84.9</v>
      </c>
      <c r="AG31" s="228">
        <v>87.4</v>
      </c>
      <c r="AH31" s="228">
        <v>86.4</v>
      </c>
      <c r="AI31" s="228">
        <v>91.3</v>
      </c>
      <c r="AJ31" s="228">
        <v>83.6</v>
      </c>
      <c r="AK31" s="228">
        <v>91.6</v>
      </c>
      <c r="AL31" s="228">
        <v>91.3</v>
      </c>
      <c r="AM31" s="228">
        <v>97.92331378620528</v>
      </c>
      <c r="AN31" s="206" t="s">
        <v>19</v>
      </c>
      <c r="AO31" s="206" t="s">
        <v>19</v>
      </c>
      <c r="AP31" s="667" t="s">
        <v>19</v>
      </c>
      <c r="AQ31" s="205" t="s">
        <v>19</v>
      </c>
      <c r="AR31" s="206" t="s">
        <v>19</v>
      </c>
      <c r="AS31" s="205" t="s">
        <v>19</v>
      </c>
      <c r="AT31" s="206" t="s">
        <v>19</v>
      </c>
      <c r="AU31" s="205" t="s">
        <v>19</v>
      </c>
      <c r="AV31" s="206" t="s">
        <v>19</v>
      </c>
      <c r="AW31" s="205" t="s">
        <v>19</v>
      </c>
      <c r="AX31" s="206" t="s">
        <v>19</v>
      </c>
      <c r="AY31" s="205" t="s">
        <v>19</v>
      </c>
      <c r="AZ31" s="206" t="s">
        <v>19</v>
      </c>
      <c r="BA31" s="206" t="s">
        <v>19</v>
      </c>
      <c r="BB31" s="667" t="s">
        <v>19</v>
      </c>
      <c r="BC31" s="206" t="s">
        <v>19</v>
      </c>
      <c r="BD31" s="667" t="s">
        <v>19</v>
      </c>
      <c r="BE31" s="206" t="s">
        <v>19</v>
      </c>
      <c r="BF31" s="667" t="s">
        <v>19</v>
      </c>
      <c r="BG31" s="205" t="s">
        <v>19</v>
      </c>
      <c r="BH31" s="205" t="s">
        <v>19</v>
      </c>
      <c r="BI31" s="205" t="s">
        <v>19</v>
      </c>
      <c r="BJ31" s="206" t="s">
        <v>19</v>
      </c>
      <c r="BK31" s="206" t="s">
        <v>19</v>
      </c>
      <c r="BL31" s="206" t="s">
        <v>19</v>
      </c>
      <c r="BM31" s="206" t="s">
        <v>19</v>
      </c>
      <c r="BN31" s="206" t="s">
        <v>19</v>
      </c>
      <c r="BO31" s="206" t="s">
        <v>19</v>
      </c>
      <c r="BP31" s="206" t="s">
        <v>19</v>
      </c>
      <c r="BQ31" s="206" t="s">
        <v>19</v>
      </c>
      <c r="BR31" s="667" t="s">
        <v>19</v>
      </c>
      <c r="BS31" s="206" t="s">
        <v>19</v>
      </c>
      <c r="BT31" s="667" t="s">
        <v>19</v>
      </c>
      <c r="BU31" s="667" t="s">
        <v>19</v>
      </c>
      <c r="BV31" s="667" t="s">
        <v>19</v>
      </c>
      <c r="BW31" s="207" t="s">
        <v>19</v>
      </c>
    </row>
    <row r="32" spans="2:75" ht="13.5">
      <c r="B32" s="13"/>
      <c r="C32" s="7" t="s">
        <v>34</v>
      </c>
      <c r="D32" s="230">
        <v>74.7</v>
      </c>
      <c r="E32" s="230">
        <v>71.7</v>
      </c>
      <c r="F32" s="230">
        <v>71.4</v>
      </c>
      <c r="G32" s="230">
        <v>78.1</v>
      </c>
      <c r="H32" s="230">
        <v>82.2</v>
      </c>
      <c r="I32" s="230">
        <v>81.3</v>
      </c>
      <c r="J32" s="230">
        <v>81.6</v>
      </c>
      <c r="K32" s="230">
        <v>80.3</v>
      </c>
      <c r="L32" s="230">
        <v>78.4</v>
      </c>
      <c r="M32" s="230">
        <v>69.9</v>
      </c>
      <c r="N32" s="230">
        <v>69.1</v>
      </c>
      <c r="O32" s="230">
        <v>71.4</v>
      </c>
      <c r="P32" s="230">
        <v>68</v>
      </c>
      <c r="Q32" s="230">
        <v>66.9</v>
      </c>
      <c r="R32" s="230">
        <v>79.4</v>
      </c>
      <c r="S32" s="230">
        <v>82</v>
      </c>
      <c r="T32" s="230">
        <v>81.9</v>
      </c>
      <c r="U32" s="230">
        <v>84.6</v>
      </c>
      <c r="V32" s="230">
        <v>81.2</v>
      </c>
      <c r="W32" s="230">
        <v>84</v>
      </c>
      <c r="X32" s="230">
        <v>84.7</v>
      </c>
      <c r="Y32" s="230">
        <v>86.5</v>
      </c>
      <c r="Z32" s="230">
        <v>86.2</v>
      </c>
      <c r="AA32" s="230">
        <v>88.1</v>
      </c>
      <c r="AB32" s="230">
        <v>86.1</v>
      </c>
      <c r="AC32" s="230">
        <v>86.6</v>
      </c>
      <c r="AD32" s="230">
        <v>83.5</v>
      </c>
      <c r="AE32" s="230">
        <v>83.9</v>
      </c>
      <c r="AF32" s="230">
        <v>89.8</v>
      </c>
      <c r="AG32" s="230">
        <v>93.1</v>
      </c>
      <c r="AH32" s="230">
        <v>92</v>
      </c>
      <c r="AI32" s="230">
        <v>98.6</v>
      </c>
      <c r="AJ32" s="230">
        <v>91.1</v>
      </c>
      <c r="AK32" s="230">
        <v>105.7</v>
      </c>
      <c r="AL32" s="230">
        <v>103.4</v>
      </c>
      <c r="AM32" s="230">
        <v>116.2</v>
      </c>
      <c r="AN32" s="243" t="s">
        <v>19</v>
      </c>
      <c r="AO32" s="243" t="s">
        <v>19</v>
      </c>
      <c r="AP32" s="669" t="s">
        <v>19</v>
      </c>
      <c r="AQ32" s="668" t="s">
        <v>19</v>
      </c>
      <c r="AR32" s="243" t="s">
        <v>19</v>
      </c>
      <c r="AS32" s="668" t="s">
        <v>19</v>
      </c>
      <c r="AT32" s="243" t="s">
        <v>19</v>
      </c>
      <c r="AU32" s="668" t="s">
        <v>19</v>
      </c>
      <c r="AV32" s="243" t="s">
        <v>19</v>
      </c>
      <c r="AW32" s="668" t="s">
        <v>19</v>
      </c>
      <c r="AX32" s="243" t="s">
        <v>19</v>
      </c>
      <c r="AY32" s="668" t="s">
        <v>19</v>
      </c>
      <c r="AZ32" s="243" t="s">
        <v>19</v>
      </c>
      <c r="BA32" s="243" t="s">
        <v>19</v>
      </c>
      <c r="BB32" s="669" t="s">
        <v>19</v>
      </c>
      <c r="BC32" s="243" t="s">
        <v>19</v>
      </c>
      <c r="BD32" s="669" t="s">
        <v>19</v>
      </c>
      <c r="BE32" s="243" t="s">
        <v>19</v>
      </c>
      <c r="BF32" s="669" t="s">
        <v>19</v>
      </c>
      <c r="BG32" s="668" t="s">
        <v>19</v>
      </c>
      <c r="BH32" s="668" t="s">
        <v>19</v>
      </c>
      <c r="BI32" s="668" t="s">
        <v>19</v>
      </c>
      <c r="BJ32" s="243" t="s">
        <v>19</v>
      </c>
      <c r="BK32" s="243" t="s">
        <v>19</v>
      </c>
      <c r="BL32" s="243" t="s">
        <v>19</v>
      </c>
      <c r="BM32" s="243" t="s">
        <v>19</v>
      </c>
      <c r="BN32" s="243" t="s">
        <v>19</v>
      </c>
      <c r="BO32" s="243" t="s">
        <v>19</v>
      </c>
      <c r="BP32" s="243" t="s">
        <v>19</v>
      </c>
      <c r="BQ32" s="243" t="s">
        <v>19</v>
      </c>
      <c r="BR32" s="669" t="s">
        <v>19</v>
      </c>
      <c r="BS32" s="243" t="s">
        <v>19</v>
      </c>
      <c r="BT32" s="669" t="s">
        <v>19</v>
      </c>
      <c r="BU32" s="669" t="s">
        <v>19</v>
      </c>
      <c r="BV32" s="669" t="s">
        <v>19</v>
      </c>
      <c r="BW32" s="670" t="s">
        <v>19</v>
      </c>
    </row>
    <row r="33" spans="2:75" ht="13.5">
      <c r="B33" s="13"/>
      <c r="C33" s="7" t="s">
        <v>35</v>
      </c>
      <c r="D33" s="220">
        <v>72.7</v>
      </c>
      <c r="E33" s="220">
        <v>73</v>
      </c>
      <c r="F33" s="220">
        <v>76.2</v>
      </c>
      <c r="G33" s="220">
        <v>74.8</v>
      </c>
      <c r="H33" s="220">
        <v>78.1</v>
      </c>
      <c r="I33" s="220">
        <v>78.3</v>
      </c>
      <c r="J33" s="220">
        <v>81.6</v>
      </c>
      <c r="K33" s="220">
        <v>75</v>
      </c>
      <c r="L33" s="220">
        <v>79.5</v>
      </c>
      <c r="M33" s="220">
        <v>73.2</v>
      </c>
      <c r="N33" s="220">
        <v>70.5</v>
      </c>
      <c r="O33" s="220">
        <v>70.3</v>
      </c>
      <c r="P33" s="220">
        <v>70.7</v>
      </c>
      <c r="Q33" s="220">
        <v>69.3</v>
      </c>
      <c r="R33" s="220">
        <v>73</v>
      </c>
      <c r="S33" s="220">
        <v>75.4</v>
      </c>
      <c r="T33" s="220">
        <v>74.9</v>
      </c>
      <c r="U33" s="220">
        <v>77.3</v>
      </c>
      <c r="V33" s="220">
        <v>77.5</v>
      </c>
      <c r="W33" s="220">
        <v>79.7</v>
      </c>
      <c r="X33" s="220">
        <v>81.7</v>
      </c>
      <c r="Y33" s="220">
        <v>83.4</v>
      </c>
      <c r="Z33" s="220">
        <v>81.9</v>
      </c>
      <c r="AA33" s="220">
        <v>83.8</v>
      </c>
      <c r="AB33" s="220">
        <v>82.9</v>
      </c>
      <c r="AC33" s="220">
        <v>83.4</v>
      </c>
      <c r="AD33" s="220">
        <v>83.6</v>
      </c>
      <c r="AE33" s="220">
        <v>84.1</v>
      </c>
      <c r="AF33" s="220">
        <v>85.1</v>
      </c>
      <c r="AG33" s="220">
        <v>88.1</v>
      </c>
      <c r="AH33" s="220">
        <v>86.7</v>
      </c>
      <c r="AI33" s="220">
        <v>92.6</v>
      </c>
      <c r="AJ33" s="220">
        <v>87.9</v>
      </c>
      <c r="AK33" s="220">
        <v>101.5</v>
      </c>
      <c r="AL33" s="220">
        <v>96.6</v>
      </c>
      <c r="AM33" s="220">
        <v>107.6</v>
      </c>
      <c r="AN33" s="243" t="s">
        <v>19</v>
      </c>
      <c r="AO33" s="243" t="s">
        <v>19</v>
      </c>
      <c r="AP33" s="669" t="s">
        <v>19</v>
      </c>
      <c r="AQ33" s="668" t="s">
        <v>19</v>
      </c>
      <c r="AR33" s="243" t="s">
        <v>19</v>
      </c>
      <c r="AS33" s="668" t="s">
        <v>19</v>
      </c>
      <c r="AT33" s="243" t="s">
        <v>19</v>
      </c>
      <c r="AU33" s="668" t="s">
        <v>19</v>
      </c>
      <c r="AV33" s="243" t="s">
        <v>19</v>
      </c>
      <c r="AW33" s="668" t="s">
        <v>19</v>
      </c>
      <c r="AX33" s="243" t="s">
        <v>19</v>
      </c>
      <c r="AY33" s="668" t="s">
        <v>19</v>
      </c>
      <c r="AZ33" s="243" t="s">
        <v>19</v>
      </c>
      <c r="BA33" s="243" t="s">
        <v>19</v>
      </c>
      <c r="BB33" s="669" t="s">
        <v>19</v>
      </c>
      <c r="BC33" s="243" t="s">
        <v>19</v>
      </c>
      <c r="BD33" s="669" t="s">
        <v>19</v>
      </c>
      <c r="BE33" s="243" t="s">
        <v>19</v>
      </c>
      <c r="BF33" s="669" t="s">
        <v>19</v>
      </c>
      <c r="BG33" s="668" t="s">
        <v>19</v>
      </c>
      <c r="BH33" s="668" t="s">
        <v>19</v>
      </c>
      <c r="BI33" s="668" t="s">
        <v>19</v>
      </c>
      <c r="BJ33" s="243" t="s">
        <v>19</v>
      </c>
      <c r="BK33" s="243" t="s">
        <v>19</v>
      </c>
      <c r="BL33" s="243" t="s">
        <v>19</v>
      </c>
      <c r="BM33" s="243" t="s">
        <v>19</v>
      </c>
      <c r="BN33" s="243" t="s">
        <v>19</v>
      </c>
      <c r="BO33" s="243" t="s">
        <v>19</v>
      </c>
      <c r="BP33" s="243" t="s">
        <v>19</v>
      </c>
      <c r="BQ33" s="243" t="s">
        <v>19</v>
      </c>
      <c r="BR33" s="669" t="s">
        <v>19</v>
      </c>
      <c r="BS33" s="243" t="s">
        <v>19</v>
      </c>
      <c r="BT33" s="669" t="s">
        <v>19</v>
      </c>
      <c r="BU33" s="669" t="s">
        <v>19</v>
      </c>
      <c r="BV33" s="669" t="s">
        <v>19</v>
      </c>
      <c r="BW33" s="670" t="s">
        <v>19</v>
      </c>
    </row>
    <row r="34" spans="2:75" ht="13.5">
      <c r="B34" s="13"/>
      <c r="C34" s="7" t="s">
        <v>36</v>
      </c>
      <c r="D34" s="220">
        <v>93.1</v>
      </c>
      <c r="E34" s="220">
        <v>91</v>
      </c>
      <c r="F34" s="220">
        <v>88.4</v>
      </c>
      <c r="G34" s="220">
        <v>88.2</v>
      </c>
      <c r="H34" s="220">
        <v>91</v>
      </c>
      <c r="I34" s="220">
        <v>85</v>
      </c>
      <c r="J34" s="220">
        <v>92.2</v>
      </c>
      <c r="K34" s="220">
        <v>91.7</v>
      </c>
      <c r="L34" s="220">
        <v>84.7</v>
      </c>
      <c r="M34" s="220">
        <v>81.4</v>
      </c>
      <c r="N34" s="220">
        <v>77.2</v>
      </c>
      <c r="O34" s="220">
        <v>73.5</v>
      </c>
      <c r="P34" s="220">
        <v>67.1</v>
      </c>
      <c r="Q34" s="220">
        <v>62.9</v>
      </c>
      <c r="R34" s="220">
        <v>72.8</v>
      </c>
      <c r="S34" s="220">
        <v>73.3</v>
      </c>
      <c r="T34" s="220">
        <v>69.8</v>
      </c>
      <c r="U34" s="220">
        <v>70.2</v>
      </c>
      <c r="V34" s="220">
        <v>74.8</v>
      </c>
      <c r="W34" s="220">
        <v>75.3</v>
      </c>
      <c r="X34" s="220">
        <v>88.7</v>
      </c>
      <c r="Y34" s="220">
        <v>89.4</v>
      </c>
      <c r="Z34" s="220">
        <v>94.1</v>
      </c>
      <c r="AA34" s="220">
        <v>94.6</v>
      </c>
      <c r="AB34" s="220">
        <v>92.8</v>
      </c>
      <c r="AC34" s="220">
        <v>92.9</v>
      </c>
      <c r="AD34" s="220">
        <v>91.7</v>
      </c>
      <c r="AE34" s="220">
        <v>91.8</v>
      </c>
      <c r="AF34" s="220">
        <v>96.5</v>
      </c>
      <c r="AG34" s="220">
        <v>99.9</v>
      </c>
      <c r="AH34" s="220">
        <v>92.6</v>
      </c>
      <c r="AI34" s="220">
        <v>99.2</v>
      </c>
      <c r="AJ34" s="220">
        <v>93.8</v>
      </c>
      <c r="AK34" s="220">
        <v>104.5</v>
      </c>
      <c r="AL34" s="220">
        <v>97.6</v>
      </c>
      <c r="AM34" s="220">
        <v>106</v>
      </c>
      <c r="AN34" s="243" t="s">
        <v>19</v>
      </c>
      <c r="AO34" s="243" t="s">
        <v>19</v>
      </c>
      <c r="AP34" s="669" t="s">
        <v>19</v>
      </c>
      <c r="AQ34" s="668" t="s">
        <v>19</v>
      </c>
      <c r="AR34" s="243" t="s">
        <v>19</v>
      </c>
      <c r="AS34" s="668" t="s">
        <v>19</v>
      </c>
      <c r="AT34" s="243" t="s">
        <v>19</v>
      </c>
      <c r="AU34" s="668" t="s">
        <v>19</v>
      </c>
      <c r="AV34" s="243" t="s">
        <v>19</v>
      </c>
      <c r="AW34" s="668" t="s">
        <v>19</v>
      </c>
      <c r="AX34" s="243" t="s">
        <v>19</v>
      </c>
      <c r="AY34" s="668" t="s">
        <v>19</v>
      </c>
      <c r="AZ34" s="243" t="s">
        <v>19</v>
      </c>
      <c r="BA34" s="243" t="s">
        <v>19</v>
      </c>
      <c r="BB34" s="669" t="s">
        <v>19</v>
      </c>
      <c r="BC34" s="243" t="s">
        <v>19</v>
      </c>
      <c r="BD34" s="669" t="s">
        <v>19</v>
      </c>
      <c r="BE34" s="243" t="s">
        <v>19</v>
      </c>
      <c r="BF34" s="669" t="s">
        <v>19</v>
      </c>
      <c r="BG34" s="668" t="s">
        <v>19</v>
      </c>
      <c r="BH34" s="668" t="s">
        <v>19</v>
      </c>
      <c r="BI34" s="668" t="s">
        <v>19</v>
      </c>
      <c r="BJ34" s="243" t="s">
        <v>19</v>
      </c>
      <c r="BK34" s="243" t="s">
        <v>19</v>
      </c>
      <c r="BL34" s="243" t="s">
        <v>19</v>
      </c>
      <c r="BM34" s="243" t="s">
        <v>19</v>
      </c>
      <c r="BN34" s="243" t="s">
        <v>19</v>
      </c>
      <c r="BO34" s="243" t="s">
        <v>19</v>
      </c>
      <c r="BP34" s="243" t="s">
        <v>19</v>
      </c>
      <c r="BQ34" s="243" t="s">
        <v>19</v>
      </c>
      <c r="BR34" s="669" t="s">
        <v>19</v>
      </c>
      <c r="BS34" s="243" t="s">
        <v>19</v>
      </c>
      <c r="BT34" s="669" t="s">
        <v>19</v>
      </c>
      <c r="BU34" s="669" t="s">
        <v>19</v>
      </c>
      <c r="BV34" s="669" t="s">
        <v>19</v>
      </c>
      <c r="BW34" s="670" t="s">
        <v>19</v>
      </c>
    </row>
    <row r="35" spans="2:75" ht="13.5">
      <c r="B35" s="13"/>
      <c r="C35" s="7" t="s">
        <v>37</v>
      </c>
      <c r="D35" s="220">
        <v>85.9</v>
      </c>
      <c r="E35" s="220">
        <v>85.9</v>
      </c>
      <c r="F35" s="220">
        <v>87</v>
      </c>
      <c r="G35" s="220">
        <v>88.6</v>
      </c>
      <c r="H35" s="220">
        <v>90.8</v>
      </c>
      <c r="I35" s="220">
        <v>86.5</v>
      </c>
      <c r="J35" s="220">
        <v>86.5</v>
      </c>
      <c r="K35" s="220">
        <v>84.4</v>
      </c>
      <c r="L35" s="220">
        <v>80.3</v>
      </c>
      <c r="M35" s="220">
        <v>73.4</v>
      </c>
      <c r="N35" s="220">
        <v>73.5</v>
      </c>
      <c r="O35" s="220">
        <v>73.9</v>
      </c>
      <c r="P35" s="220">
        <v>66.6</v>
      </c>
      <c r="Q35" s="220">
        <v>69</v>
      </c>
      <c r="R35" s="220">
        <v>77.2</v>
      </c>
      <c r="S35" s="220">
        <v>79</v>
      </c>
      <c r="T35" s="220">
        <v>77.8</v>
      </c>
      <c r="U35" s="220">
        <v>79.6</v>
      </c>
      <c r="V35" s="220">
        <v>77.9</v>
      </c>
      <c r="W35" s="220">
        <v>79.8</v>
      </c>
      <c r="X35" s="220">
        <v>78.3</v>
      </c>
      <c r="Y35" s="220">
        <v>79.8</v>
      </c>
      <c r="Z35" s="220">
        <v>78.7</v>
      </c>
      <c r="AA35" s="220">
        <v>80.2</v>
      </c>
      <c r="AB35" s="220">
        <v>80.2</v>
      </c>
      <c r="AC35" s="220">
        <v>80.5</v>
      </c>
      <c r="AD35" s="220">
        <v>80.8</v>
      </c>
      <c r="AE35" s="220">
        <v>81.1</v>
      </c>
      <c r="AF35" s="220">
        <v>81.3</v>
      </c>
      <c r="AG35" s="220">
        <v>83.8</v>
      </c>
      <c r="AH35" s="220">
        <v>88.8</v>
      </c>
      <c r="AI35" s="220">
        <v>94.3</v>
      </c>
      <c r="AJ35" s="220">
        <v>88.4</v>
      </c>
      <c r="AK35" s="220">
        <v>99.6</v>
      </c>
      <c r="AL35" s="220">
        <v>96.9</v>
      </c>
      <c r="AM35" s="220">
        <v>105.9</v>
      </c>
      <c r="AN35" s="243" t="s">
        <v>19</v>
      </c>
      <c r="AO35" s="243" t="s">
        <v>19</v>
      </c>
      <c r="AP35" s="669" t="s">
        <v>19</v>
      </c>
      <c r="AQ35" s="668" t="s">
        <v>19</v>
      </c>
      <c r="AR35" s="243" t="s">
        <v>19</v>
      </c>
      <c r="AS35" s="668" t="s">
        <v>19</v>
      </c>
      <c r="AT35" s="243" t="s">
        <v>19</v>
      </c>
      <c r="AU35" s="668" t="s">
        <v>19</v>
      </c>
      <c r="AV35" s="243" t="s">
        <v>19</v>
      </c>
      <c r="AW35" s="668" t="s">
        <v>19</v>
      </c>
      <c r="AX35" s="243" t="s">
        <v>19</v>
      </c>
      <c r="AY35" s="668" t="s">
        <v>19</v>
      </c>
      <c r="AZ35" s="243" t="s">
        <v>19</v>
      </c>
      <c r="BA35" s="243" t="s">
        <v>19</v>
      </c>
      <c r="BB35" s="669" t="s">
        <v>19</v>
      </c>
      <c r="BC35" s="243" t="s">
        <v>19</v>
      </c>
      <c r="BD35" s="669" t="s">
        <v>19</v>
      </c>
      <c r="BE35" s="243" t="s">
        <v>19</v>
      </c>
      <c r="BF35" s="669" t="s">
        <v>19</v>
      </c>
      <c r="BG35" s="668" t="s">
        <v>19</v>
      </c>
      <c r="BH35" s="668" t="s">
        <v>19</v>
      </c>
      <c r="BI35" s="668" t="s">
        <v>19</v>
      </c>
      <c r="BJ35" s="243" t="s">
        <v>19</v>
      </c>
      <c r="BK35" s="243" t="s">
        <v>19</v>
      </c>
      <c r="BL35" s="243" t="s">
        <v>19</v>
      </c>
      <c r="BM35" s="243" t="s">
        <v>19</v>
      </c>
      <c r="BN35" s="243" t="s">
        <v>19</v>
      </c>
      <c r="BO35" s="243" t="s">
        <v>19</v>
      </c>
      <c r="BP35" s="243" t="s">
        <v>19</v>
      </c>
      <c r="BQ35" s="243" t="s">
        <v>19</v>
      </c>
      <c r="BR35" s="669" t="s">
        <v>19</v>
      </c>
      <c r="BS35" s="243" t="s">
        <v>19</v>
      </c>
      <c r="BT35" s="669" t="s">
        <v>19</v>
      </c>
      <c r="BU35" s="669" t="s">
        <v>19</v>
      </c>
      <c r="BV35" s="669" t="s">
        <v>19</v>
      </c>
      <c r="BW35" s="670" t="s">
        <v>19</v>
      </c>
    </row>
    <row r="36" spans="2:75" ht="13.5">
      <c r="B36" s="13"/>
      <c r="C36" s="7" t="s">
        <v>38</v>
      </c>
      <c r="D36" s="220">
        <v>78</v>
      </c>
      <c r="E36" s="220">
        <v>76.6</v>
      </c>
      <c r="F36" s="220">
        <v>78.6</v>
      </c>
      <c r="G36" s="220">
        <v>82.2</v>
      </c>
      <c r="H36" s="220">
        <v>84.4</v>
      </c>
      <c r="I36" s="220">
        <v>78.5</v>
      </c>
      <c r="J36" s="220">
        <v>87.4</v>
      </c>
      <c r="K36" s="220">
        <v>89.5</v>
      </c>
      <c r="L36" s="220">
        <v>87.1</v>
      </c>
      <c r="M36" s="220">
        <v>82.8</v>
      </c>
      <c r="N36" s="220">
        <v>81.7</v>
      </c>
      <c r="O36" s="220">
        <v>84.1</v>
      </c>
      <c r="P36" s="220">
        <v>82.6</v>
      </c>
      <c r="Q36" s="220">
        <v>82.8</v>
      </c>
      <c r="R36" s="220">
        <v>85.5</v>
      </c>
      <c r="S36" s="220">
        <v>85.5</v>
      </c>
      <c r="T36" s="220">
        <v>83.4</v>
      </c>
      <c r="U36" s="220">
        <v>83.4</v>
      </c>
      <c r="V36" s="220">
        <v>82.6</v>
      </c>
      <c r="W36" s="220">
        <v>82.6</v>
      </c>
      <c r="X36" s="220">
        <v>82.8</v>
      </c>
      <c r="Y36" s="220">
        <v>82.8</v>
      </c>
      <c r="Z36" s="220">
        <v>84.2</v>
      </c>
      <c r="AA36" s="220">
        <v>84.2</v>
      </c>
      <c r="AB36" s="220">
        <v>85</v>
      </c>
      <c r="AC36" s="220">
        <v>85</v>
      </c>
      <c r="AD36" s="220">
        <v>85</v>
      </c>
      <c r="AE36" s="220">
        <v>85</v>
      </c>
      <c r="AF36" s="220">
        <v>89.5</v>
      </c>
      <c r="AG36" s="220">
        <v>92.3</v>
      </c>
      <c r="AH36" s="220">
        <v>94</v>
      </c>
      <c r="AI36" s="220">
        <v>100.7</v>
      </c>
      <c r="AJ36" s="220">
        <v>95</v>
      </c>
      <c r="AK36" s="220">
        <v>106.5</v>
      </c>
      <c r="AL36" s="220">
        <v>103.2</v>
      </c>
      <c r="AM36" s="220">
        <v>112.6</v>
      </c>
      <c r="AN36" s="243" t="s">
        <v>19</v>
      </c>
      <c r="AO36" s="243" t="s">
        <v>19</v>
      </c>
      <c r="AP36" s="669" t="s">
        <v>19</v>
      </c>
      <c r="AQ36" s="668" t="s">
        <v>19</v>
      </c>
      <c r="AR36" s="243" t="s">
        <v>19</v>
      </c>
      <c r="AS36" s="668" t="s">
        <v>19</v>
      </c>
      <c r="AT36" s="243" t="s">
        <v>19</v>
      </c>
      <c r="AU36" s="668" t="s">
        <v>19</v>
      </c>
      <c r="AV36" s="243" t="s">
        <v>19</v>
      </c>
      <c r="AW36" s="668" t="s">
        <v>19</v>
      </c>
      <c r="AX36" s="243" t="s">
        <v>19</v>
      </c>
      <c r="AY36" s="668" t="s">
        <v>19</v>
      </c>
      <c r="AZ36" s="243" t="s">
        <v>19</v>
      </c>
      <c r="BA36" s="243" t="s">
        <v>19</v>
      </c>
      <c r="BB36" s="669" t="s">
        <v>19</v>
      </c>
      <c r="BC36" s="243" t="s">
        <v>19</v>
      </c>
      <c r="BD36" s="669" t="s">
        <v>19</v>
      </c>
      <c r="BE36" s="243" t="s">
        <v>19</v>
      </c>
      <c r="BF36" s="669" t="s">
        <v>19</v>
      </c>
      <c r="BG36" s="668" t="s">
        <v>19</v>
      </c>
      <c r="BH36" s="668" t="s">
        <v>19</v>
      </c>
      <c r="BI36" s="668" t="s">
        <v>19</v>
      </c>
      <c r="BJ36" s="243" t="s">
        <v>19</v>
      </c>
      <c r="BK36" s="243" t="s">
        <v>19</v>
      </c>
      <c r="BL36" s="243" t="s">
        <v>19</v>
      </c>
      <c r="BM36" s="243" t="s">
        <v>19</v>
      </c>
      <c r="BN36" s="243" t="s">
        <v>19</v>
      </c>
      <c r="BO36" s="243" t="s">
        <v>19</v>
      </c>
      <c r="BP36" s="243" t="s">
        <v>19</v>
      </c>
      <c r="BQ36" s="243" t="s">
        <v>19</v>
      </c>
      <c r="BR36" s="669" t="s">
        <v>19</v>
      </c>
      <c r="BS36" s="243" t="s">
        <v>19</v>
      </c>
      <c r="BT36" s="669" t="s">
        <v>19</v>
      </c>
      <c r="BU36" s="669" t="s">
        <v>19</v>
      </c>
      <c r="BV36" s="669" t="s">
        <v>19</v>
      </c>
      <c r="BW36" s="670" t="s">
        <v>19</v>
      </c>
    </row>
    <row r="37" spans="2:75" ht="13.5">
      <c r="B37" s="13"/>
      <c r="C37" s="7" t="s">
        <v>40</v>
      </c>
      <c r="D37" s="220">
        <v>79.1</v>
      </c>
      <c r="E37" s="220">
        <v>85.1</v>
      </c>
      <c r="F37" s="220">
        <v>84.4</v>
      </c>
      <c r="G37" s="220">
        <v>86</v>
      </c>
      <c r="H37" s="220">
        <v>90.5</v>
      </c>
      <c r="I37" s="220">
        <v>87.7</v>
      </c>
      <c r="J37" s="220">
        <v>83.2</v>
      </c>
      <c r="K37" s="220">
        <v>86.2</v>
      </c>
      <c r="L37" s="220">
        <v>81.5</v>
      </c>
      <c r="M37" s="220">
        <v>75.5</v>
      </c>
      <c r="N37" s="220">
        <v>76.3</v>
      </c>
      <c r="O37" s="220">
        <v>79.3</v>
      </c>
      <c r="P37" s="220">
        <v>75.7</v>
      </c>
      <c r="Q37" s="220">
        <v>75.5</v>
      </c>
      <c r="R37" s="220">
        <v>80.1</v>
      </c>
      <c r="S37" s="220">
        <v>80.1</v>
      </c>
      <c r="T37" s="220">
        <v>81</v>
      </c>
      <c r="U37" s="220">
        <v>81</v>
      </c>
      <c r="V37" s="220">
        <v>82.8</v>
      </c>
      <c r="W37" s="220">
        <v>82.8</v>
      </c>
      <c r="X37" s="220" t="s">
        <v>224</v>
      </c>
      <c r="Y37" s="220">
        <v>84.3</v>
      </c>
      <c r="Z37" s="220">
        <v>89.9</v>
      </c>
      <c r="AA37" s="220">
        <v>89.9</v>
      </c>
      <c r="AB37" s="220">
        <v>89.8</v>
      </c>
      <c r="AC37" s="220">
        <v>89.8</v>
      </c>
      <c r="AD37" s="220">
        <v>89.8</v>
      </c>
      <c r="AE37" s="220">
        <v>89.8</v>
      </c>
      <c r="AF37" s="220">
        <v>96.7</v>
      </c>
      <c r="AG37" s="220">
        <v>99.9</v>
      </c>
      <c r="AH37" s="220">
        <v>99.4</v>
      </c>
      <c r="AI37" s="220">
        <v>106.9</v>
      </c>
      <c r="AJ37" s="220">
        <v>99.8</v>
      </c>
      <c r="AK37" s="220">
        <v>112.2</v>
      </c>
      <c r="AL37" s="220">
        <v>105.7</v>
      </c>
      <c r="AM37" s="220">
        <v>115.7</v>
      </c>
      <c r="AN37" s="243" t="s">
        <v>19</v>
      </c>
      <c r="AO37" s="243" t="s">
        <v>19</v>
      </c>
      <c r="AP37" s="669" t="s">
        <v>19</v>
      </c>
      <c r="AQ37" s="668" t="s">
        <v>19</v>
      </c>
      <c r="AR37" s="243" t="s">
        <v>19</v>
      </c>
      <c r="AS37" s="668" t="s">
        <v>19</v>
      </c>
      <c r="AT37" s="243" t="s">
        <v>19</v>
      </c>
      <c r="AU37" s="668" t="s">
        <v>19</v>
      </c>
      <c r="AV37" s="243" t="s">
        <v>19</v>
      </c>
      <c r="AW37" s="668" t="s">
        <v>19</v>
      </c>
      <c r="AX37" s="243" t="s">
        <v>19</v>
      </c>
      <c r="AY37" s="668" t="s">
        <v>19</v>
      </c>
      <c r="AZ37" s="243" t="s">
        <v>19</v>
      </c>
      <c r="BA37" s="243" t="s">
        <v>19</v>
      </c>
      <c r="BB37" s="669" t="s">
        <v>19</v>
      </c>
      <c r="BC37" s="243" t="s">
        <v>19</v>
      </c>
      <c r="BD37" s="669" t="s">
        <v>19</v>
      </c>
      <c r="BE37" s="243" t="s">
        <v>19</v>
      </c>
      <c r="BF37" s="669" t="s">
        <v>19</v>
      </c>
      <c r="BG37" s="668" t="s">
        <v>19</v>
      </c>
      <c r="BH37" s="668" t="s">
        <v>19</v>
      </c>
      <c r="BI37" s="668" t="s">
        <v>19</v>
      </c>
      <c r="BJ37" s="243" t="s">
        <v>19</v>
      </c>
      <c r="BK37" s="243" t="s">
        <v>19</v>
      </c>
      <c r="BL37" s="243" t="s">
        <v>19</v>
      </c>
      <c r="BM37" s="243" t="s">
        <v>19</v>
      </c>
      <c r="BN37" s="243" t="s">
        <v>19</v>
      </c>
      <c r="BO37" s="243" t="s">
        <v>19</v>
      </c>
      <c r="BP37" s="243" t="s">
        <v>19</v>
      </c>
      <c r="BQ37" s="243" t="s">
        <v>19</v>
      </c>
      <c r="BR37" s="669" t="s">
        <v>19</v>
      </c>
      <c r="BS37" s="243" t="s">
        <v>19</v>
      </c>
      <c r="BT37" s="669" t="s">
        <v>19</v>
      </c>
      <c r="BU37" s="669" t="s">
        <v>19</v>
      </c>
      <c r="BV37" s="669" t="s">
        <v>19</v>
      </c>
      <c r="BW37" s="670" t="s">
        <v>19</v>
      </c>
    </row>
    <row r="38" spans="2:75" ht="13.5">
      <c r="B38" s="10"/>
      <c r="C38" s="4" t="s">
        <v>41</v>
      </c>
      <c r="D38" s="221">
        <v>77.5</v>
      </c>
      <c r="E38" s="221">
        <v>78.6</v>
      </c>
      <c r="F38" s="221">
        <v>83.3</v>
      </c>
      <c r="G38" s="221">
        <v>85.2</v>
      </c>
      <c r="H38" s="221">
        <v>83.8</v>
      </c>
      <c r="I38" s="221">
        <v>82.9</v>
      </c>
      <c r="J38" s="221">
        <v>84.9</v>
      </c>
      <c r="K38" s="221">
        <v>83.2</v>
      </c>
      <c r="L38" s="221">
        <v>80.9</v>
      </c>
      <c r="M38" s="221">
        <v>76.1</v>
      </c>
      <c r="N38" s="221">
        <v>72</v>
      </c>
      <c r="O38" s="221">
        <v>73.3</v>
      </c>
      <c r="P38" s="221">
        <v>73.7</v>
      </c>
      <c r="Q38" s="221">
        <v>77.3</v>
      </c>
      <c r="R38" s="221">
        <v>80.5</v>
      </c>
      <c r="S38" s="221">
        <v>80.5</v>
      </c>
      <c r="T38" s="221">
        <v>79.8</v>
      </c>
      <c r="U38" s="221">
        <v>79.8</v>
      </c>
      <c r="V38" s="221">
        <v>79.1</v>
      </c>
      <c r="W38" s="221">
        <v>79.1</v>
      </c>
      <c r="X38" s="221">
        <v>84.6</v>
      </c>
      <c r="Y38" s="221">
        <v>85.6</v>
      </c>
      <c r="Z38" s="221">
        <v>85</v>
      </c>
      <c r="AA38" s="221">
        <v>85.9</v>
      </c>
      <c r="AB38" s="221">
        <v>88.1</v>
      </c>
      <c r="AC38" s="221">
        <v>88.2</v>
      </c>
      <c r="AD38" s="221">
        <v>92.1</v>
      </c>
      <c r="AE38" s="221">
        <v>92.2</v>
      </c>
      <c r="AF38" s="221">
        <v>96.4</v>
      </c>
      <c r="AG38" s="221">
        <v>99.3</v>
      </c>
      <c r="AH38" s="221">
        <v>99.7</v>
      </c>
      <c r="AI38" s="221">
        <v>106.1</v>
      </c>
      <c r="AJ38" s="299">
        <v>100.7</v>
      </c>
      <c r="AK38" s="299">
        <v>113.7</v>
      </c>
      <c r="AL38" s="299">
        <v>104.1</v>
      </c>
      <c r="AM38" s="299">
        <v>113.9</v>
      </c>
      <c r="AN38" s="243" t="s">
        <v>19</v>
      </c>
      <c r="AO38" s="243" t="s">
        <v>19</v>
      </c>
      <c r="AP38" s="669" t="s">
        <v>19</v>
      </c>
      <c r="AQ38" s="668" t="s">
        <v>19</v>
      </c>
      <c r="AR38" s="243" t="s">
        <v>19</v>
      </c>
      <c r="AS38" s="668" t="s">
        <v>19</v>
      </c>
      <c r="AT38" s="243" t="s">
        <v>19</v>
      </c>
      <c r="AU38" s="668" t="s">
        <v>19</v>
      </c>
      <c r="AV38" s="243" t="s">
        <v>19</v>
      </c>
      <c r="AW38" s="668" t="s">
        <v>19</v>
      </c>
      <c r="AX38" s="243" t="s">
        <v>19</v>
      </c>
      <c r="AY38" s="668" t="s">
        <v>19</v>
      </c>
      <c r="AZ38" s="243" t="s">
        <v>19</v>
      </c>
      <c r="BA38" s="243" t="s">
        <v>19</v>
      </c>
      <c r="BB38" s="669" t="s">
        <v>19</v>
      </c>
      <c r="BC38" s="243" t="s">
        <v>19</v>
      </c>
      <c r="BD38" s="669" t="s">
        <v>19</v>
      </c>
      <c r="BE38" s="243" t="s">
        <v>19</v>
      </c>
      <c r="BF38" s="669" t="s">
        <v>19</v>
      </c>
      <c r="BG38" s="668" t="s">
        <v>19</v>
      </c>
      <c r="BH38" s="668" t="s">
        <v>19</v>
      </c>
      <c r="BI38" s="668" t="s">
        <v>19</v>
      </c>
      <c r="BJ38" s="243" t="s">
        <v>19</v>
      </c>
      <c r="BK38" s="243" t="s">
        <v>19</v>
      </c>
      <c r="BL38" s="243" t="s">
        <v>19</v>
      </c>
      <c r="BM38" s="243" t="s">
        <v>19</v>
      </c>
      <c r="BN38" s="243" t="s">
        <v>19</v>
      </c>
      <c r="BO38" s="243" t="s">
        <v>19</v>
      </c>
      <c r="BP38" s="243" t="s">
        <v>19</v>
      </c>
      <c r="BQ38" s="243" t="s">
        <v>19</v>
      </c>
      <c r="BR38" s="669" t="s">
        <v>19</v>
      </c>
      <c r="BS38" s="243" t="s">
        <v>19</v>
      </c>
      <c r="BT38" s="669" t="s">
        <v>19</v>
      </c>
      <c r="BU38" s="669" t="s">
        <v>19</v>
      </c>
      <c r="BV38" s="669" t="s">
        <v>19</v>
      </c>
      <c r="BW38" s="670" t="s">
        <v>19</v>
      </c>
    </row>
    <row r="39" spans="2:75" ht="13.5">
      <c r="B39" s="3">
        <v>8</v>
      </c>
      <c r="C39" s="12" t="s">
        <v>24</v>
      </c>
      <c r="D39" s="709" t="s">
        <v>19</v>
      </c>
      <c r="E39" s="709" t="s">
        <v>19</v>
      </c>
      <c r="F39" s="709" t="s">
        <v>19</v>
      </c>
      <c r="G39" s="709" t="s">
        <v>19</v>
      </c>
      <c r="H39" s="709" t="s">
        <v>19</v>
      </c>
      <c r="I39" s="709" t="s">
        <v>19</v>
      </c>
      <c r="J39" s="709" t="s">
        <v>19</v>
      </c>
      <c r="K39" s="709" t="s">
        <v>19</v>
      </c>
      <c r="L39" s="709" t="s">
        <v>19</v>
      </c>
      <c r="M39" s="709" t="s">
        <v>19</v>
      </c>
      <c r="N39" s="709" t="s">
        <v>19</v>
      </c>
      <c r="O39" s="709" t="s">
        <v>19</v>
      </c>
      <c r="P39" s="709" t="s">
        <v>19</v>
      </c>
      <c r="Q39" s="709" t="s">
        <v>19</v>
      </c>
      <c r="R39" s="709" t="s">
        <v>19</v>
      </c>
      <c r="S39" s="709" t="s">
        <v>19</v>
      </c>
      <c r="T39" s="709" t="s">
        <v>19</v>
      </c>
      <c r="U39" s="709" t="s">
        <v>19</v>
      </c>
      <c r="V39" s="709" t="s">
        <v>19</v>
      </c>
      <c r="W39" s="709" t="s">
        <v>19</v>
      </c>
      <c r="X39" s="709" t="s">
        <v>215</v>
      </c>
      <c r="Y39" s="709" t="s">
        <v>218</v>
      </c>
      <c r="Z39" s="709" t="s">
        <v>19</v>
      </c>
      <c r="AA39" s="709" t="s">
        <v>19</v>
      </c>
      <c r="AB39" s="709" t="s">
        <v>19</v>
      </c>
      <c r="AC39" s="709" t="s">
        <v>19</v>
      </c>
      <c r="AD39" s="709" t="s">
        <v>19</v>
      </c>
      <c r="AE39" s="709" t="s">
        <v>19</v>
      </c>
      <c r="AF39" s="709" t="s">
        <v>19</v>
      </c>
      <c r="AG39" s="709" t="s">
        <v>19</v>
      </c>
      <c r="AH39" s="709" t="s">
        <v>19</v>
      </c>
      <c r="AI39" s="709" t="s">
        <v>19</v>
      </c>
      <c r="AJ39" s="709" t="s">
        <v>19</v>
      </c>
      <c r="AK39" s="709" t="s">
        <v>19</v>
      </c>
      <c r="AL39" s="709">
        <v>93.3</v>
      </c>
      <c r="AM39" s="709">
        <v>101.12095185411032</v>
      </c>
      <c r="AN39" s="711">
        <v>91.6</v>
      </c>
      <c r="AO39" s="711">
        <v>97.9</v>
      </c>
      <c r="AP39" s="729">
        <v>86.6</v>
      </c>
      <c r="AQ39" s="710">
        <v>91.2</v>
      </c>
      <c r="AR39" s="711">
        <v>93.6</v>
      </c>
      <c r="AS39" s="710">
        <v>97.2</v>
      </c>
      <c r="AT39" s="711">
        <v>96.89999999999999</v>
      </c>
      <c r="AU39" s="710">
        <v>100.49999999999999</v>
      </c>
      <c r="AV39" s="711">
        <v>101.5</v>
      </c>
      <c r="AW39" s="710">
        <v>108</v>
      </c>
      <c r="AX39" s="711">
        <v>91.9</v>
      </c>
      <c r="AY39" s="710">
        <v>109.1</v>
      </c>
      <c r="AZ39" s="711">
        <v>94</v>
      </c>
      <c r="BA39" s="711">
        <v>105.1</v>
      </c>
      <c r="BB39" s="729">
        <v>97.4</v>
      </c>
      <c r="BC39" s="711">
        <v>109.3</v>
      </c>
      <c r="BD39" s="729">
        <v>86</v>
      </c>
      <c r="BE39" s="711">
        <v>95.2</v>
      </c>
      <c r="BF39" s="729">
        <v>101.5</v>
      </c>
      <c r="BG39" s="710">
        <v>109</v>
      </c>
      <c r="BH39" s="710">
        <v>94.2</v>
      </c>
      <c r="BI39" s="710">
        <v>104.7</v>
      </c>
      <c r="BJ39" s="711">
        <v>99.4</v>
      </c>
      <c r="BK39" s="711">
        <v>106.7</v>
      </c>
      <c r="BL39" s="711">
        <v>95.1</v>
      </c>
      <c r="BM39" s="711">
        <v>103.2</v>
      </c>
      <c r="BN39" s="711">
        <v>95.19999999999999</v>
      </c>
      <c r="BO39" s="711">
        <v>102.4</v>
      </c>
      <c r="BP39" s="711">
        <v>97.1</v>
      </c>
      <c r="BQ39" s="711">
        <v>103.49999999999999</v>
      </c>
      <c r="BR39" s="729">
        <v>97.2</v>
      </c>
      <c r="BS39" s="711">
        <v>103.1</v>
      </c>
      <c r="BT39" s="729">
        <v>91</v>
      </c>
      <c r="BU39" s="729">
        <v>96.3</v>
      </c>
      <c r="BV39" s="729">
        <v>89.60000000000001</v>
      </c>
      <c r="BW39" s="712">
        <v>91.4</v>
      </c>
    </row>
    <row r="40" spans="2:75" ht="13.5">
      <c r="B40" s="9"/>
      <c r="C40" s="5" t="s">
        <v>24</v>
      </c>
      <c r="D40" s="231">
        <v>74.9</v>
      </c>
      <c r="E40" s="231">
        <v>78</v>
      </c>
      <c r="F40" s="231">
        <v>78.1</v>
      </c>
      <c r="G40" s="231">
        <v>75.8</v>
      </c>
      <c r="H40" s="231">
        <v>75.5</v>
      </c>
      <c r="I40" s="231">
        <v>71.4</v>
      </c>
      <c r="J40" s="231">
        <v>84.9</v>
      </c>
      <c r="K40" s="231">
        <v>80.4</v>
      </c>
      <c r="L40" s="231">
        <v>72.6</v>
      </c>
      <c r="M40" s="231">
        <v>75.3</v>
      </c>
      <c r="N40" s="231">
        <v>78.8</v>
      </c>
      <c r="O40" s="231">
        <v>75.5</v>
      </c>
      <c r="P40" s="231">
        <v>70.1</v>
      </c>
      <c r="Q40" s="231">
        <v>79.9</v>
      </c>
      <c r="R40" s="231">
        <v>79</v>
      </c>
      <c r="S40" s="231">
        <v>82.6</v>
      </c>
      <c r="T40" s="231">
        <v>82.3</v>
      </c>
      <c r="U40" s="231">
        <v>85.9</v>
      </c>
      <c r="V40" s="231">
        <v>85.4</v>
      </c>
      <c r="W40" s="231">
        <v>89.8</v>
      </c>
      <c r="X40" s="231">
        <v>90.5</v>
      </c>
      <c r="Y40" s="231">
        <v>93.3</v>
      </c>
      <c r="Z40" s="231">
        <v>89.6</v>
      </c>
      <c r="AA40" s="231">
        <v>92</v>
      </c>
      <c r="AB40" s="231">
        <v>94.3</v>
      </c>
      <c r="AC40" s="231">
        <v>95</v>
      </c>
      <c r="AD40" s="231">
        <v>87.7</v>
      </c>
      <c r="AE40" s="231">
        <v>88.4</v>
      </c>
      <c r="AF40" s="231">
        <v>89.6</v>
      </c>
      <c r="AG40" s="231">
        <v>92.2</v>
      </c>
      <c r="AH40" s="231">
        <v>94.5</v>
      </c>
      <c r="AI40" s="231">
        <v>100.1</v>
      </c>
      <c r="AJ40" s="1058">
        <v>99.8</v>
      </c>
      <c r="AK40" s="1058">
        <v>112.1</v>
      </c>
      <c r="AL40" s="1058" t="s">
        <v>19</v>
      </c>
      <c r="AM40" s="1058" t="s">
        <v>19</v>
      </c>
      <c r="AN40" s="243" t="s">
        <v>19</v>
      </c>
      <c r="AO40" s="243" t="s">
        <v>19</v>
      </c>
      <c r="AP40" s="669" t="s">
        <v>19</v>
      </c>
      <c r="AQ40" s="668" t="s">
        <v>19</v>
      </c>
      <c r="AR40" s="243" t="s">
        <v>19</v>
      </c>
      <c r="AS40" s="668" t="s">
        <v>19</v>
      </c>
      <c r="AT40" s="243" t="s">
        <v>19</v>
      </c>
      <c r="AU40" s="668" t="s">
        <v>19</v>
      </c>
      <c r="AV40" s="243" t="s">
        <v>19</v>
      </c>
      <c r="AW40" s="668" t="s">
        <v>19</v>
      </c>
      <c r="AX40" s="243" t="s">
        <v>19</v>
      </c>
      <c r="AY40" s="668" t="s">
        <v>19</v>
      </c>
      <c r="AZ40" s="243" t="s">
        <v>19</v>
      </c>
      <c r="BA40" s="243" t="s">
        <v>19</v>
      </c>
      <c r="BB40" s="669" t="s">
        <v>19</v>
      </c>
      <c r="BC40" s="243" t="s">
        <v>19</v>
      </c>
      <c r="BD40" s="669" t="s">
        <v>19</v>
      </c>
      <c r="BE40" s="243" t="s">
        <v>19</v>
      </c>
      <c r="BF40" s="669" t="s">
        <v>19</v>
      </c>
      <c r="BG40" s="668" t="s">
        <v>19</v>
      </c>
      <c r="BH40" s="668" t="s">
        <v>19</v>
      </c>
      <c r="BI40" s="668" t="s">
        <v>19</v>
      </c>
      <c r="BJ40" s="243" t="s">
        <v>19</v>
      </c>
      <c r="BK40" s="243" t="s">
        <v>19</v>
      </c>
      <c r="BL40" s="243" t="s">
        <v>19</v>
      </c>
      <c r="BM40" s="243" t="s">
        <v>19</v>
      </c>
      <c r="BN40" s="243" t="s">
        <v>19</v>
      </c>
      <c r="BO40" s="243" t="s">
        <v>19</v>
      </c>
      <c r="BP40" s="243" t="s">
        <v>19</v>
      </c>
      <c r="BQ40" s="243" t="s">
        <v>19</v>
      </c>
      <c r="BR40" s="669" t="s">
        <v>19</v>
      </c>
      <c r="BS40" s="243" t="s">
        <v>19</v>
      </c>
      <c r="BT40" s="669" t="s">
        <v>19</v>
      </c>
      <c r="BU40" s="669" t="s">
        <v>19</v>
      </c>
      <c r="BV40" s="669" t="s">
        <v>19</v>
      </c>
      <c r="BW40" s="670" t="s">
        <v>19</v>
      </c>
    </row>
    <row r="41" spans="2:75" ht="13.5">
      <c r="B41" s="10"/>
      <c r="C41" s="8" t="s">
        <v>43</v>
      </c>
      <c r="D41" s="212">
        <v>67.7</v>
      </c>
      <c r="E41" s="212">
        <v>70</v>
      </c>
      <c r="F41" s="212">
        <v>70.1</v>
      </c>
      <c r="G41" s="212">
        <v>73.1</v>
      </c>
      <c r="H41" s="212">
        <v>74</v>
      </c>
      <c r="I41" s="212">
        <v>71.6</v>
      </c>
      <c r="J41" s="212">
        <v>78</v>
      </c>
      <c r="K41" s="212">
        <v>76.2</v>
      </c>
      <c r="L41" s="212">
        <v>76.9</v>
      </c>
      <c r="M41" s="212">
        <v>74.1</v>
      </c>
      <c r="N41" s="212">
        <v>78.7</v>
      </c>
      <c r="O41" s="212">
        <v>76.3</v>
      </c>
      <c r="P41" s="212">
        <v>70.7</v>
      </c>
      <c r="Q41" s="212">
        <v>79.7</v>
      </c>
      <c r="R41" s="212">
        <v>79.8</v>
      </c>
      <c r="S41" s="212">
        <v>82.1</v>
      </c>
      <c r="T41" s="212">
        <v>80.5</v>
      </c>
      <c r="U41" s="212">
        <v>82.8</v>
      </c>
      <c r="V41" s="212">
        <v>83.2</v>
      </c>
      <c r="W41" s="212">
        <v>85.9</v>
      </c>
      <c r="X41" s="212">
        <v>86.2</v>
      </c>
      <c r="Y41" s="212">
        <v>87.5</v>
      </c>
      <c r="Z41" s="212">
        <v>85.2</v>
      </c>
      <c r="AA41" s="212">
        <v>86.7</v>
      </c>
      <c r="AB41" s="212">
        <v>86.9</v>
      </c>
      <c r="AC41" s="212">
        <v>87.3</v>
      </c>
      <c r="AD41" s="212">
        <v>90.2</v>
      </c>
      <c r="AE41" s="212">
        <v>90.5</v>
      </c>
      <c r="AF41" s="212">
        <v>91.9</v>
      </c>
      <c r="AG41" s="212">
        <v>94.8</v>
      </c>
      <c r="AH41" s="212">
        <v>94.6</v>
      </c>
      <c r="AI41" s="212">
        <v>100.4</v>
      </c>
      <c r="AJ41" s="232">
        <v>94.5</v>
      </c>
      <c r="AK41" s="232">
        <v>107.9</v>
      </c>
      <c r="AL41" s="232" t="s">
        <v>19</v>
      </c>
      <c r="AM41" s="232" t="s">
        <v>19</v>
      </c>
      <c r="AN41" s="243" t="s">
        <v>19</v>
      </c>
      <c r="AO41" s="243" t="s">
        <v>19</v>
      </c>
      <c r="AP41" s="669" t="s">
        <v>19</v>
      </c>
      <c r="AQ41" s="668" t="s">
        <v>19</v>
      </c>
      <c r="AR41" s="243" t="s">
        <v>19</v>
      </c>
      <c r="AS41" s="668" t="s">
        <v>19</v>
      </c>
      <c r="AT41" s="243" t="s">
        <v>19</v>
      </c>
      <c r="AU41" s="668" t="s">
        <v>19</v>
      </c>
      <c r="AV41" s="243" t="s">
        <v>19</v>
      </c>
      <c r="AW41" s="668" t="s">
        <v>19</v>
      </c>
      <c r="AX41" s="243" t="s">
        <v>19</v>
      </c>
      <c r="AY41" s="668" t="s">
        <v>19</v>
      </c>
      <c r="AZ41" s="243" t="s">
        <v>19</v>
      </c>
      <c r="BA41" s="243" t="s">
        <v>19</v>
      </c>
      <c r="BB41" s="669" t="s">
        <v>19</v>
      </c>
      <c r="BC41" s="243" t="s">
        <v>19</v>
      </c>
      <c r="BD41" s="669" t="s">
        <v>19</v>
      </c>
      <c r="BE41" s="243" t="s">
        <v>19</v>
      </c>
      <c r="BF41" s="669" t="s">
        <v>19</v>
      </c>
      <c r="BG41" s="668" t="s">
        <v>19</v>
      </c>
      <c r="BH41" s="668" t="s">
        <v>19</v>
      </c>
      <c r="BI41" s="668" t="s">
        <v>19</v>
      </c>
      <c r="BJ41" s="243" t="s">
        <v>19</v>
      </c>
      <c r="BK41" s="243" t="s">
        <v>19</v>
      </c>
      <c r="BL41" s="243" t="s">
        <v>19</v>
      </c>
      <c r="BM41" s="243" t="s">
        <v>19</v>
      </c>
      <c r="BN41" s="243" t="s">
        <v>19</v>
      </c>
      <c r="BO41" s="243" t="s">
        <v>19</v>
      </c>
      <c r="BP41" s="243" t="s">
        <v>19</v>
      </c>
      <c r="BQ41" s="243" t="s">
        <v>19</v>
      </c>
      <c r="BR41" s="669" t="s">
        <v>19</v>
      </c>
      <c r="BS41" s="243" t="s">
        <v>19</v>
      </c>
      <c r="BT41" s="669" t="s">
        <v>19</v>
      </c>
      <c r="BU41" s="669" t="s">
        <v>19</v>
      </c>
      <c r="BV41" s="669" t="s">
        <v>19</v>
      </c>
      <c r="BW41" s="670" t="s">
        <v>19</v>
      </c>
    </row>
    <row r="42" spans="2:75" ht="13.5">
      <c r="B42" s="3">
        <v>9</v>
      </c>
      <c r="C42" s="4" t="s">
        <v>25</v>
      </c>
      <c r="D42" s="709" t="s">
        <v>19</v>
      </c>
      <c r="E42" s="709" t="s">
        <v>19</v>
      </c>
      <c r="F42" s="709" t="s">
        <v>19</v>
      </c>
      <c r="G42" s="709" t="s">
        <v>19</v>
      </c>
      <c r="H42" s="709" t="s">
        <v>19</v>
      </c>
      <c r="I42" s="709" t="s">
        <v>19</v>
      </c>
      <c r="J42" s="709" t="s">
        <v>19</v>
      </c>
      <c r="K42" s="709" t="s">
        <v>19</v>
      </c>
      <c r="L42" s="709" t="s">
        <v>19</v>
      </c>
      <c r="M42" s="709" t="s">
        <v>19</v>
      </c>
      <c r="N42" s="709" t="s">
        <v>19</v>
      </c>
      <c r="O42" s="709" t="s">
        <v>19</v>
      </c>
      <c r="P42" s="709" t="s">
        <v>19</v>
      </c>
      <c r="Q42" s="709" t="s">
        <v>19</v>
      </c>
      <c r="R42" s="709" t="s">
        <v>19</v>
      </c>
      <c r="S42" s="709" t="s">
        <v>19</v>
      </c>
      <c r="T42" s="709" t="s">
        <v>19</v>
      </c>
      <c r="U42" s="709" t="s">
        <v>19</v>
      </c>
      <c r="V42" s="709" t="s">
        <v>19</v>
      </c>
      <c r="W42" s="709" t="s">
        <v>19</v>
      </c>
      <c r="X42" s="709" t="s">
        <v>218</v>
      </c>
      <c r="Y42" s="709" t="s">
        <v>219</v>
      </c>
      <c r="Z42" s="709" t="s">
        <v>19</v>
      </c>
      <c r="AA42" s="709" t="s">
        <v>19</v>
      </c>
      <c r="AB42" s="709" t="s">
        <v>19</v>
      </c>
      <c r="AC42" s="709" t="s">
        <v>19</v>
      </c>
      <c r="AD42" s="709" t="s">
        <v>19</v>
      </c>
      <c r="AE42" s="709" t="s">
        <v>19</v>
      </c>
      <c r="AF42" s="709" t="s">
        <v>19</v>
      </c>
      <c r="AG42" s="709" t="s">
        <v>19</v>
      </c>
      <c r="AH42" s="709" t="s">
        <v>19</v>
      </c>
      <c r="AI42" s="709" t="s">
        <v>19</v>
      </c>
      <c r="AJ42" s="709" t="s">
        <v>19</v>
      </c>
      <c r="AK42" s="709" t="s">
        <v>19</v>
      </c>
      <c r="AL42" s="709">
        <v>96.4</v>
      </c>
      <c r="AM42" s="709">
        <v>104.6477445217501</v>
      </c>
      <c r="AN42" s="711">
        <v>88.2</v>
      </c>
      <c r="AO42" s="711">
        <v>93.8</v>
      </c>
      <c r="AP42" s="729">
        <v>92.1</v>
      </c>
      <c r="AQ42" s="710">
        <v>97.3</v>
      </c>
      <c r="AR42" s="711">
        <v>92.2</v>
      </c>
      <c r="AS42" s="710">
        <v>96.7</v>
      </c>
      <c r="AT42" s="711">
        <v>97.5</v>
      </c>
      <c r="AU42" s="710">
        <v>101.89999999999999</v>
      </c>
      <c r="AV42" s="711">
        <v>92.3</v>
      </c>
      <c r="AW42" s="710">
        <v>98.8</v>
      </c>
      <c r="AX42" s="711">
        <v>89.8</v>
      </c>
      <c r="AY42" s="710">
        <v>96.1</v>
      </c>
      <c r="AZ42" s="711">
        <v>90.9</v>
      </c>
      <c r="BA42" s="711">
        <v>92.3</v>
      </c>
      <c r="BB42" s="729">
        <v>88.6</v>
      </c>
      <c r="BC42" s="711">
        <v>92.3</v>
      </c>
      <c r="BD42" s="729">
        <v>90.1</v>
      </c>
      <c r="BE42" s="711">
        <v>90.1</v>
      </c>
      <c r="BF42" s="729">
        <v>92</v>
      </c>
      <c r="BG42" s="710">
        <v>92</v>
      </c>
      <c r="BH42" s="710">
        <v>89.5</v>
      </c>
      <c r="BI42" s="710">
        <v>90.2</v>
      </c>
      <c r="BJ42" s="711">
        <v>89.4</v>
      </c>
      <c r="BK42" s="711">
        <v>89.4</v>
      </c>
      <c r="BL42" s="711">
        <v>92.7</v>
      </c>
      <c r="BM42" s="711">
        <v>92.7</v>
      </c>
      <c r="BN42" s="711">
        <v>93.4</v>
      </c>
      <c r="BO42" s="711">
        <v>93.4</v>
      </c>
      <c r="BP42" s="711">
        <v>93.30000000000001</v>
      </c>
      <c r="BQ42" s="711">
        <v>96.39999999999999</v>
      </c>
      <c r="BR42" s="729">
        <v>97.7</v>
      </c>
      <c r="BS42" s="711">
        <v>98</v>
      </c>
      <c r="BT42" s="729">
        <v>90.4</v>
      </c>
      <c r="BU42" s="729">
        <v>90.4</v>
      </c>
      <c r="BV42" s="729">
        <v>94.19999999999999</v>
      </c>
      <c r="BW42" s="712">
        <v>94.19999999999999</v>
      </c>
    </row>
    <row r="43" spans="2:75" ht="13.5">
      <c r="B43" s="9"/>
      <c r="C43" s="5" t="s">
        <v>25</v>
      </c>
      <c r="D43" s="231">
        <v>79.6</v>
      </c>
      <c r="E43" s="231">
        <v>81</v>
      </c>
      <c r="F43" s="231">
        <v>82.3</v>
      </c>
      <c r="G43" s="231">
        <v>82.1</v>
      </c>
      <c r="H43" s="231">
        <v>84.7</v>
      </c>
      <c r="I43" s="231">
        <v>82.5</v>
      </c>
      <c r="J43" s="231">
        <v>82.6</v>
      </c>
      <c r="K43" s="231">
        <v>81.8</v>
      </c>
      <c r="L43" s="231">
        <v>78.7</v>
      </c>
      <c r="M43" s="231">
        <v>69.5</v>
      </c>
      <c r="N43" s="231">
        <v>69.6</v>
      </c>
      <c r="O43" s="231">
        <v>73.9</v>
      </c>
      <c r="P43" s="231">
        <v>77.4</v>
      </c>
      <c r="Q43" s="231">
        <v>79.7</v>
      </c>
      <c r="R43" s="231">
        <v>82.2</v>
      </c>
      <c r="S43" s="231">
        <v>84.6</v>
      </c>
      <c r="T43" s="231">
        <v>84.6</v>
      </c>
      <c r="U43" s="231">
        <v>87</v>
      </c>
      <c r="V43" s="231">
        <v>86</v>
      </c>
      <c r="W43" s="231">
        <v>88.9</v>
      </c>
      <c r="X43" s="231">
        <v>86.8</v>
      </c>
      <c r="Y43" s="231">
        <v>89.1</v>
      </c>
      <c r="Z43" s="231">
        <v>86.6</v>
      </c>
      <c r="AA43" s="231">
        <v>88.6</v>
      </c>
      <c r="AB43" s="231">
        <v>91.8</v>
      </c>
      <c r="AC43" s="231">
        <v>92.3</v>
      </c>
      <c r="AD43" s="231">
        <v>88.1</v>
      </c>
      <c r="AE43" s="231">
        <v>88.6</v>
      </c>
      <c r="AF43" s="231">
        <v>91.5</v>
      </c>
      <c r="AG43" s="231">
        <v>94.1</v>
      </c>
      <c r="AH43" s="231">
        <v>94.8</v>
      </c>
      <c r="AI43" s="231">
        <v>100.1</v>
      </c>
      <c r="AJ43" s="1058">
        <v>93.1</v>
      </c>
      <c r="AK43" s="1058">
        <v>102.8</v>
      </c>
      <c r="AL43" s="1058" t="s">
        <v>19</v>
      </c>
      <c r="AM43" s="1058" t="s">
        <v>19</v>
      </c>
      <c r="AN43" s="243" t="s">
        <v>19</v>
      </c>
      <c r="AO43" s="243" t="s">
        <v>19</v>
      </c>
      <c r="AP43" s="669" t="s">
        <v>19</v>
      </c>
      <c r="AQ43" s="668" t="s">
        <v>19</v>
      </c>
      <c r="AR43" s="243" t="s">
        <v>19</v>
      </c>
      <c r="AS43" s="668" t="s">
        <v>19</v>
      </c>
      <c r="AT43" s="243" t="s">
        <v>19</v>
      </c>
      <c r="AU43" s="668" t="s">
        <v>19</v>
      </c>
      <c r="AV43" s="243" t="s">
        <v>19</v>
      </c>
      <c r="AW43" s="668" t="s">
        <v>19</v>
      </c>
      <c r="AX43" s="243" t="s">
        <v>19</v>
      </c>
      <c r="AY43" s="668" t="s">
        <v>19</v>
      </c>
      <c r="AZ43" s="243" t="s">
        <v>19</v>
      </c>
      <c r="BA43" s="243" t="s">
        <v>19</v>
      </c>
      <c r="BB43" s="669" t="s">
        <v>19</v>
      </c>
      <c r="BC43" s="243" t="s">
        <v>19</v>
      </c>
      <c r="BD43" s="669" t="s">
        <v>19</v>
      </c>
      <c r="BE43" s="243" t="s">
        <v>19</v>
      </c>
      <c r="BF43" s="669" t="s">
        <v>19</v>
      </c>
      <c r="BG43" s="668" t="s">
        <v>19</v>
      </c>
      <c r="BH43" s="668" t="s">
        <v>19</v>
      </c>
      <c r="BI43" s="668" t="s">
        <v>19</v>
      </c>
      <c r="BJ43" s="243" t="s">
        <v>19</v>
      </c>
      <c r="BK43" s="243" t="s">
        <v>19</v>
      </c>
      <c r="BL43" s="243" t="s">
        <v>19</v>
      </c>
      <c r="BM43" s="243" t="s">
        <v>19</v>
      </c>
      <c r="BN43" s="243" t="s">
        <v>19</v>
      </c>
      <c r="BO43" s="243" t="s">
        <v>19</v>
      </c>
      <c r="BP43" s="243" t="s">
        <v>19</v>
      </c>
      <c r="BQ43" s="243" t="s">
        <v>19</v>
      </c>
      <c r="BR43" s="669" t="s">
        <v>19</v>
      </c>
      <c r="BS43" s="243" t="s">
        <v>19</v>
      </c>
      <c r="BT43" s="669" t="s">
        <v>19</v>
      </c>
      <c r="BU43" s="669" t="s">
        <v>19</v>
      </c>
      <c r="BV43" s="669" t="s">
        <v>19</v>
      </c>
      <c r="BW43" s="670" t="s">
        <v>19</v>
      </c>
    </row>
    <row r="44" spans="2:75" ht="13.5">
      <c r="B44" s="13"/>
      <c r="C44" s="7" t="s">
        <v>60</v>
      </c>
      <c r="D44" s="208">
        <v>83.4</v>
      </c>
      <c r="E44" s="208">
        <v>87.6</v>
      </c>
      <c r="F44" s="208">
        <v>82.1</v>
      </c>
      <c r="G44" s="208">
        <v>84.6</v>
      </c>
      <c r="H44" s="208">
        <v>92.4</v>
      </c>
      <c r="I44" s="208">
        <v>88.8</v>
      </c>
      <c r="J44" s="208">
        <v>86.5</v>
      </c>
      <c r="K44" s="208">
        <v>88.2</v>
      </c>
      <c r="L44" s="208">
        <v>81.2</v>
      </c>
      <c r="M44" s="208">
        <v>74.1</v>
      </c>
      <c r="N44" s="208">
        <v>71.3</v>
      </c>
      <c r="O44" s="208">
        <v>68.6</v>
      </c>
      <c r="P44" s="208">
        <v>69</v>
      </c>
      <c r="Q44" s="208">
        <v>74.2</v>
      </c>
      <c r="R44" s="208">
        <v>74.6</v>
      </c>
      <c r="S44" s="208">
        <v>75.6</v>
      </c>
      <c r="T44" s="208">
        <v>82</v>
      </c>
      <c r="U44" s="208">
        <v>82</v>
      </c>
      <c r="V44" s="208">
        <v>80.4</v>
      </c>
      <c r="W44" s="208">
        <v>80.4</v>
      </c>
      <c r="X44" s="208">
        <v>84.5</v>
      </c>
      <c r="Y44" s="208">
        <v>84.5</v>
      </c>
      <c r="Z44" s="208">
        <v>82.8</v>
      </c>
      <c r="AA44" s="208">
        <v>82.8</v>
      </c>
      <c r="AB44" s="208">
        <v>87.8</v>
      </c>
      <c r="AC44" s="208">
        <v>87.8</v>
      </c>
      <c r="AD44" s="208">
        <v>85.2</v>
      </c>
      <c r="AE44" s="208">
        <v>85.5</v>
      </c>
      <c r="AF44" s="208">
        <v>89.9</v>
      </c>
      <c r="AG44" s="208">
        <v>93</v>
      </c>
      <c r="AH44" s="208">
        <v>97.2</v>
      </c>
      <c r="AI44" s="208">
        <v>104.2</v>
      </c>
      <c r="AJ44" s="208">
        <v>94.7</v>
      </c>
      <c r="AK44" s="208">
        <v>108.8</v>
      </c>
      <c r="AL44" s="208" t="s">
        <v>19</v>
      </c>
      <c r="AM44" s="208" t="s">
        <v>19</v>
      </c>
      <c r="AN44" s="243" t="s">
        <v>19</v>
      </c>
      <c r="AO44" s="243" t="s">
        <v>19</v>
      </c>
      <c r="AP44" s="669" t="s">
        <v>19</v>
      </c>
      <c r="AQ44" s="668" t="s">
        <v>19</v>
      </c>
      <c r="AR44" s="243" t="s">
        <v>19</v>
      </c>
      <c r="AS44" s="668" t="s">
        <v>19</v>
      </c>
      <c r="AT44" s="243" t="s">
        <v>19</v>
      </c>
      <c r="AU44" s="668" t="s">
        <v>19</v>
      </c>
      <c r="AV44" s="243" t="s">
        <v>19</v>
      </c>
      <c r="AW44" s="668" t="s">
        <v>19</v>
      </c>
      <c r="AX44" s="243" t="s">
        <v>19</v>
      </c>
      <c r="AY44" s="668" t="s">
        <v>19</v>
      </c>
      <c r="AZ44" s="243" t="s">
        <v>19</v>
      </c>
      <c r="BA44" s="243" t="s">
        <v>19</v>
      </c>
      <c r="BB44" s="669" t="s">
        <v>19</v>
      </c>
      <c r="BC44" s="243" t="s">
        <v>19</v>
      </c>
      <c r="BD44" s="669" t="s">
        <v>19</v>
      </c>
      <c r="BE44" s="243" t="s">
        <v>19</v>
      </c>
      <c r="BF44" s="669" t="s">
        <v>19</v>
      </c>
      <c r="BG44" s="668" t="s">
        <v>19</v>
      </c>
      <c r="BH44" s="668" t="s">
        <v>19</v>
      </c>
      <c r="BI44" s="668" t="s">
        <v>19</v>
      </c>
      <c r="BJ44" s="243" t="s">
        <v>19</v>
      </c>
      <c r="BK44" s="243" t="s">
        <v>19</v>
      </c>
      <c r="BL44" s="243" t="s">
        <v>19</v>
      </c>
      <c r="BM44" s="243" t="s">
        <v>19</v>
      </c>
      <c r="BN44" s="243" t="s">
        <v>19</v>
      </c>
      <c r="BO44" s="243" t="s">
        <v>19</v>
      </c>
      <c r="BP44" s="243" t="s">
        <v>19</v>
      </c>
      <c r="BQ44" s="243" t="s">
        <v>19</v>
      </c>
      <c r="BR44" s="669" t="s">
        <v>19</v>
      </c>
      <c r="BS44" s="243" t="s">
        <v>19</v>
      </c>
      <c r="BT44" s="669" t="s">
        <v>19</v>
      </c>
      <c r="BU44" s="669" t="s">
        <v>19</v>
      </c>
      <c r="BV44" s="669" t="s">
        <v>19</v>
      </c>
      <c r="BW44" s="670" t="s">
        <v>19</v>
      </c>
    </row>
    <row r="45" spans="2:75" ht="13.5">
      <c r="B45" s="13"/>
      <c r="C45" s="7" t="s">
        <v>61</v>
      </c>
      <c r="D45" s="208">
        <v>79.2</v>
      </c>
      <c r="E45" s="208">
        <v>79.1</v>
      </c>
      <c r="F45" s="208">
        <v>78</v>
      </c>
      <c r="G45" s="208">
        <v>83.5</v>
      </c>
      <c r="H45" s="208">
        <v>85.6</v>
      </c>
      <c r="I45" s="208">
        <v>84</v>
      </c>
      <c r="J45" s="208">
        <v>84.9</v>
      </c>
      <c r="K45" s="208">
        <v>82.8</v>
      </c>
      <c r="L45" s="208">
        <v>77.4</v>
      </c>
      <c r="M45" s="208">
        <v>68.3</v>
      </c>
      <c r="N45" s="208">
        <v>69.1</v>
      </c>
      <c r="O45" s="208">
        <v>66.2</v>
      </c>
      <c r="P45" s="208">
        <v>69.9</v>
      </c>
      <c r="Q45" s="208">
        <v>76.2</v>
      </c>
      <c r="R45" s="208">
        <v>79.4</v>
      </c>
      <c r="S45" s="208">
        <v>80.4</v>
      </c>
      <c r="T45" s="208">
        <v>81.1</v>
      </c>
      <c r="U45" s="208">
        <v>82.1</v>
      </c>
      <c r="V45" s="208">
        <v>83.4</v>
      </c>
      <c r="W45" s="208">
        <v>84.7</v>
      </c>
      <c r="X45" s="208">
        <v>80.5</v>
      </c>
      <c r="Y45" s="208">
        <v>81.5</v>
      </c>
      <c r="Z45" s="208">
        <v>81.2</v>
      </c>
      <c r="AA45" s="208">
        <v>82.1</v>
      </c>
      <c r="AB45" s="208">
        <v>82.1</v>
      </c>
      <c r="AC45" s="208">
        <v>82.3</v>
      </c>
      <c r="AD45" s="208">
        <v>81.2</v>
      </c>
      <c r="AE45" s="208">
        <v>81.4</v>
      </c>
      <c r="AF45" s="208">
        <v>83.4</v>
      </c>
      <c r="AG45" s="208">
        <v>85.9</v>
      </c>
      <c r="AH45" s="208">
        <v>85.1</v>
      </c>
      <c r="AI45" s="208">
        <v>90.2</v>
      </c>
      <c r="AJ45" s="208">
        <v>86.2</v>
      </c>
      <c r="AK45" s="208">
        <v>96.6</v>
      </c>
      <c r="AL45" s="208" t="s">
        <v>19</v>
      </c>
      <c r="AM45" s="208" t="s">
        <v>19</v>
      </c>
      <c r="AN45" s="243" t="s">
        <v>19</v>
      </c>
      <c r="AO45" s="243" t="s">
        <v>19</v>
      </c>
      <c r="AP45" s="669" t="s">
        <v>19</v>
      </c>
      <c r="AQ45" s="668" t="s">
        <v>19</v>
      </c>
      <c r="AR45" s="243" t="s">
        <v>19</v>
      </c>
      <c r="AS45" s="668" t="s">
        <v>19</v>
      </c>
      <c r="AT45" s="243" t="s">
        <v>19</v>
      </c>
      <c r="AU45" s="668" t="s">
        <v>19</v>
      </c>
      <c r="AV45" s="243" t="s">
        <v>19</v>
      </c>
      <c r="AW45" s="668" t="s">
        <v>19</v>
      </c>
      <c r="AX45" s="243" t="s">
        <v>19</v>
      </c>
      <c r="AY45" s="668" t="s">
        <v>19</v>
      </c>
      <c r="AZ45" s="243" t="s">
        <v>19</v>
      </c>
      <c r="BA45" s="243" t="s">
        <v>19</v>
      </c>
      <c r="BB45" s="669" t="s">
        <v>19</v>
      </c>
      <c r="BC45" s="243" t="s">
        <v>19</v>
      </c>
      <c r="BD45" s="669" t="s">
        <v>19</v>
      </c>
      <c r="BE45" s="243" t="s">
        <v>19</v>
      </c>
      <c r="BF45" s="669" t="s">
        <v>19</v>
      </c>
      <c r="BG45" s="668" t="s">
        <v>19</v>
      </c>
      <c r="BH45" s="668" t="s">
        <v>19</v>
      </c>
      <c r="BI45" s="668" t="s">
        <v>19</v>
      </c>
      <c r="BJ45" s="243" t="s">
        <v>19</v>
      </c>
      <c r="BK45" s="243" t="s">
        <v>19</v>
      </c>
      <c r="BL45" s="243" t="s">
        <v>19</v>
      </c>
      <c r="BM45" s="243" t="s">
        <v>19</v>
      </c>
      <c r="BN45" s="243" t="s">
        <v>19</v>
      </c>
      <c r="BO45" s="243" t="s">
        <v>19</v>
      </c>
      <c r="BP45" s="243" t="s">
        <v>19</v>
      </c>
      <c r="BQ45" s="243" t="s">
        <v>19</v>
      </c>
      <c r="BR45" s="669" t="s">
        <v>19</v>
      </c>
      <c r="BS45" s="243" t="s">
        <v>19</v>
      </c>
      <c r="BT45" s="669" t="s">
        <v>19</v>
      </c>
      <c r="BU45" s="669" t="s">
        <v>19</v>
      </c>
      <c r="BV45" s="669" t="s">
        <v>19</v>
      </c>
      <c r="BW45" s="670" t="s">
        <v>19</v>
      </c>
    </row>
    <row r="46" spans="2:75" ht="13.5">
      <c r="B46" s="10"/>
      <c r="C46" s="8" t="s">
        <v>62</v>
      </c>
      <c r="D46" s="212">
        <v>78.4</v>
      </c>
      <c r="E46" s="212">
        <v>79.7</v>
      </c>
      <c r="F46" s="212">
        <v>81.7</v>
      </c>
      <c r="G46" s="212">
        <v>89.3</v>
      </c>
      <c r="H46" s="212">
        <v>90.6</v>
      </c>
      <c r="I46" s="212">
        <v>86</v>
      </c>
      <c r="J46" s="212">
        <v>89.8</v>
      </c>
      <c r="K46" s="212">
        <v>82.7</v>
      </c>
      <c r="L46" s="212">
        <v>76.4</v>
      </c>
      <c r="M46" s="212">
        <v>64.7</v>
      </c>
      <c r="N46" s="212">
        <v>64.4</v>
      </c>
      <c r="O46" s="212">
        <v>64.7</v>
      </c>
      <c r="P46" s="212">
        <v>70</v>
      </c>
      <c r="Q46" s="212">
        <v>76.1</v>
      </c>
      <c r="R46" s="212">
        <v>84.3</v>
      </c>
      <c r="S46" s="212">
        <v>85.6</v>
      </c>
      <c r="T46" s="212">
        <v>85.4</v>
      </c>
      <c r="U46" s="212">
        <v>85.4</v>
      </c>
      <c r="V46" s="212">
        <v>83.3</v>
      </c>
      <c r="W46" s="212">
        <v>84.9</v>
      </c>
      <c r="X46" s="212">
        <v>84.8</v>
      </c>
      <c r="Y46" s="212">
        <v>86.2</v>
      </c>
      <c r="Z46" s="212">
        <v>84.9</v>
      </c>
      <c r="AA46" s="212">
        <v>86</v>
      </c>
      <c r="AB46" s="212">
        <v>88.5</v>
      </c>
      <c r="AC46" s="212">
        <v>88.7</v>
      </c>
      <c r="AD46" s="212">
        <v>87.6</v>
      </c>
      <c r="AE46" s="212">
        <v>87.8</v>
      </c>
      <c r="AF46" s="212">
        <v>89.3</v>
      </c>
      <c r="AG46" s="212">
        <v>91.8</v>
      </c>
      <c r="AH46" s="212">
        <v>92.3</v>
      </c>
      <c r="AI46" s="212">
        <v>97.5</v>
      </c>
      <c r="AJ46" s="232">
        <v>94.3</v>
      </c>
      <c r="AK46" s="232">
        <v>105.5</v>
      </c>
      <c r="AL46" s="232" t="s">
        <v>19</v>
      </c>
      <c r="AM46" s="232" t="s">
        <v>19</v>
      </c>
      <c r="AN46" s="243" t="s">
        <v>19</v>
      </c>
      <c r="AO46" s="243" t="s">
        <v>19</v>
      </c>
      <c r="AP46" s="669" t="s">
        <v>19</v>
      </c>
      <c r="AQ46" s="668" t="s">
        <v>19</v>
      </c>
      <c r="AR46" s="243" t="s">
        <v>19</v>
      </c>
      <c r="AS46" s="668" t="s">
        <v>19</v>
      </c>
      <c r="AT46" s="243" t="s">
        <v>19</v>
      </c>
      <c r="AU46" s="668" t="s">
        <v>19</v>
      </c>
      <c r="AV46" s="243" t="s">
        <v>19</v>
      </c>
      <c r="AW46" s="668" t="s">
        <v>19</v>
      </c>
      <c r="AX46" s="243" t="s">
        <v>19</v>
      </c>
      <c r="AY46" s="668" t="s">
        <v>19</v>
      </c>
      <c r="AZ46" s="243" t="s">
        <v>19</v>
      </c>
      <c r="BA46" s="243" t="s">
        <v>19</v>
      </c>
      <c r="BB46" s="669" t="s">
        <v>19</v>
      </c>
      <c r="BC46" s="243" t="s">
        <v>19</v>
      </c>
      <c r="BD46" s="669" t="s">
        <v>19</v>
      </c>
      <c r="BE46" s="243" t="s">
        <v>19</v>
      </c>
      <c r="BF46" s="669" t="s">
        <v>19</v>
      </c>
      <c r="BG46" s="668" t="s">
        <v>19</v>
      </c>
      <c r="BH46" s="668" t="s">
        <v>19</v>
      </c>
      <c r="BI46" s="668" t="s">
        <v>19</v>
      </c>
      <c r="BJ46" s="243" t="s">
        <v>19</v>
      </c>
      <c r="BK46" s="243" t="s">
        <v>19</v>
      </c>
      <c r="BL46" s="243" t="s">
        <v>19</v>
      </c>
      <c r="BM46" s="243" t="s">
        <v>19</v>
      </c>
      <c r="BN46" s="243" t="s">
        <v>19</v>
      </c>
      <c r="BO46" s="243" t="s">
        <v>19</v>
      </c>
      <c r="BP46" s="243" t="s">
        <v>19</v>
      </c>
      <c r="BQ46" s="243" t="s">
        <v>19</v>
      </c>
      <c r="BR46" s="669" t="s">
        <v>19</v>
      </c>
      <c r="BS46" s="243" t="s">
        <v>19</v>
      </c>
      <c r="BT46" s="669" t="s">
        <v>19</v>
      </c>
      <c r="BU46" s="669" t="s">
        <v>19</v>
      </c>
      <c r="BV46" s="669" t="s">
        <v>19</v>
      </c>
      <c r="BW46" s="670" t="s">
        <v>19</v>
      </c>
    </row>
    <row r="47" spans="2:75" ht="13.5">
      <c r="B47" s="3">
        <v>10</v>
      </c>
      <c r="C47" s="4" t="s">
        <v>26</v>
      </c>
      <c r="D47" s="709" t="s">
        <v>19</v>
      </c>
      <c r="E47" s="709" t="s">
        <v>19</v>
      </c>
      <c r="F47" s="709" t="s">
        <v>19</v>
      </c>
      <c r="G47" s="709" t="s">
        <v>19</v>
      </c>
      <c r="H47" s="709" t="s">
        <v>19</v>
      </c>
      <c r="I47" s="709" t="s">
        <v>19</v>
      </c>
      <c r="J47" s="709" t="s">
        <v>19</v>
      </c>
      <c r="K47" s="709" t="s">
        <v>19</v>
      </c>
      <c r="L47" s="709" t="s">
        <v>19</v>
      </c>
      <c r="M47" s="709" t="s">
        <v>19</v>
      </c>
      <c r="N47" s="709" t="s">
        <v>19</v>
      </c>
      <c r="O47" s="709" t="s">
        <v>19</v>
      </c>
      <c r="P47" s="709" t="s">
        <v>19</v>
      </c>
      <c r="Q47" s="709" t="s">
        <v>19</v>
      </c>
      <c r="R47" s="709" t="s">
        <v>19</v>
      </c>
      <c r="S47" s="709" t="s">
        <v>19</v>
      </c>
      <c r="T47" s="709" t="s">
        <v>19</v>
      </c>
      <c r="U47" s="709" t="s">
        <v>19</v>
      </c>
      <c r="V47" s="709" t="s">
        <v>19</v>
      </c>
      <c r="W47" s="709" t="s">
        <v>19</v>
      </c>
      <c r="X47" s="709" t="s">
        <v>220</v>
      </c>
      <c r="Y47" s="709" t="s">
        <v>220</v>
      </c>
      <c r="Z47" s="709" t="s">
        <v>19</v>
      </c>
      <c r="AA47" s="709" t="s">
        <v>19</v>
      </c>
      <c r="AB47" s="709" t="s">
        <v>19</v>
      </c>
      <c r="AC47" s="709" t="s">
        <v>19</v>
      </c>
      <c r="AD47" s="709" t="s">
        <v>19</v>
      </c>
      <c r="AE47" s="709" t="s">
        <v>19</v>
      </c>
      <c r="AF47" s="709" t="s">
        <v>19</v>
      </c>
      <c r="AG47" s="709" t="s">
        <v>19</v>
      </c>
      <c r="AH47" s="709" t="s">
        <v>19</v>
      </c>
      <c r="AI47" s="709" t="s">
        <v>19</v>
      </c>
      <c r="AJ47" s="709" t="s">
        <v>19</v>
      </c>
      <c r="AK47" s="709" t="s">
        <v>19</v>
      </c>
      <c r="AL47" s="709">
        <v>96.4</v>
      </c>
      <c r="AM47" s="709">
        <v>103.82118638879822</v>
      </c>
      <c r="AN47" s="711">
        <v>93.8</v>
      </c>
      <c r="AO47" s="711">
        <v>99.1</v>
      </c>
      <c r="AP47" s="729">
        <v>92.8</v>
      </c>
      <c r="AQ47" s="710">
        <v>97.4</v>
      </c>
      <c r="AR47" s="711">
        <v>95.2</v>
      </c>
      <c r="AS47" s="710">
        <v>99.2</v>
      </c>
      <c r="AT47" s="711">
        <v>93.30000000000001</v>
      </c>
      <c r="AU47" s="710">
        <v>96.8</v>
      </c>
      <c r="AV47" s="711">
        <v>91.7</v>
      </c>
      <c r="AW47" s="710">
        <v>97</v>
      </c>
      <c r="AX47" s="711">
        <v>87.7</v>
      </c>
      <c r="AY47" s="710">
        <v>96.2</v>
      </c>
      <c r="AZ47" s="711">
        <v>93.8</v>
      </c>
      <c r="BA47" s="711">
        <v>101.2</v>
      </c>
      <c r="BB47" s="729">
        <v>92.4</v>
      </c>
      <c r="BC47" s="711">
        <v>100.1</v>
      </c>
      <c r="BD47" s="729">
        <v>94.3</v>
      </c>
      <c r="BE47" s="711">
        <v>102.6</v>
      </c>
      <c r="BF47" s="729">
        <v>95.5</v>
      </c>
      <c r="BG47" s="710">
        <v>103.1</v>
      </c>
      <c r="BH47" s="710">
        <v>93.9</v>
      </c>
      <c r="BI47" s="710">
        <v>100.5</v>
      </c>
      <c r="BJ47" s="711">
        <v>97.2</v>
      </c>
      <c r="BK47" s="711">
        <v>103.1</v>
      </c>
      <c r="BL47" s="711">
        <v>99.8</v>
      </c>
      <c r="BM47" s="711">
        <v>106</v>
      </c>
      <c r="BN47" s="711">
        <v>98.7</v>
      </c>
      <c r="BO47" s="711">
        <v>104.80000000000001</v>
      </c>
      <c r="BP47" s="711">
        <v>98</v>
      </c>
      <c r="BQ47" s="711">
        <v>102.60000000000001</v>
      </c>
      <c r="BR47" s="729">
        <v>94.6</v>
      </c>
      <c r="BS47" s="711">
        <v>99.5</v>
      </c>
      <c r="BT47" s="729">
        <v>90.8</v>
      </c>
      <c r="BU47" s="729">
        <v>93.60000000000001</v>
      </c>
      <c r="BV47" s="729">
        <v>94.69999999999999</v>
      </c>
      <c r="BW47" s="712">
        <v>96.2</v>
      </c>
    </row>
    <row r="48" spans="2:75" ht="13.5">
      <c r="B48" s="9"/>
      <c r="C48" s="5" t="s">
        <v>26</v>
      </c>
      <c r="D48" s="231">
        <v>74.3</v>
      </c>
      <c r="E48" s="231">
        <v>75.7</v>
      </c>
      <c r="F48" s="231">
        <v>79.5</v>
      </c>
      <c r="G48" s="231">
        <v>80.5</v>
      </c>
      <c r="H48" s="231">
        <v>82.9</v>
      </c>
      <c r="I48" s="231">
        <v>84.7</v>
      </c>
      <c r="J48" s="231">
        <v>90.2</v>
      </c>
      <c r="K48" s="231">
        <v>86.1</v>
      </c>
      <c r="L48" s="231">
        <v>82.4</v>
      </c>
      <c r="M48" s="231">
        <v>76.8</v>
      </c>
      <c r="N48" s="231">
        <v>77.1</v>
      </c>
      <c r="O48" s="231">
        <v>74.1</v>
      </c>
      <c r="P48" s="231">
        <v>72.3</v>
      </c>
      <c r="Q48" s="231">
        <v>72.8</v>
      </c>
      <c r="R48" s="231">
        <v>78.1</v>
      </c>
      <c r="S48" s="231">
        <v>80.7</v>
      </c>
      <c r="T48" s="231">
        <v>78.5</v>
      </c>
      <c r="U48" s="231">
        <v>81</v>
      </c>
      <c r="V48" s="231">
        <v>80.1</v>
      </c>
      <c r="W48" s="231">
        <v>83</v>
      </c>
      <c r="X48" s="231">
        <v>80.4</v>
      </c>
      <c r="Y48" s="231">
        <v>82.6</v>
      </c>
      <c r="Z48" s="231">
        <v>81.5</v>
      </c>
      <c r="AA48" s="231">
        <v>83.3</v>
      </c>
      <c r="AB48" s="231">
        <v>83.3</v>
      </c>
      <c r="AC48" s="231">
        <v>83.8</v>
      </c>
      <c r="AD48" s="231">
        <v>79.5</v>
      </c>
      <c r="AE48" s="231">
        <v>79.9</v>
      </c>
      <c r="AF48" s="231">
        <v>86.8</v>
      </c>
      <c r="AG48" s="231">
        <v>89.1</v>
      </c>
      <c r="AH48" s="231">
        <v>89.2</v>
      </c>
      <c r="AI48" s="231">
        <v>93.6</v>
      </c>
      <c r="AJ48" s="1058">
        <v>89.7</v>
      </c>
      <c r="AK48" s="1058">
        <v>97.9</v>
      </c>
      <c r="AL48" s="1058" t="s">
        <v>19</v>
      </c>
      <c r="AM48" s="1058" t="s">
        <v>19</v>
      </c>
      <c r="AN48" s="243" t="s">
        <v>19</v>
      </c>
      <c r="AO48" s="243" t="s">
        <v>19</v>
      </c>
      <c r="AP48" s="669" t="s">
        <v>19</v>
      </c>
      <c r="AQ48" s="668" t="s">
        <v>19</v>
      </c>
      <c r="AR48" s="243" t="s">
        <v>19</v>
      </c>
      <c r="AS48" s="668" t="s">
        <v>19</v>
      </c>
      <c r="AT48" s="243" t="s">
        <v>19</v>
      </c>
      <c r="AU48" s="668" t="s">
        <v>19</v>
      </c>
      <c r="AV48" s="243" t="s">
        <v>19</v>
      </c>
      <c r="AW48" s="668" t="s">
        <v>19</v>
      </c>
      <c r="AX48" s="243" t="s">
        <v>19</v>
      </c>
      <c r="AY48" s="668" t="s">
        <v>19</v>
      </c>
      <c r="AZ48" s="243" t="s">
        <v>19</v>
      </c>
      <c r="BA48" s="243" t="s">
        <v>19</v>
      </c>
      <c r="BB48" s="669" t="s">
        <v>19</v>
      </c>
      <c r="BC48" s="243" t="s">
        <v>19</v>
      </c>
      <c r="BD48" s="669" t="s">
        <v>19</v>
      </c>
      <c r="BE48" s="243" t="s">
        <v>19</v>
      </c>
      <c r="BF48" s="669" t="s">
        <v>19</v>
      </c>
      <c r="BG48" s="668" t="s">
        <v>19</v>
      </c>
      <c r="BH48" s="668" t="s">
        <v>19</v>
      </c>
      <c r="BI48" s="668" t="s">
        <v>19</v>
      </c>
      <c r="BJ48" s="243" t="s">
        <v>19</v>
      </c>
      <c r="BK48" s="243" t="s">
        <v>19</v>
      </c>
      <c r="BL48" s="243" t="s">
        <v>19</v>
      </c>
      <c r="BM48" s="243" t="s">
        <v>19</v>
      </c>
      <c r="BN48" s="243" t="s">
        <v>19</v>
      </c>
      <c r="BO48" s="243" t="s">
        <v>19</v>
      </c>
      <c r="BP48" s="243" t="s">
        <v>19</v>
      </c>
      <c r="BQ48" s="243" t="s">
        <v>19</v>
      </c>
      <c r="BR48" s="669" t="s">
        <v>19</v>
      </c>
      <c r="BS48" s="243" t="s">
        <v>19</v>
      </c>
      <c r="BT48" s="669" t="s">
        <v>19</v>
      </c>
      <c r="BU48" s="669" t="s">
        <v>19</v>
      </c>
      <c r="BV48" s="669" t="s">
        <v>19</v>
      </c>
      <c r="BW48" s="670" t="s">
        <v>19</v>
      </c>
    </row>
    <row r="49" spans="2:75" ht="13.5">
      <c r="B49" s="10"/>
      <c r="C49" s="8" t="s">
        <v>39</v>
      </c>
      <c r="D49" s="212">
        <v>80.1</v>
      </c>
      <c r="E49" s="212">
        <v>85.6</v>
      </c>
      <c r="F49" s="212">
        <v>83.2</v>
      </c>
      <c r="G49" s="212">
        <v>89.6</v>
      </c>
      <c r="H49" s="212">
        <v>89.8</v>
      </c>
      <c r="I49" s="212">
        <v>89.3</v>
      </c>
      <c r="J49" s="212">
        <v>90.5</v>
      </c>
      <c r="K49" s="212">
        <v>87.2</v>
      </c>
      <c r="L49" s="212">
        <v>82.6</v>
      </c>
      <c r="M49" s="212">
        <v>71.6</v>
      </c>
      <c r="N49" s="212">
        <v>75.4</v>
      </c>
      <c r="O49" s="212">
        <v>74.8</v>
      </c>
      <c r="P49" s="212">
        <v>71.1</v>
      </c>
      <c r="Q49" s="212">
        <v>71.6</v>
      </c>
      <c r="R49" s="212">
        <v>78.2</v>
      </c>
      <c r="S49" s="212">
        <v>79.1</v>
      </c>
      <c r="T49" s="212">
        <v>76.4</v>
      </c>
      <c r="U49" s="212">
        <v>77.5</v>
      </c>
      <c r="V49" s="212">
        <v>78.2</v>
      </c>
      <c r="W49" s="212">
        <v>79.3</v>
      </c>
      <c r="X49" s="212">
        <v>78.3</v>
      </c>
      <c r="Y49" s="212">
        <v>79.3</v>
      </c>
      <c r="Z49" s="212">
        <v>79.4</v>
      </c>
      <c r="AA49" s="212">
        <v>80.4</v>
      </c>
      <c r="AB49" s="212">
        <v>82.1</v>
      </c>
      <c r="AC49" s="212">
        <v>82.4</v>
      </c>
      <c r="AD49" s="212">
        <v>83.3</v>
      </c>
      <c r="AE49" s="212">
        <v>83.5</v>
      </c>
      <c r="AF49" s="212">
        <v>85.2</v>
      </c>
      <c r="AG49" s="212">
        <v>88.2</v>
      </c>
      <c r="AH49" s="212">
        <v>88.3</v>
      </c>
      <c r="AI49" s="212">
        <v>94.8</v>
      </c>
      <c r="AJ49" s="232">
        <v>90.7</v>
      </c>
      <c r="AK49" s="232">
        <v>104</v>
      </c>
      <c r="AL49" s="232" t="s">
        <v>19</v>
      </c>
      <c r="AM49" s="232" t="s">
        <v>19</v>
      </c>
      <c r="AN49" s="680" t="s">
        <v>19</v>
      </c>
      <c r="AO49" s="680" t="s">
        <v>19</v>
      </c>
      <c r="AP49" s="682" t="s">
        <v>19</v>
      </c>
      <c r="AQ49" s="681" t="s">
        <v>19</v>
      </c>
      <c r="AR49" s="680" t="s">
        <v>19</v>
      </c>
      <c r="AS49" s="681" t="s">
        <v>19</v>
      </c>
      <c r="AT49" s="680" t="s">
        <v>19</v>
      </c>
      <c r="AU49" s="681" t="s">
        <v>19</v>
      </c>
      <c r="AV49" s="680" t="s">
        <v>19</v>
      </c>
      <c r="AW49" s="681" t="s">
        <v>19</v>
      </c>
      <c r="AX49" s="680" t="s">
        <v>19</v>
      </c>
      <c r="AY49" s="681" t="s">
        <v>19</v>
      </c>
      <c r="AZ49" s="680" t="s">
        <v>19</v>
      </c>
      <c r="BA49" s="680" t="s">
        <v>19</v>
      </c>
      <c r="BB49" s="682" t="s">
        <v>19</v>
      </c>
      <c r="BC49" s="680" t="s">
        <v>19</v>
      </c>
      <c r="BD49" s="682" t="s">
        <v>19</v>
      </c>
      <c r="BE49" s="680" t="s">
        <v>19</v>
      </c>
      <c r="BF49" s="682" t="s">
        <v>19</v>
      </c>
      <c r="BG49" s="681" t="s">
        <v>19</v>
      </c>
      <c r="BH49" s="681" t="s">
        <v>19</v>
      </c>
      <c r="BI49" s="681" t="s">
        <v>19</v>
      </c>
      <c r="BJ49" s="680" t="s">
        <v>19</v>
      </c>
      <c r="BK49" s="680" t="s">
        <v>19</v>
      </c>
      <c r="BL49" s="680" t="s">
        <v>19</v>
      </c>
      <c r="BM49" s="680" t="s">
        <v>19</v>
      </c>
      <c r="BN49" s="680" t="s">
        <v>19</v>
      </c>
      <c r="BO49" s="680" t="s">
        <v>19</v>
      </c>
      <c r="BP49" s="680" t="s">
        <v>19</v>
      </c>
      <c r="BQ49" s="680" t="s">
        <v>19</v>
      </c>
      <c r="BR49" s="682" t="s">
        <v>19</v>
      </c>
      <c r="BS49" s="680" t="s">
        <v>19</v>
      </c>
      <c r="BT49" s="682" t="s">
        <v>19</v>
      </c>
      <c r="BU49" s="682" t="s">
        <v>19</v>
      </c>
      <c r="BV49" s="682" t="s">
        <v>19</v>
      </c>
      <c r="BW49" s="683" t="s">
        <v>19</v>
      </c>
    </row>
    <row r="50" spans="2:75" ht="13.5">
      <c r="B50" s="3">
        <v>11</v>
      </c>
      <c r="C50" s="4" t="s">
        <v>89</v>
      </c>
      <c r="D50" s="705" t="s">
        <v>19</v>
      </c>
      <c r="E50" s="705" t="s">
        <v>19</v>
      </c>
      <c r="F50" s="705" t="s">
        <v>19</v>
      </c>
      <c r="G50" s="705" t="s">
        <v>19</v>
      </c>
      <c r="H50" s="705" t="s">
        <v>19</v>
      </c>
      <c r="I50" s="705" t="s">
        <v>19</v>
      </c>
      <c r="J50" s="705" t="s">
        <v>19</v>
      </c>
      <c r="K50" s="705" t="s">
        <v>19</v>
      </c>
      <c r="L50" s="705" t="s">
        <v>19</v>
      </c>
      <c r="M50" s="705" t="s">
        <v>19</v>
      </c>
      <c r="N50" s="705" t="s">
        <v>19</v>
      </c>
      <c r="O50" s="705" t="s">
        <v>19</v>
      </c>
      <c r="P50" s="705" t="s">
        <v>19</v>
      </c>
      <c r="Q50" s="705" t="s">
        <v>19</v>
      </c>
      <c r="R50" s="705" t="s">
        <v>19</v>
      </c>
      <c r="S50" s="705" t="s">
        <v>19</v>
      </c>
      <c r="T50" s="705" t="s">
        <v>19</v>
      </c>
      <c r="U50" s="705" t="s">
        <v>19</v>
      </c>
      <c r="V50" s="705" t="s">
        <v>19</v>
      </c>
      <c r="W50" s="705" t="s">
        <v>19</v>
      </c>
      <c r="X50" s="705" t="s">
        <v>220</v>
      </c>
      <c r="Y50" s="705" t="s">
        <v>220</v>
      </c>
      <c r="Z50" s="705" t="s">
        <v>19</v>
      </c>
      <c r="AA50" s="705" t="s">
        <v>19</v>
      </c>
      <c r="AB50" s="705" t="s">
        <v>19</v>
      </c>
      <c r="AC50" s="705" t="s">
        <v>19</v>
      </c>
      <c r="AD50" s="705" t="s">
        <v>19</v>
      </c>
      <c r="AE50" s="705" t="s">
        <v>19</v>
      </c>
      <c r="AF50" s="705" t="s">
        <v>19</v>
      </c>
      <c r="AG50" s="705" t="s">
        <v>19</v>
      </c>
      <c r="AH50" s="705" t="s">
        <v>19</v>
      </c>
      <c r="AI50" s="705" t="s">
        <v>19</v>
      </c>
      <c r="AJ50" s="705" t="s">
        <v>19</v>
      </c>
      <c r="AK50" s="705" t="s">
        <v>19</v>
      </c>
      <c r="AL50" s="705" t="s">
        <v>19</v>
      </c>
      <c r="AM50" s="705" t="s">
        <v>19</v>
      </c>
      <c r="AN50" s="709" t="s">
        <v>19</v>
      </c>
      <c r="AO50" s="709" t="s">
        <v>19</v>
      </c>
      <c r="AP50" s="713" t="s">
        <v>19</v>
      </c>
      <c r="AQ50" s="714" t="s">
        <v>19</v>
      </c>
      <c r="AR50" s="721">
        <v>92.8</v>
      </c>
      <c r="AS50" s="225">
        <v>97.2</v>
      </c>
      <c r="AT50" s="721">
        <v>90</v>
      </c>
      <c r="AU50" s="225">
        <v>93.89999999999999</v>
      </c>
      <c r="AV50" s="721">
        <v>90.7</v>
      </c>
      <c r="AW50" s="225">
        <v>96.8</v>
      </c>
      <c r="AX50" s="721">
        <v>86.9</v>
      </c>
      <c r="AY50" s="225">
        <v>94.8</v>
      </c>
      <c r="AZ50" s="721">
        <v>88.8</v>
      </c>
      <c r="BA50" s="226">
        <v>94.7</v>
      </c>
      <c r="BB50" s="730">
        <v>89.3</v>
      </c>
      <c r="BC50" s="226">
        <v>95.3</v>
      </c>
      <c r="BD50" s="730">
        <v>90.2</v>
      </c>
      <c r="BE50" s="226">
        <v>96.2</v>
      </c>
      <c r="BF50" s="730">
        <v>91</v>
      </c>
      <c r="BG50" s="225">
        <v>96.8</v>
      </c>
      <c r="BH50" s="225">
        <v>91.4</v>
      </c>
      <c r="BI50" s="225">
        <v>96.7</v>
      </c>
      <c r="BJ50" s="721">
        <v>96.2</v>
      </c>
      <c r="BK50" s="226">
        <v>100.7</v>
      </c>
      <c r="BL50" s="226">
        <v>95.89999999999999</v>
      </c>
      <c r="BM50" s="226">
        <v>100.69999999999999</v>
      </c>
      <c r="BN50" s="226">
        <v>96.1</v>
      </c>
      <c r="BO50" s="226">
        <v>100.69999999999999</v>
      </c>
      <c r="BP50" s="721">
        <v>95</v>
      </c>
      <c r="BQ50" s="226">
        <v>98.5</v>
      </c>
      <c r="BR50" s="730">
        <v>94.5</v>
      </c>
      <c r="BS50" s="226">
        <v>98.1</v>
      </c>
      <c r="BT50" s="1401">
        <v>90.3</v>
      </c>
      <c r="BU50" s="1401">
        <v>94.3</v>
      </c>
      <c r="BV50" s="730">
        <v>96.1</v>
      </c>
      <c r="BW50" s="227">
        <v>97.2</v>
      </c>
    </row>
    <row r="51" spans="2:75" ht="13.5">
      <c r="B51" s="9"/>
      <c r="C51" s="157" t="s">
        <v>27</v>
      </c>
      <c r="D51" s="228">
        <v>83.1</v>
      </c>
      <c r="E51" s="228">
        <v>84.8</v>
      </c>
      <c r="F51" s="228">
        <v>79.6</v>
      </c>
      <c r="G51" s="228">
        <v>79.4</v>
      </c>
      <c r="H51" s="228">
        <v>80.6</v>
      </c>
      <c r="I51" s="228">
        <v>80.6</v>
      </c>
      <c r="J51" s="228">
        <v>81.7</v>
      </c>
      <c r="K51" s="228">
        <v>83.3</v>
      </c>
      <c r="L51" s="228">
        <v>75</v>
      </c>
      <c r="M51" s="228">
        <v>70.7</v>
      </c>
      <c r="N51" s="228">
        <v>75.9</v>
      </c>
      <c r="O51" s="228">
        <v>77.7</v>
      </c>
      <c r="P51" s="228">
        <v>77.8</v>
      </c>
      <c r="Q51" s="228">
        <v>75.3</v>
      </c>
      <c r="R51" s="228">
        <v>81.5</v>
      </c>
      <c r="S51" s="228">
        <v>83.2</v>
      </c>
      <c r="T51" s="228">
        <v>79.4</v>
      </c>
      <c r="U51" s="228">
        <v>81.1</v>
      </c>
      <c r="V51" s="228">
        <v>84.7</v>
      </c>
      <c r="W51" s="228">
        <v>87</v>
      </c>
      <c r="X51" s="228">
        <v>85.3</v>
      </c>
      <c r="Y51" s="228">
        <v>87.2</v>
      </c>
      <c r="Z51" s="228">
        <v>83.6</v>
      </c>
      <c r="AA51" s="228">
        <v>85.1</v>
      </c>
      <c r="AB51" s="228">
        <v>85.1</v>
      </c>
      <c r="AC51" s="228">
        <v>85.5</v>
      </c>
      <c r="AD51" s="228">
        <v>88.6</v>
      </c>
      <c r="AE51" s="228">
        <v>88.9</v>
      </c>
      <c r="AF51" s="228">
        <v>95</v>
      </c>
      <c r="AG51" s="228">
        <v>97.3</v>
      </c>
      <c r="AH51" s="228">
        <v>94.9</v>
      </c>
      <c r="AI51" s="228">
        <v>99.5</v>
      </c>
      <c r="AJ51" s="228">
        <v>94.3</v>
      </c>
      <c r="AK51" s="228">
        <v>103.2</v>
      </c>
      <c r="AL51" s="228">
        <v>93.5</v>
      </c>
      <c r="AM51" s="228">
        <v>99.93706951026124</v>
      </c>
      <c r="AN51" s="228">
        <v>93.2</v>
      </c>
      <c r="AO51" s="228">
        <v>98.2</v>
      </c>
      <c r="AP51" s="684">
        <v>92.2</v>
      </c>
      <c r="AQ51" s="679">
        <v>96.6</v>
      </c>
      <c r="AR51" s="237" t="s">
        <v>19</v>
      </c>
      <c r="AS51" s="685" t="s">
        <v>19</v>
      </c>
      <c r="AT51" s="237" t="s">
        <v>19</v>
      </c>
      <c r="AU51" s="685" t="s">
        <v>19</v>
      </c>
      <c r="AV51" s="237" t="s">
        <v>19</v>
      </c>
      <c r="AW51" s="685" t="s">
        <v>19</v>
      </c>
      <c r="AX51" s="237" t="s">
        <v>19</v>
      </c>
      <c r="AY51" s="685" t="s">
        <v>19</v>
      </c>
      <c r="AZ51" s="237" t="s">
        <v>19</v>
      </c>
      <c r="BA51" s="237" t="s">
        <v>19</v>
      </c>
      <c r="BB51" s="719" t="s">
        <v>19</v>
      </c>
      <c r="BC51" s="237" t="s">
        <v>19</v>
      </c>
      <c r="BD51" s="719" t="s">
        <v>19</v>
      </c>
      <c r="BE51" s="237" t="s">
        <v>19</v>
      </c>
      <c r="BF51" s="719" t="s">
        <v>19</v>
      </c>
      <c r="BG51" s="685" t="s">
        <v>19</v>
      </c>
      <c r="BH51" s="685" t="s">
        <v>19</v>
      </c>
      <c r="BI51" s="685" t="s">
        <v>19</v>
      </c>
      <c r="BJ51" s="237" t="s">
        <v>19</v>
      </c>
      <c r="BK51" s="237" t="s">
        <v>19</v>
      </c>
      <c r="BL51" s="237" t="s">
        <v>19</v>
      </c>
      <c r="BM51" s="237" t="s">
        <v>19</v>
      </c>
      <c r="BN51" s="237" t="s">
        <v>19</v>
      </c>
      <c r="BO51" s="237" t="s">
        <v>19</v>
      </c>
      <c r="BP51" s="237" t="s">
        <v>19</v>
      </c>
      <c r="BQ51" s="237" t="s">
        <v>19</v>
      </c>
      <c r="BR51" s="719" t="s">
        <v>19</v>
      </c>
      <c r="BS51" s="237" t="s">
        <v>19</v>
      </c>
      <c r="BT51" s="719" t="s">
        <v>19</v>
      </c>
      <c r="BU51" s="719" t="s">
        <v>19</v>
      </c>
      <c r="BV51" s="719" t="s">
        <v>19</v>
      </c>
      <c r="BW51" s="666" t="s">
        <v>19</v>
      </c>
    </row>
    <row r="52" spans="2:75" ht="13.5">
      <c r="B52" s="13"/>
      <c r="C52" s="7" t="s">
        <v>58</v>
      </c>
      <c r="D52" s="220">
        <v>83.8</v>
      </c>
      <c r="E52" s="220">
        <v>84.9</v>
      </c>
      <c r="F52" s="220">
        <v>85.7</v>
      </c>
      <c r="G52" s="220">
        <v>88.6</v>
      </c>
      <c r="H52" s="220">
        <v>89.7</v>
      </c>
      <c r="I52" s="220">
        <v>85.4</v>
      </c>
      <c r="J52" s="220">
        <v>89.6</v>
      </c>
      <c r="K52" s="220">
        <v>88</v>
      </c>
      <c r="L52" s="220">
        <v>86</v>
      </c>
      <c r="M52" s="220">
        <v>81.8</v>
      </c>
      <c r="N52" s="220">
        <v>79.1</v>
      </c>
      <c r="O52" s="220">
        <v>77.7</v>
      </c>
      <c r="P52" s="220">
        <v>79.2</v>
      </c>
      <c r="Q52" s="220">
        <v>81</v>
      </c>
      <c r="R52" s="220">
        <v>82.2</v>
      </c>
      <c r="S52" s="220">
        <v>83.5</v>
      </c>
      <c r="T52" s="220">
        <v>83.7</v>
      </c>
      <c r="U52" s="220">
        <v>85.1</v>
      </c>
      <c r="V52" s="220">
        <v>82.9</v>
      </c>
      <c r="W52" s="220">
        <v>84.7</v>
      </c>
      <c r="X52" s="220">
        <v>84.9</v>
      </c>
      <c r="Y52" s="220">
        <v>86.2</v>
      </c>
      <c r="Z52" s="220">
        <v>87</v>
      </c>
      <c r="AA52" s="220">
        <v>88.1</v>
      </c>
      <c r="AB52" s="220">
        <v>85.1</v>
      </c>
      <c r="AC52" s="220">
        <v>85.3</v>
      </c>
      <c r="AD52" s="220">
        <v>87.2</v>
      </c>
      <c r="AE52" s="220">
        <v>87.4</v>
      </c>
      <c r="AF52" s="220">
        <v>93.2</v>
      </c>
      <c r="AG52" s="220">
        <v>96.2</v>
      </c>
      <c r="AH52" s="220">
        <v>96.3</v>
      </c>
      <c r="AI52" s="220">
        <v>102.5</v>
      </c>
      <c r="AJ52" s="220">
        <v>96.1</v>
      </c>
      <c r="AK52" s="220">
        <v>108.1</v>
      </c>
      <c r="AL52" s="220">
        <v>98.9</v>
      </c>
      <c r="AM52" s="220">
        <v>108</v>
      </c>
      <c r="AN52" s="208">
        <v>95.4</v>
      </c>
      <c r="AO52" s="208">
        <v>102.3</v>
      </c>
      <c r="AP52" s="686">
        <v>94.4</v>
      </c>
      <c r="AQ52" s="220">
        <v>100.5</v>
      </c>
      <c r="AR52" s="243" t="s">
        <v>19</v>
      </c>
      <c r="AS52" s="668" t="s">
        <v>19</v>
      </c>
      <c r="AT52" s="243" t="s">
        <v>19</v>
      </c>
      <c r="AU52" s="668" t="s">
        <v>19</v>
      </c>
      <c r="AV52" s="243" t="s">
        <v>19</v>
      </c>
      <c r="AW52" s="668" t="s">
        <v>19</v>
      </c>
      <c r="AX52" s="243" t="s">
        <v>19</v>
      </c>
      <c r="AY52" s="668" t="s">
        <v>19</v>
      </c>
      <c r="AZ52" s="243" t="s">
        <v>19</v>
      </c>
      <c r="BA52" s="243" t="s">
        <v>19</v>
      </c>
      <c r="BB52" s="669" t="s">
        <v>19</v>
      </c>
      <c r="BC52" s="243" t="s">
        <v>19</v>
      </c>
      <c r="BD52" s="669" t="s">
        <v>19</v>
      </c>
      <c r="BE52" s="243" t="s">
        <v>19</v>
      </c>
      <c r="BF52" s="669" t="s">
        <v>19</v>
      </c>
      <c r="BG52" s="668" t="s">
        <v>19</v>
      </c>
      <c r="BH52" s="668" t="s">
        <v>19</v>
      </c>
      <c r="BI52" s="668" t="s">
        <v>19</v>
      </c>
      <c r="BJ52" s="243" t="s">
        <v>19</v>
      </c>
      <c r="BK52" s="243" t="s">
        <v>19</v>
      </c>
      <c r="BL52" s="243" t="s">
        <v>19</v>
      </c>
      <c r="BM52" s="243" t="s">
        <v>19</v>
      </c>
      <c r="BN52" s="243" t="s">
        <v>19</v>
      </c>
      <c r="BO52" s="243" t="s">
        <v>19</v>
      </c>
      <c r="BP52" s="243" t="s">
        <v>19</v>
      </c>
      <c r="BQ52" s="243" t="s">
        <v>19</v>
      </c>
      <c r="BR52" s="669" t="s">
        <v>19</v>
      </c>
      <c r="BS52" s="243" t="s">
        <v>19</v>
      </c>
      <c r="BT52" s="669" t="s">
        <v>19</v>
      </c>
      <c r="BU52" s="669" t="s">
        <v>19</v>
      </c>
      <c r="BV52" s="669" t="s">
        <v>19</v>
      </c>
      <c r="BW52" s="670" t="s">
        <v>19</v>
      </c>
    </row>
    <row r="53" spans="2:75" ht="13.5">
      <c r="B53" s="10"/>
      <c r="C53" s="4" t="s">
        <v>59</v>
      </c>
      <c r="D53" s="221">
        <v>111.3</v>
      </c>
      <c r="E53" s="221">
        <v>101.8</v>
      </c>
      <c r="F53" s="221">
        <v>93.9</v>
      </c>
      <c r="G53" s="221">
        <v>92.8</v>
      </c>
      <c r="H53" s="221">
        <v>93.5</v>
      </c>
      <c r="I53" s="221">
        <v>93.2</v>
      </c>
      <c r="J53" s="221">
        <v>94.2</v>
      </c>
      <c r="K53" s="221">
        <v>93.1</v>
      </c>
      <c r="L53" s="221">
        <v>91.7</v>
      </c>
      <c r="M53" s="221">
        <v>86.3</v>
      </c>
      <c r="N53" s="221">
        <v>82</v>
      </c>
      <c r="O53" s="221">
        <v>80.5</v>
      </c>
      <c r="P53" s="221">
        <v>78.6</v>
      </c>
      <c r="Q53" s="221">
        <v>81.9</v>
      </c>
      <c r="R53" s="221">
        <v>81.5</v>
      </c>
      <c r="S53" s="221">
        <v>82.9</v>
      </c>
      <c r="T53" s="221">
        <v>82.4</v>
      </c>
      <c r="U53" s="221">
        <v>83.8</v>
      </c>
      <c r="V53" s="221">
        <v>85.1</v>
      </c>
      <c r="W53" s="221">
        <v>87.1</v>
      </c>
      <c r="X53" s="221">
        <v>84.7</v>
      </c>
      <c r="Y53" s="221">
        <v>86.1</v>
      </c>
      <c r="Z53" s="221">
        <v>84.5</v>
      </c>
      <c r="AA53" s="221">
        <v>85.7</v>
      </c>
      <c r="AB53" s="221">
        <v>85.8</v>
      </c>
      <c r="AC53" s="221">
        <v>86.1</v>
      </c>
      <c r="AD53" s="221">
        <v>86.1</v>
      </c>
      <c r="AE53" s="221">
        <v>86.3</v>
      </c>
      <c r="AF53" s="221">
        <v>86.5</v>
      </c>
      <c r="AG53" s="221">
        <v>89.2</v>
      </c>
      <c r="AH53" s="221">
        <v>90.9</v>
      </c>
      <c r="AI53" s="221">
        <v>96.7</v>
      </c>
      <c r="AJ53" s="221">
        <v>92.3</v>
      </c>
      <c r="AK53" s="221">
        <v>104</v>
      </c>
      <c r="AL53" s="221">
        <v>96.4</v>
      </c>
      <c r="AM53" s="221">
        <v>105.4</v>
      </c>
      <c r="AN53" s="239">
        <v>90.7</v>
      </c>
      <c r="AO53" s="239">
        <v>97.1</v>
      </c>
      <c r="AP53" s="687">
        <v>87.5</v>
      </c>
      <c r="AQ53" s="221">
        <v>92.9</v>
      </c>
      <c r="AR53" s="688" t="s">
        <v>19</v>
      </c>
      <c r="AS53" s="689" t="s">
        <v>19</v>
      </c>
      <c r="AT53" s="688" t="s">
        <v>19</v>
      </c>
      <c r="AU53" s="689" t="s">
        <v>19</v>
      </c>
      <c r="AV53" s="688" t="s">
        <v>19</v>
      </c>
      <c r="AW53" s="689" t="s">
        <v>19</v>
      </c>
      <c r="AX53" s="688" t="s">
        <v>19</v>
      </c>
      <c r="AY53" s="689" t="s">
        <v>19</v>
      </c>
      <c r="AZ53" s="688" t="s">
        <v>19</v>
      </c>
      <c r="BA53" s="688" t="s">
        <v>19</v>
      </c>
      <c r="BB53" s="720" t="s">
        <v>19</v>
      </c>
      <c r="BC53" s="688" t="s">
        <v>19</v>
      </c>
      <c r="BD53" s="720" t="s">
        <v>19</v>
      </c>
      <c r="BE53" s="688" t="s">
        <v>19</v>
      </c>
      <c r="BF53" s="720" t="s">
        <v>19</v>
      </c>
      <c r="BG53" s="689" t="s">
        <v>19</v>
      </c>
      <c r="BH53" s="689" t="s">
        <v>19</v>
      </c>
      <c r="BI53" s="689" t="s">
        <v>19</v>
      </c>
      <c r="BJ53" s="688" t="s">
        <v>19</v>
      </c>
      <c r="BK53" s="688" t="s">
        <v>19</v>
      </c>
      <c r="BL53" s="688" t="s">
        <v>19</v>
      </c>
      <c r="BM53" s="688" t="s">
        <v>19</v>
      </c>
      <c r="BN53" s="688" t="s">
        <v>19</v>
      </c>
      <c r="BO53" s="688" t="s">
        <v>19</v>
      </c>
      <c r="BP53" s="688" t="s">
        <v>19</v>
      </c>
      <c r="BQ53" s="688" t="s">
        <v>19</v>
      </c>
      <c r="BR53" s="720" t="s">
        <v>19</v>
      </c>
      <c r="BS53" s="688" t="s">
        <v>19</v>
      </c>
      <c r="BT53" s="720" t="s">
        <v>19</v>
      </c>
      <c r="BU53" s="720" t="s">
        <v>19</v>
      </c>
      <c r="BV53" s="720" t="s">
        <v>19</v>
      </c>
      <c r="BW53" s="690" t="s">
        <v>19</v>
      </c>
    </row>
    <row r="54" spans="2:75" ht="13.5">
      <c r="B54" s="6">
        <v>12</v>
      </c>
      <c r="C54" s="12" t="s">
        <v>92</v>
      </c>
      <c r="D54" s="709" t="s">
        <v>19</v>
      </c>
      <c r="E54" s="709" t="s">
        <v>19</v>
      </c>
      <c r="F54" s="709" t="s">
        <v>19</v>
      </c>
      <c r="G54" s="709" t="s">
        <v>19</v>
      </c>
      <c r="H54" s="709" t="s">
        <v>19</v>
      </c>
      <c r="I54" s="709" t="s">
        <v>19</v>
      </c>
      <c r="J54" s="709" t="s">
        <v>19</v>
      </c>
      <c r="K54" s="709" t="s">
        <v>19</v>
      </c>
      <c r="L54" s="709" t="s">
        <v>19</v>
      </c>
      <c r="M54" s="709" t="s">
        <v>19</v>
      </c>
      <c r="N54" s="709" t="s">
        <v>19</v>
      </c>
      <c r="O54" s="709" t="s">
        <v>19</v>
      </c>
      <c r="P54" s="709" t="s">
        <v>19</v>
      </c>
      <c r="Q54" s="709" t="s">
        <v>19</v>
      </c>
      <c r="R54" s="709" t="s">
        <v>19</v>
      </c>
      <c r="S54" s="709" t="s">
        <v>19</v>
      </c>
      <c r="T54" s="709" t="s">
        <v>19</v>
      </c>
      <c r="U54" s="709" t="s">
        <v>19</v>
      </c>
      <c r="V54" s="709" t="s">
        <v>19</v>
      </c>
      <c r="W54" s="709" t="s">
        <v>19</v>
      </c>
      <c r="X54" s="709" t="s">
        <v>220</v>
      </c>
      <c r="Y54" s="709" t="s">
        <v>220</v>
      </c>
      <c r="Z54" s="709" t="s">
        <v>19</v>
      </c>
      <c r="AA54" s="709" t="s">
        <v>19</v>
      </c>
      <c r="AB54" s="709" t="s">
        <v>19</v>
      </c>
      <c r="AC54" s="709" t="s">
        <v>19</v>
      </c>
      <c r="AD54" s="709" t="s">
        <v>19</v>
      </c>
      <c r="AE54" s="709" t="s">
        <v>19</v>
      </c>
      <c r="AF54" s="709" t="s">
        <v>19</v>
      </c>
      <c r="AG54" s="709" t="s">
        <v>19</v>
      </c>
      <c r="AH54" s="709" t="s">
        <v>19</v>
      </c>
      <c r="AI54" s="709" t="s">
        <v>19</v>
      </c>
      <c r="AJ54" s="709">
        <v>88.8</v>
      </c>
      <c r="AK54" s="709">
        <v>98</v>
      </c>
      <c r="AL54" s="709">
        <v>90.2</v>
      </c>
      <c r="AM54" s="709">
        <v>97.16534618311982</v>
      </c>
      <c r="AN54" s="711">
        <v>84.7</v>
      </c>
      <c r="AO54" s="711">
        <v>89.7</v>
      </c>
      <c r="AP54" s="729">
        <v>89</v>
      </c>
      <c r="AQ54" s="710">
        <v>93.8</v>
      </c>
      <c r="AR54" s="711">
        <v>90</v>
      </c>
      <c r="AS54" s="710">
        <v>93.7</v>
      </c>
      <c r="AT54" s="711">
        <v>95.19999999999999</v>
      </c>
      <c r="AU54" s="710">
        <v>99</v>
      </c>
      <c r="AV54" s="711">
        <v>93.7</v>
      </c>
      <c r="AW54" s="710">
        <v>100.4</v>
      </c>
      <c r="AX54" s="711">
        <v>88.6</v>
      </c>
      <c r="AY54" s="710">
        <v>99.4</v>
      </c>
      <c r="AZ54" s="711">
        <v>87.9</v>
      </c>
      <c r="BA54" s="711">
        <v>96</v>
      </c>
      <c r="BB54" s="729">
        <v>90.9</v>
      </c>
      <c r="BC54" s="711">
        <v>99.8</v>
      </c>
      <c r="BD54" s="729">
        <v>89.6</v>
      </c>
      <c r="BE54" s="711">
        <v>99.1</v>
      </c>
      <c r="BF54" s="729">
        <v>92.5</v>
      </c>
      <c r="BG54" s="710">
        <v>101.1</v>
      </c>
      <c r="BH54" s="710">
        <v>93.3</v>
      </c>
      <c r="BI54" s="710">
        <v>100.7</v>
      </c>
      <c r="BJ54" s="711">
        <v>92.8</v>
      </c>
      <c r="BK54" s="711">
        <v>99</v>
      </c>
      <c r="BL54" s="711">
        <v>96</v>
      </c>
      <c r="BM54" s="711">
        <v>101.6</v>
      </c>
      <c r="BN54" s="711">
        <v>97.6</v>
      </c>
      <c r="BO54" s="711">
        <v>103.2</v>
      </c>
      <c r="BP54" s="711">
        <v>98.2</v>
      </c>
      <c r="BQ54" s="711">
        <v>104</v>
      </c>
      <c r="BR54" s="729">
        <v>97.39999999999999</v>
      </c>
      <c r="BS54" s="711">
        <v>103.69999999999999</v>
      </c>
      <c r="BT54" s="729">
        <v>86.7</v>
      </c>
      <c r="BU54" s="729">
        <v>92.10000000000001</v>
      </c>
      <c r="BV54" s="729">
        <v>92.30000000000001</v>
      </c>
      <c r="BW54" s="712">
        <v>94.3</v>
      </c>
    </row>
    <row r="55" spans="2:75" ht="13.5">
      <c r="B55" s="9"/>
      <c r="C55" s="5" t="s">
        <v>18</v>
      </c>
      <c r="D55" s="231">
        <v>81</v>
      </c>
      <c r="E55" s="231">
        <v>84.3</v>
      </c>
      <c r="F55" s="231">
        <v>84.5</v>
      </c>
      <c r="G55" s="231">
        <v>83.5</v>
      </c>
      <c r="H55" s="231">
        <v>83.4</v>
      </c>
      <c r="I55" s="231">
        <v>84.2</v>
      </c>
      <c r="J55" s="231">
        <v>85.5</v>
      </c>
      <c r="K55" s="231">
        <v>82.7</v>
      </c>
      <c r="L55" s="231">
        <v>79.4</v>
      </c>
      <c r="M55" s="231">
        <v>78.5</v>
      </c>
      <c r="N55" s="231">
        <v>80.4</v>
      </c>
      <c r="O55" s="231">
        <v>81.7</v>
      </c>
      <c r="P55" s="231">
        <v>77.5</v>
      </c>
      <c r="Q55" s="231">
        <v>83.5</v>
      </c>
      <c r="R55" s="231">
        <v>85.7</v>
      </c>
      <c r="S55" s="231">
        <v>89.8</v>
      </c>
      <c r="T55" s="231">
        <v>87.6</v>
      </c>
      <c r="U55" s="231">
        <v>91.7</v>
      </c>
      <c r="V55" s="231">
        <v>84.7</v>
      </c>
      <c r="W55" s="231">
        <v>89</v>
      </c>
      <c r="X55" s="231">
        <v>89.5</v>
      </c>
      <c r="Y55" s="231">
        <v>92.7</v>
      </c>
      <c r="Z55" s="231">
        <v>91.1</v>
      </c>
      <c r="AA55" s="231">
        <v>93.7</v>
      </c>
      <c r="AB55" s="231">
        <v>89.1</v>
      </c>
      <c r="AC55" s="231">
        <v>89.7</v>
      </c>
      <c r="AD55" s="231">
        <v>85.1</v>
      </c>
      <c r="AE55" s="231">
        <v>85.8</v>
      </c>
      <c r="AF55" s="231">
        <v>89</v>
      </c>
      <c r="AG55" s="231">
        <v>91.7</v>
      </c>
      <c r="AH55" s="231">
        <v>93.5</v>
      </c>
      <c r="AI55" s="231">
        <v>99.1</v>
      </c>
      <c r="AJ55" s="1058" t="s">
        <v>19</v>
      </c>
      <c r="AK55" s="1058" t="s">
        <v>19</v>
      </c>
      <c r="AL55" s="1058" t="s">
        <v>19</v>
      </c>
      <c r="AM55" s="1058" t="s">
        <v>19</v>
      </c>
      <c r="AN55" s="243" t="s">
        <v>19</v>
      </c>
      <c r="AO55" s="243" t="s">
        <v>19</v>
      </c>
      <c r="AP55" s="669" t="s">
        <v>19</v>
      </c>
      <c r="AQ55" s="668" t="s">
        <v>19</v>
      </c>
      <c r="AR55" s="243" t="s">
        <v>19</v>
      </c>
      <c r="AS55" s="668" t="s">
        <v>19</v>
      </c>
      <c r="AT55" s="243" t="s">
        <v>19</v>
      </c>
      <c r="AU55" s="668" t="s">
        <v>19</v>
      </c>
      <c r="AV55" s="243" t="s">
        <v>19</v>
      </c>
      <c r="AW55" s="668" t="s">
        <v>19</v>
      </c>
      <c r="AX55" s="243" t="s">
        <v>19</v>
      </c>
      <c r="AY55" s="668" t="s">
        <v>19</v>
      </c>
      <c r="AZ55" s="243" t="s">
        <v>19</v>
      </c>
      <c r="BA55" s="243" t="s">
        <v>19</v>
      </c>
      <c r="BB55" s="669" t="s">
        <v>19</v>
      </c>
      <c r="BC55" s="243" t="s">
        <v>19</v>
      </c>
      <c r="BD55" s="669" t="s">
        <v>19</v>
      </c>
      <c r="BE55" s="243" t="s">
        <v>19</v>
      </c>
      <c r="BF55" s="669" t="s">
        <v>19</v>
      </c>
      <c r="BG55" s="668" t="s">
        <v>19</v>
      </c>
      <c r="BH55" s="668" t="s">
        <v>19</v>
      </c>
      <c r="BI55" s="668" t="s">
        <v>19</v>
      </c>
      <c r="BJ55" s="243" t="s">
        <v>19</v>
      </c>
      <c r="BK55" s="243" t="s">
        <v>19</v>
      </c>
      <c r="BL55" s="243" t="s">
        <v>19</v>
      </c>
      <c r="BM55" s="243" t="s">
        <v>19</v>
      </c>
      <c r="BN55" s="243" t="s">
        <v>19</v>
      </c>
      <c r="BO55" s="243" t="s">
        <v>19</v>
      </c>
      <c r="BP55" s="243" t="s">
        <v>19</v>
      </c>
      <c r="BQ55" s="243" t="s">
        <v>19</v>
      </c>
      <c r="BR55" s="669" t="s">
        <v>19</v>
      </c>
      <c r="BS55" s="243" t="s">
        <v>19</v>
      </c>
      <c r="BT55" s="669" t="s">
        <v>19</v>
      </c>
      <c r="BU55" s="669" t="s">
        <v>19</v>
      </c>
      <c r="BV55" s="669" t="s">
        <v>19</v>
      </c>
      <c r="BW55" s="670" t="s">
        <v>19</v>
      </c>
    </row>
    <row r="56" spans="2:75" ht="13.5">
      <c r="B56" s="13"/>
      <c r="C56" s="7" t="s">
        <v>28</v>
      </c>
      <c r="D56" s="208">
        <v>86</v>
      </c>
      <c r="E56" s="208">
        <v>86.7</v>
      </c>
      <c r="F56" s="208">
        <v>86.6</v>
      </c>
      <c r="G56" s="208">
        <v>83.2</v>
      </c>
      <c r="H56" s="208">
        <v>78</v>
      </c>
      <c r="I56" s="208">
        <v>75.9</v>
      </c>
      <c r="J56" s="208">
        <v>78.3</v>
      </c>
      <c r="K56" s="208">
        <v>76.4</v>
      </c>
      <c r="L56" s="208">
        <v>67</v>
      </c>
      <c r="M56" s="208">
        <v>67.3</v>
      </c>
      <c r="N56" s="208">
        <v>77.2</v>
      </c>
      <c r="O56" s="208">
        <v>79.6</v>
      </c>
      <c r="P56" s="208">
        <v>75.9</v>
      </c>
      <c r="Q56" s="208">
        <v>81.4</v>
      </c>
      <c r="R56" s="208">
        <v>81.2</v>
      </c>
      <c r="S56" s="208">
        <v>84.2</v>
      </c>
      <c r="T56" s="208">
        <v>82.3</v>
      </c>
      <c r="U56" s="208">
        <v>85.3</v>
      </c>
      <c r="V56" s="208">
        <v>86.5</v>
      </c>
      <c r="W56" s="208">
        <v>90.1</v>
      </c>
      <c r="X56" s="208">
        <v>86.8</v>
      </c>
      <c r="Y56" s="208">
        <v>89.7</v>
      </c>
      <c r="Z56" s="208">
        <v>88.5</v>
      </c>
      <c r="AA56" s="208">
        <v>90.7</v>
      </c>
      <c r="AB56" s="208">
        <v>86.9</v>
      </c>
      <c r="AC56" s="208">
        <v>87.4</v>
      </c>
      <c r="AD56" s="208">
        <v>80.5</v>
      </c>
      <c r="AE56" s="208">
        <v>80.8</v>
      </c>
      <c r="AF56" s="208">
        <v>84.8</v>
      </c>
      <c r="AG56" s="208">
        <v>87.2</v>
      </c>
      <c r="AH56" s="208">
        <v>92.4</v>
      </c>
      <c r="AI56" s="208">
        <v>97.4</v>
      </c>
      <c r="AJ56" s="208" t="s">
        <v>19</v>
      </c>
      <c r="AK56" s="208" t="s">
        <v>19</v>
      </c>
      <c r="AL56" s="208" t="s">
        <v>19</v>
      </c>
      <c r="AM56" s="208" t="s">
        <v>19</v>
      </c>
      <c r="AN56" s="243" t="s">
        <v>19</v>
      </c>
      <c r="AO56" s="243" t="s">
        <v>19</v>
      </c>
      <c r="AP56" s="669" t="s">
        <v>19</v>
      </c>
      <c r="AQ56" s="668" t="s">
        <v>19</v>
      </c>
      <c r="AR56" s="243" t="s">
        <v>19</v>
      </c>
      <c r="AS56" s="668" t="s">
        <v>19</v>
      </c>
      <c r="AT56" s="243" t="s">
        <v>19</v>
      </c>
      <c r="AU56" s="668" t="s">
        <v>19</v>
      </c>
      <c r="AV56" s="243" t="s">
        <v>19</v>
      </c>
      <c r="AW56" s="668" t="s">
        <v>19</v>
      </c>
      <c r="AX56" s="243" t="s">
        <v>19</v>
      </c>
      <c r="AY56" s="668" t="s">
        <v>19</v>
      </c>
      <c r="AZ56" s="243" t="s">
        <v>19</v>
      </c>
      <c r="BA56" s="243" t="s">
        <v>19</v>
      </c>
      <c r="BB56" s="669" t="s">
        <v>19</v>
      </c>
      <c r="BC56" s="243" t="s">
        <v>19</v>
      </c>
      <c r="BD56" s="669" t="s">
        <v>19</v>
      </c>
      <c r="BE56" s="243" t="s">
        <v>19</v>
      </c>
      <c r="BF56" s="669" t="s">
        <v>19</v>
      </c>
      <c r="BG56" s="668" t="s">
        <v>19</v>
      </c>
      <c r="BH56" s="668" t="s">
        <v>19</v>
      </c>
      <c r="BI56" s="668" t="s">
        <v>19</v>
      </c>
      <c r="BJ56" s="243" t="s">
        <v>19</v>
      </c>
      <c r="BK56" s="243" t="s">
        <v>19</v>
      </c>
      <c r="BL56" s="243" t="s">
        <v>19</v>
      </c>
      <c r="BM56" s="243" t="s">
        <v>19</v>
      </c>
      <c r="BN56" s="243" t="s">
        <v>19</v>
      </c>
      <c r="BO56" s="243" t="s">
        <v>19</v>
      </c>
      <c r="BP56" s="243" t="s">
        <v>19</v>
      </c>
      <c r="BQ56" s="243" t="s">
        <v>19</v>
      </c>
      <c r="BR56" s="669" t="s">
        <v>19</v>
      </c>
      <c r="BS56" s="243" t="s">
        <v>19</v>
      </c>
      <c r="BT56" s="669" t="s">
        <v>19</v>
      </c>
      <c r="BU56" s="669" t="s">
        <v>19</v>
      </c>
      <c r="BV56" s="669" t="s">
        <v>19</v>
      </c>
      <c r="BW56" s="670" t="s">
        <v>19</v>
      </c>
    </row>
    <row r="57" spans="2:75" ht="13.5">
      <c r="B57" s="13"/>
      <c r="C57" s="7" t="s">
        <v>46</v>
      </c>
      <c r="D57" s="242">
        <v>72.4</v>
      </c>
      <c r="E57" s="242">
        <v>71.4</v>
      </c>
      <c r="F57" s="242">
        <v>75.7</v>
      </c>
      <c r="G57" s="242">
        <v>79.3</v>
      </c>
      <c r="H57" s="242">
        <v>79.4</v>
      </c>
      <c r="I57" s="242">
        <v>79.3</v>
      </c>
      <c r="J57" s="242">
        <v>78.9</v>
      </c>
      <c r="K57" s="242">
        <v>76.3</v>
      </c>
      <c r="L57" s="242">
        <v>72.5</v>
      </c>
      <c r="M57" s="242">
        <v>66.8</v>
      </c>
      <c r="N57" s="242">
        <v>67.1</v>
      </c>
      <c r="O57" s="242">
        <v>67.9</v>
      </c>
      <c r="P57" s="242">
        <v>60.2</v>
      </c>
      <c r="Q57" s="242">
        <v>68.6</v>
      </c>
      <c r="R57" s="242">
        <v>74.6</v>
      </c>
      <c r="S57" s="242">
        <v>77.3</v>
      </c>
      <c r="T57" s="242">
        <v>78.5</v>
      </c>
      <c r="U57" s="242">
        <v>81.3</v>
      </c>
      <c r="V57" s="242">
        <v>79</v>
      </c>
      <c r="W57" s="242">
        <v>82.2</v>
      </c>
      <c r="X57" s="242">
        <v>81.8</v>
      </c>
      <c r="Y57" s="242">
        <v>83.5</v>
      </c>
      <c r="Z57" s="242">
        <v>83.6</v>
      </c>
      <c r="AA57" s="242">
        <v>85.7</v>
      </c>
      <c r="AB57" s="242">
        <v>84.5</v>
      </c>
      <c r="AC57" s="242">
        <v>85</v>
      </c>
      <c r="AD57" s="242">
        <v>85.4</v>
      </c>
      <c r="AE57" s="242">
        <v>85.8</v>
      </c>
      <c r="AF57" s="242">
        <v>87.6</v>
      </c>
      <c r="AG57" s="242">
        <v>90.3</v>
      </c>
      <c r="AH57" s="242">
        <v>93.2</v>
      </c>
      <c r="AI57" s="242">
        <v>98.8</v>
      </c>
      <c r="AJ57" s="242" t="s">
        <v>19</v>
      </c>
      <c r="AK57" s="242" t="s">
        <v>19</v>
      </c>
      <c r="AL57" s="242" t="s">
        <v>19</v>
      </c>
      <c r="AM57" s="242" t="s">
        <v>19</v>
      </c>
      <c r="AN57" s="243" t="s">
        <v>19</v>
      </c>
      <c r="AO57" s="243" t="s">
        <v>19</v>
      </c>
      <c r="AP57" s="669" t="s">
        <v>19</v>
      </c>
      <c r="AQ57" s="668" t="s">
        <v>19</v>
      </c>
      <c r="AR57" s="243" t="s">
        <v>19</v>
      </c>
      <c r="AS57" s="668" t="s">
        <v>19</v>
      </c>
      <c r="AT57" s="243" t="s">
        <v>19</v>
      </c>
      <c r="AU57" s="668" t="s">
        <v>19</v>
      </c>
      <c r="AV57" s="243" t="s">
        <v>19</v>
      </c>
      <c r="AW57" s="668" t="s">
        <v>19</v>
      </c>
      <c r="AX57" s="243" t="s">
        <v>19</v>
      </c>
      <c r="AY57" s="668" t="s">
        <v>19</v>
      </c>
      <c r="AZ57" s="243" t="s">
        <v>19</v>
      </c>
      <c r="BA57" s="243" t="s">
        <v>19</v>
      </c>
      <c r="BB57" s="669" t="s">
        <v>19</v>
      </c>
      <c r="BC57" s="243" t="s">
        <v>19</v>
      </c>
      <c r="BD57" s="669" t="s">
        <v>19</v>
      </c>
      <c r="BE57" s="243" t="s">
        <v>19</v>
      </c>
      <c r="BF57" s="669" t="s">
        <v>19</v>
      </c>
      <c r="BG57" s="668" t="s">
        <v>19</v>
      </c>
      <c r="BH57" s="668" t="s">
        <v>19</v>
      </c>
      <c r="BI57" s="668" t="s">
        <v>19</v>
      </c>
      <c r="BJ57" s="243" t="s">
        <v>19</v>
      </c>
      <c r="BK57" s="243" t="s">
        <v>19</v>
      </c>
      <c r="BL57" s="243" t="s">
        <v>19</v>
      </c>
      <c r="BM57" s="243" t="s">
        <v>19</v>
      </c>
      <c r="BN57" s="243" t="s">
        <v>19</v>
      </c>
      <c r="BO57" s="243" t="s">
        <v>19</v>
      </c>
      <c r="BP57" s="243" t="s">
        <v>19</v>
      </c>
      <c r="BQ57" s="243" t="s">
        <v>19</v>
      </c>
      <c r="BR57" s="669" t="s">
        <v>19</v>
      </c>
      <c r="BS57" s="243" t="s">
        <v>19</v>
      </c>
      <c r="BT57" s="669" t="s">
        <v>19</v>
      </c>
      <c r="BU57" s="669" t="s">
        <v>19</v>
      </c>
      <c r="BV57" s="669" t="s">
        <v>19</v>
      </c>
      <c r="BW57" s="670" t="s">
        <v>19</v>
      </c>
    </row>
    <row r="58" spans="2:75" ht="13.5">
      <c r="B58" s="10"/>
      <c r="C58" s="8" t="s">
        <v>47</v>
      </c>
      <c r="D58" s="212">
        <v>84</v>
      </c>
      <c r="E58" s="212">
        <v>79.8</v>
      </c>
      <c r="F58" s="212">
        <v>76.2</v>
      </c>
      <c r="G58" s="212">
        <v>78.3</v>
      </c>
      <c r="H58" s="212">
        <v>81.3</v>
      </c>
      <c r="I58" s="212">
        <v>80.3</v>
      </c>
      <c r="J58" s="212">
        <v>84.3</v>
      </c>
      <c r="K58" s="212">
        <v>82.4</v>
      </c>
      <c r="L58" s="212">
        <v>76.7</v>
      </c>
      <c r="M58" s="212">
        <v>72.9</v>
      </c>
      <c r="N58" s="212">
        <v>73.1</v>
      </c>
      <c r="O58" s="212">
        <v>70.3</v>
      </c>
      <c r="P58" s="212">
        <v>72.3</v>
      </c>
      <c r="Q58" s="212">
        <v>76.7</v>
      </c>
      <c r="R58" s="212">
        <v>81.2</v>
      </c>
      <c r="S58" s="212">
        <v>82.3</v>
      </c>
      <c r="T58" s="212">
        <v>79.6</v>
      </c>
      <c r="U58" s="212">
        <v>80.7</v>
      </c>
      <c r="V58" s="212">
        <v>80.4</v>
      </c>
      <c r="W58" s="212">
        <v>81.6</v>
      </c>
      <c r="X58" s="212">
        <v>81.8</v>
      </c>
      <c r="Y58" s="212">
        <v>82.9</v>
      </c>
      <c r="Z58" s="212">
        <v>82.2</v>
      </c>
      <c r="AA58" s="212">
        <v>83.1</v>
      </c>
      <c r="AB58" s="212">
        <v>85.4</v>
      </c>
      <c r="AC58" s="212">
        <v>85.6</v>
      </c>
      <c r="AD58" s="212">
        <v>85.9</v>
      </c>
      <c r="AE58" s="212">
        <v>86</v>
      </c>
      <c r="AF58" s="212">
        <v>90.1</v>
      </c>
      <c r="AG58" s="212">
        <v>93.4</v>
      </c>
      <c r="AH58" s="212">
        <v>97.7</v>
      </c>
      <c r="AI58" s="212">
        <v>105.7</v>
      </c>
      <c r="AJ58" s="232" t="s">
        <v>19</v>
      </c>
      <c r="AK58" s="232" t="s">
        <v>19</v>
      </c>
      <c r="AL58" s="232" t="s">
        <v>19</v>
      </c>
      <c r="AM58" s="232" t="s">
        <v>19</v>
      </c>
      <c r="AN58" s="243" t="s">
        <v>19</v>
      </c>
      <c r="AO58" s="243" t="s">
        <v>19</v>
      </c>
      <c r="AP58" s="669" t="s">
        <v>19</v>
      </c>
      <c r="AQ58" s="668" t="s">
        <v>19</v>
      </c>
      <c r="AR58" s="243" t="s">
        <v>19</v>
      </c>
      <c r="AS58" s="668" t="s">
        <v>19</v>
      </c>
      <c r="AT58" s="243" t="s">
        <v>19</v>
      </c>
      <c r="AU58" s="668" t="s">
        <v>19</v>
      </c>
      <c r="AV58" s="243" t="s">
        <v>19</v>
      </c>
      <c r="AW58" s="668" t="s">
        <v>19</v>
      </c>
      <c r="AX58" s="243" t="s">
        <v>19</v>
      </c>
      <c r="AY58" s="668" t="s">
        <v>19</v>
      </c>
      <c r="AZ58" s="243" t="s">
        <v>19</v>
      </c>
      <c r="BA58" s="243" t="s">
        <v>19</v>
      </c>
      <c r="BB58" s="669" t="s">
        <v>19</v>
      </c>
      <c r="BC58" s="243" t="s">
        <v>19</v>
      </c>
      <c r="BD58" s="669" t="s">
        <v>19</v>
      </c>
      <c r="BE58" s="243" t="s">
        <v>19</v>
      </c>
      <c r="BF58" s="669" t="s">
        <v>19</v>
      </c>
      <c r="BG58" s="668" t="s">
        <v>19</v>
      </c>
      <c r="BH58" s="668" t="s">
        <v>19</v>
      </c>
      <c r="BI58" s="668" t="s">
        <v>19</v>
      </c>
      <c r="BJ58" s="243" t="s">
        <v>19</v>
      </c>
      <c r="BK58" s="243" t="s">
        <v>19</v>
      </c>
      <c r="BL58" s="243" t="s">
        <v>19</v>
      </c>
      <c r="BM58" s="243" t="s">
        <v>19</v>
      </c>
      <c r="BN58" s="243" t="s">
        <v>19</v>
      </c>
      <c r="BO58" s="243" t="s">
        <v>19</v>
      </c>
      <c r="BP58" s="243" t="s">
        <v>19</v>
      </c>
      <c r="BQ58" s="243" t="s">
        <v>19</v>
      </c>
      <c r="BR58" s="669" t="s">
        <v>19</v>
      </c>
      <c r="BS58" s="243" t="s">
        <v>19</v>
      </c>
      <c r="BT58" s="669" t="s">
        <v>19</v>
      </c>
      <c r="BU58" s="669" t="s">
        <v>19</v>
      </c>
      <c r="BV58" s="669" t="s">
        <v>19</v>
      </c>
      <c r="BW58" s="670" t="s">
        <v>19</v>
      </c>
    </row>
    <row r="59" spans="2:75" ht="13.5">
      <c r="B59" s="42">
        <v>13</v>
      </c>
      <c r="C59" s="4" t="s">
        <v>93</v>
      </c>
      <c r="D59" s="709" t="s">
        <v>19</v>
      </c>
      <c r="E59" s="709" t="s">
        <v>19</v>
      </c>
      <c r="F59" s="709" t="s">
        <v>19</v>
      </c>
      <c r="G59" s="709" t="s">
        <v>19</v>
      </c>
      <c r="H59" s="709" t="s">
        <v>19</v>
      </c>
      <c r="I59" s="709" t="s">
        <v>19</v>
      </c>
      <c r="J59" s="709" t="s">
        <v>19</v>
      </c>
      <c r="K59" s="709" t="s">
        <v>19</v>
      </c>
      <c r="L59" s="709" t="s">
        <v>19</v>
      </c>
      <c r="M59" s="709" t="s">
        <v>19</v>
      </c>
      <c r="N59" s="709" t="s">
        <v>19</v>
      </c>
      <c r="O59" s="709" t="s">
        <v>19</v>
      </c>
      <c r="P59" s="709" t="s">
        <v>19</v>
      </c>
      <c r="Q59" s="709" t="s">
        <v>19</v>
      </c>
      <c r="R59" s="709" t="s">
        <v>19</v>
      </c>
      <c r="S59" s="709" t="s">
        <v>19</v>
      </c>
      <c r="T59" s="709" t="s">
        <v>19</v>
      </c>
      <c r="U59" s="709" t="s">
        <v>19</v>
      </c>
      <c r="V59" s="709" t="s">
        <v>19</v>
      </c>
      <c r="W59" s="709" t="s">
        <v>19</v>
      </c>
      <c r="X59" s="709" t="s">
        <v>220</v>
      </c>
      <c r="Y59" s="709" t="s">
        <v>220</v>
      </c>
      <c r="Z59" s="709" t="s">
        <v>19</v>
      </c>
      <c r="AA59" s="709" t="s">
        <v>19</v>
      </c>
      <c r="AB59" s="709" t="s">
        <v>19</v>
      </c>
      <c r="AC59" s="709" t="s">
        <v>19</v>
      </c>
      <c r="AD59" s="709" t="s">
        <v>19</v>
      </c>
      <c r="AE59" s="709" t="s">
        <v>19</v>
      </c>
      <c r="AF59" s="709" t="s">
        <v>19</v>
      </c>
      <c r="AG59" s="709" t="s">
        <v>19</v>
      </c>
      <c r="AH59" s="709" t="s">
        <v>19</v>
      </c>
      <c r="AI59" s="709" t="s">
        <v>19</v>
      </c>
      <c r="AJ59" s="709" t="s">
        <v>19</v>
      </c>
      <c r="AK59" s="709" t="s">
        <v>19</v>
      </c>
      <c r="AL59" s="709">
        <v>97</v>
      </c>
      <c r="AM59" s="709">
        <v>105.07206359174907</v>
      </c>
      <c r="AN59" s="711">
        <v>96.1</v>
      </c>
      <c r="AO59" s="711">
        <v>102</v>
      </c>
      <c r="AP59" s="729">
        <v>97.7</v>
      </c>
      <c r="AQ59" s="710">
        <v>103</v>
      </c>
      <c r="AR59" s="711">
        <v>99.6</v>
      </c>
      <c r="AS59" s="710">
        <v>106.9</v>
      </c>
      <c r="AT59" s="711">
        <v>96.6</v>
      </c>
      <c r="AU59" s="710">
        <v>100.6</v>
      </c>
      <c r="AV59" s="711">
        <v>97.3</v>
      </c>
      <c r="AW59" s="710">
        <v>103.4</v>
      </c>
      <c r="AX59" s="711">
        <v>93.2</v>
      </c>
      <c r="AY59" s="710">
        <v>103.5</v>
      </c>
      <c r="AZ59" s="711">
        <v>93.3</v>
      </c>
      <c r="BA59" s="711">
        <v>101.9</v>
      </c>
      <c r="BB59" s="729">
        <v>94.8</v>
      </c>
      <c r="BC59" s="711">
        <v>104</v>
      </c>
      <c r="BD59" s="729">
        <v>93.6</v>
      </c>
      <c r="BE59" s="711">
        <v>103.8</v>
      </c>
      <c r="BF59" s="729">
        <v>92.9</v>
      </c>
      <c r="BG59" s="710">
        <v>102.1</v>
      </c>
      <c r="BH59" s="710">
        <v>92.1</v>
      </c>
      <c r="BI59" s="710">
        <v>99.6</v>
      </c>
      <c r="BJ59" s="711">
        <v>91.3</v>
      </c>
      <c r="BK59" s="711">
        <v>98.8</v>
      </c>
      <c r="BL59" s="711">
        <v>90.3</v>
      </c>
      <c r="BM59" s="711">
        <v>97.7</v>
      </c>
      <c r="BN59" s="711">
        <v>91.8</v>
      </c>
      <c r="BO59" s="711">
        <v>98.5</v>
      </c>
      <c r="BP59" s="711">
        <v>95.19999999999999</v>
      </c>
      <c r="BQ59" s="711">
        <v>100.6</v>
      </c>
      <c r="BR59" s="729">
        <v>95.6</v>
      </c>
      <c r="BS59" s="711">
        <v>101.2</v>
      </c>
      <c r="BT59" s="729">
        <v>89.5</v>
      </c>
      <c r="BU59" s="729">
        <v>95.6</v>
      </c>
      <c r="BV59" s="729">
        <v>95.89999999999999</v>
      </c>
      <c r="BW59" s="712">
        <v>97.7</v>
      </c>
    </row>
    <row r="60" spans="2:75" ht="13.5">
      <c r="B60" s="9"/>
      <c r="C60" s="5" t="s">
        <v>23</v>
      </c>
      <c r="D60" s="244">
        <v>74.9</v>
      </c>
      <c r="E60" s="244">
        <v>74</v>
      </c>
      <c r="F60" s="244">
        <v>79.1</v>
      </c>
      <c r="G60" s="244">
        <v>73</v>
      </c>
      <c r="H60" s="244">
        <v>76</v>
      </c>
      <c r="I60" s="244">
        <v>79.2</v>
      </c>
      <c r="J60" s="244">
        <v>80</v>
      </c>
      <c r="K60" s="244">
        <v>67.8</v>
      </c>
      <c r="L60" s="244">
        <v>63.2</v>
      </c>
      <c r="M60" s="244">
        <v>72.4</v>
      </c>
      <c r="N60" s="244">
        <v>76.3</v>
      </c>
      <c r="O60" s="244">
        <v>76.3</v>
      </c>
      <c r="P60" s="244">
        <v>77.5</v>
      </c>
      <c r="Q60" s="244">
        <v>78.5</v>
      </c>
      <c r="R60" s="244">
        <v>80.6</v>
      </c>
      <c r="S60" s="244">
        <v>83.8</v>
      </c>
      <c r="T60" s="244">
        <v>85.1</v>
      </c>
      <c r="U60" s="244">
        <v>88.3</v>
      </c>
      <c r="V60" s="244">
        <v>83.7</v>
      </c>
      <c r="W60" s="244">
        <v>87.5</v>
      </c>
      <c r="X60" s="244">
        <v>87.3</v>
      </c>
      <c r="Y60" s="244">
        <v>90</v>
      </c>
      <c r="Z60" s="244">
        <v>85.8</v>
      </c>
      <c r="AA60" s="244">
        <v>88.1</v>
      </c>
      <c r="AB60" s="244">
        <v>85.9</v>
      </c>
      <c r="AC60" s="244">
        <v>86.5</v>
      </c>
      <c r="AD60" s="244">
        <v>85.7</v>
      </c>
      <c r="AE60" s="244">
        <v>86.3</v>
      </c>
      <c r="AF60" s="244">
        <v>88.5</v>
      </c>
      <c r="AG60" s="244">
        <v>91</v>
      </c>
      <c r="AH60" s="244">
        <v>92.5</v>
      </c>
      <c r="AI60" s="244">
        <v>97.8</v>
      </c>
      <c r="AJ60" s="796">
        <v>95.1</v>
      </c>
      <c r="AK60" s="796">
        <v>105.5</v>
      </c>
      <c r="AL60" s="796" t="s">
        <v>19</v>
      </c>
      <c r="AM60" s="796" t="s">
        <v>19</v>
      </c>
      <c r="AN60" s="243" t="s">
        <v>19</v>
      </c>
      <c r="AO60" s="243" t="s">
        <v>19</v>
      </c>
      <c r="AP60" s="669" t="s">
        <v>19</v>
      </c>
      <c r="AQ60" s="668" t="s">
        <v>19</v>
      </c>
      <c r="AR60" s="243" t="s">
        <v>19</v>
      </c>
      <c r="AS60" s="668" t="s">
        <v>19</v>
      </c>
      <c r="AT60" s="243" t="s">
        <v>19</v>
      </c>
      <c r="AU60" s="668" t="s">
        <v>19</v>
      </c>
      <c r="AV60" s="243" t="s">
        <v>19</v>
      </c>
      <c r="AW60" s="668" t="s">
        <v>19</v>
      </c>
      <c r="AX60" s="243" t="s">
        <v>19</v>
      </c>
      <c r="AY60" s="668" t="s">
        <v>19</v>
      </c>
      <c r="AZ60" s="243" t="s">
        <v>19</v>
      </c>
      <c r="BA60" s="243" t="s">
        <v>19</v>
      </c>
      <c r="BB60" s="669" t="s">
        <v>19</v>
      </c>
      <c r="BC60" s="243" t="s">
        <v>19</v>
      </c>
      <c r="BD60" s="669" t="s">
        <v>19</v>
      </c>
      <c r="BE60" s="243" t="s">
        <v>19</v>
      </c>
      <c r="BF60" s="669" t="s">
        <v>19</v>
      </c>
      <c r="BG60" s="668" t="s">
        <v>19</v>
      </c>
      <c r="BH60" s="668" t="s">
        <v>19</v>
      </c>
      <c r="BI60" s="668" t="s">
        <v>19</v>
      </c>
      <c r="BJ60" s="243" t="s">
        <v>19</v>
      </c>
      <c r="BK60" s="243" t="s">
        <v>19</v>
      </c>
      <c r="BL60" s="243" t="s">
        <v>19</v>
      </c>
      <c r="BM60" s="243" t="s">
        <v>19</v>
      </c>
      <c r="BN60" s="243" t="s">
        <v>19</v>
      </c>
      <c r="BO60" s="243" t="s">
        <v>19</v>
      </c>
      <c r="BP60" s="243" t="s">
        <v>19</v>
      </c>
      <c r="BQ60" s="243" t="s">
        <v>19</v>
      </c>
      <c r="BR60" s="669" t="s">
        <v>19</v>
      </c>
      <c r="BS60" s="243" t="s">
        <v>19</v>
      </c>
      <c r="BT60" s="669" t="s">
        <v>19</v>
      </c>
      <c r="BU60" s="669" t="s">
        <v>19</v>
      </c>
      <c r="BV60" s="669" t="s">
        <v>19</v>
      </c>
      <c r="BW60" s="670" t="s">
        <v>19</v>
      </c>
    </row>
    <row r="61" spans="2:75" ht="14.25" thickBot="1">
      <c r="B61" s="14"/>
      <c r="C61" s="15" t="s">
        <v>53</v>
      </c>
      <c r="D61" s="245">
        <v>97.4</v>
      </c>
      <c r="E61" s="245">
        <v>97.8</v>
      </c>
      <c r="F61" s="245">
        <v>91.8</v>
      </c>
      <c r="G61" s="245">
        <v>89.3</v>
      </c>
      <c r="H61" s="245">
        <v>88.3</v>
      </c>
      <c r="I61" s="245">
        <v>85.8</v>
      </c>
      <c r="J61" s="245">
        <v>88.2</v>
      </c>
      <c r="K61" s="245">
        <v>85.3</v>
      </c>
      <c r="L61" s="245">
        <v>81.2</v>
      </c>
      <c r="M61" s="245">
        <v>76.9</v>
      </c>
      <c r="N61" s="245">
        <v>82.7</v>
      </c>
      <c r="O61" s="245">
        <v>78.5</v>
      </c>
      <c r="P61" s="245">
        <v>87</v>
      </c>
      <c r="Q61" s="245">
        <v>83.8</v>
      </c>
      <c r="R61" s="245">
        <v>90.4</v>
      </c>
      <c r="S61" s="245">
        <v>93.8</v>
      </c>
      <c r="T61" s="245">
        <v>89.5</v>
      </c>
      <c r="U61" s="245">
        <v>92.8</v>
      </c>
      <c r="V61" s="245">
        <v>90.8</v>
      </c>
      <c r="W61" s="245">
        <v>94.6</v>
      </c>
      <c r="X61" s="245">
        <v>93.7</v>
      </c>
      <c r="Y61" s="245">
        <v>96.3</v>
      </c>
      <c r="Z61" s="245">
        <v>87.2</v>
      </c>
      <c r="AA61" s="245">
        <v>89.3</v>
      </c>
      <c r="AB61" s="245">
        <v>91.9</v>
      </c>
      <c r="AC61" s="245">
        <v>92.5</v>
      </c>
      <c r="AD61" s="245">
        <v>85.9</v>
      </c>
      <c r="AE61" s="245">
        <v>86.4</v>
      </c>
      <c r="AF61" s="245">
        <v>87.2</v>
      </c>
      <c r="AG61" s="245">
        <v>89.7</v>
      </c>
      <c r="AH61" s="245">
        <v>98.3</v>
      </c>
      <c r="AI61" s="245">
        <v>104.3</v>
      </c>
      <c r="AJ61" s="1059">
        <v>96.9</v>
      </c>
      <c r="AK61" s="1059">
        <v>107.9</v>
      </c>
      <c r="AL61" s="1059" t="s">
        <v>19</v>
      </c>
      <c r="AM61" s="1059" t="s">
        <v>19</v>
      </c>
      <c r="AN61" s="243" t="s">
        <v>19</v>
      </c>
      <c r="AO61" s="243" t="s">
        <v>19</v>
      </c>
      <c r="AP61" s="669" t="s">
        <v>19</v>
      </c>
      <c r="AQ61" s="668" t="s">
        <v>19</v>
      </c>
      <c r="AR61" s="243" t="s">
        <v>19</v>
      </c>
      <c r="AS61" s="668" t="s">
        <v>19</v>
      </c>
      <c r="AT61" s="243" t="s">
        <v>19</v>
      </c>
      <c r="AU61" s="668" t="s">
        <v>19</v>
      </c>
      <c r="AV61" s="243" t="s">
        <v>19</v>
      </c>
      <c r="AW61" s="668" t="s">
        <v>19</v>
      </c>
      <c r="AX61" s="243" t="s">
        <v>19</v>
      </c>
      <c r="AY61" s="668" t="s">
        <v>19</v>
      </c>
      <c r="AZ61" s="243" t="s">
        <v>19</v>
      </c>
      <c r="BA61" s="243" t="s">
        <v>19</v>
      </c>
      <c r="BB61" s="669" t="s">
        <v>19</v>
      </c>
      <c r="BC61" s="243" t="s">
        <v>19</v>
      </c>
      <c r="BD61" s="669" t="s">
        <v>19</v>
      </c>
      <c r="BE61" s="243" t="s">
        <v>19</v>
      </c>
      <c r="BF61" s="669" t="s">
        <v>19</v>
      </c>
      <c r="BG61" s="668" t="s">
        <v>19</v>
      </c>
      <c r="BH61" s="668" t="s">
        <v>19</v>
      </c>
      <c r="BI61" s="668" t="s">
        <v>19</v>
      </c>
      <c r="BJ61" s="243" t="s">
        <v>19</v>
      </c>
      <c r="BK61" s="243" t="s">
        <v>19</v>
      </c>
      <c r="BL61" s="243" t="s">
        <v>19</v>
      </c>
      <c r="BM61" s="243" t="s">
        <v>19</v>
      </c>
      <c r="BN61" s="243" t="s">
        <v>19</v>
      </c>
      <c r="BO61" s="243" t="s">
        <v>19</v>
      </c>
      <c r="BP61" s="243" t="s">
        <v>19</v>
      </c>
      <c r="BQ61" s="243" t="s">
        <v>19</v>
      </c>
      <c r="BR61" s="669" t="s">
        <v>19</v>
      </c>
      <c r="BS61" s="243" t="s">
        <v>19</v>
      </c>
      <c r="BT61" s="669" t="s">
        <v>19</v>
      </c>
      <c r="BU61" s="669" t="s">
        <v>19</v>
      </c>
      <c r="BV61" s="669" t="s">
        <v>19</v>
      </c>
      <c r="BW61" s="670" t="s">
        <v>19</v>
      </c>
    </row>
    <row r="62" spans="2:75" ht="13.5">
      <c r="B62" s="39">
        <v>1</v>
      </c>
      <c r="C62" s="40" t="s">
        <v>94</v>
      </c>
      <c r="D62" s="715" t="s">
        <v>19</v>
      </c>
      <c r="E62" s="715" t="s">
        <v>19</v>
      </c>
      <c r="F62" s="715" t="s">
        <v>19</v>
      </c>
      <c r="G62" s="715" t="s">
        <v>19</v>
      </c>
      <c r="H62" s="715" t="s">
        <v>19</v>
      </c>
      <c r="I62" s="715" t="s">
        <v>19</v>
      </c>
      <c r="J62" s="715" t="s">
        <v>19</v>
      </c>
      <c r="K62" s="715" t="s">
        <v>19</v>
      </c>
      <c r="L62" s="715" t="s">
        <v>19</v>
      </c>
      <c r="M62" s="715" t="s">
        <v>19</v>
      </c>
      <c r="N62" s="715" t="s">
        <v>19</v>
      </c>
      <c r="O62" s="715" t="s">
        <v>19</v>
      </c>
      <c r="P62" s="715" t="s">
        <v>19</v>
      </c>
      <c r="Q62" s="715" t="s">
        <v>19</v>
      </c>
      <c r="R62" s="715" t="s">
        <v>19</v>
      </c>
      <c r="S62" s="715" t="s">
        <v>19</v>
      </c>
      <c r="T62" s="715" t="s">
        <v>19</v>
      </c>
      <c r="U62" s="715" t="s">
        <v>19</v>
      </c>
      <c r="V62" s="715" t="s">
        <v>19</v>
      </c>
      <c r="W62" s="715" t="s">
        <v>19</v>
      </c>
      <c r="X62" s="715" t="s">
        <v>220</v>
      </c>
      <c r="Y62" s="715" t="s">
        <v>220</v>
      </c>
      <c r="Z62" s="715" t="s">
        <v>19</v>
      </c>
      <c r="AA62" s="715" t="s">
        <v>19</v>
      </c>
      <c r="AB62" s="715" t="s">
        <v>19</v>
      </c>
      <c r="AC62" s="715" t="s">
        <v>19</v>
      </c>
      <c r="AD62" s="715" t="s">
        <v>19</v>
      </c>
      <c r="AE62" s="715" t="s">
        <v>19</v>
      </c>
      <c r="AF62" s="715" t="s">
        <v>19</v>
      </c>
      <c r="AG62" s="715" t="s">
        <v>19</v>
      </c>
      <c r="AH62" s="715" t="s">
        <v>19</v>
      </c>
      <c r="AI62" s="715" t="s">
        <v>19</v>
      </c>
      <c r="AJ62" s="715" t="s">
        <v>19</v>
      </c>
      <c r="AK62" s="715" t="s">
        <v>19</v>
      </c>
      <c r="AL62" s="715">
        <v>99.6</v>
      </c>
      <c r="AM62" s="715">
        <v>107.2</v>
      </c>
      <c r="AN62" s="717">
        <v>99.6</v>
      </c>
      <c r="AO62" s="717">
        <v>105.5</v>
      </c>
      <c r="AP62" s="731">
        <v>98.8</v>
      </c>
      <c r="AQ62" s="716">
        <v>104</v>
      </c>
      <c r="AR62" s="717">
        <v>99.2</v>
      </c>
      <c r="AS62" s="716">
        <v>103.8</v>
      </c>
      <c r="AT62" s="717">
        <v>95.19999999999999</v>
      </c>
      <c r="AU62" s="716">
        <v>99.3</v>
      </c>
      <c r="AV62" s="717">
        <v>92.1</v>
      </c>
      <c r="AW62" s="716">
        <v>98.1</v>
      </c>
      <c r="AX62" s="717">
        <v>85.8</v>
      </c>
      <c r="AY62" s="716">
        <v>92.2</v>
      </c>
      <c r="AZ62" s="717">
        <v>87.8</v>
      </c>
      <c r="BA62" s="717">
        <v>92.6</v>
      </c>
      <c r="BB62" s="731">
        <v>92</v>
      </c>
      <c r="BC62" s="717">
        <v>97</v>
      </c>
      <c r="BD62" s="731">
        <v>91.1</v>
      </c>
      <c r="BE62" s="717">
        <v>96.1</v>
      </c>
      <c r="BF62" s="731">
        <v>93</v>
      </c>
      <c r="BG62" s="716">
        <v>98</v>
      </c>
      <c r="BH62" s="716">
        <v>93.3</v>
      </c>
      <c r="BI62" s="716">
        <v>98</v>
      </c>
      <c r="BJ62" s="717">
        <v>96.9</v>
      </c>
      <c r="BK62" s="717">
        <v>100.6</v>
      </c>
      <c r="BL62" s="717">
        <v>96</v>
      </c>
      <c r="BM62" s="717">
        <v>99.8</v>
      </c>
      <c r="BN62" s="717">
        <v>96.3</v>
      </c>
      <c r="BO62" s="717">
        <v>100.1</v>
      </c>
      <c r="BP62" s="717">
        <v>97.1</v>
      </c>
      <c r="BQ62" s="717">
        <v>99.7</v>
      </c>
      <c r="BR62" s="731">
        <v>96.3</v>
      </c>
      <c r="BS62" s="717">
        <v>99.1</v>
      </c>
      <c r="BT62" s="731">
        <v>92.4</v>
      </c>
      <c r="BU62" s="731">
        <v>95.39999999999999</v>
      </c>
      <c r="BV62" s="731">
        <v>67.2</v>
      </c>
      <c r="BW62" s="718">
        <v>67.60000000000001</v>
      </c>
    </row>
    <row r="63" spans="2:75" ht="13.5">
      <c r="B63" s="11"/>
      <c r="C63" s="5" t="s">
        <v>29</v>
      </c>
      <c r="D63" s="231">
        <v>78.4</v>
      </c>
      <c r="E63" s="231">
        <v>77.7</v>
      </c>
      <c r="F63" s="231">
        <v>78.2</v>
      </c>
      <c r="G63" s="231">
        <v>84.3</v>
      </c>
      <c r="H63" s="231">
        <v>84.8</v>
      </c>
      <c r="I63" s="231">
        <v>85.1</v>
      </c>
      <c r="J63" s="231">
        <v>88.3</v>
      </c>
      <c r="K63" s="231">
        <v>88.8</v>
      </c>
      <c r="L63" s="231">
        <v>87.1</v>
      </c>
      <c r="M63" s="231">
        <v>58.3</v>
      </c>
      <c r="N63" s="231">
        <v>68.2</v>
      </c>
      <c r="O63" s="231">
        <v>74.5</v>
      </c>
      <c r="P63" s="231">
        <v>73.5</v>
      </c>
      <c r="Q63" s="231">
        <v>78.2</v>
      </c>
      <c r="R63" s="231">
        <v>83.5</v>
      </c>
      <c r="S63" s="231">
        <v>84.6</v>
      </c>
      <c r="T63" s="231">
        <v>83.5</v>
      </c>
      <c r="U63" s="231">
        <v>84.5</v>
      </c>
      <c r="V63" s="231">
        <v>83.9</v>
      </c>
      <c r="W63" s="231">
        <v>85</v>
      </c>
      <c r="X63" s="231">
        <v>85.9</v>
      </c>
      <c r="Y63" s="231">
        <v>87.2</v>
      </c>
      <c r="Z63" s="231">
        <v>88.4</v>
      </c>
      <c r="AA63" s="231">
        <v>89.2</v>
      </c>
      <c r="AB63" s="231">
        <v>91</v>
      </c>
      <c r="AC63" s="231">
        <v>91.2</v>
      </c>
      <c r="AD63" s="231">
        <v>92.9</v>
      </c>
      <c r="AE63" s="231">
        <v>93.1</v>
      </c>
      <c r="AF63" s="231">
        <v>94.3</v>
      </c>
      <c r="AG63" s="231">
        <v>97</v>
      </c>
      <c r="AH63" s="231">
        <v>98</v>
      </c>
      <c r="AI63" s="231">
        <v>103.7</v>
      </c>
      <c r="AJ63" s="1058">
        <v>100.7</v>
      </c>
      <c r="AK63" s="1058">
        <v>113</v>
      </c>
      <c r="AL63" s="1058" t="s">
        <v>19</v>
      </c>
      <c r="AM63" s="1058" t="s">
        <v>19</v>
      </c>
      <c r="AN63" s="243" t="s">
        <v>19</v>
      </c>
      <c r="AO63" s="243" t="s">
        <v>19</v>
      </c>
      <c r="AP63" s="669" t="s">
        <v>19</v>
      </c>
      <c r="AQ63" s="668" t="s">
        <v>19</v>
      </c>
      <c r="AR63" s="243" t="s">
        <v>19</v>
      </c>
      <c r="AS63" s="668" t="s">
        <v>19</v>
      </c>
      <c r="AT63" s="243" t="s">
        <v>19</v>
      </c>
      <c r="AU63" s="668" t="s">
        <v>19</v>
      </c>
      <c r="AV63" s="243" t="s">
        <v>19</v>
      </c>
      <c r="AW63" s="668" t="s">
        <v>19</v>
      </c>
      <c r="AX63" s="243" t="s">
        <v>19</v>
      </c>
      <c r="AY63" s="668" t="s">
        <v>19</v>
      </c>
      <c r="AZ63" s="243" t="s">
        <v>19</v>
      </c>
      <c r="BA63" s="243" t="s">
        <v>19</v>
      </c>
      <c r="BB63" s="669" t="s">
        <v>19</v>
      </c>
      <c r="BC63" s="243" t="s">
        <v>19</v>
      </c>
      <c r="BD63" s="669" t="s">
        <v>19</v>
      </c>
      <c r="BE63" s="243" t="s">
        <v>19</v>
      </c>
      <c r="BF63" s="669" t="s">
        <v>19</v>
      </c>
      <c r="BG63" s="668" t="s">
        <v>19</v>
      </c>
      <c r="BH63" s="668" t="s">
        <v>19</v>
      </c>
      <c r="BI63" s="668" t="s">
        <v>19</v>
      </c>
      <c r="BJ63" s="243" t="s">
        <v>19</v>
      </c>
      <c r="BK63" s="243" t="s">
        <v>19</v>
      </c>
      <c r="BL63" s="243" t="s">
        <v>19</v>
      </c>
      <c r="BM63" s="243" t="s">
        <v>19</v>
      </c>
      <c r="BN63" s="243" t="s">
        <v>19</v>
      </c>
      <c r="BO63" s="243" t="s">
        <v>19</v>
      </c>
      <c r="BP63" s="243" t="s">
        <v>19</v>
      </c>
      <c r="BQ63" s="243" t="s">
        <v>19</v>
      </c>
      <c r="BR63" s="669" t="s">
        <v>19</v>
      </c>
      <c r="BS63" s="243" t="s">
        <v>19</v>
      </c>
      <c r="BT63" s="669" t="s">
        <v>19</v>
      </c>
      <c r="BU63" s="669" t="s">
        <v>19</v>
      </c>
      <c r="BV63" s="669" t="s">
        <v>19</v>
      </c>
      <c r="BW63" s="670" t="s">
        <v>19</v>
      </c>
    </row>
    <row r="64" spans="2:75" ht="13.5">
      <c r="B64" s="13"/>
      <c r="C64" s="7" t="s">
        <v>30</v>
      </c>
      <c r="D64" s="230">
        <v>74.2</v>
      </c>
      <c r="E64" s="230">
        <v>71.6</v>
      </c>
      <c r="F64" s="230">
        <v>75</v>
      </c>
      <c r="G64" s="230">
        <v>78.9</v>
      </c>
      <c r="H64" s="230">
        <v>78.3</v>
      </c>
      <c r="I64" s="230">
        <v>77.9</v>
      </c>
      <c r="J64" s="230">
        <v>85.9</v>
      </c>
      <c r="K64" s="230">
        <v>84.3</v>
      </c>
      <c r="L64" s="230">
        <v>83.8</v>
      </c>
      <c r="M64" s="230">
        <v>71.7</v>
      </c>
      <c r="N64" s="230">
        <v>67.2</v>
      </c>
      <c r="O64" s="230">
        <v>72.2</v>
      </c>
      <c r="P64" s="230">
        <v>72.7</v>
      </c>
      <c r="Q64" s="230">
        <v>75.2</v>
      </c>
      <c r="R64" s="230">
        <v>77.5</v>
      </c>
      <c r="S64" s="230">
        <v>78.6</v>
      </c>
      <c r="T64" s="230">
        <v>79.6</v>
      </c>
      <c r="U64" s="230">
        <v>80.9</v>
      </c>
      <c r="V64" s="230">
        <v>82.9</v>
      </c>
      <c r="W64" s="230">
        <v>82.9</v>
      </c>
      <c r="X64" s="230">
        <v>83</v>
      </c>
      <c r="Y64" s="230">
        <v>84.3</v>
      </c>
      <c r="Z64" s="230">
        <v>87.2</v>
      </c>
      <c r="AA64" s="230">
        <v>88.2</v>
      </c>
      <c r="AB64" s="230">
        <v>89.2</v>
      </c>
      <c r="AC64" s="230">
        <v>89.4</v>
      </c>
      <c r="AD64" s="230">
        <v>89.6</v>
      </c>
      <c r="AE64" s="230">
        <v>89.8</v>
      </c>
      <c r="AF64" s="230">
        <v>90.8</v>
      </c>
      <c r="AG64" s="230">
        <v>93.1</v>
      </c>
      <c r="AH64" s="230">
        <v>93.4</v>
      </c>
      <c r="AI64" s="230">
        <v>98.2</v>
      </c>
      <c r="AJ64" s="230">
        <v>92.7</v>
      </c>
      <c r="AK64" s="230">
        <v>102.9</v>
      </c>
      <c r="AL64" s="230" t="s">
        <v>19</v>
      </c>
      <c r="AM64" s="230" t="s">
        <v>19</v>
      </c>
      <c r="AN64" s="243" t="s">
        <v>19</v>
      </c>
      <c r="AO64" s="243" t="s">
        <v>19</v>
      </c>
      <c r="AP64" s="669" t="s">
        <v>19</v>
      </c>
      <c r="AQ64" s="668" t="s">
        <v>19</v>
      </c>
      <c r="AR64" s="243" t="s">
        <v>19</v>
      </c>
      <c r="AS64" s="668" t="s">
        <v>19</v>
      </c>
      <c r="AT64" s="243" t="s">
        <v>19</v>
      </c>
      <c r="AU64" s="668" t="s">
        <v>19</v>
      </c>
      <c r="AV64" s="243" t="s">
        <v>19</v>
      </c>
      <c r="AW64" s="668" t="s">
        <v>19</v>
      </c>
      <c r="AX64" s="243" t="s">
        <v>19</v>
      </c>
      <c r="AY64" s="668" t="s">
        <v>19</v>
      </c>
      <c r="AZ64" s="243" t="s">
        <v>19</v>
      </c>
      <c r="BA64" s="243" t="s">
        <v>19</v>
      </c>
      <c r="BB64" s="669" t="s">
        <v>19</v>
      </c>
      <c r="BC64" s="243" t="s">
        <v>19</v>
      </c>
      <c r="BD64" s="669" t="s">
        <v>19</v>
      </c>
      <c r="BE64" s="243" t="s">
        <v>19</v>
      </c>
      <c r="BF64" s="669" t="s">
        <v>19</v>
      </c>
      <c r="BG64" s="668" t="s">
        <v>19</v>
      </c>
      <c r="BH64" s="668" t="s">
        <v>19</v>
      </c>
      <c r="BI64" s="668" t="s">
        <v>19</v>
      </c>
      <c r="BJ64" s="243" t="s">
        <v>19</v>
      </c>
      <c r="BK64" s="243" t="s">
        <v>19</v>
      </c>
      <c r="BL64" s="243" t="s">
        <v>19</v>
      </c>
      <c r="BM64" s="243" t="s">
        <v>19</v>
      </c>
      <c r="BN64" s="243" t="s">
        <v>19</v>
      </c>
      <c r="BO64" s="243" t="s">
        <v>19</v>
      </c>
      <c r="BP64" s="243" t="s">
        <v>19</v>
      </c>
      <c r="BQ64" s="243" t="s">
        <v>19</v>
      </c>
      <c r="BR64" s="669" t="s">
        <v>19</v>
      </c>
      <c r="BS64" s="243" t="s">
        <v>19</v>
      </c>
      <c r="BT64" s="669" t="s">
        <v>19</v>
      </c>
      <c r="BU64" s="669" t="s">
        <v>19</v>
      </c>
      <c r="BV64" s="669" t="s">
        <v>19</v>
      </c>
      <c r="BW64" s="670" t="s">
        <v>19</v>
      </c>
    </row>
    <row r="65" spans="2:75" ht="13.5">
      <c r="B65" s="13"/>
      <c r="C65" s="7" t="s">
        <v>31</v>
      </c>
      <c r="D65" s="230">
        <v>74.8</v>
      </c>
      <c r="E65" s="230">
        <v>72.7</v>
      </c>
      <c r="F65" s="230">
        <v>73</v>
      </c>
      <c r="G65" s="230">
        <v>82.2</v>
      </c>
      <c r="H65" s="230">
        <v>86</v>
      </c>
      <c r="I65" s="230">
        <v>82.4</v>
      </c>
      <c r="J65" s="230">
        <v>83.6</v>
      </c>
      <c r="K65" s="230">
        <v>82.8</v>
      </c>
      <c r="L65" s="230">
        <v>78.3</v>
      </c>
      <c r="M65" s="230">
        <v>63.2</v>
      </c>
      <c r="N65" s="230">
        <v>66.9</v>
      </c>
      <c r="O65" s="230">
        <v>70.7</v>
      </c>
      <c r="P65" s="230">
        <v>69.9</v>
      </c>
      <c r="Q65" s="230">
        <v>74.4</v>
      </c>
      <c r="R65" s="230">
        <v>81.8</v>
      </c>
      <c r="S65" s="230">
        <v>81.8</v>
      </c>
      <c r="T65" s="230">
        <v>84.2</v>
      </c>
      <c r="U65" s="230">
        <v>84.2</v>
      </c>
      <c r="V65" s="230">
        <v>88.7</v>
      </c>
      <c r="W65" s="230">
        <v>88.7</v>
      </c>
      <c r="X65" s="230">
        <v>90.1</v>
      </c>
      <c r="Y65" s="230">
        <v>90.1</v>
      </c>
      <c r="Z65" s="230">
        <v>89.9</v>
      </c>
      <c r="AA65" s="230">
        <v>89.9</v>
      </c>
      <c r="AB65" s="230">
        <v>90.2</v>
      </c>
      <c r="AC65" s="230">
        <v>90.2</v>
      </c>
      <c r="AD65" s="230">
        <v>90.8</v>
      </c>
      <c r="AE65" s="230">
        <v>90.8</v>
      </c>
      <c r="AF65" s="230">
        <v>91.4</v>
      </c>
      <c r="AG65" s="230">
        <v>93.3</v>
      </c>
      <c r="AH65" s="230">
        <v>93.8</v>
      </c>
      <c r="AI65" s="230">
        <v>97.8</v>
      </c>
      <c r="AJ65" s="230">
        <v>92.8</v>
      </c>
      <c r="AK65" s="230">
        <v>100.8</v>
      </c>
      <c r="AL65" s="230" t="s">
        <v>19</v>
      </c>
      <c r="AM65" s="230" t="s">
        <v>19</v>
      </c>
      <c r="AN65" s="243" t="s">
        <v>19</v>
      </c>
      <c r="AO65" s="243" t="s">
        <v>19</v>
      </c>
      <c r="AP65" s="669" t="s">
        <v>19</v>
      </c>
      <c r="AQ65" s="668" t="s">
        <v>19</v>
      </c>
      <c r="AR65" s="243" t="s">
        <v>19</v>
      </c>
      <c r="AS65" s="668" t="s">
        <v>19</v>
      </c>
      <c r="AT65" s="243" t="s">
        <v>19</v>
      </c>
      <c r="AU65" s="668" t="s">
        <v>19</v>
      </c>
      <c r="AV65" s="243" t="s">
        <v>19</v>
      </c>
      <c r="AW65" s="668" t="s">
        <v>19</v>
      </c>
      <c r="AX65" s="243" t="s">
        <v>19</v>
      </c>
      <c r="AY65" s="668" t="s">
        <v>19</v>
      </c>
      <c r="AZ65" s="243" t="s">
        <v>19</v>
      </c>
      <c r="BA65" s="243" t="s">
        <v>19</v>
      </c>
      <c r="BB65" s="669" t="s">
        <v>19</v>
      </c>
      <c r="BC65" s="243" t="s">
        <v>19</v>
      </c>
      <c r="BD65" s="669" t="s">
        <v>19</v>
      </c>
      <c r="BE65" s="243" t="s">
        <v>19</v>
      </c>
      <c r="BF65" s="669" t="s">
        <v>19</v>
      </c>
      <c r="BG65" s="668" t="s">
        <v>19</v>
      </c>
      <c r="BH65" s="668" t="s">
        <v>19</v>
      </c>
      <c r="BI65" s="668" t="s">
        <v>19</v>
      </c>
      <c r="BJ65" s="243" t="s">
        <v>19</v>
      </c>
      <c r="BK65" s="243" t="s">
        <v>19</v>
      </c>
      <c r="BL65" s="243" t="s">
        <v>19</v>
      </c>
      <c r="BM65" s="243" t="s">
        <v>19</v>
      </c>
      <c r="BN65" s="243" t="s">
        <v>19</v>
      </c>
      <c r="BO65" s="243" t="s">
        <v>19</v>
      </c>
      <c r="BP65" s="243" t="s">
        <v>19</v>
      </c>
      <c r="BQ65" s="243" t="s">
        <v>19</v>
      </c>
      <c r="BR65" s="669" t="s">
        <v>19</v>
      </c>
      <c r="BS65" s="243" t="s">
        <v>19</v>
      </c>
      <c r="BT65" s="669" t="s">
        <v>19</v>
      </c>
      <c r="BU65" s="669" t="s">
        <v>19</v>
      </c>
      <c r="BV65" s="669" t="s">
        <v>19</v>
      </c>
      <c r="BW65" s="670" t="s">
        <v>19</v>
      </c>
    </row>
    <row r="66" spans="2:75" ht="13.5">
      <c r="B66" s="10"/>
      <c r="C66" s="8" t="s">
        <v>32</v>
      </c>
      <c r="D66" s="250">
        <v>70.5</v>
      </c>
      <c r="E66" s="250">
        <v>70.1</v>
      </c>
      <c r="F66" s="250">
        <v>69.7</v>
      </c>
      <c r="G66" s="250">
        <v>76.7</v>
      </c>
      <c r="H66" s="250">
        <v>80.4</v>
      </c>
      <c r="I66" s="250">
        <v>76.4</v>
      </c>
      <c r="J66" s="250">
        <v>80.8</v>
      </c>
      <c r="K66" s="250">
        <v>81.6</v>
      </c>
      <c r="L66" s="250">
        <v>78.5</v>
      </c>
      <c r="M66" s="250">
        <v>61.4</v>
      </c>
      <c r="N66" s="250">
        <v>68</v>
      </c>
      <c r="O66" s="250">
        <v>68.9</v>
      </c>
      <c r="P66" s="250">
        <v>70.7</v>
      </c>
      <c r="Q66" s="250">
        <v>72.8</v>
      </c>
      <c r="R66" s="250">
        <v>80.1</v>
      </c>
      <c r="S66" s="250">
        <v>80.8</v>
      </c>
      <c r="T66" s="250">
        <v>81.5</v>
      </c>
      <c r="U66" s="250">
        <v>82.3</v>
      </c>
      <c r="V66" s="250">
        <v>83.9</v>
      </c>
      <c r="W66" s="250">
        <v>85</v>
      </c>
      <c r="X66" s="250">
        <v>87.8</v>
      </c>
      <c r="Y66" s="250">
        <v>89</v>
      </c>
      <c r="Z66" s="250">
        <v>89.4</v>
      </c>
      <c r="AA66" s="250">
        <v>89.4</v>
      </c>
      <c r="AB66" s="250">
        <v>89.5</v>
      </c>
      <c r="AC66" s="250">
        <v>89.7</v>
      </c>
      <c r="AD66" s="250">
        <v>89.9</v>
      </c>
      <c r="AE66" s="250">
        <v>90.1</v>
      </c>
      <c r="AF66" s="250">
        <v>90.6</v>
      </c>
      <c r="AG66" s="250">
        <v>92.9</v>
      </c>
      <c r="AH66" s="250">
        <v>94.3</v>
      </c>
      <c r="AI66" s="250">
        <v>99.2</v>
      </c>
      <c r="AJ66" s="250">
        <v>94.9</v>
      </c>
      <c r="AK66" s="250">
        <v>105.4</v>
      </c>
      <c r="AL66" s="250" t="s">
        <v>19</v>
      </c>
      <c r="AM66" s="300" t="s">
        <v>19</v>
      </c>
      <c r="AN66" s="680" t="s">
        <v>19</v>
      </c>
      <c r="AO66" s="680" t="s">
        <v>19</v>
      </c>
      <c r="AP66" s="682" t="s">
        <v>19</v>
      </c>
      <c r="AQ66" s="681" t="s">
        <v>19</v>
      </c>
      <c r="AR66" s="680" t="s">
        <v>19</v>
      </c>
      <c r="AS66" s="681" t="s">
        <v>19</v>
      </c>
      <c r="AT66" s="680" t="s">
        <v>19</v>
      </c>
      <c r="AU66" s="681" t="s">
        <v>19</v>
      </c>
      <c r="AV66" s="680" t="s">
        <v>19</v>
      </c>
      <c r="AW66" s="681" t="s">
        <v>19</v>
      </c>
      <c r="AX66" s="680" t="s">
        <v>19</v>
      </c>
      <c r="AY66" s="681" t="s">
        <v>19</v>
      </c>
      <c r="AZ66" s="680" t="s">
        <v>19</v>
      </c>
      <c r="BA66" s="680" t="s">
        <v>19</v>
      </c>
      <c r="BB66" s="682" t="s">
        <v>19</v>
      </c>
      <c r="BC66" s="680" t="s">
        <v>19</v>
      </c>
      <c r="BD66" s="682" t="s">
        <v>19</v>
      </c>
      <c r="BE66" s="680" t="s">
        <v>19</v>
      </c>
      <c r="BF66" s="682" t="s">
        <v>19</v>
      </c>
      <c r="BG66" s="681" t="s">
        <v>19</v>
      </c>
      <c r="BH66" s="681" t="s">
        <v>19</v>
      </c>
      <c r="BI66" s="681" t="s">
        <v>19</v>
      </c>
      <c r="BJ66" s="680" t="s">
        <v>19</v>
      </c>
      <c r="BK66" s="680" t="s">
        <v>19</v>
      </c>
      <c r="BL66" s="680" t="s">
        <v>19</v>
      </c>
      <c r="BM66" s="680" t="s">
        <v>19</v>
      </c>
      <c r="BN66" s="680" t="s">
        <v>19</v>
      </c>
      <c r="BO66" s="680" t="s">
        <v>19</v>
      </c>
      <c r="BP66" s="680" t="s">
        <v>19</v>
      </c>
      <c r="BQ66" s="680" t="s">
        <v>19</v>
      </c>
      <c r="BR66" s="682" t="s">
        <v>19</v>
      </c>
      <c r="BS66" s="680" t="s">
        <v>19</v>
      </c>
      <c r="BT66" s="682" t="s">
        <v>19</v>
      </c>
      <c r="BU66" s="682" t="s">
        <v>19</v>
      </c>
      <c r="BV66" s="682" t="s">
        <v>19</v>
      </c>
      <c r="BW66" s="683" t="s">
        <v>19</v>
      </c>
    </row>
    <row r="67" spans="2:75" ht="13.5">
      <c r="B67" s="3">
        <v>2</v>
      </c>
      <c r="C67" s="4" t="s">
        <v>33</v>
      </c>
      <c r="D67" s="251">
        <v>29.1</v>
      </c>
      <c r="E67" s="251">
        <v>66.6</v>
      </c>
      <c r="F67" s="251">
        <v>73</v>
      </c>
      <c r="G67" s="251">
        <v>73</v>
      </c>
      <c r="H67" s="251">
        <v>73</v>
      </c>
      <c r="I67" s="251">
        <v>70.1</v>
      </c>
      <c r="J67" s="251">
        <v>74</v>
      </c>
      <c r="K67" s="251">
        <v>74.7</v>
      </c>
      <c r="L67" s="251">
        <v>56.1</v>
      </c>
      <c r="M67" s="251">
        <v>55.8</v>
      </c>
      <c r="N67" s="251">
        <v>68.8</v>
      </c>
      <c r="O67" s="251">
        <v>65.6</v>
      </c>
      <c r="P67" s="251">
        <v>72.5</v>
      </c>
      <c r="Q67" s="251">
        <v>70.3</v>
      </c>
      <c r="R67" s="251">
        <v>76.5</v>
      </c>
      <c r="S67" s="251">
        <v>78</v>
      </c>
      <c r="T67" s="251">
        <v>73.8</v>
      </c>
      <c r="U67" s="251">
        <v>75.5</v>
      </c>
      <c r="V67" s="251">
        <v>78</v>
      </c>
      <c r="W67" s="251">
        <v>80.3</v>
      </c>
      <c r="X67" s="251">
        <v>80.1</v>
      </c>
      <c r="Y67" s="251">
        <v>81.5</v>
      </c>
      <c r="Z67" s="251">
        <v>79.6</v>
      </c>
      <c r="AA67" s="251">
        <v>80.9</v>
      </c>
      <c r="AB67" s="251">
        <v>83.9</v>
      </c>
      <c r="AC67" s="251">
        <v>84.3</v>
      </c>
      <c r="AD67" s="251">
        <v>84.2</v>
      </c>
      <c r="AE67" s="251">
        <v>84.7</v>
      </c>
      <c r="AF67" s="251">
        <v>87.8</v>
      </c>
      <c r="AG67" s="251">
        <v>90.9</v>
      </c>
      <c r="AH67" s="251">
        <v>81.1</v>
      </c>
      <c r="AI67" s="251">
        <v>86.5</v>
      </c>
      <c r="AJ67" s="691">
        <v>87.5</v>
      </c>
      <c r="AK67" s="691">
        <v>101.5</v>
      </c>
      <c r="AL67" s="691">
        <v>102.7</v>
      </c>
      <c r="AM67" s="692">
        <v>115.2</v>
      </c>
      <c r="AN67" s="692">
        <v>76.1</v>
      </c>
      <c r="AO67" s="692">
        <v>80.6</v>
      </c>
      <c r="AP67" s="693">
        <v>88</v>
      </c>
      <c r="AQ67" s="691">
        <v>94.2</v>
      </c>
      <c r="AR67" s="692">
        <v>91.4</v>
      </c>
      <c r="AS67" s="691">
        <v>105.8</v>
      </c>
      <c r="AT67" s="692">
        <v>104.69999999999999</v>
      </c>
      <c r="AU67" s="691">
        <v>110.7</v>
      </c>
      <c r="AV67" s="692">
        <v>98.3</v>
      </c>
      <c r="AW67" s="691">
        <v>106.9</v>
      </c>
      <c r="AX67" s="692">
        <v>94.7</v>
      </c>
      <c r="AY67" s="691">
        <v>108.6</v>
      </c>
      <c r="AZ67" s="692">
        <v>94.2</v>
      </c>
      <c r="BA67" s="692">
        <v>104.6</v>
      </c>
      <c r="BB67" s="693">
        <v>92.2</v>
      </c>
      <c r="BC67" s="692">
        <v>105</v>
      </c>
      <c r="BD67" s="693">
        <v>88</v>
      </c>
      <c r="BE67" s="692">
        <v>100</v>
      </c>
      <c r="BF67" s="693">
        <v>92.1</v>
      </c>
      <c r="BG67" s="691">
        <v>102.4</v>
      </c>
      <c r="BH67" s="691">
        <v>89</v>
      </c>
      <c r="BI67" s="691">
        <v>99.1</v>
      </c>
      <c r="BJ67" s="692">
        <v>96.9</v>
      </c>
      <c r="BK67" s="692">
        <v>105.7</v>
      </c>
      <c r="BL67" s="692">
        <v>96.5</v>
      </c>
      <c r="BM67" s="692">
        <v>104.69999999999999</v>
      </c>
      <c r="BN67" s="692">
        <v>95.6</v>
      </c>
      <c r="BO67" s="692">
        <v>102.49999999999999</v>
      </c>
      <c r="BP67" s="692">
        <v>99.1</v>
      </c>
      <c r="BQ67" s="692">
        <v>104</v>
      </c>
      <c r="BR67" s="693">
        <v>93.30000000000001</v>
      </c>
      <c r="BS67" s="692">
        <v>98.9</v>
      </c>
      <c r="BT67" s="693">
        <v>89.9</v>
      </c>
      <c r="BU67" s="693">
        <v>95.6</v>
      </c>
      <c r="BV67" s="693">
        <v>85.6</v>
      </c>
      <c r="BW67" s="694">
        <v>87.6</v>
      </c>
    </row>
    <row r="68" spans="2:75" ht="13.5">
      <c r="B68" s="3">
        <v>3</v>
      </c>
      <c r="C68" s="4" t="s">
        <v>42</v>
      </c>
      <c r="D68" s="221">
        <v>78.7</v>
      </c>
      <c r="E68" s="221">
        <v>78.9</v>
      </c>
      <c r="F68" s="221">
        <v>79.2</v>
      </c>
      <c r="G68" s="221">
        <v>84.5</v>
      </c>
      <c r="H68" s="221">
        <v>86.5</v>
      </c>
      <c r="I68" s="221">
        <v>85.1</v>
      </c>
      <c r="J68" s="221">
        <v>88.9</v>
      </c>
      <c r="K68" s="221">
        <v>87.9</v>
      </c>
      <c r="L68" s="221">
        <v>78.5</v>
      </c>
      <c r="M68" s="221">
        <v>65.2</v>
      </c>
      <c r="N68" s="221">
        <v>65.6</v>
      </c>
      <c r="O68" s="221">
        <v>68.4</v>
      </c>
      <c r="P68" s="221">
        <v>68.2</v>
      </c>
      <c r="Q68" s="221">
        <v>70.6</v>
      </c>
      <c r="R68" s="221">
        <v>75.8</v>
      </c>
      <c r="S68" s="221">
        <v>76.6</v>
      </c>
      <c r="T68" s="221">
        <v>76.6</v>
      </c>
      <c r="U68" s="221">
        <v>76.6</v>
      </c>
      <c r="V68" s="221">
        <v>87.4</v>
      </c>
      <c r="W68" s="221">
        <v>87.4</v>
      </c>
      <c r="X68" s="221">
        <v>87.4</v>
      </c>
      <c r="Y68" s="221">
        <v>87.4</v>
      </c>
      <c r="Z68" s="221">
        <v>86.8</v>
      </c>
      <c r="AA68" s="221">
        <v>86.8</v>
      </c>
      <c r="AB68" s="221">
        <v>89.5</v>
      </c>
      <c r="AC68" s="221">
        <v>89.5</v>
      </c>
      <c r="AD68" s="221">
        <v>88</v>
      </c>
      <c r="AE68" s="221">
        <v>88</v>
      </c>
      <c r="AF68" s="221">
        <v>88.1</v>
      </c>
      <c r="AG68" s="221">
        <v>90.3</v>
      </c>
      <c r="AH68" s="221">
        <v>91.2</v>
      </c>
      <c r="AI68" s="221">
        <v>96.1</v>
      </c>
      <c r="AJ68" s="221">
        <v>90.8</v>
      </c>
      <c r="AK68" s="221">
        <v>100.8</v>
      </c>
      <c r="AL68" s="221">
        <v>95.1</v>
      </c>
      <c r="AM68" s="221">
        <v>103.1</v>
      </c>
      <c r="AN68" s="239">
        <v>94.1</v>
      </c>
      <c r="AO68" s="239">
        <v>100.1</v>
      </c>
      <c r="AP68" s="687">
        <v>97.8</v>
      </c>
      <c r="AQ68" s="221">
        <v>103.1</v>
      </c>
      <c r="AR68" s="239">
        <v>97.3</v>
      </c>
      <c r="AS68" s="221">
        <v>102</v>
      </c>
      <c r="AT68" s="239">
        <v>96.1</v>
      </c>
      <c r="AU68" s="221">
        <v>100.4</v>
      </c>
      <c r="AV68" s="239">
        <v>94.2</v>
      </c>
      <c r="AW68" s="221">
        <v>100.6</v>
      </c>
      <c r="AX68" s="239">
        <v>88.2</v>
      </c>
      <c r="AY68" s="221">
        <v>94.5</v>
      </c>
      <c r="AZ68" s="239">
        <v>97.8</v>
      </c>
      <c r="BA68" s="239">
        <v>103.1</v>
      </c>
      <c r="BB68" s="687">
        <v>98.6</v>
      </c>
      <c r="BC68" s="239">
        <v>103.7</v>
      </c>
      <c r="BD68" s="687">
        <v>96.6</v>
      </c>
      <c r="BE68" s="239">
        <v>101.7</v>
      </c>
      <c r="BF68" s="687">
        <v>97.8</v>
      </c>
      <c r="BG68" s="221">
        <v>102.9</v>
      </c>
      <c r="BH68" s="221">
        <v>93.3</v>
      </c>
      <c r="BI68" s="221">
        <v>98</v>
      </c>
      <c r="BJ68" s="239">
        <v>94.6</v>
      </c>
      <c r="BK68" s="239">
        <v>98.2</v>
      </c>
      <c r="BL68" s="239">
        <v>95.89999999999999</v>
      </c>
      <c r="BM68" s="239">
        <v>99.7</v>
      </c>
      <c r="BN68" s="239">
        <v>94.39999999999999</v>
      </c>
      <c r="BO68" s="239">
        <v>97.89999999999999</v>
      </c>
      <c r="BP68" s="239">
        <v>95.89999999999999</v>
      </c>
      <c r="BQ68" s="239">
        <v>98.5</v>
      </c>
      <c r="BR68" s="687">
        <v>93.2</v>
      </c>
      <c r="BS68" s="239">
        <v>95.6</v>
      </c>
      <c r="BT68" s="687">
        <v>83.2</v>
      </c>
      <c r="BU68" s="687">
        <v>84.89999999999999</v>
      </c>
      <c r="BV68" s="687">
        <v>91.10000000000001</v>
      </c>
      <c r="BW68" s="253">
        <v>91.8</v>
      </c>
    </row>
    <row r="69" spans="2:75" ht="13.5">
      <c r="B69" s="3">
        <v>4</v>
      </c>
      <c r="C69" s="4" t="s">
        <v>44</v>
      </c>
      <c r="D69" s="221">
        <v>81.7</v>
      </c>
      <c r="E69" s="221">
        <v>79.9</v>
      </c>
      <c r="F69" s="221">
        <v>79.1</v>
      </c>
      <c r="G69" s="221">
        <v>80.7</v>
      </c>
      <c r="H69" s="221">
        <v>84.2</v>
      </c>
      <c r="I69" s="221">
        <v>79.8</v>
      </c>
      <c r="J69" s="221">
        <v>84.1</v>
      </c>
      <c r="K69" s="221">
        <v>81.5</v>
      </c>
      <c r="L69" s="221">
        <v>76.6</v>
      </c>
      <c r="M69" s="221">
        <v>68.8</v>
      </c>
      <c r="N69" s="221">
        <v>65.5</v>
      </c>
      <c r="O69" s="221">
        <v>66.9</v>
      </c>
      <c r="P69" s="221">
        <v>69.1</v>
      </c>
      <c r="Q69" s="221">
        <v>68.8</v>
      </c>
      <c r="R69" s="221">
        <v>77</v>
      </c>
      <c r="S69" s="221">
        <v>79.9</v>
      </c>
      <c r="T69" s="221">
        <v>80.1</v>
      </c>
      <c r="U69" s="221">
        <v>83.2</v>
      </c>
      <c r="V69" s="221">
        <v>79.1</v>
      </c>
      <c r="W69" s="221">
        <v>82.6</v>
      </c>
      <c r="X69" s="221">
        <v>80.3</v>
      </c>
      <c r="Y69" s="221">
        <v>80.3</v>
      </c>
      <c r="Z69" s="221">
        <v>83.3</v>
      </c>
      <c r="AA69" s="221">
        <v>85.5</v>
      </c>
      <c r="AB69" s="221">
        <v>83.1</v>
      </c>
      <c r="AC69" s="221">
        <v>83.7</v>
      </c>
      <c r="AD69" s="221">
        <v>84.9</v>
      </c>
      <c r="AE69" s="221">
        <v>85.4</v>
      </c>
      <c r="AF69" s="221">
        <v>85.1</v>
      </c>
      <c r="AG69" s="221">
        <v>87.8</v>
      </c>
      <c r="AH69" s="221">
        <v>90</v>
      </c>
      <c r="AI69" s="221">
        <v>95.5</v>
      </c>
      <c r="AJ69" s="221">
        <v>91.2</v>
      </c>
      <c r="AK69" s="221">
        <v>103.3</v>
      </c>
      <c r="AL69" s="221">
        <v>97.7</v>
      </c>
      <c r="AM69" s="221">
        <v>107.3</v>
      </c>
      <c r="AN69" s="239">
        <v>96</v>
      </c>
      <c r="AO69" s="239">
        <v>103.1</v>
      </c>
      <c r="AP69" s="687">
        <v>96.4</v>
      </c>
      <c r="AQ69" s="221">
        <v>103.2</v>
      </c>
      <c r="AR69" s="239">
        <v>94.5</v>
      </c>
      <c r="AS69" s="221">
        <v>99.8</v>
      </c>
      <c r="AT69" s="239">
        <v>96.2</v>
      </c>
      <c r="AU69" s="221">
        <v>101.2</v>
      </c>
      <c r="AV69" s="239">
        <v>95.9</v>
      </c>
      <c r="AW69" s="221">
        <v>103.7</v>
      </c>
      <c r="AX69" s="239">
        <v>88.5</v>
      </c>
      <c r="AY69" s="221">
        <v>98.5</v>
      </c>
      <c r="AZ69" s="239">
        <v>90.5</v>
      </c>
      <c r="BA69" s="239">
        <v>98.2</v>
      </c>
      <c r="BB69" s="687">
        <v>93.4</v>
      </c>
      <c r="BC69" s="239">
        <v>101.2</v>
      </c>
      <c r="BD69" s="687">
        <v>97</v>
      </c>
      <c r="BE69" s="239">
        <v>104.7</v>
      </c>
      <c r="BF69" s="687">
        <v>97.9</v>
      </c>
      <c r="BG69" s="221">
        <v>104.4</v>
      </c>
      <c r="BH69" s="221">
        <v>93.1</v>
      </c>
      <c r="BI69" s="221">
        <v>99</v>
      </c>
      <c r="BJ69" s="239">
        <v>97.4</v>
      </c>
      <c r="BK69" s="239">
        <v>102.7</v>
      </c>
      <c r="BL69" s="239">
        <v>94.39999999999999</v>
      </c>
      <c r="BM69" s="239">
        <v>99.9</v>
      </c>
      <c r="BN69" s="239">
        <v>91.60000000000001</v>
      </c>
      <c r="BO69" s="239">
        <v>96.7</v>
      </c>
      <c r="BP69" s="239">
        <v>93.4</v>
      </c>
      <c r="BQ69" s="239">
        <v>97.5</v>
      </c>
      <c r="BR69" s="687">
        <v>93.2</v>
      </c>
      <c r="BS69" s="239">
        <v>97.3</v>
      </c>
      <c r="BT69" s="687">
        <v>87.5</v>
      </c>
      <c r="BU69" s="687">
        <v>89.1</v>
      </c>
      <c r="BV69" s="687">
        <v>94.1</v>
      </c>
      <c r="BW69" s="253">
        <v>95.39999999999999</v>
      </c>
    </row>
    <row r="70" spans="2:75" ht="13.5">
      <c r="B70" s="3">
        <v>5</v>
      </c>
      <c r="C70" s="4" t="s">
        <v>45</v>
      </c>
      <c r="D70" s="221">
        <v>81.1</v>
      </c>
      <c r="E70" s="221">
        <v>82.3</v>
      </c>
      <c r="F70" s="221">
        <v>82.8</v>
      </c>
      <c r="G70" s="221">
        <v>86.8</v>
      </c>
      <c r="H70" s="221">
        <v>85.1</v>
      </c>
      <c r="I70" s="221">
        <v>83.1</v>
      </c>
      <c r="J70" s="221">
        <v>83.3</v>
      </c>
      <c r="K70" s="221">
        <v>74</v>
      </c>
      <c r="L70" s="221">
        <v>76.9</v>
      </c>
      <c r="M70" s="221">
        <v>67.8</v>
      </c>
      <c r="N70" s="221">
        <v>68.9</v>
      </c>
      <c r="O70" s="221">
        <v>62.6</v>
      </c>
      <c r="P70" s="221">
        <v>67.3</v>
      </c>
      <c r="Q70" s="221">
        <v>68.8</v>
      </c>
      <c r="R70" s="221">
        <v>79.2</v>
      </c>
      <c r="S70" s="221">
        <v>81.8</v>
      </c>
      <c r="T70" s="221">
        <v>79.3</v>
      </c>
      <c r="U70" s="221">
        <v>81.9</v>
      </c>
      <c r="V70" s="221">
        <v>82.2</v>
      </c>
      <c r="W70" s="221">
        <v>85.4</v>
      </c>
      <c r="X70" s="221">
        <v>83.8</v>
      </c>
      <c r="Y70" s="221">
        <v>85.9</v>
      </c>
      <c r="Z70" s="221">
        <v>87.8</v>
      </c>
      <c r="AA70" s="221">
        <v>89.8</v>
      </c>
      <c r="AB70" s="221">
        <v>86.7</v>
      </c>
      <c r="AC70" s="221">
        <v>87.2</v>
      </c>
      <c r="AD70" s="221">
        <v>87.4</v>
      </c>
      <c r="AE70" s="221">
        <v>87.8</v>
      </c>
      <c r="AF70" s="221">
        <v>86.4</v>
      </c>
      <c r="AG70" s="221">
        <v>89</v>
      </c>
      <c r="AH70" s="221">
        <v>89.7</v>
      </c>
      <c r="AI70" s="221">
        <v>95</v>
      </c>
      <c r="AJ70" s="221">
        <v>90.2</v>
      </c>
      <c r="AK70" s="221">
        <v>102.1</v>
      </c>
      <c r="AL70" s="221">
        <v>94.5</v>
      </c>
      <c r="AM70" s="221">
        <v>103.6</v>
      </c>
      <c r="AN70" s="239">
        <v>91.4</v>
      </c>
      <c r="AO70" s="239">
        <v>98.1</v>
      </c>
      <c r="AP70" s="687">
        <v>92.9</v>
      </c>
      <c r="AQ70" s="221">
        <v>99.1</v>
      </c>
      <c r="AR70" s="239">
        <v>93.1</v>
      </c>
      <c r="AS70" s="221">
        <v>98.3</v>
      </c>
      <c r="AT70" s="239">
        <v>92.10000000000001</v>
      </c>
      <c r="AU70" s="221">
        <v>96.7</v>
      </c>
      <c r="AV70" s="239">
        <v>89.7</v>
      </c>
      <c r="AW70" s="221">
        <v>96.7</v>
      </c>
      <c r="AX70" s="239">
        <v>88.5</v>
      </c>
      <c r="AY70" s="221">
        <v>97.8</v>
      </c>
      <c r="AZ70" s="239">
        <v>90.3</v>
      </c>
      <c r="BA70" s="239">
        <v>97.1</v>
      </c>
      <c r="BB70" s="687">
        <v>91.4</v>
      </c>
      <c r="BC70" s="239">
        <v>98.1</v>
      </c>
      <c r="BD70" s="687">
        <v>92.3</v>
      </c>
      <c r="BE70" s="239">
        <v>98.9</v>
      </c>
      <c r="BF70" s="687">
        <v>93.8</v>
      </c>
      <c r="BG70" s="221">
        <v>100.1</v>
      </c>
      <c r="BH70" s="221">
        <v>89.2</v>
      </c>
      <c r="BI70" s="221">
        <v>94.9</v>
      </c>
      <c r="BJ70" s="239">
        <v>94.3</v>
      </c>
      <c r="BK70" s="239">
        <v>99.2</v>
      </c>
      <c r="BL70" s="239">
        <v>92.2</v>
      </c>
      <c r="BM70" s="239">
        <v>97.1</v>
      </c>
      <c r="BN70" s="239">
        <v>91.5</v>
      </c>
      <c r="BO70" s="239">
        <v>96.39999999999999</v>
      </c>
      <c r="BP70" s="239">
        <v>91.8</v>
      </c>
      <c r="BQ70" s="239">
        <v>95.5</v>
      </c>
      <c r="BR70" s="687">
        <v>88.8</v>
      </c>
      <c r="BS70" s="239">
        <v>92.30000000000001</v>
      </c>
      <c r="BT70" s="687">
        <v>82.1</v>
      </c>
      <c r="BU70" s="687">
        <v>86</v>
      </c>
      <c r="BV70" s="687">
        <v>89.8</v>
      </c>
      <c r="BW70" s="253">
        <v>91</v>
      </c>
    </row>
    <row r="71" spans="2:75" ht="14.25" thickBot="1">
      <c r="B71" s="32">
        <v>6</v>
      </c>
      <c r="C71" s="33" t="s">
        <v>64</v>
      </c>
      <c r="D71" s="303">
        <v>78.6</v>
      </c>
      <c r="E71" s="303">
        <v>78.9</v>
      </c>
      <c r="F71" s="303">
        <v>81</v>
      </c>
      <c r="G71" s="303">
        <v>83.7</v>
      </c>
      <c r="H71" s="303">
        <v>85.4</v>
      </c>
      <c r="I71" s="303">
        <v>80.1</v>
      </c>
      <c r="J71" s="303">
        <v>82.5</v>
      </c>
      <c r="K71" s="303">
        <v>78.8</v>
      </c>
      <c r="L71" s="303">
        <v>74.7</v>
      </c>
      <c r="M71" s="303">
        <v>68.6</v>
      </c>
      <c r="N71" s="303">
        <v>68.2</v>
      </c>
      <c r="O71" s="303">
        <v>69.4</v>
      </c>
      <c r="P71" s="303">
        <v>67.5</v>
      </c>
      <c r="Q71" s="303">
        <v>71.3</v>
      </c>
      <c r="R71" s="303">
        <v>73.3</v>
      </c>
      <c r="S71" s="303">
        <v>74</v>
      </c>
      <c r="T71" s="303">
        <v>75.3</v>
      </c>
      <c r="U71" s="303">
        <v>75.3</v>
      </c>
      <c r="V71" s="303">
        <v>79.1</v>
      </c>
      <c r="W71" s="303">
        <v>79.1</v>
      </c>
      <c r="X71" s="303">
        <v>78.9</v>
      </c>
      <c r="Y71" s="303">
        <v>78.9</v>
      </c>
      <c r="Z71" s="303">
        <v>77.1</v>
      </c>
      <c r="AA71" s="303">
        <v>77.1</v>
      </c>
      <c r="AB71" s="303">
        <v>74.6</v>
      </c>
      <c r="AC71" s="303">
        <v>74.6</v>
      </c>
      <c r="AD71" s="303">
        <v>73.2</v>
      </c>
      <c r="AE71" s="303">
        <v>73.2</v>
      </c>
      <c r="AF71" s="303">
        <v>76.5</v>
      </c>
      <c r="AG71" s="303">
        <v>78.7</v>
      </c>
      <c r="AH71" s="303">
        <v>77.1</v>
      </c>
      <c r="AI71" s="303">
        <v>82</v>
      </c>
      <c r="AJ71" s="303">
        <v>78</v>
      </c>
      <c r="AK71" s="303">
        <v>87</v>
      </c>
      <c r="AL71" s="303">
        <v>82.7</v>
      </c>
      <c r="AM71" s="303">
        <v>89.9</v>
      </c>
      <c r="AN71" s="304">
        <v>79.8</v>
      </c>
      <c r="AO71" s="304">
        <v>85.1</v>
      </c>
      <c r="AP71" s="702">
        <v>80.5</v>
      </c>
      <c r="AQ71" s="303">
        <v>85.3</v>
      </c>
      <c r="AR71" s="304">
        <v>79.7</v>
      </c>
      <c r="AS71" s="303">
        <v>84</v>
      </c>
      <c r="AT71" s="304">
        <v>77.2</v>
      </c>
      <c r="AU71" s="303">
        <v>80.9</v>
      </c>
      <c r="AV71" s="304">
        <v>76.9</v>
      </c>
      <c r="AW71" s="303">
        <v>82.8</v>
      </c>
      <c r="AX71" s="304">
        <v>76.7</v>
      </c>
      <c r="AY71" s="303">
        <v>76.7</v>
      </c>
      <c r="AZ71" s="304">
        <v>76.8</v>
      </c>
      <c r="BA71" s="304">
        <v>76.8</v>
      </c>
      <c r="BB71" s="702">
        <v>75.4</v>
      </c>
      <c r="BC71" s="304">
        <v>75.4</v>
      </c>
      <c r="BD71" s="702">
        <v>75.6</v>
      </c>
      <c r="BE71" s="304">
        <v>75.6</v>
      </c>
      <c r="BF71" s="702">
        <v>78.3</v>
      </c>
      <c r="BG71" s="303">
        <v>78.3</v>
      </c>
      <c r="BH71" s="303">
        <v>78.3</v>
      </c>
      <c r="BI71" s="303">
        <v>78.3</v>
      </c>
      <c r="BJ71" s="304">
        <v>78.9</v>
      </c>
      <c r="BK71" s="304">
        <v>78.9</v>
      </c>
      <c r="BL71" s="304">
        <v>82.5</v>
      </c>
      <c r="BM71" s="304">
        <v>82.5</v>
      </c>
      <c r="BN71" s="304">
        <v>87.6</v>
      </c>
      <c r="BO71" s="304">
        <v>87.6</v>
      </c>
      <c r="BP71" s="304">
        <v>86.6</v>
      </c>
      <c r="BQ71" s="304">
        <v>86.6</v>
      </c>
      <c r="BR71" s="702">
        <v>83.3</v>
      </c>
      <c r="BS71" s="304">
        <v>83.39999999999999</v>
      </c>
      <c r="BT71" s="702">
        <v>73</v>
      </c>
      <c r="BU71" s="702">
        <v>73</v>
      </c>
      <c r="BV71" s="702">
        <v>75.1</v>
      </c>
      <c r="BW71" s="305">
        <v>75.1</v>
      </c>
    </row>
    <row r="72" spans="2:75" ht="14.25" thickBot="1">
      <c r="B72" s="102"/>
      <c r="C72" s="9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0"/>
      <c r="AO72" s="280"/>
      <c r="AP72" s="700"/>
      <c r="AQ72" s="281"/>
      <c r="AR72" s="280"/>
      <c r="AS72" s="281"/>
      <c r="AT72" s="280"/>
      <c r="AU72" s="281"/>
      <c r="AV72" s="280"/>
      <c r="AW72" s="281"/>
      <c r="AX72" s="280"/>
      <c r="AY72" s="281"/>
      <c r="AZ72" s="280"/>
      <c r="BA72" s="280"/>
      <c r="BB72" s="700"/>
      <c r="BC72" s="280"/>
      <c r="BD72" s="700"/>
      <c r="BE72" s="280"/>
      <c r="BF72" s="700"/>
      <c r="BG72" s="281"/>
      <c r="BH72" s="281"/>
      <c r="BI72" s="281"/>
      <c r="BJ72" s="280"/>
      <c r="BK72" s="280"/>
      <c r="BL72" s="280"/>
      <c r="BM72" s="280"/>
      <c r="BN72" s="280"/>
      <c r="BO72" s="280"/>
      <c r="BP72" s="280"/>
      <c r="BQ72" s="280"/>
      <c r="BR72" s="700"/>
      <c r="BS72" s="280"/>
      <c r="BT72" s="700"/>
      <c r="BU72" s="700"/>
      <c r="BV72" s="700"/>
      <c r="BW72" s="282"/>
    </row>
    <row r="73" spans="2:75" ht="13.5">
      <c r="B73" s="257"/>
      <c r="C73" s="1402" t="s">
        <v>121</v>
      </c>
      <c r="D73" s="259">
        <f>AVERAGE(D5,D11,D14,D21,D28,D29,D31,D40,D43,D48,D51,D55,D56,D60)</f>
        <v>78.46428571428571</v>
      </c>
      <c r="E73" s="259">
        <f aca="true" t="shared" si="0" ref="E73:AI73">AVERAGE(E5,E11,E14,E21,E28,E29,E31,E40,E43,E48,E51,E55,E56,E60)</f>
        <v>80.5</v>
      </c>
      <c r="F73" s="259">
        <f t="shared" si="0"/>
        <v>80.09285714285713</v>
      </c>
      <c r="G73" s="259">
        <f t="shared" si="0"/>
        <v>79.67857142857142</v>
      </c>
      <c r="H73" s="259">
        <f t="shared" si="0"/>
        <v>81.3</v>
      </c>
      <c r="I73" s="259">
        <f t="shared" si="0"/>
        <v>81.10714285714288</v>
      </c>
      <c r="J73" s="259">
        <f t="shared" si="0"/>
        <v>85.10714285714286</v>
      </c>
      <c r="K73" s="259">
        <f t="shared" si="0"/>
        <v>81.73571428571428</v>
      </c>
      <c r="L73" s="259">
        <f t="shared" si="0"/>
        <v>77.76428571428572</v>
      </c>
      <c r="M73" s="259">
        <f t="shared" si="0"/>
        <v>74.10714285714286</v>
      </c>
      <c r="N73" s="259">
        <f t="shared" si="0"/>
        <v>76.27857142857144</v>
      </c>
      <c r="O73" s="259">
        <f t="shared" si="0"/>
        <v>76.72142857142858</v>
      </c>
      <c r="P73" s="259">
        <f t="shared" si="0"/>
        <v>75.97142857142856</v>
      </c>
      <c r="Q73" s="259">
        <f t="shared" si="0"/>
        <v>79.34285714285714</v>
      </c>
      <c r="R73" s="259">
        <f t="shared" si="0"/>
        <v>81.77142857142857</v>
      </c>
      <c r="S73" s="259">
        <f t="shared" si="0"/>
        <v>85.16428571428573</v>
      </c>
      <c r="T73" s="259">
        <f t="shared" si="0"/>
        <v>82.7</v>
      </c>
      <c r="U73" s="259">
        <f t="shared" si="0"/>
        <v>85.97857142857141</v>
      </c>
      <c r="V73" s="259">
        <f t="shared" si="0"/>
        <v>84.22857142857143</v>
      </c>
      <c r="W73" s="259">
        <f t="shared" si="0"/>
        <v>88.09285714285714</v>
      </c>
      <c r="X73" s="259">
        <f t="shared" si="0"/>
        <v>85.84999999999998</v>
      </c>
      <c r="Y73" s="259">
        <f t="shared" si="0"/>
        <v>88.54285714285716</v>
      </c>
      <c r="Z73" s="259">
        <f t="shared" si="0"/>
        <v>86.09285714285714</v>
      </c>
      <c r="AA73" s="259">
        <f t="shared" si="0"/>
        <v>88.42857142857143</v>
      </c>
      <c r="AB73" s="259">
        <f t="shared" si="0"/>
        <v>86.59285714285716</v>
      </c>
      <c r="AC73" s="259">
        <f t="shared" si="0"/>
        <v>87.18571428571428</v>
      </c>
      <c r="AD73" s="259">
        <f t="shared" si="0"/>
        <v>84.62857142857145</v>
      </c>
      <c r="AE73" s="259">
        <f t="shared" si="0"/>
        <v>85.20714285714284</v>
      </c>
      <c r="AF73" s="259">
        <f t="shared" si="0"/>
        <v>87.58571428571427</v>
      </c>
      <c r="AG73" s="259">
        <f t="shared" si="0"/>
        <v>90.10000000000001</v>
      </c>
      <c r="AH73" s="259">
        <f t="shared" si="0"/>
        <v>90.41428571428573</v>
      </c>
      <c r="AI73" s="259">
        <f t="shared" si="0"/>
        <v>95.49999999999999</v>
      </c>
      <c r="AJ73" s="259">
        <f>AVERAGE(AJ5,AJ11,AJ14,AJ21,AJ28,AJ29,AJ31,AJ40,AJ43,AJ48,AJ51,AJ54,AJ60)</f>
        <v>90.05384615384614</v>
      </c>
      <c r="AK73" s="259">
        <f>AVERAGE(AK5,AK11,AK14,AK21,AK28,AK29,AK31,AK40,AK43,AK48,AK51,AK54,AK60)</f>
        <v>99.44615384615385</v>
      </c>
      <c r="AL73" s="259">
        <f>AVERAGE(AL4,AL10,AL14,AL20,AL28:AL29,AL31,AL39,AL42,AL47,AL51,AL54,AL59)</f>
        <v>93.29999999999998</v>
      </c>
      <c r="AM73" s="259">
        <f>AVERAGE(AM4,AM10,AM14,AM20,AM28:AM29,AM31,AM39,AM42,AM47,AM51,AM54,AM59)</f>
        <v>100.72471663718929</v>
      </c>
      <c r="AN73" s="260">
        <f>AVERAGE(AN4,AN10,AN13,AN20,AN28:AN30,AN39,AN42,AN47,AN51,AN54,AN59)</f>
        <v>91.73846153846154</v>
      </c>
      <c r="AO73" s="260">
        <f>AVERAGE(AO4,AO10,AO13,AO20,AO28:AO30,AO39,AO42,AO47,AO51,AO54,AO59)</f>
        <v>97.36153846153846</v>
      </c>
      <c r="AP73" s="696">
        <f>AVERAGE(AP4,AP10,AP13,AP20,AP28:AP30,AP39,AP42,AP47,AP51,AP54,AP59)</f>
        <v>91.76153846153846</v>
      </c>
      <c r="AQ73" s="259">
        <f>AVERAGE(AQ4,AQ10,AQ13,AQ20,AQ28:AQ30,AQ39,AQ42,AQ47,AQ51,AQ54,AQ59)</f>
        <v>96.63076923076922</v>
      </c>
      <c r="AR73" s="260">
        <f aca="true" t="shared" si="1" ref="AR73:BI73">AVERAGE(AR4,AR10,AR13,AR20,AR28:AR30,AR39,AR42,AR47,AR50,AR54,AR59)</f>
        <v>94.33076923076922</v>
      </c>
      <c r="AS73" s="259">
        <f t="shared" si="1"/>
        <v>98.53846153846156</v>
      </c>
      <c r="AT73" s="259">
        <f t="shared" si="1"/>
        <v>94.56923076923076</v>
      </c>
      <c r="AU73" s="259">
        <f t="shared" si="1"/>
        <v>98.15384615384613</v>
      </c>
      <c r="AV73" s="259">
        <f t="shared" si="1"/>
        <v>94.1923076923077</v>
      </c>
      <c r="AW73" s="259">
        <f t="shared" si="1"/>
        <v>100.05384615384615</v>
      </c>
      <c r="AX73" s="260">
        <f t="shared" si="1"/>
        <v>89.82307692307693</v>
      </c>
      <c r="AY73" s="259">
        <f t="shared" si="1"/>
        <v>98.3769230769231</v>
      </c>
      <c r="AZ73" s="260">
        <f t="shared" si="1"/>
        <v>91.1923076923077</v>
      </c>
      <c r="BA73" s="260">
        <f t="shared" si="1"/>
        <v>97.65384615384616</v>
      </c>
      <c r="BB73" s="696">
        <f t="shared" si="1"/>
        <v>91.48461538461538</v>
      </c>
      <c r="BC73" s="260">
        <f t="shared" si="1"/>
        <v>98.79999999999998</v>
      </c>
      <c r="BD73" s="696">
        <f t="shared" si="1"/>
        <v>90.52307692307691</v>
      </c>
      <c r="BE73" s="260">
        <f t="shared" si="1"/>
        <v>97.69999999999999</v>
      </c>
      <c r="BF73" s="696">
        <f t="shared" si="1"/>
        <v>92.70769230769231</v>
      </c>
      <c r="BG73" s="259">
        <f t="shared" si="1"/>
        <v>99.04615384615384</v>
      </c>
      <c r="BH73" s="259">
        <f t="shared" si="1"/>
        <v>91.67692307692307</v>
      </c>
      <c r="BI73" s="259">
        <f t="shared" si="1"/>
        <v>97.26923076923077</v>
      </c>
      <c r="BJ73" s="260">
        <f>AVERAGE(BJ4,BJ10,BJ13,BJ20,BJ28:BJ30,BJ39,BJ42,BJ47,BJ50,BJ54,BJ59)</f>
        <v>94.08461538461538</v>
      </c>
      <c r="BK73" s="260">
        <f>AVERAGE(BK4,BK10,BK13,BK20,BK28:BK30,BK39,BK42,BK47,BK50,BK54,BK59)</f>
        <v>99.04615384615384</v>
      </c>
      <c r="BL73" s="260">
        <v>94.46923076923076</v>
      </c>
      <c r="BM73" s="260">
        <v>99.86153846153846</v>
      </c>
      <c r="BN73" s="260">
        <v>95.26153846153845</v>
      </c>
      <c r="BO73" s="260">
        <v>100.76923076923077</v>
      </c>
      <c r="BP73" s="260">
        <v>95.65384615384617</v>
      </c>
      <c r="BQ73" s="260">
        <v>100.53846153846153</v>
      </c>
      <c r="BR73" s="696">
        <v>95.56153846153848</v>
      </c>
      <c r="BS73" s="260">
        <v>100.40769230769232</v>
      </c>
      <c r="BT73" s="696">
        <v>89.66153846153846</v>
      </c>
      <c r="BU73" s="696">
        <v>94.56923076923076</v>
      </c>
      <c r="BV73" s="696">
        <v>94.03846153846153</v>
      </c>
      <c r="BW73" s="261">
        <v>95.64615384615385</v>
      </c>
    </row>
    <row r="74" spans="2:75" ht="14.25" thickBot="1">
      <c r="B74" s="262"/>
      <c r="C74" s="1403"/>
      <c r="D74" s="263">
        <v>79.1</v>
      </c>
      <c r="E74" s="263">
        <v>81.2</v>
      </c>
      <c r="F74" s="263">
        <v>80.9</v>
      </c>
      <c r="G74" s="263">
        <v>80.8</v>
      </c>
      <c r="H74" s="263">
        <v>82.5</v>
      </c>
      <c r="I74" s="263">
        <v>82</v>
      </c>
      <c r="J74" s="263">
        <v>85.6</v>
      </c>
      <c r="K74" s="263">
        <v>82.3</v>
      </c>
      <c r="L74" s="263">
        <v>79</v>
      </c>
      <c r="M74" s="263">
        <v>74.7</v>
      </c>
      <c r="N74" s="263">
        <v>76</v>
      </c>
      <c r="O74" s="263">
        <v>76</v>
      </c>
      <c r="P74" s="263">
        <v>75.9</v>
      </c>
      <c r="Q74" s="263">
        <v>79.4</v>
      </c>
      <c r="R74" s="263">
        <v>82.1</v>
      </c>
      <c r="S74" s="263">
        <v>85.8</v>
      </c>
      <c r="T74" s="263">
        <v>82.8</v>
      </c>
      <c r="U74" s="263">
        <v>86.4</v>
      </c>
      <c r="V74" s="263">
        <v>84</v>
      </c>
      <c r="W74" s="263">
        <v>88.1</v>
      </c>
      <c r="X74" s="263">
        <v>86</v>
      </c>
      <c r="Y74" s="263">
        <v>88.9</v>
      </c>
      <c r="Z74" s="263">
        <v>85.9</v>
      </c>
      <c r="AA74" s="263">
        <v>88.4</v>
      </c>
      <c r="AB74" s="263">
        <v>86</v>
      </c>
      <c r="AC74" s="263">
        <v>86.6</v>
      </c>
      <c r="AD74" s="263">
        <v>84</v>
      </c>
      <c r="AE74" s="263">
        <v>84.6</v>
      </c>
      <c r="AF74" s="263">
        <v>86.4</v>
      </c>
      <c r="AG74" s="263">
        <v>89</v>
      </c>
      <c r="AH74" s="263">
        <v>88.5</v>
      </c>
      <c r="AI74" s="263">
        <v>93.5</v>
      </c>
      <c r="AJ74" s="263">
        <v>88.2</v>
      </c>
      <c r="AK74" s="263">
        <v>97.3</v>
      </c>
      <c r="AL74" s="263">
        <v>91.9</v>
      </c>
      <c r="AM74" s="263">
        <v>99.2</v>
      </c>
      <c r="AN74" s="264">
        <v>91</v>
      </c>
      <c r="AO74" s="264">
        <v>96.6</v>
      </c>
      <c r="AP74" s="697">
        <v>91.2</v>
      </c>
      <c r="AQ74" s="263">
        <v>96</v>
      </c>
      <c r="AR74" s="264">
        <v>93.8</v>
      </c>
      <c r="AS74" s="263">
        <v>97.9</v>
      </c>
      <c r="AT74" s="264">
        <v>94.3</v>
      </c>
      <c r="AU74" s="263">
        <v>97.9</v>
      </c>
      <c r="AV74" s="264">
        <v>94.1</v>
      </c>
      <c r="AW74" s="263">
        <v>100.1</v>
      </c>
      <c r="AX74" s="264">
        <v>90.2</v>
      </c>
      <c r="AY74" s="263">
        <v>98.8</v>
      </c>
      <c r="AZ74" s="264">
        <v>91.6</v>
      </c>
      <c r="BA74" s="264">
        <v>98.1</v>
      </c>
      <c r="BB74" s="697">
        <v>91.6</v>
      </c>
      <c r="BC74" s="264">
        <v>99.1</v>
      </c>
      <c r="BD74" s="697">
        <v>91</v>
      </c>
      <c r="BE74" s="264">
        <v>98.5</v>
      </c>
      <c r="BF74" s="697">
        <v>92.6</v>
      </c>
      <c r="BG74" s="263">
        <v>99.4</v>
      </c>
      <c r="BH74" s="263">
        <v>91.8</v>
      </c>
      <c r="BI74" s="263">
        <v>97.8</v>
      </c>
      <c r="BJ74" s="264">
        <v>94.1</v>
      </c>
      <c r="BK74" s="264">
        <v>99.4</v>
      </c>
      <c r="BL74" s="264">
        <v>94.5</v>
      </c>
      <c r="BM74" s="264">
        <v>100.2</v>
      </c>
      <c r="BN74" s="264">
        <v>95.3</v>
      </c>
      <c r="BO74" s="264">
        <v>101.1</v>
      </c>
      <c r="BP74" s="264">
        <v>96</v>
      </c>
      <c r="BQ74" s="264">
        <v>101</v>
      </c>
      <c r="BR74" s="697">
        <v>95.7</v>
      </c>
      <c r="BS74" s="264">
        <v>100.8</v>
      </c>
      <c r="BT74" s="697">
        <v>89.9</v>
      </c>
      <c r="BU74" s="697">
        <v>95.19999999999999</v>
      </c>
      <c r="BV74" s="697">
        <v>94.19999999999999</v>
      </c>
      <c r="BW74" s="265">
        <v>96</v>
      </c>
    </row>
    <row r="75" spans="2:75" ht="14.25" thickBot="1">
      <c r="B75" s="732" t="s">
        <v>177</v>
      </c>
      <c r="C75" s="90"/>
      <c r="D75" s="266">
        <v>79.3</v>
      </c>
      <c r="E75" s="267">
        <v>79.1</v>
      </c>
      <c r="F75" s="267">
        <v>78.8</v>
      </c>
      <c r="G75" s="267">
        <v>79.3</v>
      </c>
      <c r="H75" s="267">
        <v>80.7</v>
      </c>
      <c r="I75" s="267">
        <v>80</v>
      </c>
      <c r="J75" s="267">
        <v>81.3</v>
      </c>
      <c r="K75" s="267">
        <v>78.7</v>
      </c>
      <c r="L75" s="267">
        <v>76.1</v>
      </c>
      <c r="M75" s="267">
        <v>72.1</v>
      </c>
      <c r="N75" s="267">
        <v>72.2</v>
      </c>
      <c r="O75" s="267">
        <v>73.3</v>
      </c>
      <c r="P75" s="267">
        <v>74.3</v>
      </c>
      <c r="Q75" s="267">
        <v>78</v>
      </c>
      <c r="R75" s="267">
        <v>79.3</v>
      </c>
      <c r="S75" s="267">
        <v>82.8</v>
      </c>
      <c r="T75" s="267">
        <v>79.8</v>
      </c>
      <c r="U75" s="267">
        <v>83.1</v>
      </c>
      <c r="V75" s="267">
        <v>81.3</v>
      </c>
      <c r="W75" s="267">
        <v>85.2</v>
      </c>
      <c r="X75" s="267">
        <v>83.1</v>
      </c>
      <c r="Y75" s="267">
        <v>85.5</v>
      </c>
      <c r="Z75" s="267">
        <v>84.2</v>
      </c>
      <c r="AA75" s="267">
        <v>86.6</v>
      </c>
      <c r="AB75" s="267">
        <v>84</v>
      </c>
      <c r="AC75" s="267">
        <v>84.6</v>
      </c>
      <c r="AD75" s="267">
        <v>83.5</v>
      </c>
      <c r="AE75" s="267">
        <v>84.2</v>
      </c>
      <c r="AF75" s="267">
        <v>85.1</v>
      </c>
      <c r="AG75" s="267">
        <v>87.5</v>
      </c>
      <c r="AH75" s="267">
        <v>87.8</v>
      </c>
      <c r="AI75" s="267">
        <v>92.6</v>
      </c>
      <c r="AJ75" s="267">
        <v>87.4</v>
      </c>
      <c r="AK75" s="267">
        <v>96.4</v>
      </c>
      <c r="AL75" s="267">
        <v>90.4</v>
      </c>
      <c r="AM75" s="267">
        <v>97.6</v>
      </c>
      <c r="AN75" s="267">
        <v>90.3</v>
      </c>
      <c r="AO75" s="267">
        <v>95.9</v>
      </c>
      <c r="AP75" s="698">
        <v>90.5</v>
      </c>
      <c r="AQ75" s="268">
        <v>96</v>
      </c>
      <c r="AR75" s="267">
        <v>92</v>
      </c>
      <c r="AS75" s="268">
        <v>96</v>
      </c>
      <c r="AT75" s="267">
        <v>91.5</v>
      </c>
      <c r="AU75" s="268">
        <v>95.3</v>
      </c>
      <c r="AV75" s="267">
        <v>91.1</v>
      </c>
      <c r="AW75" s="268">
        <v>97.1</v>
      </c>
      <c r="AX75" s="267">
        <v>88.2</v>
      </c>
      <c r="AY75" s="268">
        <v>96</v>
      </c>
      <c r="AZ75" s="267">
        <v>89.6</v>
      </c>
      <c r="BA75" s="267">
        <v>96.1</v>
      </c>
      <c r="BB75" s="698">
        <v>90.1</v>
      </c>
      <c r="BC75" s="267">
        <v>96.8</v>
      </c>
      <c r="BD75" s="698">
        <v>89.4</v>
      </c>
      <c r="BE75" s="267">
        <v>96.2</v>
      </c>
      <c r="BF75" s="698">
        <v>90.5</v>
      </c>
      <c r="BG75" s="268">
        <v>96.8</v>
      </c>
      <c r="BH75" s="268">
        <v>89.2</v>
      </c>
      <c r="BI75" s="268">
        <v>94.7</v>
      </c>
      <c r="BJ75" s="267">
        <v>91.6</v>
      </c>
      <c r="BK75" s="267">
        <v>96.4</v>
      </c>
      <c r="BL75" s="267">
        <v>92.1</v>
      </c>
      <c r="BM75" s="267">
        <v>97.1</v>
      </c>
      <c r="BN75" s="267">
        <v>92.4</v>
      </c>
      <c r="BO75" s="267">
        <v>97.4</v>
      </c>
      <c r="BP75" s="267">
        <v>93</v>
      </c>
      <c r="BQ75" s="267">
        <v>97.2</v>
      </c>
      <c r="BR75" s="698">
        <v>92.3</v>
      </c>
      <c r="BS75" s="267">
        <v>96.5</v>
      </c>
      <c r="BT75" s="698">
        <v>88.1</v>
      </c>
      <c r="BU75" s="698">
        <v>92.6</v>
      </c>
      <c r="BV75" s="698">
        <v>91.5</v>
      </c>
      <c r="BW75" s="269">
        <v>93</v>
      </c>
    </row>
    <row r="76" spans="2:76" ht="13.5">
      <c r="B76" s="257"/>
      <c r="C76" s="1402" t="s">
        <v>122</v>
      </c>
      <c r="D76" s="259">
        <f>AVERAGE(D6:D9,D12,D15:D19,D22:D27,D32:D38,D41,D44:D46,D49,D52:D53,D57:D58,D61,D63:D71)</f>
        <v>79.38571428571429</v>
      </c>
      <c r="E76" s="259">
        <f aca="true" t="shared" si="2" ref="E76:AI76">AVERAGE(E6:E9,E12,E15:E19,E22:E27,E32:E38,E41,E44:E46,E49,E52:E53,E57:E58,E61,E63:E71)</f>
        <v>80.34285714285714</v>
      </c>
      <c r="F76" s="259">
        <f t="shared" si="2"/>
        <v>80.60952380952378</v>
      </c>
      <c r="G76" s="259">
        <f t="shared" si="2"/>
        <v>83.55000000000001</v>
      </c>
      <c r="H76" s="259">
        <f t="shared" si="2"/>
        <v>85.57619047619049</v>
      </c>
      <c r="I76" s="259">
        <f t="shared" si="2"/>
        <v>83.13095238095241</v>
      </c>
      <c r="J76" s="259">
        <f t="shared" si="2"/>
        <v>85.97380952380954</v>
      </c>
      <c r="K76" s="259">
        <f t="shared" si="2"/>
        <v>83.5261904761905</v>
      </c>
      <c r="L76" s="259">
        <f t="shared" si="2"/>
        <v>79.90238095238094</v>
      </c>
      <c r="M76" s="259">
        <f t="shared" si="2"/>
        <v>72.22857142857144</v>
      </c>
      <c r="N76" s="259">
        <f t="shared" si="2"/>
        <v>72.40238095238094</v>
      </c>
      <c r="O76" s="259">
        <f t="shared" si="2"/>
        <v>72.87380952380951</v>
      </c>
      <c r="P76" s="259">
        <f t="shared" si="2"/>
        <v>72.63571428571427</v>
      </c>
      <c r="Q76" s="259">
        <f t="shared" si="2"/>
        <v>75.17380952380954</v>
      </c>
      <c r="R76" s="259">
        <f t="shared" si="2"/>
        <v>79.17857142857143</v>
      </c>
      <c r="S76" s="259">
        <f t="shared" si="2"/>
        <v>80.53809523809525</v>
      </c>
      <c r="T76" s="259">
        <f t="shared" si="2"/>
        <v>79.71428571428571</v>
      </c>
      <c r="U76" s="259">
        <f t="shared" si="2"/>
        <v>80.96666666666667</v>
      </c>
      <c r="V76" s="259">
        <f t="shared" si="2"/>
        <v>81.37142857142857</v>
      </c>
      <c r="W76" s="259">
        <f t="shared" si="2"/>
        <v>82.81904761904761</v>
      </c>
      <c r="X76" s="259">
        <f t="shared" si="2"/>
        <v>83.21707317073174</v>
      </c>
      <c r="Y76" s="259">
        <f t="shared" si="2"/>
        <v>84.34761904761906</v>
      </c>
      <c r="Z76" s="259">
        <f t="shared" si="2"/>
        <v>83.87619047619049</v>
      </c>
      <c r="AA76" s="259">
        <f t="shared" si="2"/>
        <v>84.84761904761906</v>
      </c>
      <c r="AB76" s="259">
        <f t="shared" si="2"/>
        <v>84.82380952380952</v>
      </c>
      <c r="AC76" s="259">
        <f t="shared" si="2"/>
        <v>85.06428571428572</v>
      </c>
      <c r="AD76" s="259">
        <f t="shared" si="2"/>
        <v>85.25</v>
      </c>
      <c r="AE76" s="259">
        <f t="shared" si="2"/>
        <v>85.4714285714286</v>
      </c>
      <c r="AF76" s="259">
        <f t="shared" si="2"/>
        <v>87.91904761904762</v>
      </c>
      <c r="AG76" s="259">
        <f t="shared" si="2"/>
        <v>90.71190476190478</v>
      </c>
      <c r="AH76" s="259">
        <f t="shared" si="2"/>
        <v>90.8952380952381</v>
      </c>
      <c r="AI76" s="259">
        <f t="shared" si="2"/>
        <v>96.85238095238094</v>
      </c>
      <c r="AJ76" s="259">
        <f>AVERAGE(AJ6:AJ9,AJ12,AJ15:AJ19,AJ22:AJ27,AJ32:AJ38,AJ41,AJ44:AJ46,AJ49,AJ52:AJ53,AJ61,AJ63:AJ71)</f>
        <v>91.1</v>
      </c>
      <c r="AK76" s="259">
        <f>AVERAGE(AK6:AK9,AK12,AK15:AK19,AK22:AK27,AK32:AK38,AK41,AK44:AK46,AK49,AK52:AK53,AK61,AK63:AK71)</f>
        <v>102.7275</v>
      </c>
      <c r="AL76" s="259">
        <f>AVERAGE(AL15:AL19,AL32:AL38,AL52:AL53,AL62,AL67:AL71)</f>
        <v>96.815</v>
      </c>
      <c r="AM76" s="259">
        <f>AVERAGE(AM15:AM19,AM32:AM38,AM52:AM53,AM62,AM67:AM71)</f>
        <v>106.34</v>
      </c>
      <c r="AN76" s="260">
        <f>AVERAGE(AN19,AN52:AN53,AN62,AN67:AN71)</f>
        <v>91.05555555555556</v>
      </c>
      <c r="AO76" s="260">
        <f>AVERAGE(AO19,AO52:AO53,AO62,AO67:AO71)</f>
        <v>97.23333333333335</v>
      </c>
      <c r="AP76" s="696">
        <f>AVERAGE(AP19,AP52:AP53,AP62,AP67:AP71)</f>
        <v>92.58888888888889</v>
      </c>
      <c r="AQ76" s="259">
        <f>AVERAGE(AQ19,AQ52:AQ53,AQ62,AQ67:AQ71)</f>
        <v>98.36666666666666</v>
      </c>
      <c r="AR76" s="260">
        <f>AVERAGE(AR19,AR62,AR67:AR71)</f>
        <v>93.07142857142857</v>
      </c>
      <c r="AS76" s="259">
        <f>AVERAGE(AS19,AS62,AS67:AS71)</f>
        <v>99.34285714285714</v>
      </c>
      <c r="AT76" s="259">
        <f>AVERAGE(AT19,AT62,AT67:AT71)</f>
        <v>93.67142857142856</v>
      </c>
      <c r="AU76" s="259">
        <f>AVERAGE(AU19,AU62,AU67:AU71)</f>
        <v>98.3142857142857</v>
      </c>
      <c r="AV76" s="259">
        <f aca="true" t="shared" si="3" ref="AV76:BI76">AVERAGE(AV62,AV67:AV71)</f>
        <v>91.18333333333334</v>
      </c>
      <c r="AW76" s="259">
        <f t="shared" si="3"/>
        <v>98.13333333333333</v>
      </c>
      <c r="AX76" s="260">
        <f t="shared" si="3"/>
        <v>87.06666666666666</v>
      </c>
      <c r="AY76" s="259">
        <f t="shared" si="3"/>
        <v>94.71666666666668</v>
      </c>
      <c r="AZ76" s="260">
        <f t="shared" si="3"/>
        <v>89.56666666666666</v>
      </c>
      <c r="BA76" s="260">
        <f t="shared" si="3"/>
        <v>95.39999999999998</v>
      </c>
      <c r="BB76" s="696">
        <f t="shared" si="3"/>
        <v>90.49999999999999</v>
      </c>
      <c r="BC76" s="260">
        <f t="shared" si="3"/>
        <v>96.73333333333333</v>
      </c>
      <c r="BD76" s="696">
        <f t="shared" si="3"/>
        <v>90.10000000000001</v>
      </c>
      <c r="BE76" s="260">
        <f t="shared" si="3"/>
        <v>96.16666666666667</v>
      </c>
      <c r="BF76" s="696">
        <f t="shared" si="3"/>
        <v>92.14999999999999</v>
      </c>
      <c r="BG76" s="259">
        <f t="shared" si="3"/>
        <v>97.68333333333334</v>
      </c>
      <c r="BH76" s="259">
        <f t="shared" si="3"/>
        <v>89.36666666666667</v>
      </c>
      <c r="BI76" s="259">
        <f t="shared" si="3"/>
        <v>94.55</v>
      </c>
      <c r="BJ76" s="260">
        <f>AVERAGE(BJ62,BJ67:BJ71)</f>
        <v>93.16666666666667</v>
      </c>
      <c r="BK76" s="260">
        <f>AVERAGE(BK62,BK67:BK71)</f>
        <v>97.55</v>
      </c>
      <c r="BL76" s="260">
        <v>92.91666666666667</v>
      </c>
      <c r="BM76" s="260">
        <v>97.28333333333335</v>
      </c>
      <c r="BN76" s="260">
        <v>92.83333333333333</v>
      </c>
      <c r="BO76" s="260">
        <v>96.86666666666666</v>
      </c>
      <c r="BP76" s="260">
        <v>93.98333333333333</v>
      </c>
      <c r="BQ76" s="260">
        <v>96.96666666666665</v>
      </c>
      <c r="BR76" s="696">
        <v>91.35000000000001</v>
      </c>
      <c r="BS76" s="260">
        <v>94.43333333333334</v>
      </c>
      <c r="BT76" s="696">
        <v>84.68333333333334</v>
      </c>
      <c r="BU76" s="696">
        <v>87.33333333333333</v>
      </c>
      <c r="BV76" s="696">
        <v>83.81666666666666</v>
      </c>
      <c r="BW76" s="261">
        <v>84.75</v>
      </c>
      <c r="BX76" s="34"/>
    </row>
    <row r="77" spans="2:76" ht="14.25" thickBot="1">
      <c r="B77" s="270"/>
      <c r="C77" s="1403"/>
      <c r="D77" s="263">
        <v>77.3</v>
      </c>
      <c r="E77" s="263">
        <v>80.1</v>
      </c>
      <c r="F77" s="263">
        <v>80.6</v>
      </c>
      <c r="G77" s="263">
        <v>83.4</v>
      </c>
      <c r="H77" s="263">
        <v>85.5</v>
      </c>
      <c r="I77" s="263">
        <v>83</v>
      </c>
      <c r="J77" s="263">
        <v>86</v>
      </c>
      <c r="K77" s="263">
        <v>83.1</v>
      </c>
      <c r="L77" s="263">
        <v>79.7</v>
      </c>
      <c r="M77" s="263">
        <v>72.2</v>
      </c>
      <c r="N77" s="263">
        <v>72.5</v>
      </c>
      <c r="O77" s="263">
        <v>72.9</v>
      </c>
      <c r="P77" s="263">
        <v>72.9</v>
      </c>
      <c r="Q77" s="263">
        <v>75.5</v>
      </c>
      <c r="R77" s="263">
        <v>79.6</v>
      </c>
      <c r="S77" s="263">
        <v>81.2</v>
      </c>
      <c r="T77" s="263">
        <v>80.2</v>
      </c>
      <c r="U77" s="263">
        <v>81.7</v>
      </c>
      <c r="V77" s="263">
        <v>81.7</v>
      </c>
      <c r="W77" s="263">
        <v>83.4</v>
      </c>
      <c r="X77" s="263">
        <v>83.3</v>
      </c>
      <c r="Y77" s="263">
        <v>84.6</v>
      </c>
      <c r="Z77" s="263">
        <v>83.6</v>
      </c>
      <c r="AA77" s="263">
        <v>84.8</v>
      </c>
      <c r="AB77" s="263">
        <v>84.5</v>
      </c>
      <c r="AC77" s="263">
        <v>84.8</v>
      </c>
      <c r="AD77" s="263">
        <v>84.8</v>
      </c>
      <c r="AE77" s="263">
        <v>85.1</v>
      </c>
      <c r="AF77" s="263">
        <v>87.2</v>
      </c>
      <c r="AG77" s="263">
        <v>89.9</v>
      </c>
      <c r="AH77" s="263">
        <v>90.5</v>
      </c>
      <c r="AI77" s="263">
        <v>96.3</v>
      </c>
      <c r="AJ77" s="263">
        <v>90.4</v>
      </c>
      <c r="AK77" s="263">
        <v>101.9</v>
      </c>
      <c r="AL77" s="263">
        <v>96.5</v>
      </c>
      <c r="AM77" s="263">
        <v>105.7</v>
      </c>
      <c r="AN77" s="264">
        <v>93.2</v>
      </c>
      <c r="AO77" s="264">
        <v>99.4</v>
      </c>
      <c r="AP77" s="697">
        <v>94.3</v>
      </c>
      <c r="AQ77" s="263">
        <v>100</v>
      </c>
      <c r="AR77" s="264">
        <v>95</v>
      </c>
      <c r="AS77" s="263">
        <v>100.7</v>
      </c>
      <c r="AT77" s="264">
        <v>94.2</v>
      </c>
      <c r="AU77" s="263">
        <v>98.7</v>
      </c>
      <c r="AV77" s="264">
        <v>91.7</v>
      </c>
      <c r="AW77" s="263">
        <v>98.4</v>
      </c>
      <c r="AX77" s="264">
        <v>86.9</v>
      </c>
      <c r="AY77" s="263">
        <v>94.2</v>
      </c>
      <c r="AZ77" s="264">
        <v>89.1</v>
      </c>
      <c r="BA77" s="264">
        <v>94.7</v>
      </c>
      <c r="BB77" s="697">
        <v>91.4</v>
      </c>
      <c r="BC77" s="264">
        <v>97.3</v>
      </c>
      <c r="BD77" s="697">
        <v>91.1</v>
      </c>
      <c r="BE77" s="264">
        <v>96.9</v>
      </c>
      <c r="BF77" s="697">
        <v>93</v>
      </c>
      <c r="BG77" s="263">
        <v>98.5</v>
      </c>
      <c r="BH77" s="263">
        <v>90.9</v>
      </c>
      <c r="BI77" s="263">
        <v>96.1</v>
      </c>
      <c r="BJ77" s="264">
        <v>94.8</v>
      </c>
      <c r="BK77" s="264">
        <v>99.1</v>
      </c>
      <c r="BL77" s="264">
        <v>94</v>
      </c>
      <c r="BM77" s="264">
        <v>98.3</v>
      </c>
      <c r="BN77" s="264">
        <v>93.8</v>
      </c>
      <c r="BO77" s="264">
        <v>97.89999999999999</v>
      </c>
      <c r="BP77" s="264">
        <v>94.8</v>
      </c>
      <c r="BQ77" s="264">
        <v>97.8</v>
      </c>
      <c r="BR77" s="697">
        <v>92.9</v>
      </c>
      <c r="BS77" s="264">
        <v>96</v>
      </c>
      <c r="BT77" s="697">
        <v>87</v>
      </c>
      <c r="BU77" s="697">
        <v>89.8</v>
      </c>
      <c r="BV77" s="697">
        <v>79.10000000000001</v>
      </c>
      <c r="BW77" s="265">
        <v>79.9</v>
      </c>
      <c r="BX77" s="34"/>
    </row>
    <row r="78" spans="2:76" ht="14.25" thickBot="1">
      <c r="B78" s="732" t="s">
        <v>178</v>
      </c>
      <c r="C78" s="90"/>
      <c r="D78" s="263">
        <v>77.2</v>
      </c>
      <c r="E78" s="263">
        <v>76.8</v>
      </c>
      <c r="F78" s="263">
        <v>76.3</v>
      </c>
      <c r="G78" s="263">
        <v>77.8</v>
      </c>
      <c r="H78" s="263">
        <v>79.9</v>
      </c>
      <c r="I78" s="263">
        <v>78.5</v>
      </c>
      <c r="J78" s="263">
        <v>79.6</v>
      </c>
      <c r="K78" s="263">
        <v>77.8</v>
      </c>
      <c r="L78" s="263">
        <v>74.2</v>
      </c>
      <c r="M78" s="263">
        <v>67.8</v>
      </c>
      <c r="N78" s="263">
        <v>67.7</v>
      </c>
      <c r="O78" s="263">
        <v>68.1</v>
      </c>
      <c r="P78" s="263">
        <v>68.8</v>
      </c>
      <c r="Q78" s="263">
        <v>71.7</v>
      </c>
      <c r="R78" s="263">
        <v>74.5</v>
      </c>
      <c r="S78" s="263">
        <v>75.8</v>
      </c>
      <c r="T78" s="263">
        <v>74.6</v>
      </c>
      <c r="U78" s="263">
        <v>75.9</v>
      </c>
      <c r="V78" s="263">
        <v>76.3</v>
      </c>
      <c r="W78" s="263">
        <v>77.9</v>
      </c>
      <c r="X78" s="263">
        <v>77.7</v>
      </c>
      <c r="Y78" s="263">
        <v>78.9</v>
      </c>
      <c r="Z78" s="263">
        <v>79.2</v>
      </c>
      <c r="AA78" s="263">
        <v>80.4</v>
      </c>
      <c r="AB78" s="263">
        <v>79.9</v>
      </c>
      <c r="AC78" s="263">
        <v>80.2</v>
      </c>
      <c r="AD78" s="263">
        <v>80.6</v>
      </c>
      <c r="AE78" s="263">
        <v>80.9</v>
      </c>
      <c r="AF78" s="263">
        <v>82.6</v>
      </c>
      <c r="AG78" s="263">
        <v>85.2</v>
      </c>
      <c r="AH78" s="263">
        <v>85.8</v>
      </c>
      <c r="AI78" s="263">
        <v>91.5</v>
      </c>
      <c r="AJ78" s="263">
        <v>86.4</v>
      </c>
      <c r="AK78" s="263">
        <v>97.7</v>
      </c>
      <c r="AL78" s="263">
        <v>90.4</v>
      </c>
      <c r="AM78" s="263">
        <v>99</v>
      </c>
      <c r="AN78" s="264">
        <v>88.9</v>
      </c>
      <c r="AO78" s="264">
        <v>95.2</v>
      </c>
      <c r="AP78" s="697">
        <v>88.9</v>
      </c>
      <c r="AQ78" s="263">
        <v>94.4</v>
      </c>
      <c r="AR78" s="264">
        <v>89.4</v>
      </c>
      <c r="AS78" s="263">
        <v>94.1</v>
      </c>
      <c r="AT78" s="264">
        <v>88</v>
      </c>
      <c r="AU78" s="263">
        <v>92.3</v>
      </c>
      <c r="AV78" s="264">
        <v>86.2</v>
      </c>
      <c r="AW78" s="263">
        <v>92.6</v>
      </c>
      <c r="AX78" s="264">
        <v>82.3</v>
      </c>
      <c r="AY78" s="263">
        <v>89.5</v>
      </c>
      <c r="AZ78" s="264">
        <v>84.9</v>
      </c>
      <c r="BA78" s="264">
        <v>90.5</v>
      </c>
      <c r="BB78" s="697">
        <v>84.1</v>
      </c>
      <c r="BC78" s="264">
        <v>89.5</v>
      </c>
      <c r="BD78" s="697">
        <v>84</v>
      </c>
      <c r="BE78" s="264">
        <v>89.3</v>
      </c>
      <c r="BF78" s="697">
        <v>86</v>
      </c>
      <c r="BG78" s="263">
        <v>91.1</v>
      </c>
      <c r="BH78" s="263">
        <v>83.7</v>
      </c>
      <c r="BI78" s="263">
        <v>88.3</v>
      </c>
      <c r="BJ78" s="264">
        <v>86.1</v>
      </c>
      <c r="BK78" s="264">
        <v>89.9</v>
      </c>
      <c r="BL78" s="264">
        <v>87.5</v>
      </c>
      <c r="BM78" s="264">
        <v>91.5</v>
      </c>
      <c r="BN78" s="264">
        <v>88.6</v>
      </c>
      <c r="BO78" s="264">
        <v>92.7</v>
      </c>
      <c r="BP78" s="264">
        <v>89</v>
      </c>
      <c r="BQ78" s="264">
        <v>92.1</v>
      </c>
      <c r="BR78" s="697">
        <v>87.7</v>
      </c>
      <c r="BS78" s="264">
        <v>90.8</v>
      </c>
      <c r="BT78" s="697">
        <v>82.6</v>
      </c>
      <c r="BU78" s="697">
        <v>85.9</v>
      </c>
      <c r="BV78" s="697">
        <v>86.1</v>
      </c>
      <c r="BW78" s="265">
        <v>87.1</v>
      </c>
      <c r="BX78" s="34"/>
    </row>
    <row r="79" spans="2:76" ht="14.25" thickBot="1">
      <c r="B79" s="32"/>
      <c r="C79" s="33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5"/>
      <c r="AO79" s="255"/>
      <c r="AP79" s="695"/>
      <c r="AQ79" s="254"/>
      <c r="AR79" s="255"/>
      <c r="AS79" s="254"/>
      <c r="AT79" s="255"/>
      <c r="AU79" s="254"/>
      <c r="AV79" s="255"/>
      <c r="AW79" s="254"/>
      <c r="AX79" s="255"/>
      <c r="AY79" s="254"/>
      <c r="AZ79" s="255"/>
      <c r="BA79" s="255"/>
      <c r="BB79" s="695"/>
      <c r="BC79" s="255"/>
      <c r="BD79" s="695"/>
      <c r="BE79" s="255"/>
      <c r="BF79" s="695"/>
      <c r="BG79" s="254"/>
      <c r="BH79" s="254"/>
      <c r="BI79" s="254"/>
      <c r="BJ79" s="255"/>
      <c r="BK79" s="255"/>
      <c r="BL79" s="255"/>
      <c r="BM79" s="255"/>
      <c r="BN79" s="255"/>
      <c r="BO79" s="255"/>
      <c r="BP79" s="255"/>
      <c r="BQ79" s="255"/>
      <c r="BR79" s="695"/>
      <c r="BS79" s="255"/>
      <c r="BT79" s="695"/>
      <c r="BU79" s="695"/>
      <c r="BV79" s="695"/>
      <c r="BW79" s="256"/>
      <c r="BX79" s="262"/>
    </row>
    <row r="80" spans="2:76" ht="13.5">
      <c r="B80" s="271"/>
      <c r="C80" s="1402" t="s">
        <v>72</v>
      </c>
      <c r="D80" s="272">
        <f>AVERAGE(D5:D9,D11:D12,D14:D19,D21:D29,D31:D38,D40:D41,D43:D46,D48:D49,D51:D53,D55:D58,D60:D61,D63:D71)</f>
        <v>79.15535714285717</v>
      </c>
      <c r="E80" s="272">
        <f aca="true" t="shared" si="4" ref="E80:AI80">AVERAGE(E5:E9,E11:E12,E14:E19,E21:E29,E31:E38,E40:E41,E43:E46,E48:E49,E51:E53,E55:E58,E60:E61,E63:E71)</f>
        <v>80.38214285714285</v>
      </c>
      <c r="F80" s="272">
        <f t="shared" si="4"/>
        <v>80.48035714285713</v>
      </c>
      <c r="G80" s="272">
        <f t="shared" si="4"/>
        <v>82.58214285714284</v>
      </c>
      <c r="H80" s="272">
        <f t="shared" si="4"/>
        <v>84.50714285714287</v>
      </c>
      <c r="I80" s="272">
        <f t="shared" si="4"/>
        <v>82.62500000000003</v>
      </c>
      <c r="J80" s="272">
        <f t="shared" si="4"/>
        <v>85.75714285714285</v>
      </c>
      <c r="K80" s="272">
        <f t="shared" si="4"/>
        <v>83.07857142857144</v>
      </c>
      <c r="L80" s="272">
        <f t="shared" si="4"/>
        <v>79.36785714285713</v>
      </c>
      <c r="M80" s="272">
        <f t="shared" si="4"/>
        <v>72.69821428571431</v>
      </c>
      <c r="N80" s="272">
        <f t="shared" si="4"/>
        <v>73.37142857142855</v>
      </c>
      <c r="O80" s="272">
        <f t="shared" si="4"/>
        <v>73.83571428571429</v>
      </c>
      <c r="P80" s="272">
        <f t="shared" si="4"/>
        <v>73.46964285714284</v>
      </c>
      <c r="Q80" s="272">
        <f t="shared" si="4"/>
        <v>76.21607142857144</v>
      </c>
      <c r="R80" s="272">
        <f t="shared" si="4"/>
        <v>79.82678571428572</v>
      </c>
      <c r="S80" s="272">
        <f t="shared" si="4"/>
        <v>81.69464285714287</v>
      </c>
      <c r="T80" s="272">
        <f t="shared" si="4"/>
        <v>80.4607142857143</v>
      </c>
      <c r="U80" s="272">
        <f t="shared" si="4"/>
        <v>82.21964285714287</v>
      </c>
      <c r="V80" s="272">
        <f t="shared" si="4"/>
        <v>82.08571428571429</v>
      </c>
      <c r="W80" s="272">
        <f t="shared" si="4"/>
        <v>84.1375</v>
      </c>
      <c r="X80" s="272">
        <f t="shared" si="4"/>
        <v>83.88727272727274</v>
      </c>
      <c r="Y80" s="272">
        <f t="shared" si="4"/>
        <v>85.39642857142857</v>
      </c>
      <c r="Z80" s="272">
        <f t="shared" si="4"/>
        <v>84.43035714285715</v>
      </c>
      <c r="AA80" s="272">
        <f t="shared" si="4"/>
        <v>85.74285714285712</v>
      </c>
      <c r="AB80" s="272">
        <f t="shared" si="4"/>
        <v>85.26607142857144</v>
      </c>
      <c r="AC80" s="272">
        <f t="shared" si="4"/>
        <v>85.59464285714286</v>
      </c>
      <c r="AD80" s="272">
        <f t="shared" si="4"/>
        <v>85.09464285714283</v>
      </c>
      <c r="AE80" s="272">
        <f t="shared" si="4"/>
        <v>85.40535714285717</v>
      </c>
      <c r="AF80" s="272">
        <f t="shared" si="4"/>
        <v>87.8357142857143</v>
      </c>
      <c r="AG80" s="272">
        <f t="shared" si="4"/>
        <v>90.55892857142858</v>
      </c>
      <c r="AH80" s="272">
        <f t="shared" si="4"/>
        <v>90.775</v>
      </c>
      <c r="AI80" s="272">
        <f t="shared" si="4"/>
        <v>96.5142857142857</v>
      </c>
      <c r="AJ80" s="272">
        <f>AVERAGE(AJ5:AJ9,AJ11:AJ12,AJ14:AJ19,AJ21:AJ29,AJ31:AJ38,AJ40:AJ41,AJ43:AJ46,AJ48:AJ49,AJ51:AJ54,AJ60:AJ61,AJ63:AJ71)</f>
        <v>90.8433962264151</v>
      </c>
      <c r="AK80" s="272">
        <f>AVERAGE(AK5:AK9,AK11:AK12,AK14:AK19,AK21:AK29,AK31:AK38,AK40:AK41,AK43:AK46,AK48:AK49,AK51:AK54,AK60:AK61,AK63:AK71)</f>
        <v>101.92264150943394</v>
      </c>
      <c r="AL80" s="272">
        <f>AVERAGE(AL4,AL10,AL14:AL20,AL28:AL29,AL31:AL39,AL42,AL47,AL51:AL54,AL59,AL62,AL67:AL71)</f>
        <v>95.43030303030301</v>
      </c>
      <c r="AM80" s="272">
        <f>AVERAGE(AM4,AM10,AM14:AM20,AM28:AM29,AM31:AM39,AM42,AM47,AM51:AM54,AM59,AM62,AM67:AM71)</f>
        <v>104.12791867525638</v>
      </c>
      <c r="AN80" s="273">
        <f>AVERAGE(AN4,AN10,AN13,AN19:AN20,AN28:AN30,AN39,AN42,AN47,AN51:AN54,AN59,AN62,AN67:AN71)</f>
        <v>91.4590909090909</v>
      </c>
      <c r="AO80" s="273">
        <f>AVERAGE(AO4,AO10,AO13,AO19:AO20,AO28:AO30,AO39,AO42,AO47,AO51:AO54,AO59,AO62,AO67:AO71)</f>
        <v>97.30909090909087</v>
      </c>
      <c r="AP80" s="699">
        <f>AVERAGE(AP4,AP10,AP13,AP19:AP20,AP28:AP30,AP39,AP42,AP47,AP51:AP54,AP59,AP62,AP67:AP71)</f>
        <v>92.10000000000001</v>
      </c>
      <c r="AQ80" s="272">
        <f>AVERAGE(AQ4,AQ10,AQ13,AQ19:AQ20,AQ28:AQ30,AQ39,AQ42,AQ47,AQ51:AQ54,AQ59,AQ62,AQ67:AQ71)</f>
        <v>97.3409090909091</v>
      </c>
      <c r="AR80" s="273">
        <f>AVERAGE(AR4,AR10,AR13,AR19:AR20,AR28:AR30,AR39,AR42,AR47,AR50,AR54,AR59,AR62,AR67:AR71)</f>
        <v>93.89</v>
      </c>
      <c r="AS80" s="272">
        <f>AVERAGE(AS4,AS10,AS13,AS19:AS20,AS28:AS30,AS39,AS42,AS47,AS50,AS54,AS59,AS62,AS67:AS71)</f>
        <v>98.82000000000001</v>
      </c>
      <c r="AT80" s="272">
        <f>AVERAGE(AT4,AT10,AT13,AT19:AT20,AT28:AT30,AT39,AT42,AT47,AT50,AT54,AT59,AT62,AT67:AT71)</f>
        <v>94.255</v>
      </c>
      <c r="AU80" s="272">
        <f>AVERAGE(AU4,AU10,AU13,AU19:AU20,AU28:AU30,AU39,AU42,AU47,AU50,AU54,AU59,AU62,AU67:AU71)</f>
        <v>98.21000000000001</v>
      </c>
      <c r="AV80" s="272">
        <f aca="true" t="shared" si="5" ref="AV80:BI80">AVERAGE(AV4,AV10,AV13,AV20,AV28:AV30,AV39,AV42,AV47,AV50,AV54,AV59,AV62,AV67:AV71)</f>
        <v>93.2421052631579</v>
      </c>
      <c r="AW80" s="272">
        <f t="shared" si="5"/>
        <v>99.44736842105263</v>
      </c>
      <c r="AX80" s="273">
        <f t="shared" si="5"/>
        <v>88.95263157894738</v>
      </c>
      <c r="AY80" s="272">
        <f t="shared" si="5"/>
        <v>97.22105263157896</v>
      </c>
      <c r="AZ80" s="273">
        <f t="shared" si="5"/>
        <v>90.67894736842105</v>
      </c>
      <c r="BA80" s="273">
        <f t="shared" si="5"/>
        <v>96.94210526315787</v>
      </c>
      <c r="BB80" s="699">
        <f t="shared" si="5"/>
        <v>91.17368421052633</v>
      </c>
      <c r="BC80" s="273">
        <f t="shared" si="5"/>
        <v>98.14736842105263</v>
      </c>
      <c r="BD80" s="699">
        <f t="shared" si="5"/>
        <v>90.3894736842105</v>
      </c>
      <c r="BE80" s="273">
        <f t="shared" si="5"/>
        <v>97.21578947368421</v>
      </c>
      <c r="BF80" s="699">
        <f t="shared" si="5"/>
        <v>92.53157894736842</v>
      </c>
      <c r="BG80" s="272">
        <f t="shared" si="5"/>
        <v>98.61578947368422</v>
      </c>
      <c r="BH80" s="272">
        <f t="shared" si="5"/>
        <v>90.94736842105262</v>
      </c>
      <c r="BI80" s="272">
        <f t="shared" si="5"/>
        <v>96.41052631578947</v>
      </c>
      <c r="BJ80" s="273">
        <f>AVERAGE(BJ4,BJ10,BJ13,BJ20,BJ28:BJ30,BJ39,BJ42,BJ47,BJ50,BJ54,BJ59,BJ62,BJ67:BJ71)</f>
        <v>93.79473684210527</v>
      </c>
      <c r="BK80" s="273">
        <f>AVERAGE(BK4,BK10,BK13,BK20,BK28:BK30,BK39,BK42,BK47,BK50,BK54,BK59,BK62,BK67:BK71)</f>
        <v>98.57368421052632</v>
      </c>
      <c r="BL80" s="273">
        <v>93.97894736842106</v>
      </c>
      <c r="BM80" s="273">
        <v>99.04736842105264</v>
      </c>
      <c r="BN80" s="273">
        <v>94.49473684210524</v>
      </c>
      <c r="BO80" s="273">
        <v>99.53684210526316</v>
      </c>
      <c r="BP80" s="273">
        <v>95.1263157894737</v>
      </c>
      <c r="BQ80" s="273">
        <v>99.41052631578947</v>
      </c>
      <c r="BR80" s="699">
        <v>94.23157894736842</v>
      </c>
      <c r="BS80" s="273">
        <v>98.52105263157895</v>
      </c>
      <c r="BT80" s="699">
        <v>88.08947368421053</v>
      </c>
      <c r="BU80" s="699">
        <v>92.28421052631579</v>
      </c>
      <c r="BV80" s="699">
        <v>90.81052631578946</v>
      </c>
      <c r="BW80" s="274">
        <v>92.20526315789473</v>
      </c>
      <c r="BX80" s="34"/>
    </row>
    <row r="81" spans="2:76" ht="14.25" thickBot="1">
      <c r="B81" s="270"/>
      <c r="C81" s="1403"/>
      <c r="D81" s="263">
        <v>78.6</v>
      </c>
      <c r="E81" s="263">
        <v>80.9</v>
      </c>
      <c r="F81" s="263">
        <v>80.8</v>
      </c>
      <c r="G81" s="263">
        <v>81.6</v>
      </c>
      <c r="H81" s="263">
        <v>83.4</v>
      </c>
      <c r="I81" s="263">
        <v>82.3</v>
      </c>
      <c r="J81" s="263">
        <v>85.7</v>
      </c>
      <c r="K81" s="263">
        <v>82.6</v>
      </c>
      <c r="L81" s="263">
        <v>79.2</v>
      </c>
      <c r="M81" s="263">
        <v>73.9</v>
      </c>
      <c r="N81" s="263">
        <v>74.9</v>
      </c>
      <c r="O81" s="263">
        <v>75.1</v>
      </c>
      <c r="P81" s="263">
        <v>75</v>
      </c>
      <c r="Q81" s="263">
        <v>78.1</v>
      </c>
      <c r="R81" s="263">
        <v>81.3</v>
      </c>
      <c r="S81" s="263">
        <v>84.3</v>
      </c>
      <c r="T81" s="263">
        <v>82</v>
      </c>
      <c r="U81" s="263">
        <v>84.9</v>
      </c>
      <c r="V81" s="263">
        <v>83.3</v>
      </c>
      <c r="W81" s="263">
        <v>86.6</v>
      </c>
      <c r="X81" s="263">
        <v>85.2</v>
      </c>
      <c r="Y81" s="263">
        <v>87.5</v>
      </c>
      <c r="Z81" s="263">
        <v>85.2</v>
      </c>
      <c r="AA81" s="263">
        <v>87.2</v>
      </c>
      <c r="AB81" s="263">
        <v>85.5</v>
      </c>
      <c r="AC81" s="263">
        <v>86.1</v>
      </c>
      <c r="AD81" s="263">
        <v>84.2</v>
      </c>
      <c r="AE81" s="263">
        <v>84.8</v>
      </c>
      <c r="AF81" s="263">
        <v>86.7</v>
      </c>
      <c r="AG81" s="263">
        <v>89.3</v>
      </c>
      <c r="AH81" s="263">
        <v>89.1</v>
      </c>
      <c r="AI81" s="263">
        <v>94.4</v>
      </c>
      <c r="AJ81" s="263">
        <v>88.8</v>
      </c>
      <c r="AK81" s="263">
        <v>98.6</v>
      </c>
      <c r="AL81" s="263">
        <v>92.6</v>
      </c>
      <c r="AM81" s="263">
        <v>100.2</v>
      </c>
      <c r="AN81" s="264">
        <v>91.2</v>
      </c>
      <c r="AO81" s="264">
        <v>96.9</v>
      </c>
      <c r="AP81" s="697">
        <v>91.4</v>
      </c>
      <c r="AQ81" s="263">
        <v>96.3</v>
      </c>
      <c r="AR81" s="264">
        <v>93.9</v>
      </c>
      <c r="AS81" s="263">
        <v>98.1</v>
      </c>
      <c r="AT81" s="264">
        <v>94.3</v>
      </c>
      <c r="AU81" s="263">
        <v>97.9</v>
      </c>
      <c r="AV81" s="264">
        <v>94</v>
      </c>
      <c r="AW81" s="263">
        <v>100</v>
      </c>
      <c r="AX81" s="264">
        <v>90</v>
      </c>
      <c r="AY81" s="263">
        <v>98.5</v>
      </c>
      <c r="AZ81" s="264">
        <v>91.4</v>
      </c>
      <c r="BA81" s="264">
        <v>97.9</v>
      </c>
      <c r="BB81" s="264">
        <v>91.6</v>
      </c>
      <c r="BC81" s="264">
        <v>98.9</v>
      </c>
      <c r="BD81" s="264">
        <v>91</v>
      </c>
      <c r="BE81" s="264">
        <v>98.4</v>
      </c>
      <c r="BF81" s="697">
        <v>92.7</v>
      </c>
      <c r="BG81" s="263">
        <v>99.4</v>
      </c>
      <c r="BH81" s="263">
        <v>91.8</v>
      </c>
      <c r="BI81" s="263">
        <v>97.7</v>
      </c>
      <c r="BJ81" s="264">
        <v>94.2</v>
      </c>
      <c r="BK81" s="264">
        <v>99.4</v>
      </c>
      <c r="BL81" s="264">
        <v>94.5</v>
      </c>
      <c r="BM81" s="264">
        <v>100</v>
      </c>
      <c r="BN81" s="264">
        <v>95.19999999999999</v>
      </c>
      <c r="BO81" s="264">
        <v>100.89999999999999</v>
      </c>
      <c r="BP81" s="264">
        <v>95.89999999999999</v>
      </c>
      <c r="BQ81" s="264">
        <v>100.8</v>
      </c>
      <c r="BR81" s="697">
        <v>95.5</v>
      </c>
      <c r="BS81" s="264">
        <v>100.49999999999999</v>
      </c>
      <c r="BT81" s="697">
        <v>89.7</v>
      </c>
      <c r="BU81" s="697">
        <v>94.8</v>
      </c>
      <c r="BV81" s="697">
        <v>93.10000000000001</v>
      </c>
      <c r="BW81" s="265">
        <v>94.8</v>
      </c>
      <c r="BX81" s="34"/>
    </row>
    <row r="82" spans="2:76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4.25">
      <c r="B83" s="535" t="s">
        <v>179</v>
      </c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  <c r="AA83" s="535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</row>
    <row r="84" spans="2:76" ht="14.25">
      <c r="B84" s="535" t="s">
        <v>162</v>
      </c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/>
      <c r="AA84" s="535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</row>
    <row r="85" spans="2:76" ht="27" customHeight="1">
      <c r="B85" s="1415" t="s">
        <v>249</v>
      </c>
      <c r="C85" s="1415"/>
      <c r="D85" s="1415"/>
      <c r="E85" s="1415"/>
      <c r="F85" s="1415"/>
      <c r="G85" s="1415"/>
      <c r="H85" s="1415"/>
      <c r="I85" s="1415"/>
      <c r="J85" s="1415"/>
      <c r="K85" s="1415"/>
      <c r="L85" s="1415"/>
      <c r="M85" s="1415"/>
      <c r="N85" s="1415"/>
      <c r="O85" s="1415"/>
      <c r="P85" s="1415"/>
      <c r="Q85" s="1415"/>
      <c r="R85" s="1415"/>
      <c r="S85" s="1415"/>
      <c r="T85" s="1415"/>
      <c r="U85" s="1415"/>
      <c r="V85" s="1415"/>
      <c r="W85" s="1415"/>
      <c r="X85" s="1415"/>
      <c r="Y85" s="1415"/>
      <c r="Z85" s="1415"/>
      <c r="AA85" s="1415"/>
      <c r="AB85" s="1415"/>
      <c r="AC85" s="1415"/>
      <c r="AD85" s="141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101"/>
      <c r="AS85" s="101"/>
      <c r="AT85" s="101"/>
      <c r="AU85" s="101"/>
      <c r="AV85" s="101"/>
      <c r="AW85" s="101"/>
      <c r="AX85" s="101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</row>
    <row r="86" spans="2:76" ht="13.5">
      <c r="B86" s="535" t="s">
        <v>233</v>
      </c>
      <c r="C86" s="733"/>
      <c r="D86" s="733"/>
      <c r="E86" s="733"/>
      <c r="F86" s="733"/>
      <c r="G86" s="733"/>
      <c r="H86" s="733"/>
      <c r="I86" s="733"/>
      <c r="J86" s="733"/>
      <c r="K86" s="733"/>
      <c r="L86" s="733"/>
      <c r="M86" s="733"/>
      <c r="N86" s="734"/>
      <c r="O86" s="734"/>
      <c r="P86" s="734"/>
      <c r="Q86" s="734"/>
      <c r="R86" s="734"/>
      <c r="S86" s="734"/>
      <c r="T86" s="733"/>
      <c r="U86" s="733"/>
      <c r="V86" s="733"/>
      <c r="W86" s="733"/>
      <c r="X86" s="733"/>
      <c r="Y86" s="733"/>
      <c r="Z86" s="733"/>
      <c r="AA86" s="735"/>
      <c r="AB86" s="733"/>
      <c r="AC86" s="733"/>
      <c r="AD86" s="733"/>
      <c r="AE86" s="733"/>
      <c r="AF86" s="733"/>
      <c r="AG86" s="733"/>
      <c r="AH86" s="733"/>
      <c r="AI86" s="733"/>
      <c r="AJ86" s="733"/>
      <c r="AK86" s="733"/>
      <c r="AL86" s="733"/>
      <c r="AM86" s="733"/>
      <c r="AN86" s="733"/>
      <c r="AO86" s="733"/>
      <c r="AP86" s="733"/>
      <c r="AQ86" s="733"/>
      <c r="AR86" s="733"/>
      <c r="AS86" s="733"/>
      <c r="AT86" s="733"/>
      <c r="AU86" s="733"/>
      <c r="AV86" s="733"/>
      <c r="AW86" s="733"/>
      <c r="AX86" s="733"/>
      <c r="AY86" s="733"/>
      <c r="AZ86" s="733"/>
      <c r="BA86" s="733"/>
      <c r="BB86" s="733"/>
      <c r="BC86" s="733"/>
      <c r="BD86" s="733"/>
      <c r="BE86" s="733"/>
      <c r="BF86" s="733"/>
      <c r="BG86" s="733"/>
      <c r="BH86" s="733"/>
      <c r="BI86" s="733"/>
      <c r="BJ86" s="733"/>
      <c r="BK86" s="733"/>
      <c r="BL86" s="733"/>
      <c r="BM86" s="733"/>
      <c r="BN86" s="733"/>
      <c r="BO86" s="733"/>
      <c r="BP86" s="733"/>
      <c r="BQ86" s="733"/>
      <c r="BR86" s="733"/>
      <c r="BS86" s="733"/>
      <c r="BT86" s="733"/>
      <c r="BU86" s="733"/>
      <c r="BV86" s="733"/>
      <c r="BW86" s="733"/>
      <c r="BX86" s="733"/>
    </row>
    <row r="87" spans="2:76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37"/>
      <c r="P87" s="37"/>
      <c r="Q87" s="37"/>
      <c r="R87" s="37"/>
      <c r="S87" s="37"/>
      <c r="T87" s="1"/>
      <c r="U87" s="1"/>
      <c r="V87" s="1"/>
      <c r="W87" s="1"/>
      <c r="X87" s="1"/>
      <c r="Y87" s="1"/>
      <c r="Z87" s="1"/>
      <c r="AA87" s="38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4.25">
      <c r="B88" s="1413"/>
      <c r="C88" s="1413"/>
      <c r="D88" s="1413"/>
      <c r="E88" s="1413"/>
      <c r="F88" s="1413"/>
      <c r="G88" s="1413"/>
      <c r="H88" s="1413"/>
      <c r="I88" s="1413"/>
      <c r="J88" s="1413"/>
      <c r="K88" s="1413"/>
      <c r="L88" s="1413"/>
      <c r="M88" s="1413"/>
      <c r="N88" s="1413"/>
      <c r="O88" s="1413"/>
      <c r="P88" s="1413"/>
      <c r="Q88" s="1413"/>
      <c r="R88" s="1413"/>
      <c r="S88" s="1413"/>
      <c r="T88" s="1413"/>
      <c r="U88" s="1413"/>
      <c r="V88" s="1413"/>
      <c r="W88" s="1413"/>
      <c r="X88" s="1413"/>
      <c r="Y88" s="1413"/>
      <c r="Z88" s="1413"/>
      <c r="AA88" s="1413"/>
      <c r="AB88" s="1413"/>
      <c r="AC88" s="1413"/>
      <c r="AD88" s="1413"/>
      <c r="AE88" s="1413"/>
      <c r="AF88" s="1413"/>
      <c r="AG88" s="1413"/>
      <c r="AH88" s="1413"/>
      <c r="AI88" s="1413"/>
      <c r="AJ88" s="1413"/>
      <c r="AK88" s="1413"/>
      <c r="AL88" s="1413"/>
      <c r="AM88" s="1413"/>
      <c r="AN88" s="1413"/>
      <c r="AO88" s="1413"/>
      <c r="AP88" s="1413"/>
      <c r="AQ88" s="1413"/>
      <c r="AR88" s="1414"/>
      <c r="AS88" s="1414"/>
      <c r="AT88" s="1414"/>
      <c r="AU88" s="1414"/>
      <c r="AV88" s="1414"/>
      <c r="AW88" s="1414"/>
      <c r="AX88" s="1414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4.25">
      <c r="B89" s="1413"/>
      <c r="C89" s="1413"/>
      <c r="D89" s="1413"/>
      <c r="E89" s="1413"/>
      <c r="F89" s="1413"/>
      <c r="G89" s="1413"/>
      <c r="H89" s="1413"/>
      <c r="I89" s="1413"/>
      <c r="J89" s="1413"/>
      <c r="K89" s="1413"/>
      <c r="L89" s="1413"/>
      <c r="M89" s="1413"/>
      <c r="N89" s="1413"/>
      <c r="O89" s="1413"/>
      <c r="P89" s="1413"/>
      <c r="Q89" s="1413"/>
      <c r="R89" s="1413"/>
      <c r="S89" s="1413"/>
      <c r="T89" s="1413"/>
      <c r="U89" s="1413"/>
      <c r="V89" s="1413"/>
      <c r="W89" s="1413"/>
      <c r="X89" s="1413"/>
      <c r="Y89" s="1413"/>
      <c r="Z89" s="1413"/>
      <c r="AA89" s="1413"/>
      <c r="AB89" s="1413"/>
      <c r="AC89" s="1413"/>
      <c r="AD89" s="1413"/>
      <c r="AE89" s="1413"/>
      <c r="AF89" s="1413"/>
      <c r="AG89" s="1413"/>
      <c r="AH89" s="1413"/>
      <c r="AI89" s="1413"/>
      <c r="AJ89" s="1413"/>
      <c r="AK89" s="1413"/>
      <c r="AL89" s="1413"/>
      <c r="AM89" s="1413"/>
      <c r="AN89" s="1413"/>
      <c r="AO89" s="1413"/>
      <c r="AP89" s="1414"/>
      <c r="AQ89" s="1414"/>
      <c r="AR89" s="1414"/>
      <c r="AS89" s="1414"/>
      <c r="AT89" s="1414"/>
      <c r="AU89" s="1414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</sheetData>
  <sheetProtection/>
  <mergeCells count="6">
    <mergeCell ref="B88:AX88"/>
    <mergeCell ref="B89:AU89"/>
    <mergeCell ref="C80:C81"/>
    <mergeCell ref="C76:C77"/>
    <mergeCell ref="C73:C74"/>
    <mergeCell ref="B85:AD85"/>
  </mergeCells>
  <printOptions/>
  <pageMargins left="0.7" right="0.7" top="0.75" bottom="0.75" header="0.3" footer="0.3"/>
  <pageSetup fitToHeight="0" fitToWidth="1" horizontalDpi="600" verticalDpi="600" orientation="landscape" paperSize="8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100"/>
  <sheetViews>
    <sheetView view="pageBreakPreview" zoomScale="90" zoomScaleNormal="60" zoomScaleSheetLayoutView="90" zoomScalePageLayoutView="0" workbookViewId="0" topLeftCell="A1">
      <pane xSplit="3" ySplit="3" topLeftCell="AN40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B1" sqref="B1"/>
    </sheetView>
  </sheetViews>
  <sheetFormatPr defaultColWidth="9.00390625" defaultRowHeight="13.5"/>
  <cols>
    <col min="1" max="1" width="2.875" style="0" customWidth="1"/>
    <col min="3" max="3" width="12.25390625" style="0" bestFit="1" customWidth="1"/>
    <col min="4" max="75" width="5.625" style="0" customWidth="1"/>
    <col min="76" max="76" width="1.37890625" style="0" customWidth="1"/>
  </cols>
  <sheetData>
    <row r="1" spans="2:76" ht="18.75">
      <c r="B1" s="753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2:76" ht="15" thickBot="1">
      <c r="B2" s="89"/>
      <c r="C2" s="89"/>
      <c r="D2" s="89"/>
      <c r="E2" s="89"/>
      <c r="F2" s="89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89"/>
      <c r="W2" s="89"/>
      <c r="X2" s="89"/>
      <c r="Y2" s="89"/>
      <c r="Z2" s="89"/>
      <c r="AA2" s="89"/>
      <c r="AB2" s="89"/>
      <c r="AC2" s="89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 t="s">
        <v>181</v>
      </c>
      <c r="BX2" s="112"/>
    </row>
    <row r="3" spans="2:76" ht="15" thickBot="1">
      <c r="B3" s="113"/>
      <c r="C3" s="127"/>
      <c r="D3" s="816" t="s">
        <v>107</v>
      </c>
      <c r="E3" s="114" t="s">
        <v>108</v>
      </c>
      <c r="F3" s="812" t="s">
        <v>109</v>
      </c>
      <c r="G3" s="812" t="s">
        <v>110</v>
      </c>
      <c r="H3" s="812" t="s">
        <v>111</v>
      </c>
      <c r="I3" s="812" t="s">
        <v>112</v>
      </c>
      <c r="J3" s="812" t="s">
        <v>113</v>
      </c>
      <c r="K3" s="812" t="s">
        <v>114</v>
      </c>
      <c r="L3" s="812" t="s">
        <v>115</v>
      </c>
      <c r="M3" s="812" t="s">
        <v>153</v>
      </c>
      <c r="N3" s="812" t="s">
        <v>74</v>
      </c>
      <c r="O3" s="812" t="s">
        <v>75</v>
      </c>
      <c r="P3" s="812" t="s">
        <v>76</v>
      </c>
      <c r="Q3" s="812" t="s">
        <v>4</v>
      </c>
      <c r="R3" s="114" t="s">
        <v>5</v>
      </c>
      <c r="S3" s="114" t="s">
        <v>154</v>
      </c>
      <c r="T3" s="114" t="s">
        <v>6</v>
      </c>
      <c r="U3" s="114" t="s">
        <v>155</v>
      </c>
      <c r="V3" s="114" t="s">
        <v>7</v>
      </c>
      <c r="W3" s="114" t="s">
        <v>156</v>
      </c>
      <c r="X3" s="703" t="s">
        <v>207</v>
      </c>
      <c r="Y3" s="703" t="s">
        <v>208</v>
      </c>
      <c r="Z3" s="704" t="s">
        <v>8</v>
      </c>
      <c r="AA3" s="703" t="s">
        <v>157</v>
      </c>
      <c r="AB3" s="756" t="s">
        <v>9</v>
      </c>
      <c r="AC3" s="703" t="s">
        <v>158</v>
      </c>
      <c r="AD3" s="756" t="s">
        <v>10</v>
      </c>
      <c r="AE3" s="704" t="s">
        <v>159</v>
      </c>
      <c r="AF3" s="704" t="s">
        <v>11</v>
      </c>
      <c r="AG3" s="703" t="s">
        <v>160</v>
      </c>
      <c r="AH3" s="703" t="s">
        <v>12</v>
      </c>
      <c r="AI3" s="703" t="s">
        <v>161</v>
      </c>
      <c r="AJ3" s="703" t="s">
        <v>196</v>
      </c>
      <c r="AK3" s="703" t="s">
        <v>209</v>
      </c>
      <c r="AL3" s="703" t="s">
        <v>197</v>
      </c>
      <c r="AM3" s="703" t="s">
        <v>210</v>
      </c>
      <c r="AN3" s="723" t="s">
        <v>77</v>
      </c>
      <c r="AO3" s="723" t="s">
        <v>165</v>
      </c>
      <c r="AP3" s="723" t="s">
        <v>78</v>
      </c>
      <c r="AQ3" s="724" t="s">
        <v>166</v>
      </c>
      <c r="AR3" s="723" t="s">
        <v>79</v>
      </c>
      <c r="AS3" s="723" t="s">
        <v>167</v>
      </c>
      <c r="AT3" s="725" t="s">
        <v>80</v>
      </c>
      <c r="AU3" s="724" t="s">
        <v>168</v>
      </c>
      <c r="AV3" s="723" t="s">
        <v>81</v>
      </c>
      <c r="AW3" s="724" t="s">
        <v>169</v>
      </c>
      <c r="AX3" s="723" t="s">
        <v>82</v>
      </c>
      <c r="AY3" s="724" t="s">
        <v>170</v>
      </c>
      <c r="AZ3" s="723" t="s">
        <v>83</v>
      </c>
      <c r="BA3" s="723" t="s">
        <v>171</v>
      </c>
      <c r="BB3" s="725" t="s">
        <v>84</v>
      </c>
      <c r="BC3" s="723" t="s">
        <v>172</v>
      </c>
      <c r="BD3" s="725" t="s">
        <v>85</v>
      </c>
      <c r="BE3" s="723" t="s">
        <v>173</v>
      </c>
      <c r="BF3" s="725" t="s">
        <v>86</v>
      </c>
      <c r="BG3" s="724" t="s">
        <v>174</v>
      </c>
      <c r="BH3" s="723" t="s">
        <v>87</v>
      </c>
      <c r="BI3" s="723" t="s">
        <v>175</v>
      </c>
      <c r="BJ3" s="723">
        <v>28</v>
      </c>
      <c r="BK3" s="723" t="s">
        <v>176</v>
      </c>
      <c r="BL3" s="723">
        <v>29</v>
      </c>
      <c r="BM3" s="723" t="s">
        <v>230</v>
      </c>
      <c r="BN3" s="723">
        <v>30</v>
      </c>
      <c r="BO3" s="723" t="s">
        <v>243</v>
      </c>
      <c r="BP3" s="723" t="s">
        <v>244</v>
      </c>
      <c r="BQ3" s="723" t="s">
        <v>245</v>
      </c>
      <c r="BR3" s="723" t="s">
        <v>247</v>
      </c>
      <c r="BS3" s="723" t="s">
        <v>248</v>
      </c>
      <c r="BT3" s="725" t="s">
        <v>75</v>
      </c>
      <c r="BU3" s="725" t="s">
        <v>253</v>
      </c>
      <c r="BV3" s="1323" t="s">
        <v>254</v>
      </c>
      <c r="BW3" s="727" t="s">
        <v>255</v>
      </c>
      <c r="BX3" s="765"/>
    </row>
    <row r="4" spans="2:76" ht="13.5">
      <c r="B4" s="3">
        <v>1</v>
      </c>
      <c r="C4" s="4" t="s">
        <v>14</v>
      </c>
      <c r="D4" s="705" t="s">
        <v>19</v>
      </c>
      <c r="E4" s="705" t="s">
        <v>19</v>
      </c>
      <c r="F4" s="705" t="s">
        <v>19</v>
      </c>
      <c r="G4" s="705" t="s">
        <v>19</v>
      </c>
      <c r="H4" s="705" t="s">
        <v>19</v>
      </c>
      <c r="I4" s="705" t="s">
        <v>19</v>
      </c>
      <c r="J4" s="705" t="s">
        <v>19</v>
      </c>
      <c r="K4" s="705" t="s">
        <v>19</v>
      </c>
      <c r="L4" s="705" t="s">
        <v>19</v>
      </c>
      <c r="M4" s="705" t="s">
        <v>19</v>
      </c>
      <c r="N4" s="705" t="s">
        <v>19</v>
      </c>
      <c r="O4" s="705" t="s">
        <v>19</v>
      </c>
      <c r="P4" s="705" t="s">
        <v>19</v>
      </c>
      <c r="Q4" s="705" t="s">
        <v>19</v>
      </c>
      <c r="R4" s="705" t="s">
        <v>19</v>
      </c>
      <c r="S4" s="705" t="s">
        <v>19</v>
      </c>
      <c r="T4" s="705" t="s">
        <v>19</v>
      </c>
      <c r="U4" s="705" t="s">
        <v>19</v>
      </c>
      <c r="V4" s="705" t="s">
        <v>19</v>
      </c>
      <c r="W4" s="705" t="s">
        <v>19</v>
      </c>
      <c r="X4" s="705" t="s">
        <v>219</v>
      </c>
      <c r="Y4" s="705" t="s">
        <v>19</v>
      </c>
      <c r="Z4" s="705" t="s">
        <v>19</v>
      </c>
      <c r="AA4" s="705" t="s">
        <v>19</v>
      </c>
      <c r="AB4" s="705" t="s">
        <v>19</v>
      </c>
      <c r="AC4" s="705" t="s">
        <v>19</v>
      </c>
      <c r="AD4" s="705" t="s">
        <v>19</v>
      </c>
      <c r="AE4" s="705" t="s">
        <v>19</v>
      </c>
      <c r="AF4" s="705" t="s">
        <v>19</v>
      </c>
      <c r="AG4" s="705" t="s">
        <v>19</v>
      </c>
      <c r="AH4" s="705" t="s">
        <v>19</v>
      </c>
      <c r="AI4" s="705" t="s">
        <v>19</v>
      </c>
      <c r="AJ4" s="705" t="s">
        <v>19</v>
      </c>
      <c r="AK4" s="705" t="s">
        <v>19</v>
      </c>
      <c r="AL4" s="705">
        <v>109.5</v>
      </c>
      <c r="AM4" s="705">
        <v>101.6</v>
      </c>
      <c r="AN4" s="707">
        <v>108.1</v>
      </c>
      <c r="AO4" s="707">
        <v>102.2</v>
      </c>
      <c r="AP4" s="707">
        <v>106.3</v>
      </c>
      <c r="AQ4" s="706">
        <v>101.4</v>
      </c>
      <c r="AR4" s="707">
        <v>104.1</v>
      </c>
      <c r="AS4" s="707">
        <v>96.3</v>
      </c>
      <c r="AT4" s="728">
        <v>101.1</v>
      </c>
      <c r="AU4" s="706">
        <v>97.4</v>
      </c>
      <c r="AV4" s="707">
        <v>100.6</v>
      </c>
      <c r="AW4" s="706">
        <v>95</v>
      </c>
      <c r="AX4" s="707">
        <v>103.3</v>
      </c>
      <c r="AY4" s="706">
        <v>94.3</v>
      </c>
      <c r="AZ4" s="707">
        <v>103</v>
      </c>
      <c r="BA4" s="707">
        <v>95.5</v>
      </c>
      <c r="BB4" s="728">
        <v>101.6</v>
      </c>
      <c r="BC4" s="707">
        <v>94</v>
      </c>
      <c r="BD4" s="728">
        <v>101.5</v>
      </c>
      <c r="BE4" s="707">
        <v>93.4</v>
      </c>
      <c r="BF4" s="728">
        <v>102</v>
      </c>
      <c r="BG4" s="757">
        <v>94.5</v>
      </c>
      <c r="BH4" s="707">
        <v>103.3</v>
      </c>
      <c r="BI4" s="707">
        <v>95.8</v>
      </c>
      <c r="BJ4" s="707">
        <v>101.9</v>
      </c>
      <c r="BK4" s="707">
        <v>95.6</v>
      </c>
      <c r="BL4" s="707">
        <v>102.8</v>
      </c>
      <c r="BM4" s="707">
        <v>96</v>
      </c>
      <c r="BN4" s="707">
        <v>102.3</v>
      </c>
      <c r="BO4" s="707">
        <v>95.5</v>
      </c>
      <c r="BP4" s="707">
        <v>102.8</v>
      </c>
      <c r="BQ4" s="707">
        <v>97.2</v>
      </c>
      <c r="BR4" s="707">
        <v>101.5</v>
      </c>
      <c r="BS4" s="728">
        <v>95.3</v>
      </c>
      <c r="BT4" s="728">
        <v>104.7</v>
      </c>
      <c r="BU4" s="728">
        <v>98.1</v>
      </c>
      <c r="BV4" s="728">
        <v>102.9</v>
      </c>
      <c r="BW4" s="766">
        <v>99.8</v>
      </c>
      <c r="BX4" s="758"/>
    </row>
    <row r="5" spans="2:76" ht="13.5">
      <c r="B5" s="35"/>
      <c r="C5" s="5" t="s">
        <v>14</v>
      </c>
      <c r="D5" s="204">
        <v>109.2</v>
      </c>
      <c r="E5" s="204">
        <v>105.1</v>
      </c>
      <c r="F5" s="204">
        <v>101.7</v>
      </c>
      <c r="G5" s="204">
        <v>105.4</v>
      </c>
      <c r="H5" s="204">
        <v>104.2</v>
      </c>
      <c r="I5" s="204">
        <v>104.2</v>
      </c>
      <c r="J5" s="204">
        <v>103.5</v>
      </c>
      <c r="K5" s="204">
        <v>105</v>
      </c>
      <c r="L5" s="204">
        <v>105.3</v>
      </c>
      <c r="M5" s="204">
        <v>105.3</v>
      </c>
      <c r="N5" s="204">
        <v>106</v>
      </c>
      <c r="O5" s="204">
        <v>106.6</v>
      </c>
      <c r="P5" s="204">
        <v>103</v>
      </c>
      <c r="Q5" s="204">
        <v>101.9</v>
      </c>
      <c r="R5" s="204">
        <v>101.2</v>
      </c>
      <c r="S5" s="204">
        <v>96.7</v>
      </c>
      <c r="T5" s="204">
        <v>102.2</v>
      </c>
      <c r="U5" s="204">
        <v>98</v>
      </c>
      <c r="V5" s="204">
        <v>103.4</v>
      </c>
      <c r="W5" s="204">
        <v>98.6</v>
      </c>
      <c r="X5" s="204">
        <v>97.9</v>
      </c>
      <c r="Y5" s="204">
        <v>94.6</v>
      </c>
      <c r="Z5" s="204">
        <v>100.5</v>
      </c>
      <c r="AA5" s="204">
        <v>97.7</v>
      </c>
      <c r="AB5" s="204">
        <v>101</v>
      </c>
      <c r="AC5" s="204">
        <v>100.2</v>
      </c>
      <c r="AD5" s="204">
        <v>102.3</v>
      </c>
      <c r="AE5" s="204">
        <v>101.5</v>
      </c>
      <c r="AF5" s="204">
        <v>101.6</v>
      </c>
      <c r="AG5" s="204">
        <v>98.9</v>
      </c>
      <c r="AH5" s="204">
        <v>104.2</v>
      </c>
      <c r="AI5" s="204">
        <v>98.8</v>
      </c>
      <c r="AJ5" s="204">
        <v>111</v>
      </c>
      <c r="AK5" s="204">
        <v>101.1</v>
      </c>
      <c r="AL5" s="204" t="s">
        <v>19</v>
      </c>
      <c r="AM5" s="204" t="s">
        <v>19</v>
      </c>
      <c r="AN5" s="206" t="s">
        <v>19</v>
      </c>
      <c r="AO5" s="206" t="s">
        <v>19</v>
      </c>
      <c r="AP5" s="206" t="s">
        <v>19</v>
      </c>
      <c r="AQ5" s="205" t="s">
        <v>19</v>
      </c>
      <c r="AR5" s="206" t="s">
        <v>19</v>
      </c>
      <c r="AS5" s="206" t="s">
        <v>19</v>
      </c>
      <c r="AT5" s="667" t="s">
        <v>19</v>
      </c>
      <c r="AU5" s="205" t="s">
        <v>19</v>
      </c>
      <c r="AV5" s="206" t="s">
        <v>19</v>
      </c>
      <c r="AW5" s="205" t="s">
        <v>19</v>
      </c>
      <c r="AX5" s="206" t="s">
        <v>19</v>
      </c>
      <c r="AY5" s="205" t="s">
        <v>19</v>
      </c>
      <c r="AZ5" s="206" t="s">
        <v>19</v>
      </c>
      <c r="BA5" s="206" t="s">
        <v>19</v>
      </c>
      <c r="BB5" s="667" t="s">
        <v>19</v>
      </c>
      <c r="BC5" s="206" t="s">
        <v>19</v>
      </c>
      <c r="BD5" s="667" t="s">
        <v>19</v>
      </c>
      <c r="BE5" s="206" t="s">
        <v>19</v>
      </c>
      <c r="BF5" s="667" t="s">
        <v>19</v>
      </c>
      <c r="BG5" s="205" t="s">
        <v>19</v>
      </c>
      <c r="BH5" s="206" t="s">
        <v>19</v>
      </c>
      <c r="BI5" s="206" t="s">
        <v>19</v>
      </c>
      <c r="BJ5" s="206" t="s">
        <v>19</v>
      </c>
      <c r="BK5" s="206" t="s">
        <v>19</v>
      </c>
      <c r="BL5" s="206" t="s">
        <v>19</v>
      </c>
      <c r="BM5" s="206" t="s">
        <v>19</v>
      </c>
      <c r="BN5" s="206" t="s">
        <v>19</v>
      </c>
      <c r="BO5" s="206" t="s">
        <v>19</v>
      </c>
      <c r="BP5" s="206" t="s">
        <v>19</v>
      </c>
      <c r="BQ5" s="206" t="s">
        <v>19</v>
      </c>
      <c r="BR5" s="206" t="s">
        <v>19</v>
      </c>
      <c r="BS5" s="206" t="s">
        <v>19</v>
      </c>
      <c r="BT5" s="667" t="s">
        <v>19</v>
      </c>
      <c r="BU5" s="667" t="s">
        <v>19</v>
      </c>
      <c r="BV5" s="667" t="s">
        <v>19</v>
      </c>
      <c r="BW5" s="207" t="s">
        <v>19</v>
      </c>
      <c r="BX5" s="746"/>
    </row>
    <row r="6" spans="2:76" ht="13.5">
      <c r="B6" s="6"/>
      <c r="C6" s="7" t="s">
        <v>54</v>
      </c>
      <c r="D6" s="208">
        <v>103.5</v>
      </c>
      <c r="E6" s="208">
        <v>101.8</v>
      </c>
      <c r="F6" s="208">
        <v>101.9</v>
      </c>
      <c r="G6" s="208">
        <v>100.1</v>
      </c>
      <c r="H6" s="208">
        <v>100.9</v>
      </c>
      <c r="I6" s="208">
        <v>101.6</v>
      </c>
      <c r="J6" s="208">
        <v>101.2</v>
      </c>
      <c r="K6" s="208">
        <v>103.1</v>
      </c>
      <c r="L6" s="208">
        <v>101.9</v>
      </c>
      <c r="M6" s="208">
        <v>102.1</v>
      </c>
      <c r="N6" s="208">
        <v>102.7</v>
      </c>
      <c r="O6" s="208">
        <v>102.8</v>
      </c>
      <c r="P6" s="208">
        <v>103.6</v>
      </c>
      <c r="Q6" s="208">
        <v>100.1</v>
      </c>
      <c r="R6" s="208">
        <v>101.7</v>
      </c>
      <c r="S6" s="208">
        <v>99.6</v>
      </c>
      <c r="T6" s="208">
        <v>100.6</v>
      </c>
      <c r="U6" s="208">
        <v>98.5</v>
      </c>
      <c r="V6" s="208">
        <v>100.6</v>
      </c>
      <c r="W6" s="208">
        <v>98.1</v>
      </c>
      <c r="X6" s="208">
        <v>99.6</v>
      </c>
      <c r="Y6" s="208">
        <v>97.9</v>
      </c>
      <c r="Z6" s="208">
        <v>98.4</v>
      </c>
      <c r="AA6" s="208">
        <v>96.7</v>
      </c>
      <c r="AB6" s="208">
        <v>100.1</v>
      </c>
      <c r="AC6" s="208">
        <v>99.7</v>
      </c>
      <c r="AD6" s="208">
        <v>100.8</v>
      </c>
      <c r="AE6" s="208">
        <v>100.5</v>
      </c>
      <c r="AF6" s="208">
        <v>102.4</v>
      </c>
      <c r="AG6" s="208">
        <v>99</v>
      </c>
      <c r="AH6" s="208">
        <v>107.7</v>
      </c>
      <c r="AI6" s="208">
        <v>100.8</v>
      </c>
      <c r="AJ6" s="208">
        <v>113.3</v>
      </c>
      <c r="AK6" s="208">
        <v>98.3</v>
      </c>
      <c r="AL6" s="208" t="s">
        <v>19</v>
      </c>
      <c r="AM6" s="208" t="s">
        <v>19</v>
      </c>
      <c r="AN6" s="210" t="s">
        <v>19</v>
      </c>
      <c r="AO6" s="210" t="s">
        <v>19</v>
      </c>
      <c r="AP6" s="210" t="s">
        <v>19</v>
      </c>
      <c r="AQ6" s="209" t="s">
        <v>19</v>
      </c>
      <c r="AR6" s="210" t="s">
        <v>19</v>
      </c>
      <c r="AS6" s="210" t="s">
        <v>19</v>
      </c>
      <c r="AT6" s="738" t="s">
        <v>19</v>
      </c>
      <c r="AU6" s="209" t="s">
        <v>19</v>
      </c>
      <c r="AV6" s="210" t="s">
        <v>19</v>
      </c>
      <c r="AW6" s="209" t="s">
        <v>19</v>
      </c>
      <c r="AX6" s="210" t="s">
        <v>19</v>
      </c>
      <c r="AY6" s="209" t="s">
        <v>19</v>
      </c>
      <c r="AZ6" s="210" t="s">
        <v>19</v>
      </c>
      <c r="BA6" s="210" t="s">
        <v>19</v>
      </c>
      <c r="BB6" s="738" t="s">
        <v>19</v>
      </c>
      <c r="BC6" s="210" t="s">
        <v>19</v>
      </c>
      <c r="BD6" s="738" t="s">
        <v>19</v>
      </c>
      <c r="BE6" s="210" t="s">
        <v>19</v>
      </c>
      <c r="BF6" s="738" t="s">
        <v>19</v>
      </c>
      <c r="BG6" s="209" t="s">
        <v>19</v>
      </c>
      <c r="BH6" s="210" t="s">
        <v>19</v>
      </c>
      <c r="BI6" s="210" t="s">
        <v>19</v>
      </c>
      <c r="BJ6" s="210" t="s">
        <v>19</v>
      </c>
      <c r="BK6" s="210" t="s">
        <v>19</v>
      </c>
      <c r="BL6" s="210" t="s">
        <v>19</v>
      </c>
      <c r="BM6" s="210" t="s">
        <v>19</v>
      </c>
      <c r="BN6" s="210" t="s">
        <v>19</v>
      </c>
      <c r="BO6" s="210" t="s">
        <v>19</v>
      </c>
      <c r="BP6" s="210" t="s">
        <v>19</v>
      </c>
      <c r="BQ6" s="210" t="s">
        <v>19</v>
      </c>
      <c r="BR6" s="210" t="s">
        <v>19</v>
      </c>
      <c r="BS6" s="210" t="s">
        <v>19</v>
      </c>
      <c r="BT6" s="738" t="s">
        <v>19</v>
      </c>
      <c r="BU6" s="738" t="s">
        <v>19</v>
      </c>
      <c r="BV6" s="738" t="s">
        <v>19</v>
      </c>
      <c r="BW6" s="211" t="s">
        <v>19</v>
      </c>
      <c r="BX6" s="747"/>
    </row>
    <row r="7" spans="2:76" ht="13.5">
      <c r="B7" s="6"/>
      <c r="C7" s="7" t="s">
        <v>55</v>
      </c>
      <c r="D7" s="208">
        <v>109.7</v>
      </c>
      <c r="E7" s="208">
        <v>105.9</v>
      </c>
      <c r="F7" s="208">
        <v>107.2</v>
      </c>
      <c r="G7" s="208">
        <v>107.5</v>
      </c>
      <c r="H7" s="208">
        <v>104.1</v>
      </c>
      <c r="I7" s="208">
        <v>104.6</v>
      </c>
      <c r="J7" s="208">
        <v>101.7</v>
      </c>
      <c r="K7" s="208">
        <v>103.1</v>
      </c>
      <c r="L7" s="208">
        <v>103.4</v>
      </c>
      <c r="M7" s="208">
        <v>103.3</v>
      </c>
      <c r="N7" s="208">
        <v>104.5</v>
      </c>
      <c r="O7" s="208">
        <v>102</v>
      </c>
      <c r="P7" s="208">
        <v>102.6</v>
      </c>
      <c r="Q7" s="208">
        <v>102.2</v>
      </c>
      <c r="R7" s="208">
        <v>100.9</v>
      </c>
      <c r="S7" s="208">
        <v>99.9</v>
      </c>
      <c r="T7" s="208">
        <v>101.8</v>
      </c>
      <c r="U7" s="208">
        <v>100.3</v>
      </c>
      <c r="V7" s="208">
        <v>100.6</v>
      </c>
      <c r="W7" s="208">
        <v>98.7</v>
      </c>
      <c r="X7" s="208">
        <v>99.4</v>
      </c>
      <c r="Y7" s="208">
        <v>98</v>
      </c>
      <c r="Z7" s="208">
        <v>98.9</v>
      </c>
      <c r="AA7" s="208">
        <v>98.3</v>
      </c>
      <c r="AB7" s="208">
        <v>100.4</v>
      </c>
      <c r="AC7" s="208">
        <v>100.4</v>
      </c>
      <c r="AD7" s="208">
        <v>100.4</v>
      </c>
      <c r="AE7" s="208">
        <v>100.4</v>
      </c>
      <c r="AF7" s="208">
        <v>102.2</v>
      </c>
      <c r="AG7" s="208">
        <v>99.3</v>
      </c>
      <c r="AH7" s="208">
        <v>104.3</v>
      </c>
      <c r="AI7" s="208">
        <v>97.7</v>
      </c>
      <c r="AJ7" s="208">
        <v>113.9</v>
      </c>
      <c r="AK7" s="208">
        <v>101.2</v>
      </c>
      <c r="AL7" s="208" t="s">
        <v>19</v>
      </c>
      <c r="AM7" s="208" t="s">
        <v>19</v>
      </c>
      <c r="AN7" s="210" t="s">
        <v>19</v>
      </c>
      <c r="AO7" s="210" t="s">
        <v>19</v>
      </c>
      <c r="AP7" s="210" t="s">
        <v>19</v>
      </c>
      <c r="AQ7" s="209" t="s">
        <v>19</v>
      </c>
      <c r="AR7" s="210" t="s">
        <v>19</v>
      </c>
      <c r="AS7" s="210" t="s">
        <v>19</v>
      </c>
      <c r="AT7" s="738" t="s">
        <v>19</v>
      </c>
      <c r="AU7" s="209" t="s">
        <v>19</v>
      </c>
      <c r="AV7" s="210" t="s">
        <v>19</v>
      </c>
      <c r="AW7" s="209" t="s">
        <v>19</v>
      </c>
      <c r="AX7" s="210" t="s">
        <v>19</v>
      </c>
      <c r="AY7" s="209" t="s">
        <v>19</v>
      </c>
      <c r="AZ7" s="210" t="s">
        <v>19</v>
      </c>
      <c r="BA7" s="210" t="s">
        <v>19</v>
      </c>
      <c r="BB7" s="738" t="s">
        <v>19</v>
      </c>
      <c r="BC7" s="210" t="s">
        <v>19</v>
      </c>
      <c r="BD7" s="738" t="s">
        <v>19</v>
      </c>
      <c r="BE7" s="210" t="s">
        <v>19</v>
      </c>
      <c r="BF7" s="738" t="s">
        <v>19</v>
      </c>
      <c r="BG7" s="209" t="s">
        <v>19</v>
      </c>
      <c r="BH7" s="210" t="s">
        <v>19</v>
      </c>
      <c r="BI7" s="210" t="s">
        <v>19</v>
      </c>
      <c r="BJ7" s="210" t="s">
        <v>19</v>
      </c>
      <c r="BK7" s="210" t="s">
        <v>19</v>
      </c>
      <c r="BL7" s="210" t="s">
        <v>19</v>
      </c>
      <c r="BM7" s="210" t="s">
        <v>19</v>
      </c>
      <c r="BN7" s="210" t="s">
        <v>19</v>
      </c>
      <c r="BO7" s="210" t="s">
        <v>19</v>
      </c>
      <c r="BP7" s="210" t="s">
        <v>19</v>
      </c>
      <c r="BQ7" s="210" t="s">
        <v>19</v>
      </c>
      <c r="BR7" s="210" t="s">
        <v>19</v>
      </c>
      <c r="BS7" s="210" t="s">
        <v>19</v>
      </c>
      <c r="BT7" s="738" t="s">
        <v>19</v>
      </c>
      <c r="BU7" s="738" t="s">
        <v>19</v>
      </c>
      <c r="BV7" s="738" t="s">
        <v>19</v>
      </c>
      <c r="BW7" s="211" t="s">
        <v>19</v>
      </c>
      <c r="BX7" s="747"/>
    </row>
    <row r="8" spans="2:76" ht="13.5">
      <c r="B8" s="6"/>
      <c r="C8" s="7" t="s">
        <v>56</v>
      </c>
      <c r="D8" s="208">
        <v>102.6</v>
      </c>
      <c r="E8" s="208">
        <v>101.1</v>
      </c>
      <c r="F8" s="208">
        <v>100.6</v>
      </c>
      <c r="G8" s="208">
        <v>100.3</v>
      </c>
      <c r="H8" s="208">
        <v>100.4</v>
      </c>
      <c r="I8" s="208">
        <v>100.6</v>
      </c>
      <c r="J8" s="208">
        <v>101.3</v>
      </c>
      <c r="K8" s="208">
        <v>101</v>
      </c>
      <c r="L8" s="208">
        <v>101.6</v>
      </c>
      <c r="M8" s="208">
        <v>102.1</v>
      </c>
      <c r="N8" s="208">
        <v>103.4</v>
      </c>
      <c r="O8" s="208">
        <v>105.3</v>
      </c>
      <c r="P8" s="208">
        <v>100.9</v>
      </c>
      <c r="Q8" s="208">
        <v>100.7</v>
      </c>
      <c r="R8" s="208">
        <v>101.9</v>
      </c>
      <c r="S8" s="208">
        <v>98.6</v>
      </c>
      <c r="T8" s="208">
        <v>100.7</v>
      </c>
      <c r="U8" s="208">
        <v>97.4</v>
      </c>
      <c r="V8" s="208">
        <v>99</v>
      </c>
      <c r="W8" s="208">
        <v>95.1</v>
      </c>
      <c r="X8" s="208">
        <v>100.1</v>
      </c>
      <c r="Y8" s="208">
        <v>97.5</v>
      </c>
      <c r="Z8" s="208">
        <v>98.5</v>
      </c>
      <c r="AA8" s="208">
        <v>96</v>
      </c>
      <c r="AB8" s="208">
        <v>100.2</v>
      </c>
      <c r="AC8" s="208">
        <v>99.6</v>
      </c>
      <c r="AD8" s="208">
        <v>100.4</v>
      </c>
      <c r="AE8" s="208">
        <v>99.9</v>
      </c>
      <c r="AF8" s="208">
        <v>101.8</v>
      </c>
      <c r="AG8" s="208">
        <v>98.7</v>
      </c>
      <c r="AH8" s="208">
        <v>102.9</v>
      </c>
      <c r="AI8" s="208">
        <v>97.3</v>
      </c>
      <c r="AJ8" s="208">
        <v>111.5</v>
      </c>
      <c r="AK8" s="208">
        <v>99.3</v>
      </c>
      <c r="AL8" s="208" t="s">
        <v>19</v>
      </c>
      <c r="AM8" s="208" t="s">
        <v>19</v>
      </c>
      <c r="AN8" s="210" t="s">
        <v>19</v>
      </c>
      <c r="AO8" s="210" t="s">
        <v>19</v>
      </c>
      <c r="AP8" s="210" t="s">
        <v>19</v>
      </c>
      <c r="AQ8" s="209" t="s">
        <v>19</v>
      </c>
      <c r="AR8" s="210" t="s">
        <v>19</v>
      </c>
      <c r="AS8" s="210" t="s">
        <v>19</v>
      </c>
      <c r="AT8" s="738" t="s">
        <v>19</v>
      </c>
      <c r="AU8" s="209" t="s">
        <v>19</v>
      </c>
      <c r="AV8" s="210" t="s">
        <v>19</v>
      </c>
      <c r="AW8" s="209" t="s">
        <v>19</v>
      </c>
      <c r="AX8" s="210" t="s">
        <v>19</v>
      </c>
      <c r="AY8" s="209" t="s">
        <v>19</v>
      </c>
      <c r="AZ8" s="210" t="s">
        <v>19</v>
      </c>
      <c r="BA8" s="210" t="s">
        <v>19</v>
      </c>
      <c r="BB8" s="738" t="s">
        <v>19</v>
      </c>
      <c r="BC8" s="210" t="s">
        <v>19</v>
      </c>
      <c r="BD8" s="738" t="s">
        <v>19</v>
      </c>
      <c r="BE8" s="210" t="s">
        <v>19</v>
      </c>
      <c r="BF8" s="738" t="s">
        <v>19</v>
      </c>
      <c r="BG8" s="209" t="s">
        <v>19</v>
      </c>
      <c r="BH8" s="210" t="s">
        <v>19</v>
      </c>
      <c r="BI8" s="210" t="s">
        <v>19</v>
      </c>
      <c r="BJ8" s="210" t="s">
        <v>19</v>
      </c>
      <c r="BK8" s="210" t="s">
        <v>19</v>
      </c>
      <c r="BL8" s="210" t="s">
        <v>19</v>
      </c>
      <c r="BM8" s="210" t="s">
        <v>19</v>
      </c>
      <c r="BN8" s="210" t="s">
        <v>19</v>
      </c>
      <c r="BO8" s="210" t="s">
        <v>19</v>
      </c>
      <c r="BP8" s="210" t="s">
        <v>19</v>
      </c>
      <c r="BQ8" s="210" t="s">
        <v>19</v>
      </c>
      <c r="BR8" s="210" t="s">
        <v>19</v>
      </c>
      <c r="BS8" s="210" t="s">
        <v>19</v>
      </c>
      <c r="BT8" s="738" t="s">
        <v>19</v>
      </c>
      <c r="BU8" s="738" t="s">
        <v>19</v>
      </c>
      <c r="BV8" s="738" t="s">
        <v>19</v>
      </c>
      <c r="BW8" s="211" t="s">
        <v>19</v>
      </c>
      <c r="BX8" s="747"/>
    </row>
    <row r="9" spans="2:76" ht="13.5">
      <c r="B9" s="3"/>
      <c r="C9" s="8" t="s">
        <v>57</v>
      </c>
      <c r="D9" s="212">
        <v>102.8</v>
      </c>
      <c r="E9" s="212">
        <v>101.7</v>
      </c>
      <c r="F9" s="212">
        <v>100.9</v>
      </c>
      <c r="G9" s="212">
        <v>101.3</v>
      </c>
      <c r="H9" s="212">
        <v>101.1</v>
      </c>
      <c r="I9" s="212">
        <v>100.9</v>
      </c>
      <c r="J9" s="212">
        <v>101.5</v>
      </c>
      <c r="K9" s="212">
        <v>102.1</v>
      </c>
      <c r="L9" s="212">
        <v>101.6</v>
      </c>
      <c r="M9" s="212">
        <v>101.7</v>
      </c>
      <c r="N9" s="212">
        <v>103.4</v>
      </c>
      <c r="O9" s="212">
        <v>102.7</v>
      </c>
      <c r="P9" s="212">
        <v>101.3</v>
      </c>
      <c r="Q9" s="212">
        <v>101.4</v>
      </c>
      <c r="R9" s="212">
        <v>101.6</v>
      </c>
      <c r="S9" s="212">
        <v>99.8</v>
      </c>
      <c r="T9" s="212">
        <v>101.5</v>
      </c>
      <c r="U9" s="212">
        <v>99.6</v>
      </c>
      <c r="V9" s="212">
        <v>99.6</v>
      </c>
      <c r="W9" s="212">
        <v>98.5</v>
      </c>
      <c r="X9" s="212">
        <v>99.6</v>
      </c>
      <c r="Y9" s="212">
        <v>98.2</v>
      </c>
      <c r="Z9" s="212">
        <v>98.7</v>
      </c>
      <c r="AA9" s="212">
        <v>97.9</v>
      </c>
      <c r="AB9" s="212">
        <v>100.4</v>
      </c>
      <c r="AC9" s="212">
        <v>100.1</v>
      </c>
      <c r="AD9" s="212">
        <v>101.1</v>
      </c>
      <c r="AE9" s="212">
        <v>100.9</v>
      </c>
      <c r="AF9" s="212">
        <v>101.7</v>
      </c>
      <c r="AG9" s="212">
        <v>99</v>
      </c>
      <c r="AH9" s="212">
        <v>104.7</v>
      </c>
      <c r="AI9" s="212">
        <v>99.1</v>
      </c>
      <c r="AJ9" s="212">
        <v>111.8</v>
      </c>
      <c r="AK9" s="212">
        <v>100.5</v>
      </c>
      <c r="AL9" s="212" t="s">
        <v>19</v>
      </c>
      <c r="AM9" s="212" t="s">
        <v>19</v>
      </c>
      <c r="AN9" s="214" t="s">
        <v>19</v>
      </c>
      <c r="AO9" s="214" t="s">
        <v>19</v>
      </c>
      <c r="AP9" s="214" t="s">
        <v>19</v>
      </c>
      <c r="AQ9" s="213" t="s">
        <v>19</v>
      </c>
      <c r="AR9" s="214" t="s">
        <v>19</v>
      </c>
      <c r="AS9" s="214" t="s">
        <v>19</v>
      </c>
      <c r="AT9" s="739" t="s">
        <v>19</v>
      </c>
      <c r="AU9" s="213" t="s">
        <v>19</v>
      </c>
      <c r="AV9" s="214" t="s">
        <v>19</v>
      </c>
      <c r="AW9" s="213" t="s">
        <v>19</v>
      </c>
      <c r="AX9" s="214" t="s">
        <v>19</v>
      </c>
      <c r="AY9" s="213" t="s">
        <v>19</v>
      </c>
      <c r="AZ9" s="214" t="s">
        <v>19</v>
      </c>
      <c r="BA9" s="214" t="s">
        <v>19</v>
      </c>
      <c r="BB9" s="739" t="s">
        <v>19</v>
      </c>
      <c r="BC9" s="214" t="s">
        <v>19</v>
      </c>
      <c r="BD9" s="739" t="s">
        <v>19</v>
      </c>
      <c r="BE9" s="214" t="s">
        <v>19</v>
      </c>
      <c r="BF9" s="739" t="s">
        <v>19</v>
      </c>
      <c r="BG9" s="213" t="s">
        <v>19</v>
      </c>
      <c r="BH9" s="214" t="s">
        <v>19</v>
      </c>
      <c r="BI9" s="214" t="s">
        <v>19</v>
      </c>
      <c r="BJ9" s="214" t="s">
        <v>19</v>
      </c>
      <c r="BK9" s="214" t="s">
        <v>19</v>
      </c>
      <c r="BL9" s="214" t="s">
        <v>19</v>
      </c>
      <c r="BM9" s="214" t="s">
        <v>19</v>
      </c>
      <c r="BN9" s="214" t="s">
        <v>19</v>
      </c>
      <c r="BO9" s="214" t="s">
        <v>19</v>
      </c>
      <c r="BP9" s="214" t="s">
        <v>19</v>
      </c>
      <c r="BQ9" s="214" t="s">
        <v>19</v>
      </c>
      <c r="BR9" s="214" t="s">
        <v>19</v>
      </c>
      <c r="BS9" s="214" t="s">
        <v>19</v>
      </c>
      <c r="BT9" s="739" t="s">
        <v>19</v>
      </c>
      <c r="BU9" s="739" t="s">
        <v>19</v>
      </c>
      <c r="BV9" s="739" t="s">
        <v>19</v>
      </c>
      <c r="BW9" s="215" t="s">
        <v>19</v>
      </c>
      <c r="BX9" s="747"/>
    </row>
    <row r="10" spans="2:76" ht="13.5">
      <c r="B10" s="3">
        <v>2</v>
      </c>
      <c r="C10" s="4" t="s">
        <v>15</v>
      </c>
      <c r="D10" s="709" t="s">
        <v>19</v>
      </c>
      <c r="E10" s="709" t="s">
        <v>19</v>
      </c>
      <c r="F10" s="709" t="s">
        <v>19</v>
      </c>
      <c r="G10" s="709" t="s">
        <v>19</v>
      </c>
      <c r="H10" s="709" t="s">
        <v>19</v>
      </c>
      <c r="I10" s="709" t="s">
        <v>19</v>
      </c>
      <c r="J10" s="709" t="s">
        <v>19</v>
      </c>
      <c r="K10" s="709" t="s">
        <v>19</v>
      </c>
      <c r="L10" s="709" t="s">
        <v>19</v>
      </c>
      <c r="M10" s="709" t="s">
        <v>19</v>
      </c>
      <c r="N10" s="709" t="s">
        <v>19</v>
      </c>
      <c r="O10" s="709" t="s">
        <v>19</v>
      </c>
      <c r="P10" s="709" t="s">
        <v>19</v>
      </c>
      <c r="Q10" s="709" t="s">
        <v>19</v>
      </c>
      <c r="R10" s="709" t="s">
        <v>19</v>
      </c>
      <c r="S10" s="709" t="s">
        <v>19</v>
      </c>
      <c r="T10" s="709" t="s">
        <v>19</v>
      </c>
      <c r="U10" s="709" t="s">
        <v>19</v>
      </c>
      <c r="V10" s="709" t="s">
        <v>19</v>
      </c>
      <c r="W10" s="709" t="s">
        <v>19</v>
      </c>
      <c r="X10" s="709" t="s">
        <v>19</v>
      </c>
      <c r="Y10" s="709" t="s">
        <v>19</v>
      </c>
      <c r="Z10" s="709" t="s">
        <v>19</v>
      </c>
      <c r="AA10" s="709" t="s">
        <v>19</v>
      </c>
      <c r="AB10" s="709" t="s">
        <v>19</v>
      </c>
      <c r="AC10" s="709" t="s">
        <v>19</v>
      </c>
      <c r="AD10" s="709" t="s">
        <v>19</v>
      </c>
      <c r="AE10" s="709" t="s">
        <v>19</v>
      </c>
      <c r="AF10" s="709" t="s">
        <v>19</v>
      </c>
      <c r="AG10" s="709" t="s">
        <v>19</v>
      </c>
      <c r="AH10" s="709" t="s">
        <v>19</v>
      </c>
      <c r="AI10" s="709" t="s">
        <v>19</v>
      </c>
      <c r="AJ10" s="709" t="s">
        <v>19</v>
      </c>
      <c r="AK10" s="709" t="s">
        <v>19</v>
      </c>
      <c r="AL10" s="709">
        <v>110</v>
      </c>
      <c r="AM10" s="709">
        <v>101.8</v>
      </c>
      <c r="AN10" s="711">
        <v>107.6</v>
      </c>
      <c r="AO10" s="711">
        <v>101.3</v>
      </c>
      <c r="AP10" s="711">
        <v>106.2</v>
      </c>
      <c r="AQ10" s="710">
        <v>100.8</v>
      </c>
      <c r="AR10" s="707">
        <v>105.1</v>
      </c>
      <c r="AS10" s="707">
        <v>96.7</v>
      </c>
      <c r="AT10" s="728">
        <v>99.2</v>
      </c>
      <c r="AU10" s="706">
        <v>95.4</v>
      </c>
      <c r="AV10" s="707">
        <v>99.7</v>
      </c>
      <c r="AW10" s="706">
        <v>93.1</v>
      </c>
      <c r="AX10" s="707">
        <v>102.5</v>
      </c>
      <c r="AY10" s="706">
        <v>93.9</v>
      </c>
      <c r="AZ10" s="707">
        <v>101.9</v>
      </c>
      <c r="BA10" s="707">
        <v>93.4</v>
      </c>
      <c r="BB10" s="728">
        <v>103.3</v>
      </c>
      <c r="BC10" s="707">
        <v>94.5</v>
      </c>
      <c r="BD10" s="728">
        <v>99.6</v>
      </c>
      <c r="BE10" s="707">
        <v>90.6</v>
      </c>
      <c r="BF10" s="728">
        <v>101.7</v>
      </c>
      <c r="BG10" s="757">
        <v>92.7</v>
      </c>
      <c r="BH10" s="707">
        <v>103.8</v>
      </c>
      <c r="BI10" s="707">
        <v>96</v>
      </c>
      <c r="BJ10" s="707">
        <v>102.3</v>
      </c>
      <c r="BK10" s="707">
        <v>95.6</v>
      </c>
      <c r="BL10" s="707">
        <v>101.3</v>
      </c>
      <c r="BM10" s="707">
        <v>94.7</v>
      </c>
      <c r="BN10" s="707">
        <v>102.3</v>
      </c>
      <c r="BO10" s="707">
        <v>95.5</v>
      </c>
      <c r="BP10" s="707">
        <v>101.3</v>
      </c>
      <c r="BQ10" s="707">
        <v>95.8</v>
      </c>
      <c r="BR10" s="707">
        <v>101.7</v>
      </c>
      <c r="BS10" s="728">
        <v>95.6</v>
      </c>
      <c r="BT10" s="728">
        <v>105.4</v>
      </c>
      <c r="BU10" s="728">
        <v>97.9</v>
      </c>
      <c r="BV10" s="728">
        <v>102.7</v>
      </c>
      <c r="BW10" s="766">
        <v>100.5</v>
      </c>
      <c r="BX10" s="758"/>
    </row>
    <row r="11" spans="2:76" ht="13.5">
      <c r="B11" s="9"/>
      <c r="C11" s="5" t="s">
        <v>15</v>
      </c>
      <c r="D11" s="204">
        <v>109.6</v>
      </c>
      <c r="E11" s="204">
        <v>101.4</v>
      </c>
      <c r="F11" s="204">
        <v>99.8</v>
      </c>
      <c r="G11" s="204">
        <v>102.5</v>
      </c>
      <c r="H11" s="204">
        <v>103.3</v>
      </c>
      <c r="I11" s="204">
        <v>101.8</v>
      </c>
      <c r="J11" s="204">
        <v>102.1</v>
      </c>
      <c r="K11" s="204">
        <v>103.8</v>
      </c>
      <c r="L11" s="204">
        <v>104.5</v>
      </c>
      <c r="M11" s="204">
        <v>108.3</v>
      </c>
      <c r="N11" s="204">
        <v>104.8</v>
      </c>
      <c r="O11" s="204">
        <v>106.6</v>
      </c>
      <c r="P11" s="204">
        <v>100.9</v>
      </c>
      <c r="Q11" s="204">
        <v>102.7</v>
      </c>
      <c r="R11" s="204">
        <v>102.6</v>
      </c>
      <c r="S11" s="204">
        <v>97.7</v>
      </c>
      <c r="T11" s="204">
        <v>102.7</v>
      </c>
      <c r="U11" s="204">
        <v>98.1</v>
      </c>
      <c r="V11" s="204">
        <v>103.1</v>
      </c>
      <c r="W11" s="204">
        <v>97.9</v>
      </c>
      <c r="X11" s="204">
        <v>100.5</v>
      </c>
      <c r="Y11" s="204">
        <v>96.9</v>
      </c>
      <c r="Z11" s="204">
        <v>98.5</v>
      </c>
      <c r="AA11" s="204">
        <v>95.4</v>
      </c>
      <c r="AB11" s="204">
        <v>100.9</v>
      </c>
      <c r="AC11" s="204">
        <v>100.1</v>
      </c>
      <c r="AD11" s="204">
        <v>102.7</v>
      </c>
      <c r="AE11" s="204">
        <v>101.9</v>
      </c>
      <c r="AF11" s="204">
        <v>104.3</v>
      </c>
      <c r="AG11" s="204">
        <v>101.3</v>
      </c>
      <c r="AH11" s="204">
        <v>103.6</v>
      </c>
      <c r="AI11" s="204">
        <v>97.8</v>
      </c>
      <c r="AJ11" s="204">
        <v>109.9</v>
      </c>
      <c r="AK11" s="204">
        <v>99.2</v>
      </c>
      <c r="AL11" s="204" t="s">
        <v>19</v>
      </c>
      <c r="AM11" s="204" t="s">
        <v>19</v>
      </c>
      <c r="AN11" s="206" t="s">
        <v>19</v>
      </c>
      <c r="AO11" s="206" t="s">
        <v>19</v>
      </c>
      <c r="AP11" s="210" t="s">
        <v>19</v>
      </c>
      <c r="AQ11" s="209" t="s">
        <v>19</v>
      </c>
      <c r="AR11" s="210" t="s">
        <v>19</v>
      </c>
      <c r="AS11" s="210" t="s">
        <v>19</v>
      </c>
      <c r="AT11" s="738" t="s">
        <v>19</v>
      </c>
      <c r="AU11" s="209" t="s">
        <v>19</v>
      </c>
      <c r="AV11" s="210" t="s">
        <v>19</v>
      </c>
      <c r="AW11" s="209" t="s">
        <v>19</v>
      </c>
      <c r="AX11" s="210" t="s">
        <v>19</v>
      </c>
      <c r="AY11" s="209" t="s">
        <v>19</v>
      </c>
      <c r="AZ11" s="210" t="s">
        <v>19</v>
      </c>
      <c r="BA11" s="210" t="s">
        <v>19</v>
      </c>
      <c r="BB11" s="738" t="s">
        <v>19</v>
      </c>
      <c r="BC11" s="210" t="s">
        <v>19</v>
      </c>
      <c r="BD11" s="738" t="s">
        <v>19</v>
      </c>
      <c r="BE11" s="210" t="s">
        <v>19</v>
      </c>
      <c r="BF11" s="738" t="s">
        <v>19</v>
      </c>
      <c r="BG11" s="209" t="s">
        <v>19</v>
      </c>
      <c r="BH11" s="210" t="s">
        <v>19</v>
      </c>
      <c r="BI11" s="210" t="s">
        <v>19</v>
      </c>
      <c r="BJ11" s="210" t="s">
        <v>19</v>
      </c>
      <c r="BK11" s="210" t="s">
        <v>19</v>
      </c>
      <c r="BL11" s="210" t="s">
        <v>19</v>
      </c>
      <c r="BM11" s="210" t="s">
        <v>19</v>
      </c>
      <c r="BN11" s="210" t="s">
        <v>19</v>
      </c>
      <c r="BO11" s="210" t="s">
        <v>19</v>
      </c>
      <c r="BP11" s="210" t="s">
        <v>19</v>
      </c>
      <c r="BQ11" s="210" t="s">
        <v>19</v>
      </c>
      <c r="BR11" s="210" t="s">
        <v>19</v>
      </c>
      <c r="BS11" s="210" t="s">
        <v>19</v>
      </c>
      <c r="BT11" s="738" t="s">
        <v>19</v>
      </c>
      <c r="BU11" s="738" t="s">
        <v>19</v>
      </c>
      <c r="BV11" s="738" t="s">
        <v>19</v>
      </c>
      <c r="BW11" s="211" t="s">
        <v>19</v>
      </c>
      <c r="BX11" s="747"/>
    </row>
    <row r="12" spans="2:76" ht="13.5">
      <c r="B12" s="10"/>
      <c r="C12" s="8" t="s">
        <v>52</v>
      </c>
      <c r="D12" s="212">
        <v>104.6</v>
      </c>
      <c r="E12" s="212">
        <v>101.9</v>
      </c>
      <c r="F12" s="212">
        <v>101.7</v>
      </c>
      <c r="G12" s="212">
        <v>102</v>
      </c>
      <c r="H12" s="212">
        <v>101.6</v>
      </c>
      <c r="I12" s="212">
        <v>104.7</v>
      </c>
      <c r="J12" s="212">
        <v>102.4</v>
      </c>
      <c r="K12" s="212">
        <v>102</v>
      </c>
      <c r="L12" s="212">
        <v>97.9</v>
      </c>
      <c r="M12" s="212">
        <v>91.3</v>
      </c>
      <c r="N12" s="212">
        <v>116.8</v>
      </c>
      <c r="O12" s="212">
        <v>101.7</v>
      </c>
      <c r="P12" s="212">
        <v>101</v>
      </c>
      <c r="Q12" s="212">
        <v>96.5</v>
      </c>
      <c r="R12" s="212">
        <v>104.9</v>
      </c>
      <c r="S12" s="212">
        <v>102.9</v>
      </c>
      <c r="T12" s="212">
        <v>101.4</v>
      </c>
      <c r="U12" s="212">
        <v>101.4</v>
      </c>
      <c r="V12" s="212">
        <v>98.9</v>
      </c>
      <c r="W12" s="212">
        <v>98.9</v>
      </c>
      <c r="X12" s="212">
        <v>90.9</v>
      </c>
      <c r="Y12" s="212">
        <v>89.4</v>
      </c>
      <c r="Z12" s="212">
        <v>97.3</v>
      </c>
      <c r="AA12" s="212">
        <v>97.3</v>
      </c>
      <c r="AB12" s="212">
        <v>100.1</v>
      </c>
      <c r="AC12" s="212">
        <v>100.1</v>
      </c>
      <c r="AD12" s="212">
        <v>101.9</v>
      </c>
      <c r="AE12" s="212">
        <v>101.6</v>
      </c>
      <c r="AF12" s="212">
        <v>106</v>
      </c>
      <c r="AG12" s="212">
        <v>102.6</v>
      </c>
      <c r="AH12" s="212">
        <v>102.6</v>
      </c>
      <c r="AI12" s="212">
        <v>95.6</v>
      </c>
      <c r="AJ12" s="212">
        <v>118</v>
      </c>
      <c r="AK12" s="212">
        <v>103.2</v>
      </c>
      <c r="AL12" s="212" t="s">
        <v>19</v>
      </c>
      <c r="AM12" s="212" t="s">
        <v>19</v>
      </c>
      <c r="AN12" s="214" t="s">
        <v>19</v>
      </c>
      <c r="AO12" s="214" t="s">
        <v>19</v>
      </c>
      <c r="AP12" s="210" t="s">
        <v>19</v>
      </c>
      <c r="AQ12" s="209" t="s">
        <v>19</v>
      </c>
      <c r="AR12" s="234" t="s">
        <v>19</v>
      </c>
      <c r="AS12" s="234" t="s">
        <v>19</v>
      </c>
      <c r="AT12" s="740" t="s">
        <v>19</v>
      </c>
      <c r="AU12" s="233" t="s">
        <v>19</v>
      </c>
      <c r="AV12" s="234" t="s">
        <v>19</v>
      </c>
      <c r="AW12" s="233" t="s">
        <v>19</v>
      </c>
      <c r="AX12" s="234" t="s">
        <v>19</v>
      </c>
      <c r="AY12" s="233" t="s">
        <v>19</v>
      </c>
      <c r="AZ12" s="234" t="s">
        <v>19</v>
      </c>
      <c r="BA12" s="234" t="s">
        <v>19</v>
      </c>
      <c r="BB12" s="740" t="s">
        <v>19</v>
      </c>
      <c r="BC12" s="234" t="s">
        <v>19</v>
      </c>
      <c r="BD12" s="740" t="s">
        <v>19</v>
      </c>
      <c r="BE12" s="234" t="s">
        <v>19</v>
      </c>
      <c r="BF12" s="740" t="s">
        <v>19</v>
      </c>
      <c r="BG12" s="233" t="s">
        <v>19</v>
      </c>
      <c r="BH12" s="234" t="s">
        <v>19</v>
      </c>
      <c r="BI12" s="234" t="s">
        <v>19</v>
      </c>
      <c r="BJ12" s="234" t="s">
        <v>19</v>
      </c>
      <c r="BK12" s="234" t="s">
        <v>19</v>
      </c>
      <c r="BL12" s="234" t="s">
        <v>19</v>
      </c>
      <c r="BM12" s="234" t="s">
        <v>19</v>
      </c>
      <c r="BN12" s="234" t="s">
        <v>19</v>
      </c>
      <c r="BO12" s="234" t="s">
        <v>19</v>
      </c>
      <c r="BP12" s="234" t="s">
        <v>19</v>
      </c>
      <c r="BQ12" s="234" t="s">
        <v>19</v>
      </c>
      <c r="BR12" s="234" t="s">
        <v>19</v>
      </c>
      <c r="BS12" s="234" t="s">
        <v>19</v>
      </c>
      <c r="BT12" s="740" t="s">
        <v>19</v>
      </c>
      <c r="BU12" s="740" t="s">
        <v>19</v>
      </c>
      <c r="BV12" s="740" t="s">
        <v>19</v>
      </c>
      <c r="BW12" s="235" t="s">
        <v>19</v>
      </c>
      <c r="BX12" s="747"/>
    </row>
    <row r="13" spans="2:76" ht="13.5">
      <c r="B13" s="3">
        <v>3</v>
      </c>
      <c r="C13" s="4" t="s">
        <v>16</v>
      </c>
      <c r="D13" s="741" t="s">
        <v>19</v>
      </c>
      <c r="E13" s="741" t="s">
        <v>19</v>
      </c>
      <c r="F13" s="741" t="s">
        <v>19</v>
      </c>
      <c r="G13" s="741" t="s">
        <v>19</v>
      </c>
      <c r="H13" s="741" t="s">
        <v>19</v>
      </c>
      <c r="I13" s="741" t="s">
        <v>19</v>
      </c>
      <c r="J13" s="741" t="s">
        <v>19</v>
      </c>
      <c r="K13" s="741" t="s">
        <v>19</v>
      </c>
      <c r="L13" s="741" t="s">
        <v>19</v>
      </c>
      <c r="M13" s="741" t="s">
        <v>19</v>
      </c>
      <c r="N13" s="741" t="s">
        <v>19</v>
      </c>
      <c r="O13" s="741" t="s">
        <v>19</v>
      </c>
      <c r="P13" s="741" t="s">
        <v>19</v>
      </c>
      <c r="Q13" s="741" t="s">
        <v>19</v>
      </c>
      <c r="R13" s="741" t="s">
        <v>19</v>
      </c>
      <c r="S13" s="741" t="s">
        <v>19</v>
      </c>
      <c r="T13" s="741" t="s">
        <v>19</v>
      </c>
      <c r="U13" s="741" t="s">
        <v>19</v>
      </c>
      <c r="V13" s="741" t="s">
        <v>19</v>
      </c>
      <c r="W13" s="741" t="s">
        <v>19</v>
      </c>
      <c r="X13" s="741" t="s">
        <v>19</v>
      </c>
      <c r="Y13" s="741" t="s">
        <v>19</v>
      </c>
      <c r="Z13" s="709" t="s">
        <v>19</v>
      </c>
      <c r="AA13" s="709" t="s">
        <v>19</v>
      </c>
      <c r="AB13" s="709" t="s">
        <v>19</v>
      </c>
      <c r="AC13" s="709" t="s">
        <v>19</v>
      </c>
      <c r="AD13" s="709" t="s">
        <v>19</v>
      </c>
      <c r="AE13" s="709" t="s">
        <v>19</v>
      </c>
      <c r="AF13" s="709" t="s">
        <v>19</v>
      </c>
      <c r="AG13" s="709" t="s">
        <v>19</v>
      </c>
      <c r="AH13" s="709" t="s">
        <v>19</v>
      </c>
      <c r="AI13" s="709" t="s">
        <v>19</v>
      </c>
      <c r="AJ13" s="709" t="s">
        <v>19</v>
      </c>
      <c r="AK13" s="709" t="s">
        <v>19</v>
      </c>
      <c r="AL13" s="709" t="s">
        <v>19</v>
      </c>
      <c r="AM13" s="709" t="s">
        <v>19</v>
      </c>
      <c r="AN13" s="709">
        <v>107.5</v>
      </c>
      <c r="AO13" s="709">
        <v>100.8</v>
      </c>
      <c r="AP13" s="709">
        <v>108</v>
      </c>
      <c r="AQ13" s="710">
        <v>102.2</v>
      </c>
      <c r="AR13" s="711">
        <v>106.4</v>
      </c>
      <c r="AS13" s="711">
        <v>97.2</v>
      </c>
      <c r="AT13" s="729">
        <v>101.9</v>
      </c>
      <c r="AU13" s="710">
        <v>97.8</v>
      </c>
      <c r="AV13" s="711">
        <v>100.5</v>
      </c>
      <c r="AW13" s="710">
        <v>94.1</v>
      </c>
      <c r="AX13" s="711">
        <v>101.6</v>
      </c>
      <c r="AY13" s="710">
        <v>93.5</v>
      </c>
      <c r="AZ13" s="711">
        <v>100</v>
      </c>
      <c r="BA13" s="711">
        <v>94.7</v>
      </c>
      <c r="BB13" s="711">
        <v>102.4</v>
      </c>
      <c r="BC13" s="711">
        <v>94.1</v>
      </c>
      <c r="BD13" s="711">
        <v>102.4</v>
      </c>
      <c r="BE13" s="711">
        <v>93.7</v>
      </c>
      <c r="BF13" s="729">
        <v>102.9</v>
      </c>
      <c r="BG13" s="761">
        <v>94.7</v>
      </c>
      <c r="BH13" s="711">
        <v>103.8</v>
      </c>
      <c r="BI13" s="711">
        <v>96.6</v>
      </c>
      <c r="BJ13" s="711">
        <v>102.2</v>
      </c>
      <c r="BK13" s="711">
        <v>96.1</v>
      </c>
      <c r="BL13" s="711">
        <v>102.4</v>
      </c>
      <c r="BM13" s="711">
        <v>96.3</v>
      </c>
      <c r="BN13" s="711">
        <v>102.7</v>
      </c>
      <c r="BO13" s="711">
        <v>96.5</v>
      </c>
      <c r="BP13" s="711">
        <v>102.6</v>
      </c>
      <c r="BQ13" s="711">
        <v>97.5</v>
      </c>
      <c r="BR13" s="711">
        <v>101.2</v>
      </c>
      <c r="BS13" s="729">
        <v>96.5</v>
      </c>
      <c r="BT13" s="729">
        <v>105.2</v>
      </c>
      <c r="BU13" s="729">
        <v>98.5</v>
      </c>
      <c r="BV13" s="729">
        <v>103.2</v>
      </c>
      <c r="BW13" s="767">
        <v>101.3</v>
      </c>
      <c r="BX13" s="758"/>
    </row>
    <row r="14" spans="2:76" ht="13.5">
      <c r="B14" s="9"/>
      <c r="C14" s="158" t="s">
        <v>16</v>
      </c>
      <c r="D14" s="218">
        <v>104.9</v>
      </c>
      <c r="E14" s="218">
        <v>104.1</v>
      </c>
      <c r="F14" s="218">
        <v>98.4</v>
      </c>
      <c r="G14" s="218">
        <v>103.8</v>
      </c>
      <c r="H14" s="218">
        <v>102.5</v>
      </c>
      <c r="I14" s="218">
        <v>101.4</v>
      </c>
      <c r="J14" s="218">
        <v>104.2</v>
      </c>
      <c r="K14" s="218">
        <v>105.8</v>
      </c>
      <c r="L14" s="218">
        <v>106.3</v>
      </c>
      <c r="M14" s="218">
        <v>104.5</v>
      </c>
      <c r="N14" s="218">
        <v>107.5</v>
      </c>
      <c r="O14" s="218">
        <v>107.2</v>
      </c>
      <c r="P14" s="218">
        <v>104.1</v>
      </c>
      <c r="Q14" s="218">
        <v>103.7</v>
      </c>
      <c r="R14" s="218">
        <v>103.3</v>
      </c>
      <c r="S14" s="218">
        <v>98</v>
      </c>
      <c r="T14" s="218">
        <v>103.1</v>
      </c>
      <c r="U14" s="218">
        <v>98.1</v>
      </c>
      <c r="V14" s="218">
        <v>101.4</v>
      </c>
      <c r="W14" s="218">
        <v>95.5</v>
      </c>
      <c r="X14" s="218">
        <v>99.8</v>
      </c>
      <c r="Y14" s="218">
        <v>96.4</v>
      </c>
      <c r="Z14" s="218">
        <v>100.1</v>
      </c>
      <c r="AA14" s="218">
        <v>96.9</v>
      </c>
      <c r="AB14" s="218">
        <v>103.5</v>
      </c>
      <c r="AC14" s="218">
        <v>102.7</v>
      </c>
      <c r="AD14" s="218">
        <v>103</v>
      </c>
      <c r="AE14" s="218">
        <v>102.1</v>
      </c>
      <c r="AF14" s="218">
        <v>103.4</v>
      </c>
      <c r="AG14" s="218">
        <v>100.2</v>
      </c>
      <c r="AH14" s="218">
        <v>103.7</v>
      </c>
      <c r="AI14" s="218">
        <v>97.8</v>
      </c>
      <c r="AJ14" s="218">
        <v>111.7</v>
      </c>
      <c r="AK14" s="218">
        <v>101</v>
      </c>
      <c r="AL14" s="218">
        <v>109.1</v>
      </c>
      <c r="AM14" s="218">
        <v>101</v>
      </c>
      <c r="AN14" s="302" t="s">
        <v>19</v>
      </c>
      <c r="AO14" s="302" t="s">
        <v>19</v>
      </c>
      <c r="AP14" s="768" t="s">
        <v>19</v>
      </c>
      <c r="AQ14" s="769" t="s">
        <v>19</v>
      </c>
      <c r="AR14" s="206" t="s">
        <v>19</v>
      </c>
      <c r="AS14" s="206" t="s">
        <v>19</v>
      </c>
      <c r="AT14" s="667" t="s">
        <v>19</v>
      </c>
      <c r="AU14" s="205" t="s">
        <v>19</v>
      </c>
      <c r="AV14" s="206" t="s">
        <v>19</v>
      </c>
      <c r="AW14" s="205" t="s">
        <v>19</v>
      </c>
      <c r="AX14" s="206" t="s">
        <v>19</v>
      </c>
      <c r="AY14" s="205" t="s">
        <v>19</v>
      </c>
      <c r="AZ14" s="206" t="s">
        <v>19</v>
      </c>
      <c r="BA14" s="206" t="s">
        <v>19</v>
      </c>
      <c r="BB14" s="667" t="s">
        <v>19</v>
      </c>
      <c r="BC14" s="206" t="s">
        <v>19</v>
      </c>
      <c r="BD14" s="667" t="s">
        <v>19</v>
      </c>
      <c r="BE14" s="206" t="s">
        <v>19</v>
      </c>
      <c r="BF14" s="667" t="s">
        <v>19</v>
      </c>
      <c r="BG14" s="205" t="s">
        <v>19</v>
      </c>
      <c r="BH14" s="206" t="s">
        <v>19</v>
      </c>
      <c r="BI14" s="206" t="s">
        <v>19</v>
      </c>
      <c r="BJ14" s="206" t="s">
        <v>19</v>
      </c>
      <c r="BK14" s="206" t="s">
        <v>19</v>
      </c>
      <c r="BL14" s="206" t="s">
        <v>19</v>
      </c>
      <c r="BM14" s="206" t="s">
        <v>19</v>
      </c>
      <c r="BN14" s="206" t="s">
        <v>19</v>
      </c>
      <c r="BO14" s="206" t="s">
        <v>19</v>
      </c>
      <c r="BP14" s="206" t="s">
        <v>19</v>
      </c>
      <c r="BQ14" s="206" t="s">
        <v>19</v>
      </c>
      <c r="BR14" s="206" t="s">
        <v>19</v>
      </c>
      <c r="BS14" s="206" t="s">
        <v>19</v>
      </c>
      <c r="BT14" s="667" t="s">
        <v>19</v>
      </c>
      <c r="BU14" s="667" t="s">
        <v>19</v>
      </c>
      <c r="BV14" s="667" t="s">
        <v>19</v>
      </c>
      <c r="BW14" s="207" t="s">
        <v>19</v>
      </c>
      <c r="BX14" s="746"/>
    </row>
    <row r="15" spans="2:76" ht="13.5">
      <c r="B15" s="13"/>
      <c r="C15" s="7" t="s">
        <v>48</v>
      </c>
      <c r="D15" s="220">
        <v>101.8</v>
      </c>
      <c r="E15" s="220">
        <v>101.6</v>
      </c>
      <c r="F15" s="220">
        <v>100.9</v>
      </c>
      <c r="G15" s="220">
        <v>100.4</v>
      </c>
      <c r="H15" s="220">
        <v>101.3</v>
      </c>
      <c r="I15" s="220">
        <v>101</v>
      </c>
      <c r="J15" s="220">
        <v>101.2</v>
      </c>
      <c r="K15" s="220">
        <v>101.5</v>
      </c>
      <c r="L15" s="220">
        <v>102.1</v>
      </c>
      <c r="M15" s="220">
        <v>102.4</v>
      </c>
      <c r="N15" s="220">
        <v>103.9</v>
      </c>
      <c r="O15" s="220">
        <v>102.7</v>
      </c>
      <c r="P15" s="220">
        <v>102.5</v>
      </c>
      <c r="Q15" s="220">
        <v>101.7</v>
      </c>
      <c r="R15" s="220">
        <v>101.9</v>
      </c>
      <c r="S15" s="220">
        <v>100.5</v>
      </c>
      <c r="T15" s="220">
        <v>101.1</v>
      </c>
      <c r="U15" s="220">
        <v>99.6</v>
      </c>
      <c r="V15" s="220">
        <v>100.7</v>
      </c>
      <c r="W15" s="220">
        <v>99</v>
      </c>
      <c r="X15" s="220">
        <v>100.2</v>
      </c>
      <c r="Y15" s="220">
        <v>99</v>
      </c>
      <c r="Z15" s="220">
        <v>100.4</v>
      </c>
      <c r="AA15" s="220">
        <v>99.3</v>
      </c>
      <c r="AB15" s="220">
        <v>100.9</v>
      </c>
      <c r="AC15" s="220">
        <v>100.7</v>
      </c>
      <c r="AD15" s="220">
        <v>101.1</v>
      </c>
      <c r="AE15" s="220">
        <v>100.9</v>
      </c>
      <c r="AF15" s="220">
        <v>103.8</v>
      </c>
      <c r="AG15" s="220">
        <v>100.5</v>
      </c>
      <c r="AH15" s="220">
        <v>107.5</v>
      </c>
      <c r="AI15" s="220">
        <v>100.4</v>
      </c>
      <c r="AJ15" s="220">
        <v>113.3</v>
      </c>
      <c r="AK15" s="220">
        <v>100.6</v>
      </c>
      <c r="AL15" s="220">
        <v>110.6</v>
      </c>
      <c r="AM15" s="220">
        <v>101</v>
      </c>
      <c r="AN15" s="209" t="s">
        <v>19</v>
      </c>
      <c r="AO15" s="209" t="s">
        <v>19</v>
      </c>
      <c r="AP15" s="770" t="s">
        <v>19</v>
      </c>
      <c r="AQ15" s="771" t="s">
        <v>19</v>
      </c>
      <c r="AR15" s="210" t="s">
        <v>19</v>
      </c>
      <c r="AS15" s="210" t="s">
        <v>19</v>
      </c>
      <c r="AT15" s="738" t="s">
        <v>19</v>
      </c>
      <c r="AU15" s="209" t="s">
        <v>19</v>
      </c>
      <c r="AV15" s="210" t="s">
        <v>19</v>
      </c>
      <c r="AW15" s="209" t="s">
        <v>19</v>
      </c>
      <c r="AX15" s="210" t="s">
        <v>19</v>
      </c>
      <c r="AY15" s="209" t="s">
        <v>19</v>
      </c>
      <c r="AZ15" s="210" t="s">
        <v>19</v>
      </c>
      <c r="BA15" s="210" t="s">
        <v>19</v>
      </c>
      <c r="BB15" s="738" t="s">
        <v>19</v>
      </c>
      <c r="BC15" s="210" t="s">
        <v>19</v>
      </c>
      <c r="BD15" s="738" t="s">
        <v>19</v>
      </c>
      <c r="BE15" s="210" t="s">
        <v>19</v>
      </c>
      <c r="BF15" s="738" t="s">
        <v>19</v>
      </c>
      <c r="BG15" s="209" t="s">
        <v>19</v>
      </c>
      <c r="BH15" s="210" t="s">
        <v>19</v>
      </c>
      <c r="BI15" s="210" t="s">
        <v>19</v>
      </c>
      <c r="BJ15" s="210" t="s">
        <v>19</v>
      </c>
      <c r="BK15" s="210" t="s">
        <v>19</v>
      </c>
      <c r="BL15" s="210" t="s">
        <v>19</v>
      </c>
      <c r="BM15" s="210" t="s">
        <v>19</v>
      </c>
      <c r="BN15" s="210" t="s">
        <v>19</v>
      </c>
      <c r="BO15" s="210" t="s">
        <v>19</v>
      </c>
      <c r="BP15" s="210" t="s">
        <v>19</v>
      </c>
      <c r="BQ15" s="210" t="s">
        <v>19</v>
      </c>
      <c r="BR15" s="210" t="s">
        <v>19</v>
      </c>
      <c r="BS15" s="210" t="s">
        <v>19</v>
      </c>
      <c r="BT15" s="738" t="s">
        <v>19</v>
      </c>
      <c r="BU15" s="738" t="s">
        <v>19</v>
      </c>
      <c r="BV15" s="738" t="s">
        <v>19</v>
      </c>
      <c r="BW15" s="211" t="s">
        <v>19</v>
      </c>
      <c r="BX15" s="747"/>
    </row>
    <row r="16" spans="2:76" ht="13.5">
      <c r="B16" s="13"/>
      <c r="C16" s="7" t="s">
        <v>49</v>
      </c>
      <c r="D16" s="220">
        <v>104</v>
      </c>
      <c r="E16" s="220">
        <v>104.1</v>
      </c>
      <c r="F16" s="220">
        <v>101.2</v>
      </c>
      <c r="G16" s="220">
        <v>103.9</v>
      </c>
      <c r="H16" s="220">
        <v>101.8</v>
      </c>
      <c r="I16" s="220">
        <v>102.2</v>
      </c>
      <c r="J16" s="220">
        <v>100.2</v>
      </c>
      <c r="K16" s="220">
        <v>103</v>
      </c>
      <c r="L16" s="220">
        <v>101.5</v>
      </c>
      <c r="M16" s="220">
        <v>102.6</v>
      </c>
      <c r="N16" s="220">
        <v>104.3</v>
      </c>
      <c r="O16" s="220">
        <v>104.1</v>
      </c>
      <c r="P16" s="220">
        <v>100.8</v>
      </c>
      <c r="Q16" s="220">
        <v>101.6</v>
      </c>
      <c r="R16" s="220">
        <v>101.7</v>
      </c>
      <c r="S16" s="220">
        <v>99.2</v>
      </c>
      <c r="T16" s="220">
        <v>100.9</v>
      </c>
      <c r="U16" s="220">
        <v>98.3</v>
      </c>
      <c r="V16" s="220">
        <v>99.6</v>
      </c>
      <c r="W16" s="220">
        <v>96.4</v>
      </c>
      <c r="X16" s="220">
        <v>99.6</v>
      </c>
      <c r="Y16" s="220">
        <v>97.6</v>
      </c>
      <c r="Z16" s="220">
        <v>99.7</v>
      </c>
      <c r="AA16" s="220">
        <v>97.7</v>
      </c>
      <c r="AB16" s="220">
        <v>100.3</v>
      </c>
      <c r="AC16" s="220">
        <v>99.8</v>
      </c>
      <c r="AD16" s="220">
        <v>100.8</v>
      </c>
      <c r="AE16" s="220">
        <v>100.3</v>
      </c>
      <c r="AF16" s="220">
        <v>102.2</v>
      </c>
      <c r="AG16" s="220">
        <v>98.6</v>
      </c>
      <c r="AH16" s="220">
        <v>106</v>
      </c>
      <c r="AI16" s="220">
        <v>99</v>
      </c>
      <c r="AJ16" s="220">
        <v>115.4</v>
      </c>
      <c r="AK16" s="220">
        <v>99.4</v>
      </c>
      <c r="AL16" s="220">
        <v>112.9</v>
      </c>
      <c r="AM16" s="220">
        <v>101.2</v>
      </c>
      <c r="AN16" s="209" t="s">
        <v>19</v>
      </c>
      <c r="AO16" s="209" t="s">
        <v>19</v>
      </c>
      <c r="AP16" s="770" t="s">
        <v>19</v>
      </c>
      <c r="AQ16" s="771" t="s">
        <v>19</v>
      </c>
      <c r="AR16" s="210" t="s">
        <v>19</v>
      </c>
      <c r="AS16" s="210" t="s">
        <v>19</v>
      </c>
      <c r="AT16" s="738" t="s">
        <v>19</v>
      </c>
      <c r="AU16" s="209" t="s">
        <v>19</v>
      </c>
      <c r="AV16" s="210" t="s">
        <v>19</v>
      </c>
      <c r="AW16" s="209" t="s">
        <v>19</v>
      </c>
      <c r="AX16" s="210" t="s">
        <v>19</v>
      </c>
      <c r="AY16" s="209" t="s">
        <v>19</v>
      </c>
      <c r="AZ16" s="210" t="s">
        <v>19</v>
      </c>
      <c r="BA16" s="210" t="s">
        <v>19</v>
      </c>
      <c r="BB16" s="738" t="s">
        <v>19</v>
      </c>
      <c r="BC16" s="210" t="s">
        <v>19</v>
      </c>
      <c r="BD16" s="738" t="s">
        <v>19</v>
      </c>
      <c r="BE16" s="210" t="s">
        <v>19</v>
      </c>
      <c r="BF16" s="738" t="s">
        <v>19</v>
      </c>
      <c r="BG16" s="209" t="s">
        <v>19</v>
      </c>
      <c r="BH16" s="210" t="s">
        <v>19</v>
      </c>
      <c r="BI16" s="210" t="s">
        <v>19</v>
      </c>
      <c r="BJ16" s="210" t="s">
        <v>19</v>
      </c>
      <c r="BK16" s="210" t="s">
        <v>19</v>
      </c>
      <c r="BL16" s="210" t="s">
        <v>19</v>
      </c>
      <c r="BM16" s="210" t="s">
        <v>19</v>
      </c>
      <c r="BN16" s="210" t="s">
        <v>19</v>
      </c>
      <c r="BO16" s="210" t="s">
        <v>19</v>
      </c>
      <c r="BP16" s="210" t="s">
        <v>19</v>
      </c>
      <c r="BQ16" s="210" t="s">
        <v>19</v>
      </c>
      <c r="BR16" s="210" t="s">
        <v>19</v>
      </c>
      <c r="BS16" s="210" t="s">
        <v>19</v>
      </c>
      <c r="BT16" s="738" t="s">
        <v>19</v>
      </c>
      <c r="BU16" s="738" t="s">
        <v>19</v>
      </c>
      <c r="BV16" s="738" t="s">
        <v>19</v>
      </c>
      <c r="BW16" s="211" t="s">
        <v>19</v>
      </c>
      <c r="BX16" s="747"/>
    </row>
    <row r="17" spans="2:76" ht="13.5">
      <c r="B17" s="13"/>
      <c r="C17" s="7" t="s">
        <v>50</v>
      </c>
      <c r="D17" s="220">
        <v>107.5</v>
      </c>
      <c r="E17" s="220">
        <v>108.6</v>
      </c>
      <c r="F17" s="220">
        <v>99.4</v>
      </c>
      <c r="G17" s="220">
        <v>105.9</v>
      </c>
      <c r="H17" s="220">
        <v>104.3</v>
      </c>
      <c r="I17" s="220">
        <v>102.5</v>
      </c>
      <c r="J17" s="220">
        <v>105.9</v>
      </c>
      <c r="K17" s="220">
        <v>110.2</v>
      </c>
      <c r="L17" s="220">
        <v>108.5</v>
      </c>
      <c r="M17" s="220">
        <v>106.7</v>
      </c>
      <c r="N17" s="220">
        <v>110.1</v>
      </c>
      <c r="O17" s="220">
        <v>107.5</v>
      </c>
      <c r="P17" s="220">
        <v>105.8</v>
      </c>
      <c r="Q17" s="220">
        <v>103.1</v>
      </c>
      <c r="R17" s="220">
        <v>102.9</v>
      </c>
      <c r="S17" s="220">
        <v>98</v>
      </c>
      <c r="T17" s="220">
        <v>103.3</v>
      </c>
      <c r="U17" s="220">
        <v>98.9</v>
      </c>
      <c r="V17" s="220">
        <v>106.2</v>
      </c>
      <c r="W17" s="220">
        <v>101</v>
      </c>
      <c r="X17" s="220">
        <v>101.5</v>
      </c>
      <c r="Y17" s="220">
        <v>97.7</v>
      </c>
      <c r="Z17" s="220">
        <v>98.3</v>
      </c>
      <c r="AA17" s="220">
        <v>95.4</v>
      </c>
      <c r="AB17" s="220">
        <v>101.5</v>
      </c>
      <c r="AC17" s="220">
        <v>100.6</v>
      </c>
      <c r="AD17" s="220">
        <v>106</v>
      </c>
      <c r="AE17" s="220">
        <v>104.8</v>
      </c>
      <c r="AF17" s="220">
        <v>103.2</v>
      </c>
      <c r="AG17" s="220">
        <v>99.5</v>
      </c>
      <c r="AH17" s="220">
        <v>105</v>
      </c>
      <c r="AI17" s="220">
        <v>98.5</v>
      </c>
      <c r="AJ17" s="220">
        <v>116</v>
      </c>
      <c r="AK17" s="220">
        <v>102.5</v>
      </c>
      <c r="AL17" s="220">
        <v>111.3</v>
      </c>
      <c r="AM17" s="220">
        <v>101.1</v>
      </c>
      <c r="AN17" s="209" t="s">
        <v>19</v>
      </c>
      <c r="AO17" s="209" t="s">
        <v>19</v>
      </c>
      <c r="AP17" s="770" t="s">
        <v>19</v>
      </c>
      <c r="AQ17" s="771" t="s">
        <v>19</v>
      </c>
      <c r="AR17" s="210" t="s">
        <v>19</v>
      </c>
      <c r="AS17" s="210" t="s">
        <v>19</v>
      </c>
      <c r="AT17" s="738" t="s">
        <v>19</v>
      </c>
      <c r="AU17" s="209" t="s">
        <v>19</v>
      </c>
      <c r="AV17" s="210" t="s">
        <v>19</v>
      </c>
      <c r="AW17" s="209" t="s">
        <v>19</v>
      </c>
      <c r="AX17" s="210" t="s">
        <v>19</v>
      </c>
      <c r="AY17" s="209" t="s">
        <v>19</v>
      </c>
      <c r="AZ17" s="210" t="s">
        <v>19</v>
      </c>
      <c r="BA17" s="210" t="s">
        <v>19</v>
      </c>
      <c r="BB17" s="738" t="s">
        <v>19</v>
      </c>
      <c r="BC17" s="210" t="s">
        <v>19</v>
      </c>
      <c r="BD17" s="738" t="s">
        <v>19</v>
      </c>
      <c r="BE17" s="210" t="s">
        <v>19</v>
      </c>
      <c r="BF17" s="738" t="s">
        <v>19</v>
      </c>
      <c r="BG17" s="209" t="s">
        <v>19</v>
      </c>
      <c r="BH17" s="210" t="s">
        <v>19</v>
      </c>
      <c r="BI17" s="210" t="s">
        <v>19</v>
      </c>
      <c r="BJ17" s="210" t="s">
        <v>19</v>
      </c>
      <c r="BK17" s="210" t="s">
        <v>19</v>
      </c>
      <c r="BL17" s="210" t="s">
        <v>19</v>
      </c>
      <c r="BM17" s="210" t="s">
        <v>19</v>
      </c>
      <c r="BN17" s="210" t="s">
        <v>19</v>
      </c>
      <c r="BO17" s="210" t="s">
        <v>19</v>
      </c>
      <c r="BP17" s="210" t="s">
        <v>19</v>
      </c>
      <c r="BQ17" s="210" t="s">
        <v>19</v>
      </c>
      <c r="BR17" s="210" t="s">
        <v>19</v>
      </c>
      <c r="BS17" s="210" t="s">
        <v>19</v>
      </c>
      <c r="BT17" s="738" t="s">
        <v>19</v>
      </c>
      <c r="BU17" s="738" t="s">
        <v>19</v>
      </c>
      <c r="BV17" s="738" t="s">
        <v>19</v>
      </c>
      <c r="BW17" s="211" t="s">
        <v>19</v>
      </c>
      <c r="BX17" s="747"/>
    </row>
    <row r="18" spans="2:76" ht="13.5">
      <c r="B18" s="13"/>
      <c r="C18" s="158" t="s">
        <v>51</v>
      </c>
      <c r="D18" s="299">
        <v>104.7</v>
      </c>
      <c r="E18" s="299">
        <v>98.7</v>
      </c>
      <c r="F18" s="299">
        <v>104.1</v>
      </c>
      <c r="G18" s="299">
        <v>102.6</v>
      </c>
      <c r="H18" s="299">
        <v>101.3</v>
      </c>
      <c r="I18" s="299">
        <v>101.8</v>
      </c>
      <c r="J18" s="299">
        <v>101.8</v>
      </c>
      <c r="K18" s="299">
        <v>105.5</v>
      </c>
      <c r="L18" s="299">
        <v>100</v>
      </c>
      <c r="M18" s="299">
        <v>104.2</v>
      </c>
      <c r="N18" s="299">
        <v>104.6</v>
      </c>
      <c r="O18" s="299">
        <v>104.3</v>
      </c>
      <c r="P18" s="299">
        <v>101.4</v>
      </c>
      <c r="Q18" s="299">
        <v>99.5</v>
      </c>
      <c r="R18" s="299">
        <v>101.6</v>
      </c>
      <c r="S18" s="299">
        <v>98.5</v>
      </c>
      <c r="T18" s="299">
        <v>100.4</v>
      </c>
      <c r="U18" s="299">
        <v>97.3</v>
      </c>
      <c r="V18" s="299">
        <v>101.6</v>
      </c>
      <c r="W18" s="299">
        <v>98.2</v>
      </c>
      <c r="X18" s="299">
        <v>100.5</v>
      </c>
      <c r="Y18" s="299">
        <v>98.4</v>
      </c>
      <c r="Z18" s="299">
        <v>99.1</v>
      </c>
      <c r="AA18" s="299">
        <v>96.9</v>
      </c>
      <c r="AB18" s="299">
        <v>100.8</v>
      </c>
      <c r="AC18" s="299">
        <v>100.3</v>
      </c>
      <c r="AD18" s="299">
        <v>101.5</v>
      </c>
      <c r="AE18" s="299">
        <v>101</v>
      </c>
      <c r="AF18" s="299">
        <v>101.7</v>
      </c>
      <c r="AG18" s="299">
        <v>98.2</v>
      </c>
      <c r="AH18" s="299">
        <v>105.3</v>
      </c>
      <c r="AI18" s="299">
        <v>98.5</v>
      </c>
      <c r="AJ18" s="299">
        <v>117.3</v>
      </c>
      <c r="AK18" s="299">
        <v>101.1</v>
      </c>
      <c r="AL18" s="299">
        <v>109.9</v>
      </c>
      <c r="AM18" s="299">
        <v>98.2</v>
      </c>
      <c r="AN18" s="764" t="s">
        <v>19</v>
      </c>
      <c r="AO18" s="764" t="s">
        <v>19</v>
      </c>
      <c r="AP18" s="772" t="s">
        <v>19</v>
      </c>
      <c r="AQ18" s="773" t="s">
        <v>19</v>
      </c>
      <c r="AR18" s="234" t="s">
        <v>19</v>
      </c>
      <c r="AS18" s="234" t="s">
        <v>19</v>
      </c>
      <c r="AT18" s="740" t="s">
        <v>19</v>
      </c>
      <c r="AU18" s="233" t="s">
        <v>19</v>
      </c>
      <c r="AV18" s="234" t="s">
        <v>19</v>
      </c>
      <c r="AW18" s="233" t="s">
        <v>19</v>
      </c>
      <c r="AX18" s="234" t="s">
        <v>19</v>
      </c>
      <c r="AY18" s="233" t="s">
        <v>19</v>
      </c>
      <c r="AZ18" s="234" t="s">
        <v>19</v>
      </c>
      <c r="BA18" s="234" t="s">
        <v>19</v>
      </c>
      <c r="BB18" s="740" t="s">
        <v>19</v>
      </c>
      <c r="BC18" s="234" t="s">
        <v>19</v>
      </c>
      <c r="BD18" s="740" t="s">
        <v>19</v>
      </c>
      <c r="BE18" s="234" t="s">
        <v>19</v>
      </c>
      <c r="BF18" s="740" t="s">
        <v>19</v>
      </c>
      <c r="BG18" s="233" t="s">
        <v>19</v>
      </c>
      <c r="BH18" s="234" t="s">
        <v>19</v>
      </c>
      <c r="BI18" s="234" t="s">
        <v>19</v>
      </c>
      <c r="BJ18" s="234" t="s">
        <v>19</v>
      </c>
      <c r="BK18" s="234" t="s">
        <v>19</v>
      </c>
      <c r="BL18" s="234" t="s">
        <v>19</v>
      </c>
      <c r="BM18" s="234" t="s">
        <v>19</v>
      </c>
      <c r="BN18" s="234" t="s">
        <v>19</v>
      </c>
      <c r="BO18" s="234" t="s">
        <v>19</v>
      </c>
      <c r="BP18" s="234" t="s">
        <v>19</v>
      </c>
      <c r="BQ18" s="234" t="s">
        <v>19</v>
      </c>
      <c r="BR18" s="234" t="s">
        <v>19</v>
      </c>
      <c r="BS18" s="234" t="s">
        <v>19</v>
      </c>
      <c r="BT18" s="740" t="s">
        <v>19</v>
      </c>
      <c r="BU18" s="740" t="s">
        <v>19</v>
      </c>
      <c r="BV18" s="740" t="s">
        <v>19</v>
      </c>
      <c r="BW18" s="235" t="s">
        <v>19</v>
      </c>
      <c r="BX18" s="747"/>
    </row>
    <row r="19" spans="2:76" ht="13.5">
      <c r="B19" s="10"/>
      <c r="C19" s="95" t="s">
        <v>66</v>
      </c>
      <c r="D19" s="250">
        <v>106.1</v>
      </c>
      <c r="E19" s="250">
        <v>102.9</v>
      </c>
      <c r="F19" s="250">
        <v>101</v>
      </c>
      <c r="G19" s="250">
        <v>100.8</v>
      </c>
      <c r="H19" s="250">
        <v>101.4</v>
      </c>
      <c r="I19" s="250">
        <v>102.2</v>
      </c>
      <c r="J19" s="250">
        <v>100.6</v>
      </c>
      <c r="K19" s="250">
        <v>102.5</v>
      </c>
      <c r="L19" s="250">
        <v>102</v>
      </c>
      <c r="M19" s="250">
        <v>101.9</v>
      </c>
      <c r="N19" s="250">
        <v>104.8</v>
      </c>
      <c r="O19" s="250">
        <v>102.5</v>
      </c>
      <c r="P19" s="250">
        <v>101.4</v>
      </c>
      <c r="Q19" s="250">
        <v>101.8</v>
      </c>
      <c r="R19" s="250">
        <v>101.3</v>
      </c>
      <c r="S19" s="250">
        <v>99.9</v>
      </c>
      <c r="T19" s="250">
        <v>101.2</v>
      </c>
      <c r="U19" s="250">
        <v>99.8</v>
      </c>
      <c r="V19" s="250">
        <v>99.6</v>
      </c>
      <c r="W19" s="250">
        <v>98.2</v>
      </c>
      <c r="X19" s="250">
        <v>99.5</v>
      </c>
      <c r="Y19" s="250">
        <v>98</v>
      </c>
      <c r="Z19" s="250">
        <v>99.4</v>
      </c>
      <c r="AA19" s="250">
        <v>98.2</v>
      </c>
      <c r="AB19" s="250">
        <v>100.5</v>
      </c>
      <c r="AC19" s="250">
        <v>100.2</v>
      </c>
      <c r="AD19" s="250">
        <v>100.4</v>
      </c>
      <c r="AE19" s="250">
        <v>100.2</v>
      </c>
      <c r="AF19" s="250">
        <v>102.4</v>
      </c>
      <c r="AG19" s="250">
        <v>99</v>
      </c>
      <c r="AH19" s="250">
        <v>106.8</v>
      </c>
      <c r="AI19" s="250">
        <v>99.8</v>
      </c>
      <c r="AJ19" s="250">
        <v>112.4</v>
      </c>
      <c r="AK19" s="250">
        <v>100</v>
      </c>
      <c r="AL19" s="250">
        <v>109.6</v>
      </c>
      <c r="AM19" s="250">
        <v>100.4</v>
      </c>
      <c r="AN19" s="751">
        <v>106.8</v>
      </c>
      <c r="AO19" s="751">
        <v>99.7</v>
      </c>
      <c r="AP19" s="250">
        <v>106</v>
      </c>
      <c r="AQ19" s="250">
        <v>99.9</v>
      </c>
      <c r="AR19" s="774">
        <v>105.1</v>
      </c>
      <c r="AS19" s="774">
        <v>94.4</v>
      </c>
      <c r="AT19" s="775">
        <v>99.7</v>
      </c>
      <c r="AU19" s="776">
        <v>94.9</v>
      </c>
      <c r="AV19" s="777" t="s">
        <v>19</v>
      </c>
      <c r="AW19" s="778" t="s">
        <v>19</v>
      </c>
      <c r="AX19" s="777" t="s">
        <v>19</v>
      </c>
      <c r="AY19" s="778" t="s">
        <v>19</v>
      </c>
      <c r="AZ19" s="214" t="s">
        <v>19</v>
      </c>
      <c r="BA19" s="214" t="s">
        <v>19</v>
      </c>
      <c r="BB19" s="739" t="s">
        <v>19</v>
      </c>
      <c r="BC19" s="214" t="s">
        <v>19</v>
      </c>
      <c r="BD19" s="739" t="s">
        <v>19</v>
      </c>
      <c r="BE19" s="214" t="s">
        <v>19</v>
      </c>
      <c r="BF19" s="739" t="s">
        <v>19</v>
      </c>
      <c r="BG19" s="213" t="s">
        <v>19</v>
      </c>
      <c r="BH19" s="214" t="s">
        <v>19</v>
      </c>
      <c r="BI19" s="214" t="s">
        <v>19</v>
      </c>
      <c r="BJ19" s="214" t="s">
        <v>19</v>
      </c>
      <c r="BK19" s="214" t="s">
        <v>19</v>
      </c>
      <c r="BL19" s="214" t="s">
        <v>19</v>
      </c>
      <c r="BM19" s="214" t="s">
        <v>19</v>
      </c>
      <c r="BN19" s="214" t="s">
        <v>19</v>
      </c>
      <c r="BO19" s="214" t="s">
        <v>19</v>
      </c>
      <c r="BP19" s="214" t="s">
        <v>19</v>
      </c>
      <c r="BQ19" s="214" t="s">
        <v>19</v>
      </c>
      <c r="BR19" s="214" t="s">
        <v>19</v>
      </c>
      <c r="BS19" s="214" t="s">
        <v>19</v>
      </c>
      <c r="BT19" s="739" t="s">
        <v>19</v>
      </c>
      <c r="BU19" s="739" t="s">
        <v>19</v>
      </c>
      <c r="BV19" s="739" t="s">
        <v>19</v>
      </c>
      <c r="BW19" s="215" t="s">
        <v>19</v>
      </c>
      <c r="BX19" s="747"/>
    </row>
    <row r="20" spans="2:76" ht="13.5">
      <c r="B20" s="3">
        <v>4</v>
      </c>
      <c r="C20" s="4" t="s">
        <v>17</v>
      </c>
      <c r="D20" s="705" t="s">
        <v>19</v>
      </c>
      <c r="E20" s="705" t="s">
        <v>19</v>
      </c>
      <c r="F20" s="705" t="s">
        <v>19</v>
      </c>
      <c r="G20" s="705" t="s">
        <v>19</v>
      </c>
      <c r="H20" s="705" t="s">
        <v>19</v>
      </c>
      <c r="I20" s="705" t="s">
        <v>19</v>
      </c>
      <c r="J20" s="705" t="s">
        <v>19</v>
      </c>
      <c r="K20" s="705" t="s">
        <v>19</v>
      </c>
      <c r="L20" s="705" t="s">
        <v>19</v>
      </c>
      <c r="M20" s="705" t="s">
        <v>19</v>
      </c>
      <c r="N20" s="705" t="s">
        <v>19</v>
      </c>
      <c r="O20" s="705" t="s">
        <v>19</v>
      </c>
      <c r="P20" s="705" t="s">
        <v>19</v>
      </c>
      <c r="Q20" s="705" t="s">
        <v>19</v>
      </c>
      <c r="R20" s="705" t="s">
        <v>19</v>
      </c>
      <c r="S20" s="705" t="s">
        <v>19</v>
      </c>
      <c r="T20" s="705" t="s">
        <v>19</v>
      </c>
      <c r="U20" s="705" t="s">
        <v>19</v>
      </c>
      <c r="V20" s="705" t="s">
        <v>19</v>
      </c>
      <c r="W20" s="705" t="s">
        <v>19</v>
      </c>
      <c r="X20" s="705" t="s">
        <v>19</v>
      </c>
      <c r="Y20" s="705" t="s">
        <v>19</v>
      </c>
      <c r="Z20" s="705" t="s">
        <v>19</v>
      </c>
      <c r="AA20" s="705" t="s">
        <v>19</v>
      </c>
      <c r="AB20" s="705" t="s">
        <v>19</v>
      </c>
      <c r="AC20" s="705" t="s">
        <v>19</v>
      </c>
      <c r="AD20" s="705" t="s">
        <v>19</v>
      </c>
      <c r="AE20" s="705" t="s">
        <v>19</v>
      </c>
      <c r="AF20" s="705" t="s">
        <v>19</v>
      </c>
      <c r="AG20" s="705" t="s">
        <v>19</v>
      </c>
      <c r="AH20" s="705" t="s">
        <v>19</v>
      </c>
      <c r="AI20" s="705" t="s">
        <v>19</v>
      </c>
      <c r="AJ20" s="705" t="s">
        <v>19</v>
      </c>
      <c r="AK20" s="705" t="s">
        <v>19</v>
      </c>
      <c r="AL20" s="705">
        <v>108</v>
      </c>
      <c r="AM20" s="705">
        <v>100</v>
      </c>
      <c r="AN20" s="707">
        <v>106.3</v>
      </c>
      <c r="AO20" s="707">
        <v>100.3</v>
      </c>
      <c r="AP20" s="707">
        <v>105.2</v>
      </c>
      <c r="AQ20" s="706">
        <v>100</v>
      </c>
      <c r="AR20" s="707">
        <v>103.2</v>
      </c>
      <c r="AS20" s="707">
        <v>95.6</v>
      </c>
      <c r="AT20" s="728">
        <v>97.1</v>
      </c>
      <c r="AU20" s="706">
        <v>96.3</v>
      </c>
      <c r="AV20" s="707">
        <v>96.9</v>
      </c>
      <c r="AW20" s="706">
        <v>94.1</v>
      </c>
      <c r="AX20" s="707">
        <v>95.9</v>
      </c>
      <c r="AY20" s="706">
        <v>93.5</v>
      </c>
      <c r="AZ20" s="707">
        <v>96.4</v>
      </c>
      <c r="BA20" s="707">
        <v>94.9</v>
      </c>
      <c r="BB20" s="728">
        <v>97</v>
      </c>
      <c r="BC20" s="707">
        <v>94.5</v>
      </c>
      <c r="BD20" s="728">
        <v>98.4</v>
      </c>
      <c r="BE20" s="707">
        <v>94.3</v>
      </c>
      <c r="BF20" s="728">
        <v>98</v>
      </c>
      <c r="BG20" s="757">
        <v>95</v>
      </c>
      <c r="BH20" s="707">
        <v>96.3</v>
      </c>
      <c r="BI20" s="707">
        <v>96.3</v>
      </c>
      <c r="BJ20" s="707">
        <v>98.2</v>
      </c>
      <c r="BK20" s="707">
        <v>96.6</v>
      </c>
      <c r="BL20" s="707">
        <v>97.8</v>
      </c>
      <c r="BM20" s="707">
        <v>97</v>
      </c>
      <c r="BN20" s="707">
        <v>101.1</v>
      </c>
      <c r="BO20" s="707">
        <v>96.7</v>
      </c>
      <c r="BP20" s="707">
        <v>101</v>
      </c>
      <c r="BQ20" s="707">
        <v>97.7</v>
      </c>
      <c r="BR20" s="707">
        <v>100.8</v>
      </c>
      <c r="BS20" s="728">
        <v>96.9</v>
      </c>
      <c r="BT20" s="728">
        <v>101.7</v>
      </c>
      <c r="BU20" s="728">
        <v>98.8</v>
      </c>
      <c r="BV20" s="728">
        <v>101.2</v>
      </c>
      <c r="BW20" s="766">
        <v>100.1</v>
      </c>
      <c r="BX20" s="758"/>
    </row>
    <row r="21" spans="2:76" ht="13.5">
      <c r="B21" s="11"/>
      <c r="C21" s="5" t="s">
        <v>17</v>
      </c>
      <c r="D21" s="204">
        <v>106</v>
      </c>
      <c r="E21" s="204">
        <v>102.5</v>
      </c>
      <c r="F21" s="204">
        <v>99</v>
      </c>
      <c r="G21" s="204">
        <v>101.9</v>
      </c>
      <c r="H21" s="204">
        <v>101.4</v>
      </c>
      <c r="I21" s="204">
        <v>100.7</v>
      </c>
      <c r="J21" s="204">
        <v>101.9</v>
      </c>
      <c r="K21" s="204">
        <v>102.7</v>
      </c>
      <c r="L21" s="204">
        <v>102.9</v>
      </c>
      <c r="M21" s="204">
        <v>101.7</v>
      </c>
      <c r="N21" s="204">
        <v>106.1</v>
      </c>
      <c r="O21" s="204">
        <v>103</v>
      </c>
      <c r="P21" s="204">
        <v>102.3</v>
      </c>
      <c r="Q21" s="204">
        <v>101.3</v>
      </c>
      <c r="R21" s="204">
        <v>101.7</v>
      </c>
      <c r="S21" s="204">
        <v>98.5</v>
      </c>
      <c r="T21" s="204">
        <v>101.3</v>
      </c>
      <c r="U21" s="204">
        <v>98.3</v>
      </c>
      <c r="V21" s="204">
        <v>100.8</v>
      </c>
      <c r="W21" s="204">
        <v>97.3</v>
      </c>
      <c r="X21" s="204">
        <v>99.5</v>
      </c>
      <c r="Y21" s="204">
        <v>96.4</v>
      </c>
      <c r="Z21" s="204">
        <v>99.7</v>
      </c>
      <c r="AA21" s="204">
        <v>97.3</v>
      </c>
      <c r="AB21" s="204">
        <v>101.5</v>
      </c>
      <c r="AC21" s="204">
        <v>100.9</v>
      </c>
      <c r="AD21" s="204">
        <v>101.6</v>
      </c>
      <c r="AE21" s="204">
        <v>101</v>
      </c>
      <c r="AF21" s="204">
        <v>102.9</v>
      </c>
      <c r="AG21" s="204">
        <v>100.1</v>
      </c>
      <c r="AH21" s="204">
        <v>104.7</v>
      </c>
      <c r="AI21" s="204">
        <v>99.2</v>
      </c>
      <c r="AJ21" s="204">
        <v>110.8</v>
      </c>
      <c r="AK21" s="204">
        <v>100.6</v>
      </c>
      <c r="AL21" s="204" t="s">
        <v>19</v>
      </c>
      <c r="AM21" s="204" t="s">
        <v>19</v>
      </c>
      <c r="AN21" s="206" t="s">
        <v>19</v>
      </c>
      <c r="AO21" s="206" t="s">
        <v>19</v>
      </c>
      <c r="AP21" s="210" t="s">
        <v>19</v>
      </c>
      <c r="AQ21" s="209" t="s">
        <v>19</v>
      </c>
      <c r="AR21" s="210" t="s">
        <v>19</v>
      </c>
      <c r="AS21" s="210" t="s">
        <v>19</v>
      </c>
      <c r="AT21" s="738" t="s">
        <v>19</v>
      </c>
      <c r="AU21" s="209" t="s">
        <v>19</v>
      </c>
      <c r="AV21" s="210" t="s">
        <v>19</v>
      </c>
      <c r="AW21" s="209" t="s">
        <v>19</v>
      </c>
      <c r="AX21" s="210" t="s">
        <v>19</v>
      </c>
      <c r="AY21" s="209" t="s">
        <v>19</v>
      </c>
      <c r="AZ21" s="210" t="s">
        <v>19</v>
      </c>
      <c r="BA21" s="210" t="s">
        <v>19</v>
      </c>
      <c r="BB21" s="738" t="s">
        <v>19</v>
      </c>
      <c r="BC21" s="210" t="s">
        <v>19</v>
      </c>
      <c r="BD21" s="738" t="s">
        <v>19</v>
      </c>
      <c r="BE21" s="210" t="s">
        <v>19</v>
      </c>
      <c r="BF21" s="738" t="s">
        <v>19</v>
      </c>
      <c r="BG21" s="209" t="s">
        <v>19</v>
      </c>
      <c r="BH21" s="210" t="s">
        <v>19</v>
      </c>
      <c r="BI21" s="210" t="s">
        <v>19</v>
      </c>
      <c r="BJ21" s="210" t="s">
        <v>19</v>
      </c>
      <c r="BK21" s="210" t="s">
        <v>19</v>
      </c>
      <c r="BL21" s="210" t="s">
        <v>19</v>
      </c>
      <c r="BM21" s="210" t="s">
        <v>19</v>
      </c>
      <c r="BN21" s="210" t="s">
        <v>19</v>
      </c>
      <c r="BO21" s="210" t="s">
        <v>19</v>
      </c>
      <c r="BP21" s="210" t="s">
        <v>19</v>
      </c>
      <c r="BQ21" s="210" t="s">
        <v>19</v>
      </c>
      <c r="BR21" s="210" t="s">
        <v>19</v>
      </c>
      <c r="BS21" s="210" t="s">
        <v>19</v>
      </c>
      <c r="BT21" s="738" t="s">
        <v>19</v>
      </c>
      <c r="BU21" s="738" t="s">
        <v>19</v>
      </c>
      <c r="BV21" s="738" t="s">
        <v>19</v>
      </c>
      <c r="BW21" s="211" t="s">
        <v>19</v>
      </c>
      <c r="BX21" s="747"/>
    </row>
    <row r="22" spans="2:76" ht="13.5">
      <c r="B22" s="6"/>
      <c r="C22" s="7" t="s">
        <v>63</v>
      </c>
      <c r="D22" s="208">
        <v>101.1</v>
      </c>
      <c r="E22" s="208">
        <v>103.3</v>
      </c>
      <c r="F22" s="208">
        <v>98.6</v>
      </c>
      <c r="G22" s="208">
        <v>101</v>
      </c>
      <c r="H22" s="208">
        <v>101.6</v>
      </c>
      <c r="I22" s="208">
        <v>102.5</v>
      </c>
      <c r="J22" s="208">
        <v>102.3</v>
      </c>
      <c r="K22" s="208">
        <v>101.3</v>
      </c>
      <c r="L22" s="208">
        <v>106.4</v>
      </c>
      <c r="M22" s="208">
        <v>107.1</v>
      </c>
      <c r="N22" s="208">
        <v>95.8</v>
      </c>
      <c r="O22" s="208">
        <v>104.7</v>
      </c>
      <c r="P22" s="208">
        <v>98.9</v>
      </c>
      <c r="Q22" s="208">
        <v>101.8</v>
      </c>
      <c r="R22" s="208">
        <v>101</v>
      </c>
      <c r="S22" s="208">
        <v>100.3</v>
      </c>
      <c r="T22" s="208">
        <v>101.7</v>
      </c>
      <c r="U22" s="208">
        <v>101.1</v>
      </c>
      <c r="V22" s="208">
        <v>100.6</v>
      </c>
      <c r="W22" s="208">
        <v>100.6</v>
      </c>
      <c r="X22" s="208">
        <v>99.2</v>
      </c>
      <c r="Y22" s="208">
        <v>99.2</v>
      </c>
      <c r="Z22" s="208">
        <v>99.9</v>
      </c>
      <c r="AA22" s="208">
        <v>99.9</v>
      </c>
      <c r="AB22" s="208">
        <v>102</v>
      </c>
      <c r="AC22" s="208">
        <v>102</v>
      </c>
      <c r="AD22" s="208">
        <v>100.1</v>
      </c>
      <c r="AE22" s="208">
        <v>100.1</v>
      </c>
      <c r="AF22" s="208">
        <v>103.3</v>
      </c>
      <c r="AG22" s="208">
        <v>99.2</v>
      </c>
      <c r="AH22" s="208">
        <v>108.4</v>
      </c>
      <c r="AI22" s="208">
        <v>99.3</v>
      </c>
      <c r="AJ22" s="208">
        <v>113.5</v>
      </c>
      <c r="AK22" s="208">
        <v>100.6</v>
      </c>
      <c r="AL22" s="208" t="s">
        <v>19</v>
      </c>
      <c r="AM22" s="208" t="s">
        <v>19</v>
      </c>
      <c r="AN22" s="210" t="s">
        <v>19</v>
      </c>
      <c r="AO22" s="210" t="s">
        <v>19</v>
      </c>
      <c r="AP22" s="210" t="s">
        <v>19</v>
      </c>
      <c r="AQ22" s="209" t="s">
        <v>19</v>
      </c>
      <c r="AR22" s="210" t="s">
        <v>19</v>
      </c>
      <c r="AS22" s="210" t="s">
        <v>19</v>
      </c>
      <c r="AT22" s="738" t="s">
        <v>19</v>
      </c>
      <c r="AU22" s="209" t="s">
        <v>19</v>
      </c>
      <c r="AV22" s="210" t="s">
        <v>19</v>
      </c>
      <c r="AW22" s="209" t="s">
        <v>19</v>
      </c>
      <c r="AX22" s="210" t="s">
        <v>19</v>
      </c>
      <c r="AY22" s="209" t="s">
        <v>19</v>
      </c>
      <c r="AZ22" s="210" t="s">
        <v>19</v>
      </c>
      <c r="BA22" s="210" t="s">
        <v>19</v>
      </c>
      <c r="BB22" s="738" t="s">
        <v>19</v>
      </c>
      <c r="BC22" s="210" t="s">
        <v>19</v>
      </c>
      <c r="BD22" s="738" t="s">
        <v>19</v>
      </c>
      <c r="BE22" s="210" t="s">
        <v>19</v>
      </c>
      <c r="BF22" s="738" t="s">
        <v>19</v>
      </c>
      <c r="BG22" s="209" t="s">
        <v>19</v>
      </c>
      <c r="BH22" s="210" t="s">
        <v>19</v>
      </c>
      <c r="BI22" s="210" t="s">
        <v>19</v>
      </c>
      <c r="BJ22" s="210" t="s">
        <v>19</v>
      </c>
      <c r="BK22" s="210" t="s">
        <v>19</v>
      </c>
      <c r="BL22" s="210" t="s">
        <v>19</v>
      </c>
      <c r="BM22" s="210" t="s">
        <v>19</v>
      </c>
      <c r="BN22" s="210" t="s">
        <v>19</v>
      </c>
      <c r="BO22" s="210" t="s">
        <v>19</v>
      </c>
      <c r="BP22" s="210" t="s">
        <v>19</v>
      </c>
      <c r="BQ22" s="210" t="s">
        <v>19</v>
      </c>
      <c r="BR22" s="210" t="s">
        <v>19</v>
      </c>
      <c r="BS22" s="210" t="s">
        <v>19</v>
      </c>
      <c r="BT22" s="738" t="s">
        <v>19</v>
      </c>
      <c r="BU22" s="738" t="s">
        <v>19</v>
      </c>
      <c r="BV22" s="738" t="s">
        <v>19</v>
      </c>
      <c r="BW22" s="211" t="s">
        <v>19</v>
      </c>
      <c r="BX22" s="747"/>
    </row>
    <row r="23" spans="2:76" ht="13.5">
      <c r="B23" s="6"/>
      <c r="C23" s="7" t="s">
        <v>65</v>
      </c>
      <c r="D23" s="208">
        <v>101.6</v>
      </c>
      <c r="E23" s="208">
        <v>101.9</v>
      </c>
      <c r="F23" s="208">
        <v>101.4</v>
      </c>
      <c r="G23" s="208">
        <v>101.4</v>
      </c>
      <c r="H23" s="208">
        <v>100.2</v>
      </c>
      <c r="I23" s="208">
        <v>100.7</v>
      </c>
      <c r="J23" s="208">
        <v>100.9</v>
      </c>
      <c r="K23" s="208">
        <v>102.7</v>
      </c>
      <c r="L23" s="208">
        <v>101.1</v>
      </c>
      <c r="M23" s="208">
        <v>102.7</v>
      </c>
      <c r="N23" s="208">
        <v>103.8</v>
      </c>
      <c r="O23" s="208">
        <v>100.4</v>
      </c>
      <c r="P23" s="208">
        <v>102.5</v>
      </c>
      <c r="Q23" s="208">
        <v>99.5</v>
      </c>
      <c r="R23" s="208">
        <v>101.4</v>
      </c>
      <c r="S23" s="208">
        <v>100.3</v>
      </c>
      <c r="T23" s="208">
        <v>100.4</v>
      </c>
      <c r="U23" s="208">
        <v>99.4</v>
      </c>
      <c r="V23" s="208">
        <v>100.1</v>
      </c>
      <c r="W23" s="208">
        <v>98.9</v>
      </c>
      <c r="X23" s="208">
        <v>99.4</v>
      </c>
      <c r="Y23" s="208">
        <v>98.1</v>
      </c>
      <c r="Z23" s="208">
        <v>98.6</v>
      </c>
      <c r="AA23" s="208">
        <v>97.8</v>
      </c>
      <c r="AB23" s="208">
        <v>101.1</v>
      </c>
      <c r="AC23" s="208">
        <v>100.9</v>
      </c>
      <c r="AD23" s="208">
        <v>100</v>
      </c>
      <c r="AE23" s="208">
        <v>99.9</v>
      </c>
      <c r="AF23" s="208">
        <v>102.7</v>
      </c>
      <c r="AG23" s="208">
        <v>99.5</v>
      </c>
      <c r="AH23" s="208">
        <v>106.9</v>
      </c>
      <c r="AI23" s="208">
        <v>100</v>
      </c>
      <c r="AJ23" s="208">
        <v>112.8</v>
      </c>
      <c r="AK23" s="208">
        <v>99.7</v>
      </c>
      <c r="AL23" s="208" t="s">
        <v>19</v>
      </c>
      <c r="AM23" s="208" t="s">
        <v>19</v>
      </c>
      <c r="AN23" s="210" t="s">
        <v>19</v>
      </c>
      <c r="AO23" s="210" t="s">
        <v>19</v>
      </c>
      <c r="AP23" s="210" t="s">
        <v>19</v>
      </c>
      <c r="AQ23" s="209" t="s">
        <v>19</v>
      </c>
      <c r="AR23" s="210" t="s">
        <v>19</v>
      </c>
      <c r="AS23" s="210" t="s">
        <v>19</v>
      </c>
      <c r="AT23" s="738" t="s">
        <v>19</v>
      </c>
      <c r="AU23" s="209" t="s">
        <v>19</v>
      </c>
      <c r="AV23" s="210" t="s">
        <v>19</v>
      </c>
      <c r="AW23" s="209" t="s">
        <v>19</v>
      </c>
      <c r="AX23" s="210" t="s">
        <v>19</v>
      </c>
      <c r="AY23" s="209" t="s">
        <v>19</v>
      </c>
      <c r="AZ23" s="210" t="s">
        <v>19</v>
      </c>
      <c r="BA23" s="210" t="s">
        <v>19</v>
      </c>
      <c r="BB23" s="738" t="s">
        <v>19</v>
      </c>
      <c r="BC23" s="210" t="s">
        <v>19</v>
      </c>
      <c r="BD23" s="738" t="s">
        <v>19</v>
      </c>
      <c r="BE23" s="210" t="s">
        <v>19</v>
      </c>
      <c r="BF23" s="738" t="s">
        <v>19</v>
      </c>
      <c r="BG23" s="209" t="s">
        <v>19</v>
      </c>
      <c r="BH23" s="210" t="s">
        <v>19</v>
      </c>
      <c r="BI23" s="210" t="s">
        <v>19</v>
      </c>
      <c r="BJ23" s="210" t="s">
        <v>19</v>
      </c>
      <c r="BK23" s="210" t="s">
        <v>19</v>
      </c>
      <c r="BL23" s="210" t="s">
        <v>19</v>
      </c>
      <c r="BM23" s="210" t="s">
        <v>19</v>
      </c>
      <c r="BN23" s="210" t="s">
        <v>19</v>
      </c>
      <c r="BO23" s="210" t="s">
        <v>19</v>
      </c>
      <c r="BP23" s="210" t="s">
        <v>19</v>
      </c>
      <c r="BQ23" s="210" t="s">
        <v>19</v>
      </c>
      <c r="BR23" s="210" t="s">
        <v>19</v>
      </c>
      <c r="BS23" s="210" t="s">
        <v>19</v>
      </c>
      <c r="BT23" s="738" t="s">
        <v>19</v>
      </c>
      <c r="BU23" s="738" t="s">
        <v>19</v>
      </c>
      <c r="BV23" s="738" t="s">
        <v>19</v>
      </c>
      <c r="BW23" s="211" t="s">
        <v>19</v>
      </c>
      <c r="BX23" s="747"/>
    </row>
    <row r="24" spans="2:76" ht="13.5">
      <c r="B24" s="6"/>
      <c r="C24" s="7" t="s">
        <v>67</v>
      </c>
      <c r="D24" s="208">
        <v>101.6</v>
      </c>
      <c r="E24" s="208">
        <v>100.3</v>
      </c>
      <c r="F24" s="208">
        <v>101.3</v>
      </c>
      <c r="G24" s="208">
        <v>101</v>
      </c>
      <c r="H24" s="208">
        <v>100.7</v>
      </c>
      <c r="I24" s="208">
        <v>100.7</v>
      </c>
      <c r="J24" s="208">
        <v>100.9</v>
      </c>
      <c r="K24" s="208">
        <v>101.1</v>
      </c>
      <c r="L24" s="208">
        <v>101.5</v>
      </c>
      <c r="M24" s="208">
        <v>101.6</v>
      </c>
      <c r="N24" s="208">
        <v>102.5</v>
      </c>
      <c r="O24" s="208">
        <v>101.5</v>
      </c>
      <c r="P24" s="208">
        <v>100.3</v>
      </c>
      <c r="Q24" s="208">
        <v>100.1</v>
      </c>
      <c r="R24" s="208">
        <v>100.3</v>
      </c>
      <c r="S24" s="208">
        <v>99.8</v>
      </c>
      <c r="T24" s="208">
        <v>101.4</v>
      </c>
      <c r="U24" s="208">
        <v>100.8</v>
      </c>
      <c r="V24" s="208">
        <v>100</v>
      </c>
      <c r="W24" s="208">
        <v>99.1</v>
      </c>
      <c r="X24" s="208">
        <v>99.7</v>
      </c>
      <c r="Y24" s="208">
        <v>98.8</v>
      </c>
      <c r="Z24" s="208">
        <v>99.5</v>
      </c>
      <c r="AA24" s="208">
        <v>98.9</v>
      </c>
      <c r="AB24" s="208">
        <v>100.4</v>
      </c>
      <c r="AC24" s="208">
        <v>100.3</v>
      </c>
      <c r="AD24" s="208">
        <v>99.9</v>
      </c>
      <c r="AE24" s="208">
        <v>99.8</v>
      </c>
      <c r="AF24" s="208">
        <v>102.8</v>
      </c>
      <c r="AG24" s="208">
        <v>99.9</v>
      </c>
      <c r="AH24" s="208">
        <v>106.8</v>
      </c>
      <c r="AI24" s="208">
        <v>100.5</v>
      </c>
      <c r="AJ24" s="208">
        <v>110.6</v>
      </c>
      <c r="AK24" s="208">
        <v>100.8</v>
      </c>
      <c r="AL24" s="208" t="s">
        <v>19</v>
      </c>
      <c r="AM24" s="208" t="s">
        <v>19</v>
      </c>
      <c r="AN24" s="210" t="s">
        <v>19</v>
      </c>
      <c r="AO24" s="210" t="s">
        <v>19</v>
      </c>
      <c r="AP24" s="210" t="s">
        <v>19</v>
      </c>
      <c r="AQ24" s="209" t="s">
        <v>19</v>
      </c>
      <c r="AR24" s="210" t="s">
        <v>19</v>
      </c>
      <c r="AS24" s="210" t="s">
        <v>19</v>
      </c>
      <c r="AT24" s="738" t="s">
        <v>19</v>
      </c>
      <c r="AU24" s="209" t="s">
        <v>19</v>
      </c>
      <c r="AV24" s="210" t="s">
        <v>19</v>
      </c>
      <c r="AW24" s="209" t="s">
        <v>19</v>
      </c>
      <c r="AX24" s="210" t="s">
        <v>19</v>
      </c>
      <c r="AY24" s="209" t="s">
        <v>19</v>
      </c>
      <c r="AZ24" s="210" t="s">
        <v>19</v>
      </c>
      <c r="BA24" s="210" t="s">
        <v>19</v>
      </c>
      <c r="BB24" s="738" t="s">
        <v>19</v>
      </c>
      <c r="BC24" s="210" t="s">
        <v>19</v>
      </c>
      <c r="BD24" s="738" t="s">
        <v>19</v>
      </c>
      <c r="BE24" s="210" t="s">
        <v>19</v>
      </c>
      <c r="BF24" s="738" t="s">
        <v>19</v>
      </c>
      <c r="BG24" s="209" t="s">
        <v>19</v>
      </c>
      <c r="BH24" s="210" t="s">
        <v>19</v>
      </c>
      <c r="BI24" s="210" t="s">
        <v>19</v>
      </c>
      <c r="BJ24" s="210" t="s">
        <v>19</v>
      </c>
      <c r="BK24" s="210" t="s">
        <v>19</v>
      </c>
      <c r="BL24" s="210" t="s">
        <v>19</v>
      </c>
      <c r="BM24" s="210" t="s">
        <v>19</v>
      </c>
      <c r="BN24" s="210" t="s">
        <v>19</v>
      </c>
      <c r="BO24" s="210" t="s">
        <v>19</v>
      </c>
      <c r="BP24" s="210" t="s">
        <v>19</v>
      </c>
      <c r="BQ24" s="210" t="s">
        <v>19</v>
      </c>
      <c r="BR24" s="210" t="s">
        <v>19</v>
      </c>
      <c r="BS24" s="210" t="s">
        <v>19</v>
      </c>
      <c r="BT24" s="738" t="s">
        <v>19</v>
      </c>
      <c r="BU24" s="738" t="s">
        <v>19</v>
      </c>
      <c r="BV24" s="738" t="s">
        <v>19</v>
      </c>
      <c r="BW24" s="211" t="s">
        <v>19</v>
      </c>
      <c r="BX24" s="747"/>
    </row>
    <row r="25" spans="2:76" ht="13.5">
      <c r="B25" s="6"/>
      <c r="C25" s="7" t="s">
        <v>68</v>
      </c>
      <c r="D25" s="208">
        <v>100.8</v>
      </c>
      <c r="E25" s="208">
        <v>101.3</v>
      </c>
      <c r="F25" s="208">
        <v>101.6</v>
      </c>
      <c r="G25" s="208">
        <v>102.1</v>
      </c>
      <c r="H25" s="208">
        <v>102</v>
      </c>
      <c r="I25" s="208">
        <v>101.7</v>
      </c>
      <c r="J25" s="208">
        <v>99.4</v>
      </c>
      <c r="K25" s="208">
        <v>101</v>
      </c>
      <c r="L25" s="208">
        <v>101.8</v>
      </c>
      <c r="M25" s="208">
        <v>102.7</v>
      </c>
      <c r="N25" s="208">
        <v>102.9</v>
      </c>
      <c r="O25" s="208">
        <v>102</v>
      </c>
      <c r="P25" s="208">
        <v>100.9</v>
      </c>
      <c r="Q25" s="208">
        <v>101.5</v>
      </c>
      <c r="R25" s="208">
        <v>101.2</v>
      </c>
      <c r="S25" s="208">
        <v>100.5</v>
      </c>
      <c r="T25" s="208">
        <v>100.8</v>
      </c>
      <c r="U25" s="208">
        <v>100.2</v>
      </c>
      <c r="V25" s="208">
        <v>100.3</v>
      </c>
      <c r="W25" s="208">
        <v>99.2</v>
      </c>
      <c r="X25" s="208">
        <v>99.8</v>
      </c>
      <c r="Y25" s="208">
        <v>98.7</v>
      </c>
      <c r="Z25" s="208">
        <v>98.8</v>
      </c>
      <c r="AA25" s="208">
        <v>98.4</v>
      </c>
      <c r="AB25" s="208">
        <v>100.8</v>
      </c>
      <c r="AC25" s="208">
        <v>100.6</v>
      </c>
      <c r="AD25" s="208">
        <v>100.4</v>
      </c>
      <c r="AE25" s="208">
        <v>100.3</v>
      </c>
      <c r="AF25" s="208">
        <v>102.9</v>
      </c>
      <c r="AG25" s="208">
        <v>99.6</v>
      </c>
      <c r="AH25" s="208">
        <v>107</v>
      </c>
      <c r="AI25" s="208">
        <v>100</v>
      </c>
      <c r="AJ25" s="208">
        <v>112.9</v>
      </c>
      <c r="AK25" s="208">
        <v>100</v>
      </c>
      <c r="AL25" s="208" t="s">
        <v>19</v>
      </c>
      <c r="AM25" s="208" t="s">
        <v>19</v>
      </c>
      <c r="AN25" s="210" t="s">
        <v>19</v>
      </c>
      <c r="AO25" s="210" t="s">
        <v>19</v>
      </c>
      <c r="AP25" s="210" t="s">
        <v>19</v>
      </c>
      <c r="AQ25" s="209" t="s">
        <v>19</v>
      </c>
      <c r="AR25" s="210" t="s">
        <v>19</v>
      </c>
      <c r="AS25" s="210" t="s">
        <v>19</v>
      </c>
      <c r="AT25" s="738" t="s">
        <v>19</v>
      </c>
      <c r="AU25" s="209" t="s">
        <v>19</v>
      </c>
      <c r="AV25" s="210" t="s">
        <v>19</v>
      </c>
      <c r="AW25" s="209" t="s">
        <v>19</v>
      </c>
      <c r="AX25" s="210" t="s">
        <v>19</v>
      </c>
      <c r="AY25" s="209" t="s">
        <v>19</v>
      </c>
      <c r="AZ25" s="210" t="s">
        <v>19</v>
      </c>
      <c r="BA25" s="210" t="s">
        <v>19</v>
      </c>
      <c r="BB25" s="738" t="s">
        <v>19</v>
      </c>
      <c r="BC25" s="210" t="s">
        <v>19</v>
      </c>
      <c r="BD25" s="738" t="s">
        <v>19</v>
      </c>
      <c r="BE25" s="210" t="s">
        <v>19</v>
      </c>
      <c r="BF25" s="738" t="s">
        <v>19</v>
      </c>
      <c r="BG25" s="209" t="s">
        <v>19</v>
      </c>
      <c r="BH25" s="210" t="s">
        <v>19</v>
      </c>
      <c r="BI25" s="210" t="s">
        <v>19</v>
      </c>
      <c r="BJ25" s="210" t="s">
        <v>19</v>
      </c>
      <c r="BK25" s="210" t="s">
        <v>19</v>
      </c>
      <c r="BL25" s="210" t="s">
        <v>19</v>
      </c>
      <c r="BM25" s="210" t="s">
        <v>19</v>
      </c>
      <c r="BN25" s="210" t="s">
        <v>19</v>
      </c>
      <c r="BO25" s="210" t="s">
        <v>19</v>
      </c>
      <c r="BP25" s="210" t="s">
        <v>19</v>
      </c>
      <c r="BQ25" s="210" t="s">
        <v>19</v>
      </c>
      <c r="BR25" s="210" t="s">
        <v>19</v>
      </c>
      <c r="BS25" s="210" t="s">
        <v>19</v>
      </c>
      <c r="BT25" s="738" t="s">
        <v>19</v>
      </c>
      <c r="BU25" s="738" t="s">
        <v>19</v>
      </c>
      <c r="BV25" s="738" t="s">
        <v>19</v>
      </c>
      <c r="BW25" s="211" t="s">
        <v>19</v>
      </c>
      <c r="BX25" s="747"/>
    </row>
    <row r="26" spans="2:76" ht="13.5">
      <c r="B26" s="6"/>
      <c r="C26" s="7" t="s">
        <v>69</v>
      </c>
      <c r="D26" s="208">
        <v>100.5</v>
      </c>
      <c r="E26" s="208">
        <v>100.7</v>
      </c>
      <c r="F26" s="208">
        <v>100.8</v>
      </c>
      <c r="G26" s="208">
        <v>101</v>
      </c>
      <c r="H26" s="208">
        <v>109.4</v>
      </c>
      <c r="I26" s="208">
        <v>106.7</v>
      </c>
      <c r="J26" s="208">
        <v>108.6</v>
      </c>
      <c r="K26" s="208">
        <v>104.2</v>
      </c>
      <c r="L26" s="208">
        <v>103.1</v>
      </c>
      <c r="M26" s="208">
        <v>103.9</v>
      </c>
      <c r="N26" s="208">
        <v>104.8</v>
      </c>
      <c r="O26" s="208">
        <v>105.6</v>
      </c>
      <c r="P26" s="208">
        <v>103.1</v>
      </c>
      <c r="Q26" s="208">
        <v>101.9</v>
      </c>
      <c r="R26" s="208">
        <v>102.8</v>
      </c>
      <c r="S26" s="208">
        <v>102.8</v>
      </c>
      <c r="T26" s="208">
        <v>102.8</v>
      </c>
      <c r="U26" s="208">
        <v>102.8</v>
      </c>
      <c r="V26" s="208">
        <v>101.4</v>
      </c>
      <c r="W26" s="208">
        <v>101.4</v>
      </c>
      <c r="X26" s="208">
        <v>99.9</v>
      </c>
      <c r="Y26" s="208">
        <v>99.9</v>
      </c>
      <c r="Z26" s="208">
        <v>100</v>
      </c>
      <c r="AA26" s="208">
        <v>100</v>
      </c>
      <c r="AB26" s="208">
        <v>102.2</v>
      </c>
      <c r="AC26" s="208">
        <v>102.2</v>
      </c>
      <c r="AD26" s="208">
        <v>100.8</v>
      </c>
      <c r="AE26" s="208">
        <v>100.8</v>
      </c>
      <c r="AF26" s="208">
        <v>102.9</v>
      </c>
      <c r="AG26" s="208">
        <v>99.6</v>
      </c>
      <c r="AH26" s="208">
        <v>107.7</v>
      </c>
      <c r="AI26" s="208">
        <v>100.4</v>
      </c>
      <c r="AJ26" s="208">
        <v>111.5</v>
      </c>
      <c r="AK26" s="208">
        <v>100.4</v>
      </c>
      <c r="AL26" s="208" t="s">
        <v>19</v>
      </c>
      <c r="AM26" s="208" t="s">
        <v>19</v>
      </c>
      <c r="AN26" s="210" t="s">
        <v>19</v>
      </c>
      <c r="AO26" s="210" t="s">
        <v>19</v>
      </c>
      <c r="AP26" s="210" t="s">
        <v>19</v>
      </c>
      <c r="AQ26" s="209" t="s">
        <v>19</v>
      </c>
      <c r="AR26" s="210" t="s">
        <v>19</v>
      </c>
      <c r="AS26" s="210" t="s">
        <v>19</v>
      </c>
      <c r="AT26" s="738" t="s">
        <v>19</v>
      </c>
      <c r="AU26" s="209" t="s">
        <v>19</v>
      </c>
      <c r="AV26" s="210" t="s">
        <v>19</v>
      </c>
      <c r="AW26" s="209" t="s">
        <v>19</v>
      </c>
      <c r="AX26" s="210" t="s">
        <v>19</v>
      </c>
      <c r="AY26" s="209" t="s">
        <v>19</v>
      </c>
      <c r="AZ26" s="210" t="s">
        <v>19</v>
      </c>
      <c r="BA26" s="210" t="s">
        <v>19</v>
      </c>
      <c r="BB26" s="738" t="s">
        <v>19</v>
      </c>
      <c r="BC26" s="210" t="s">
        <v>19</v>
      </c>
      <c r="BD26" s="738" t="s">
        <v>19</v>
      </c>
      <c r="BE26" s="210" t="s">
        <v>19</v>
      </c>
      <c r="BF26" s="738" t="s">
        <v>19</v>
      </c>
      <c r="BG26" s="209" t="s">
        <v>19</v>
      </c>
      <c r="BH26" s="210" t="s">
        <v>19</v>
      </c>
      <c r="BI26" s="210" t="s">
        <v>19</v>
      </c>
      <c r="BJ26" s="210" t="s">
        <v>19</v>
      </c>
      <c r="BK26" s="210" t="s">
        <v>19</v>
      </c>
      <c r="BL26" s="210" t="s">
        <v>19</v>
      </c>
      <c r="BM26" s="210" t="s">
        <v>19</v>
      </c>
      <c r="BN26" s="210" t="s">
        <v>19</v>
      </c>
      <c r="BO26" s="210" t="s">
        <v>19</v>
      </c>
      <c r="BP26" s="210" t="s">
        <v>19</v>
      </c>
      <c r="BQ26" s="210" t="s">
        <v>19</v>
      </c>
      <c r="BR26" s="210" t="s">
        <v>19</v>
      </c>
      <c r="BS26" s="210" t="s">
        <v>19</v>
      </c>
      <c r="BT26" s="738" t="s">
        <v>19</v>
      </c>
      <c r="BU26" s="738" t="s">
        <v>19</v>
      </c>
      <c r="BV26" s="738" t="s">
        <v>19</v>
      </c>
      <c r="BW26" s="211" t="s">
        <v>19</v>
      </c>
      <c r="BX26" s="747"/>
    </row>
    <row r="27" spans="2:76" ht="13.5">
      <c r="B27" s="3"/>
      <c r="C27" s="8" t="s">
        <v>70</v>
      </c>
      <c r="D27" s="212">
        <v>101.7</v>
      </c>
      <c r="E27" s="212">
        <v>101.2</v>
      </c>
      <c r="F27" s="212">
        <v>101</v>
      </c>
      <c r="G27" s="212">
        <v>101.2</v>
      </c>
      <c r="H27" s="212">
        <v>101.7</v>
      </c>
      <c r="I27" s="212">
        <v>102</v>
      </c>
      <c r="J27" s="212">
        <v>101.5</v>
      </c>
      <c r="K27" s="212">
        <v>102.8</v>
      </c>
      <c r="L27" s="212">
        <v>99.9</v>
      </c>
      <c r="M27" s="212">
        <v>101.2</v>
      </c>
      <c r="N27" s="212">
        <v>102.8</v>
      </c>
      <c r="O27" s="212">
        <v>103.1</v>
      </c>
      <c r="P27" s="212">
        <v>101.3</v>
      </c>
      <c r="Q27" s="212">
        <v>101.2</v>
      </c>
      <c r="R27" s="212">
        <v>101.4</v>
      </c>
      <c r="S27" s="212">
        <v>100.8</v>
      </c>
      <c r="T27" s="212">
        <v>101.8</v>
      </c>
      <c r="U27" s="212">
        <v>101.2</v>
      </c>
      <c r="V27" s="212">
        <v>99.9</v>
      </c>
      <c r="W27" s="212">
        <v>99</v>
      </c>
      <c r="X27" s="212">
        <v>100.5</v>
      </c>
      <c r="Y27" s="212">
        <v>99.7</v>
      </c>
      <c r="Z27" s="212">
        <v>100</v>
      </c>
      <c r="AA27" s="212">
        <v>99.3</v>
      </c>
      <c r="AB27" s="212">
        <v>100.8</v>
      </c>
      <c r="AC27" s="212">
        <v>100.8</v>
      </c>
      <c r="AD27" s="212">
        <v>100.4</v>
      </c>
      <c r="AE27" s="212">
        <v>100.4</v>
      </c>
      <c r="AF27" s="212">
        <v>102.9</v>
      </c>
      <c r="AG27" s="212">
        <v>99.9</v>
      </c>
      <c r="AH27" s="212">
        <v>107.1</v>
      </c>
      <c r="AI27" s="212">
        <v>100.4</v>
      </c>
      <c r="AJ27" s="212">
        <v>110.9</v>
      </c>
      <c r="AK27" s="212">
        <v>100.4</v>
      </c>
      <c r="AL27" s="212" t="s">
        <v>19</v>
      </c>
      <c r="AM27" s="212" t="s">
        <v>19</v>
      </c>
      <c r="AN27" s="214" t="s">
        <v>19</v>
      </c>
      <c r="AO27" s="214" t="s">
        <v>19</v>
      </c>
      <c r="AP27" s="210" t="s">
        <v>19</v>
      </c>
      <c r="AQ27" s="209" t="s">
        <v>19</v>
      </c>
      <c r="AR27" s="234" t="s">
        <v>19</v>
      </c>
      <c r="AS27" s="234" t="s">
        <v>19</v>
      </c>
      <c r="AT27" s="740" t="s">
        <v>19</v>
      </c>
      <c r="AU27" s="233" t="s">
        <v>19</v>
      </c>
      <c r="AV27" s="234" t="s">
        <v>19</v>
      </c>
      <c r="AW27" s="233" t="s">
        <v>19</v>
      </c>
      <c r="AX27" s="234" t="s">
        <v>19</v>
      </c>
      <c r="AY27" s="233" t="s">
        <v>19</v>
      </c>
      <c r="AZ27" s="234" t="s">
        <v>19</v>
      </c>
      <c r="BA27" s="234" t="s">
        <v>19</v>
      </c>
      <c r="BB27" s="740" t="s">
        <v>19</v>
      </c>
      <c r="BC27" s="234" t="s">
        <v>19</v>
      </c>
      <c r="BD27" s="740" t="s">
        <v>19</v>
      </c>
      <c r="BE27" s="234" t="s">
        <v>19</v>
      </c>
      <c r="BF27" s="740" t="s">
        <v>19</v>
      </c>
      <c r="BG27" s="233" t="s">
        <v>19</v>
      </c>
      <c r="BH27" s="234" t="s">
        <v>19</v>
      </c>
      <c r="BI27" s="234" t="s">
        <v>19</v>
      </c>
      <c r="BJ27" s="234" t="s">
        <v>19</v>
      </c>
      <c r="BK27" s="234" t="s">
        <v>19</v>
      </c>
      <c r="BL27" s="234" t="s">
        <v>19</v>
      </c>
      <c r="BM27" s="234" t="s">
        <v>19</v>
      </c>
      <c r="BN27" s="234" t="s">
        <v>19</v>
      </c>
      <c r="BO27" s="234" t="s">
        <v>19</v>
      </c>
      <c r="BP27" s="234" t="s">
        <v>19</v>
      </c>
      <c r="BQ27" s="234" t="s">
        <v>19</v>
      </c>
      <c r="BR27" s="234" t="s">
        <v>19</v>
      </c>
      <c r="BS27" s="234" t="s">
        <v>19</v>
      </c>
      <c r="BT27" s="740" t="s">
        <v>19</v>
      </c>
      <c r="BU27" s="740" t="s">
        <v>19</v>
      </c>
      <c r="BV27" s="740" t="s">
        <v>19</v>
      </c>
      <c r="BW27" s="235" t="s">
        <v>19</v>
      </c>
      <c r="BX27" s="747"/>
    </row>
    <row r="28" spans="2:76" ht="13.5">
      <c r="B28" s="3">
        <v>5</v>
      </c>
      <c r="C28" s="12" t="s">
        <v>20</v>
      </c>
      <c r="D28" s="216">
        <v>109.5</v>
      </c>
      <c r="E28" s="216">
        <v>105.8</v>
      </c>
      <c r="F28" s="216">
        <v>104.8</v>
      </c>
      <c r="G28" s="216">
        <v>106.8</v>
      </c>
      <c r="H28" s="216">
        <v>103.6</v>
      </c>
      <c r="I28" s="216">
        <v>102.4</v>
      </c>
      <c r="J28" s="216">
        <v>102.1</v>
      </c>
      <c r="K28" s="216">
        <v>107.7</v>
      </c>
      <c r="L28" s="216">
        <v>108.8</v>
      </c>
      <c r="M28" s="216">
        <v>104.2</v>
      </c>
      <c r="N28" s="216">
        <v>107.1</v>
      </c>
      <c r="O28" s="216">
        <v>106.7</v>
      </c>
      <c r="P28" s="216">
        <v>104.7</v>
      </c>
      <c r="Q28" s="216">
        <v>102.7</v>
      </c>
      <c r="R28" s="216">
        <v>102.3</v>
      </c>
      <c r="S28" s="216">
        <v>97.7</v>
      </c>
      <c r="T28" s="216">
        <v>102.9</v>
      </c>
      <c r="U28" s="216">
        <v>98.4</v>
      </c>
      <c r="V28" s="216">
        <v>102</v>
      </c>
      <c r="W28" s="216">
        <v>96.8</v>
      </c>
      <c r="X28" s="216">
        <v>101.4</v>
      </c>
      <c r="Y28" s="216">
        <v>98.3</v>
      </c>
      <c r="Z28" s="216">
        <v>99.7</v>
      </c>
      <c r="AA28" s="216">
        <v>96.6</v>
      </c>
      <c r="AB28" s="216">
        <v>103.3</v>
      </c>
      <c r="AC28" s="216">
        <v>102.5</v>
      </c>
      <c r="AD28" s="216">
        <v>103.7</v>
      </c>
      <c r="AE28" s="216">
        <v>102.9</v>
      </c>
      <c r="AF28" s="216">
        <v>101.6</v>
      </c>
      <c r="AG28" s="216">
        <v>98.5</v>
      </c>
      <c r="AH28" s="216">
        <v>105.3</v>
      </c>
      <c r="AI28" s="216">
        <v>99.4</v>
      </c>
      <c r="AJ28" s="216">
        <v>111.9</v>
      </c>
      <c r="AK28" s="216">
        <v>100.7</v>
      </c>
      <c r="AL28" s="216">
        <v>111.9</v>
      </c>
      <c r="AM28" s="216">
        <v>103.4</v>
      </c>
      <c r="AN28" s="216">
        <v>109.6</v>
      </c>
      <c r="AO28" s="216">
        <v>103</v>
      </c>
      <c r="AP28" s="711">
        <v>109.3</v>
      </c>
      <c r="AQ28" s="710">
        <v>103.7</v>
      </c>
      <c r="AR28" s="711">
        <v>105.4</v>
      </c>
      <c r="AS28" s="711">
        <v>96.6</v>
      </c>
      <c r="AT28" s="729">
        <v>99.3</v>
      </c>
      <c r="AU28" s="710">
        <v>95.3</v>
      </c>
      <c r="AV28" s="711">
        <v>98.8</v>
      </c>
      <c r="AW28" s="710">
        <v>91.8</v>
      </c>
      <c r="AX28" s="711">
        <v>103.1</v>
      </c>
      <c r="AY28" s="710">
        <v>94.8</v>
      </c>
      <c r="AZ28" s="711">
        <v>101</v>
      </c>
      <c r="BA28" s="711">
        <v>93.3</v>
      </c>
      <c r="BB28" s="711">
        <v>101.9</v>
      </c>
      <c r="BC28" s="711">
        <v>92.9</v>
      </c>
      <c r="BD28" s="711">
        <v>103.1</v>
      </c>
      <c r="BE28" s="711">
        <v>92.9</v>
      </c>
      <c r="BF28" s="729">
        <v>104.2</v>
      </c>
      <c r="BG28" s="761">
        <v>95</v>
      </c>
      <c r="BH28" s="711">
        <v>105.1</v>
      </c>
      <c r="BI28" s="711">
        <v>97.7</v>
      </c>
      <c r="BJ28" s="711">
        <v>102.8</v>
      </c>
      <c r="BK28" s="711">
        <v>96.3</v>
      </c>
      <c r="BL28" s="711">
        <v>101</v>
      </c>
      <c r="BM28" s="711">
        <v>94.2</v>
      </c>
      <c r="BN28" s="711">
        <v>103</v>
      </c>
      <c r="BO28" s="711">
        <v>94.9</v>
      </c>
      <c r="BP28" s="711">
        <v>102.9</v>
      </c>
      <c r="BQ28" s="711">
        <v>95.9</v>
      </c>
      <c r="BR28" s="711">
        <v>102.8</v>
      </c>
      <c r="BS28" s="729">
        <v>95.4</v>
      </c>
      <c r="BT28" s="729">
        <v>105.4</v>
      </c>
      <c r="BU28" s="729">
        <v>96.2</v>
      </c>
      <c r="BV28" s="729">
        <v>104.9</v>
      </c>
      <c r="BW28" s="767">
        <v>102.1</v>
      </c>
      <c r="BX28" s="758"/>
    </row>
    <row r="29" spans="2:76" ht="13.5">
      <c r="B29" s="3">
        <v>6</v>
      </c>
      <c r="C29" s="12" t="s">
        <v>21</v>
      </c>
      <c r="D29" s="224">
        <v>117.6</v>
      </c>
      <c r="E29" s="224">
        <v>88</v>
      </c>
      <c r="F29" s="224">
        <v>114.5</v>
      </c>
      <c r="G29" s="224">
        <v>102.1</v>
      </c>
      <c r="H29" s="224">
        <v>102</v>
      </c>
      <c r="I29" s="224">
        <v>102</v>
      </c>
      <c r="J29" s="224">
        <v>97</v>
      </c>
      <c r="K29" s="224">
        <v>111.4</v>
      </c>
      <c r="L29" s="224">
        <v>109.5</v>
      </c>
      <c r="M29" s="224">
        <v>106.4</v>
      </c>
      <c r="N29" s="224">
        <v>103.3</v>
      </c>
      <c r="O29" s="224">
        <v>106.1</v>
      </c>
      <c r="P29" s="224">
        <v>104.3</v>
      </c>
      <c r="Q29" s="224">
        <v>101.5</v>
      </c>
      <c r="R29" s="224">
        <v>103.6</v>
      </c>
      <c r="S29" s="224">
        <v>98.8</v>
      </c>
      <c r="T29" s="224">
        <v>101.5</v>
      </c>
      <c r="U29" s="224">
        <v>96.8</v>
      </c>
      <c r="V29" s="224">
        <v>100.7</v>
      </c>
      <c r="W29" s="224">
        <v>95.5</v>
      </c>
      <c r="X29" s="224">
        <v>102.3</v>
      </c>
      <c r="Y29" s="224">
        <v>99.1</v>
      </c>
      <c r="Z29" s="224">
        <v>98.6</v>
      </c>
      <c r="AA29" s="224">
        <v>95.6</v>
      </c>
      <c r="AB29" s="224">
        <v>101.9</v>
      </c>
      <c r="AC29" s="224">
        <v>101.1</v>
      </c>
      <c r="AD29" s="224">
        <v>104.4</v>
      </c>
      <c r="AE29" s="224">
        <v>103.6</v>
      </c>
      <c r="AF29" s="224">
        <v>103.8</v>
      </c>
      <c r="AG29" s="224">
        <v>100.7</v>
      </c>
      <c r="AH29" s="224">
        <v>103</v>
      </c>
      <c r="AI29" s="224">
        <v>97.3</v>
      </c>
      <c r="AJ29" s="224">
        <v>114</v>
      </c>
      <c r="AK29" s="224">
        <v>102.9</v>
      </c>
      <c r="AL29" s="224">
        <v>109.1</v>
      </c>
      <c r="AM29" s="224">
        <v>100.6</v>
      </c>
      <c r="AN29" s="224">
        <v>111.5</v>
      </c>
      <c r="AO29" s="224">
        <v>105</v>
      </c>
      <c r="AP29" s="711">
        <v>105.3</v>
      </c>
      <c r="AQ29" s="710">
        <v>99.7</v>
      </c>
      <c r="AR29" s="707">
        <v>107.5</v>
      </c>
      <c r="AS29" s="707">
        <v>99.2</v>
      </c>
      <c r="AT29" s="728">
        <v>100.4</v>
      </c>
      <c r="AU29" s="706">
        <v>96.7</v>
      </c>
      <c r="AV29" s="707">
        <v>97.1</v>
      </c>
      <c r="AW29" s="706">
        <v>92.5</v>
      </c>
      <c r="AX29" s="707">
        <v>100.1</v>
      </c>
      <c r="AY29" s="706">
        <v>94.2</v>
      </c>
      <c r="AZ29" s="707">
        <v>104.5</v>
      </c>
      <c r="BA29" s="707">
        <v>97.4</v>
      </c>
      <c r="BB29" s="728">
        <v>99.9</v>
      </c>
      <c r="BC29" s="707">
        <v>92.8</v>
      </c>
      <c r="BD29" s="728">
        <v>100.9</v>
      </c>
      <c r="BE29" s="707">
        <v>93.8</v>
      </c>
      <c r="BF29" s="729">
        <v>100.4</v>
      </c>
      <c r="BG29" s="761">
        <v>95.9</v>
      </c>
      <c r="BH29" s="711">
        <v>99.7</v>
      </c>
      <c r="BI29" s="711">
        <v>96.2</v>
      </c>
      <c r="BJ29" s="711">
        <v>96.3</v>
      </c>
      <c r="BK29" s="711">
        <v>92.8</v>
      </c>
      <c r="BL29" s="711">
        <v>105.2</v>
      </c>
      <c r="BM29" s="711">
        <v>97.8</v>
      </c>
      <c r="BN29" s="711">
        <v>100.8</v>
      </c>
      <c r="BO29" s="711">
        <v>94.9</v>
      </c>
      <c r="BP29" s="711">
        <v>104.3</v>
      </c>
      <c r="BQ29" s="711">
        <v>98</v>
      </c>
      <c r="BR29" s="711">
        <v>100.5</v>
      </c>
      <c r="BS29" s="729">
        <v>95.1</v>
      </c>
      <c r="BT29" s="729">
        <v>105.3</v>
      </c>
      <c r="BU29" s="729">
        <v>96.5</v>
      </c>
      <c r="BV29" s="729">
        <v>104.9</v>
      </c>
      <c r="BW29" s="767">
        <v>102.5</v>
      </c>
      <c r="BX29" s="758"/>
    </row>
    <row r="30" spans="2:76" ht="13.5">
      <c r="B30" s="3">
        <v>7</v>
      </c>
      <c r="C30" s="12" t="s">
        <v>22</v>
      </c>
      <c r="D30" s="1122" t="s">
        <v>19</v>
      </c>
      <c r="E30" s="1122" t="s">
        <v>19</v>
      </c>
      <c r="F30" s="1122" t="s">
        <v>19</v>
      </c>
      <c r="G30" s="1122" t="s">
        <v>19</v>
      </c>
      <c r="H30" s="1122" t="s">
        <v>19</v>
      </c>
      <c r="I30" s="1122" t="s">
        <v>19</v>
      </c>
      <c r="J30" s="1122" t="s">
        <v>19</v>
      </c>
      <c r="K30" s="1122" t="s">
        <v>19</v>
      </c>
      <c r="L30" s="1122" t="s">
        <v>19</v>
      </c>
      <c r="M30" s="1122" t="s">
        <v>19</v>
      </c>
      <c r="N30" s="1122" t="s">
        <v>19</v>
      </c>
      <c r="O30" s="1122" t="s">
        <v>19</v>
      </c>
      <c r="P30" s="1122" t="s">
        <v>19</v>
      </c>
      <c r="Q30" s="1122" t="s">
        <v>19</v>
      </c>
      <c r="R30" s="1122" t="s">
        <v>19</v>
      </c>
      <c r="S30" s="1122" t="s">
        <v>19</v>
      </c>
      <c r="T30" s="1122" t="s">
        <v>19</v>
      </c>
      <c r="U30" s="1122" t="s">
        <v>19</v>
      </c>
      <c r="V30" s="1122" t="s">
        <v>19</v>
      </c>
      <c r="W30" s="1122" t="s">
        <v>19</v>
      </c>
      <c r="X30" s="1122" t="s">
        <v>19</v>
      </c>
      <c r="Y30" s="1122" t="s">
        <v>19</v>
      </c>
      <c r="Z30" s="709" t="s">
        <v>19</v>
      </c>
      <c r="AA30" s="709" t="s">
        <v>19</v>
      </c>
      <c r="AB30" s="709" t="s">
        <v>19</v>
      </c>
      <c r="AC30" s="709" t="s">
        <v>19</v>
      </c>
      <c r="AD30" s="709" t="s">
        <v>19</v>
      </c>
      <c r="AE30" s="709" t="s">
        <v>19</v>
      </c>
      <c r="AF30" s="709" t="s">
        <v>19</v>
      </c>
      <c r="AG30" s="709" t="s">
        <v>19</v>
      </c>
      <c r="AH30" s="709" t="s">
        <v>19</v>
      </c>
      <c r="AI30" s="709" t="s">
        <v>19</v>
      </c>
      <c r="AJ30" s="709" t="s">
        <v>19</v>
      </c>
      <c r="AK30" s="709" t="s">
        <v>19</v>
      </c>
      <c r="AL30" s="709" t="s">
        <v>19</v>
      </c>
      <c r="AM30" s="709" t="s">
        <v>19</v>
      </c>
      <c r="AN30" s="711">
        <v>115.6</v>
      </c>
      <c r="AO30" s="711">
        <v>108.7</v>
      </c>
      <c r="AP30" s="711">
        <v>113.3</v>
      </c>
      <c r="AQ30" s="710">
        <v>107.4</v>
      </c>
      <c r="AR30" s="707">
        <v>111.8</v>
      </c>
      <c r="AS30" s="707">
        <v>101.9</v>
      </c>
      <c r="AT30" s="728">
        <v>107.8</v>
      </c>
      <c r="AU30" s="706">
        <v>103.4</v>
      </c>
      <c r="AV30" s="707">
        <v>106.6</v>
      </c>
      <c r="AW30" s="706">
        <v>100</v>
      </c>
      <c r="AX30" s="707">
        <v>109.6</v>
      </c>
      <c r="AY30" s="706">
        <v>99</v>
      </c>
      <c r="AZ30" s="707">
        <v>103.8</v>
      </c>
      <c r="BA30" s="707">
        <v>98.2</v>
      </c>
      <c r="BB30" s="728">
        <v>104.4</v>
      </c>
      <c r="BC30" s="707">
        <v>98.3</v>
      </c>
      <c r="BD30" s="728">
        <v>100.9</v>
      </c>
      <c r="BE30" s="707">
        <v>96.5</v>
      </c>
      <c r="BF30" s="729">
        <v>102.1</v>
      </c>
      <c r="BG30" s="761">
        <v>98.3</v>
      </c>
      <c r="BH30" s="711">
        <v>104</v>
      </c>
      <c r="BI30" s="711">
        <v>100.7</v>
      </c>
      <c r="BJ30" s="711">
        <v>103.9</v>
      </c>
      <c r="BK30" s="711">
        <v>100.6</v>
      </c>
      <c r="BL30" s="711">
        <v>107.1</v>
      </c>
      <c r="BM30" s="711">
        <v>102.5</v>
      </c>
      <c r="BN30" s="711">
        <v>105.3</v>
      </c>
      <c r="BO30" s="711">
        <v>102</v>
      </c>
      <c r="BP30" s="711">
        <v>107</v>
      </c>
      <c r="BQ30" s="711">
        <v>104.1</v>
      </c>
      <c r="BR30" s="711">
        <v>105.3</v>
      </c>
      <c r="BS30" s="729">
        <v>102.5</v>
      </c>
      <c r="BT30" s="729">
        <v>106.7</v>
      </c>
      <c r="BU30" s="729">
        <v>104.5</v>
      </c>
      <c r="BV30" s="729">
        <v>107.7</v>
      </c>
      <c r="BW30" s="767">
        <v>107.7</v>
      </c>
      <c r="BX30" s="758"/>
    </row>
    <row r="31" spans="2:76" ht="13.5">
      <c r="B31" s="9"/>
      <c r="C31" s="157" t="s">
        <v>22</v>
      </c>
      <c r="D31" s="228">
        <v>127.7</v>
      </c>
      <c r="E31" s="228">
        <v>119.3</v>
      </c>
      <c r="F31" s="228">
        <v>118.4</v>
      </c>
      <c r="G31" s="228">
        <v>120.5</v>
      </c>
      <c r="H31" s="228">
        <v>120.7</v>
      </c>
      <c r="I31" s="228">
        <v>118.4</v>
      </c>
      <c r="J31" s="228">
        <v>116.5</v>
      </c>
      <c r="K31" s="228">
        <v>122.1</v>
      </c>
      <c r="L31" s="228">
        <v>120.5</v>
      </c>
      <c r="M31" s="228">
        <v>119.1</v>
      </c>
      <c r="N31" s="228">
        <v>118</v>
      </c>
      <c r="O31" s="228">
        <v>117.9</v>
      </c>
      <c r="P31" s="228">
        <v>117.5</v>
      </c>
      <c r="Q31" s="228">
        <v>115.4</v>
      </c>
      <c r="R31" s="228">
        <v>114.3</v>
      </c>
      <c r="S31" s="228">
        <v>109</v>
      </c>
      <c r="T31" s="228">
        <v>115.4</v>
      </c>
      <c r="U31" s="228">
        <v>110.6</v>
      </c>
      <c r="V31" s="228">
        <v>115.9</v>
      </c>
      <c r="W31" s="228">
        <v>110.4</v>
      </c>
      <c r="X31" s="228">
        <v>108.5</v>
      </c>
      <c r="Y31" s="228">
        <v>105.6</v>
      </c>
      <c r="Z31" s="228">
        <v>111.3</v>
      </c>
      <c r="AA31" s="228">
        <v>108.3</v>
      </c>
      <c r="AB31" s="228">
        <v>112.9</v>
      </c>
      <c r="AC31" s="228">
        <v>112.1</v>
      </c>
      <c r="AD31" s="228">
        <v>115</v>
      </c>
      <c r="AE31" s="228">
        <v>114.2</v>
      </c>
      <c r="AF31" s="228">
        <v>114.2</v>
      </c>
      <c r="AG31" s="228">
        <v>111</v>
      </c>
      <c r="AH31" s="228">
        <v>114.3</v>
      </c>
      <c r="AI31" s="228">
        <v>108.2</v>
      </c>
      <c r="AJ31" s="228">
        <v>124.5</v>
      </c>
      <c r="AK31" s="228">
        <v>113.7</v>
      </c>
      <c r="AL31" s="228">
        <v>121.9</v>
      </c>
      <c r="AM31" s="228">
        <v>113.6</v>
      </c>
      <c r="AN31" s="237" t="s">
        <v>19</v>
      </c>
      <c r="AO31" s="237" t="s">
        <v>19</v>
      </c>
      <c r="AP31" s="768" t="s">
        <v>19</v>
      </c>
      <c r="AQ31" s="769" t="s">
        <v>19</v>
      </c>
      <c r="AR31" s="206" t="s">
        <v>19</v>
      </c>
      <c r="AS31" s="206" t="s">
        <v>19</v>
      </c>
      <c r="AT31" s="667" t="s">
        <v>19</v>
      </c>
      <c r="AU31" s="205" t="s">
        <v>19</v>
      </c>
      <c r="AV31" s="206" t="s">
        <v>19</v>
      </c>
      <c r="AW31" s="205" t="s">
        <v>19</v>
      </c>
      <c r="AX31" s="206" t="s">
        <v>19</v>
      </c>
      <c r="AY31" s="205" t="s">
        <v>19</v>
      </c>
      <c r="AZ31" s="206" t="s">
        <v>19</v>
      </c>
      <c r="BA31" s="206" t="s">
        <v>19</v>
      </c>
      <c r="BB31" s="667" t="s">
        <v>19</v>
      </c>
      <c r="BC31" s="206" t="s">
        <v>19</v>
      </c>
      <c r="BD31" s="667" t="s">
        <v>19</v>
      </c>
      <c r="BE31" s="206" t="s">
        <v>19</v>
      </c>
      <c r="BF31" s="667" t="s">
        <v>19</v>
      </c>
      <c r="BG31" s="205" t="s">
        <v>19</v>
      </c>
      <c r="BH31" s="206" t="s">
        <v>19</v>
      </c>
      <c r="BI31" s="206" t="s">
        <v>19</v>
      </c>
      <c r="BJ31" s="206" t="s">
        <v>19</v>
      </c>
      <c r="BK31" s="206" t="s">
        <v>19</v>
      </c>
      <c r="BL31" s="206" t="s">
        <v>19</v>
      </c>
      <c r="BM31" s="206" t="s">
        <v>19</v>
      </c>
      <c r="BN31" s="206" t="s">
        <v>19</v>
      </c>
      <c r="BO31" s="206" t="s">
        <v>19</v>
      </c>
      <c r="BP31" s="206" t="s">
        <v>19</v>
      </c>
      <c r="BQ31" s="206" t="s">
        <v>19</v>
      </c>
      <c r="BR31" s="206" t="s">
        <v>19</v>
      </c>
      <c r="BS31" s="206" t="s">
        <v>19</v>
      </c>
      <c r="BT31" s="667" t="s">
        <v>19</v>
      </c>
      <c r="BU31" s="667" t="s">
        <v>19</v>
      </c>
      <c r="BV31" s="667" t="s">
        <v>19</v>
      </c>
      <c r="BW31" s="207" t="s">
        <v>19</v>
      </c>
      <c r="BX31" s="746"/>
    </row>
    <row r="32" spans="2:76" ht="13.5">
      <c r="B32" s="13"/>
      <c r="C32" s="7" t="s">
        <v>34</v>
      </c>
      <c r="D32" s="230">
        <v>104.4</v>
      </c>
      <c r="E32" s="230">
        <v>102.5</v>
      </c>
      <c r="F32" s="230">
        <v>99.5</v>
      </c>
      <c r="G32" s="230">
        <v>102.5</v>
      </c>
      <c r="H32" s="230">
        <v>100.9</v>
      </c>
      <c r="I32" s="230">
        <v>101</v>
      </c>
      <c r="J32" s="230">
        <v>99.4</v>
      </c>
      <c r="K32" s="230">
        <v>103.5</v>
      </c>
      <c r="L32" s="230">
        <v>102.2</v>
      </c>
      <c r="M32" s="230">
        <v>102</v>
      </c>
      <c r="N32" s="230">
        <v>106.5</v>
      </c>
      <c r="O32" s="230">
        <v>103.3</v>
      </c>
      <c r="P32" s="230">
        <v>102.5</v>
      </c>
      <c r="Q32" s="230">
        <v>101.7</v>
      </c>
      <c r="R32" s="230">
        <v>102.5</v>
      </c>
      <c r="S32" s="230">
        <v>99.2</v>
      </c>
      <c r="T32" s="230">
        <v>100.3</v>
      </c>
      <c r="U32" s="230">
        <v>97.2</v>
      </c>
      <c r="V32" s="230">
        <v>100.9</v>
      </c>
      <c r="W32" s="230">
        <v>97.5</v>
      </c>
      <c r="X32" s="230">
        <v>100.4</v>
      </c>
      <c r="Y32" s="230">
        <v>98.3</v>
      </c>
      <c r="Z32" s="230">
        <v>99.7</v>
      </c>
      <c r="AA32" s="230">
        <v>97.5</v>
      </c>
      <c r="AB32" s="230">
        <v>101.3</v>
      </c>
      <c r="AC32" s="230">
        <v>100.7</v>
      </c>
      <c r="AD32" s="230">
        <v>105.2</v>
      </c>
      <c r="AE32" s="230">
        <v>104.7</v>
      </c>
      <c r="AF32" s="230">
        <v>97.1</v>
      </c>
      <c r="AG32" s="230">
        <v>93.6</v>
      </c>
      <c r="AH32" s="230">
        <v>101.5</v>
      </c>
      <c r="AI32" s="230">
        <v>94.7</v>
      </c>
      <c r="AJ32" s="230">
        <v>116.6</v>
      </c>
      <c r="AK32" s="230">
        <v>100.5</v>
      </c>
      <c r="AL32" s="230">
        <v>106.5</v>
      </c>
      <c r="AM32" s="230">
        <v>94.8</v>
      </c>
      <c r="AN32" s="749" t="s">
        <v>19</v>
      </c>
      <c r="AO32" s="749" t="s">
        <v>19</v>
      </c>
      <c r="AP32" s="770" t="s">
        <v>19</v>
      </c>
      <c r="AQ32" s="771" t="s">
        <v>19</v>
      </c>
      <c r="AR32" s="210" t="s">
        <v>19</v>
      </c>
      <c r="AS32" s="210" t="s">
        <v>19</v>
      </c>
      <c r="AT32" s="738" t="s">
        <v>19</v>
      </c>
      <c r="AU32" s="209" t="s">
        <v>19</v>
      </c>
      <c r="AV32" s="210" t="s">
        <v>19</v>
      </c>
      <c r="AW32" s="209" t="s">
        <v>19</v>
      </c>
      <c r="AX32" s="210" t="s">
        <v>19</v>
      </c>
      <c r="AY32" s="209" t="s">
        <v>19</v>
      </c>
      <c r="AZ32" s="210" t="s">
        <v>19</v>
      </c>
      <c r="BA32" s="210" t="s">
        <v>19</v>
      </c>
      <c r="BB32" s="738" t="s">
        <v>19</v>
      </c>
      <c r="BC32" s="210" t="s">
        <v>19</v>
      </c>
      <c r="BD32" s="738" t="s">
        <v>19</v>
      </c>
      <c r="BE32" s="210" t="s">
        <v>19</v>
      </c>
      <c r="BF32" s="738" t="s">
        <v>19</v>
      </c>
      <c r="BG32" s="209" t="s">
        <v>19</v>
      </c>
      <c r="BH32" s="210" t="s">
        <v>19</v>
      </c>
      <c r="BI32" s="210" t="s">
        <v>19</v>
      </c>
      <c r="BJ32" s="210" t="s">
        <v>19</v>
      </c>
      <c r="BK32" s="210" t="s">
        <v>19</v>
      </c>
      <c r="BL32" s="210" t="s">
        <v>19</v>
      </c>
      <c r="BM32" s="210" t="s">
        <v>19</v>
      </c>
      <c r="BN32" s="210" t="s">
        <v>19</v>
      </c>
      <c r="BO32" s="210" t="s">
        <v>19</v>
      </c>
      <c r="BP32" s="210" t="s">
        <v>19</v>
      </c>
      <c r="BQ32" s="210" t="s">
        <v>19</v>
      </c>
      <c r="BR32" s="210" t="s">
        <v>19</v>
      </c>
      <c r="BS32" s="210" t="s">
        <v>19</v>
      </c>
      <c r="BT32" s="738" t="s">
        <v>19</v>
      </c>
      <c r="BU32" s="738" t="s">
        <v>19</v>
      </c>
      <c r="BV32" s="738" t="s">
        <v>19</v>
      </c>
      <c r="BW32" s="211" t="s">
        <v>19</v>
      </c>
      <c r="BX32" s="747"/>
    </row>
    <row r="33" spans="2:76" ht="13.5">
      <c r="B33" s="13"/>
      <c r="C33" s="7" t="s">
        <v>35</v>
      </c>
      <c r="D33" s="220">
        <v>103.4</v>
      </c>
      <c r="E33" s="220">
        <v>100.2</v>
      </c>
      <c r="F33" s="220">
        <v>99.4</v>
      </c>
      <c r="G33" s="220">
        <v>100.5</v>
      </c>
      <c r="H33" s="220">
        <v>100.7</v>
      </c>
      <c r="I33" s="220">
        <v>100.7</v>
      </c>
      <c r="J33" s="220">
        <v>101.5</v>
      </c>
      <c r="K33" s="220">
        <v>103.7</v>
      </c>
      <c r="L33" s="220">
        <v>100.5</v>
      </c>
      <c r="M33" s="220">
        <v>103.4</v>
      </c>
      <c r="N33" s="220">
        <v>105</v>
      </c>
      <c r="O33" s="220">
        <v>104.3</v>
      </c>
      <c r="P33" s="220">
        <v>101.7</v>
      </c>
      <c r="Q33" s="220">
        <v>100.8</v>
      </c>
      <c r="R33" s="220">
        <v>101.9</v>
      </c>
      <c r="S33" s="220">
        <v>98.6</v>
      </c>
      <c r="T33" s="220">
        <v>101.5</v>
      </c>
      <c r="U33" s="220">
        <v>98.3</v>
      </c>
      <c r="V33" s="220">
        <v>100.9</v>
      </c>
      <c r="W33" s="220">
        <v>98.1</v>
      </c>
      <c r="X33" s="220">
        <v>99.7</v>
      </c>
      <c r="Y33" s="220">
        <v>97.8</v>
      </c>
      <c r="Z33" s="220">
        <v>98.7</v>
      </c>
      <c r="AA33" s="220">
        <v>96.4</v>
      </c>
      <c r="AB33" s="220">
        <v>102</v>
      </c>
      <c r="AC33" s="220">
        <v>101.4</v>
      </c>
      <c r="AD33" s="220">
        <v>100.7</v>
      </c>
      <c r="AE33" s="220">
        <v>100.1</v>
      </c>
      <c r="AF33" s="220">
        <v>103</v>
      </c>
      <c r="AG33" s="220">
        <v>99.5</v>
      </c>
      <c r="AH33" s="220">
        <v>105</v>
      </c>
      <c r="AI33" s="220">
        <v>98.4</v>
      </c>
      <c r="AJ33" s="220">
        <v>115.8</v>
      </c>
      <c r="AK33" s="220">
        <v>100.3</v>
      </c>
      <c r="AL33" s="220">
        <v>111.9</v>
      </c>
      <c r="AM33" s="220">
        <v>100.4</v>
      </c>
      <c r="AN33" s="209" t="s">
        <v>19</v>
      </c>
      <c r="AO33" s="209" t="s">
        <v>19</v>
      </c>
      <c r="AP33" s="770" t="s">
        <v>19</v>
      </c>
      <c r="AQ33" s="771" t="s">
        <v>19</v>
      </c>
      <c r="AR33" s="210" t="s">
        <v>19</v>
      </c>
      <c r="AS33" s="210" t="s">
        <v>19</v>
      </c>
      <c r="AT33" s="738" t="s">
        <v>19</v>
      </c>
      <c r="AU33" s="209" t="s">
        <v>19</v>
      </c>
      <c r="AV33" s="210" t="s">
        <v>19</v>
      </c>
      <c r="AW33" s="209" t="s">
        <v>19</v>
      </c>
      <c r="AX33" s="210" t="s">
        <v>19</v>
      </c>
      <c r="AY33" s="209" t="s">
        <v>19</v>
      </c>
      <c r="AZ33" s="210" t="s">
        <v>19</v>
      </c>
      <c r="BA33" s="210" t="s">
        <v>19</v>
      </c>
      <c r="BB33" s="738" t="s">
        <v>19</v>
      </c>
      <c r="BC33" s="210" t="s">
        <v>19</v>
      </c>
      <c r="BD33" s="738" t="s">
        <v>19</v>
      </c>
      <c r="BE33" s="210" t="s">
        <v>19</v>
      </c>
      <c r="BF33" s="738" t="s">
        <v>19</v>
      </c>
      <c r="BG33" s="209" t="s">
        <v>19</v>
      </c>
      <c r="BH33" s="210" t="s">
        <v>19</v>
      </c>
      <c r="BI33" s="210" t="s">
        <v>19</v>
      </c>
      <c r="BJ33" s="210" t="s">
        <v>19</v>
      </c>
      <c r="BK33" s="210" t="s">
        <v>19</v>
      </c>
      <c r="BL33" s="210" t="s">
        <v>19</v>
      </c>
      <c r="BM33" s="210" t="s">
        <v>19</v>
      </c>
      <c r="BN33" s="210" t="s">
        <v>19</v>
      </c>
      <c r="BO33" s="210" t="s">
        <v>19</v>
      </c>
      <c r="BP33" s="210" t="s">
        <v>19</v>
      </c>
      <c r="BQ33" s="210" t="s">
        <v>19</v>
      </c>
      <c r="BR33" s="210" t="s">
        <v>19</v>
      </c>
      <c r="BS33" s="210" t="s">
        <v>19</v>
      </c>
      <c r="BT33" s="738" t="s">
        <v>19</v>
      </c>
      <c r="BU33" s="738" t="s">
        <v>19</v>
      </c>
      <c r="BV33" s="738" t="s">
        <v>19</v>
      </c>
      <c r="BW33" s="211" t="s">
        <v>19</v>
      </c>
      <c r="BX33" s="747"/>
    </row>
    <row r="34" spans="2:76" ht="13.5">
      <c r="B34" s="13"/>
      <c r="C34" s="7" t="s">
        <v>36</v>
      </c>
      <c r="D34" s="220">
        <v>102.7</v>
      </c>
      <c r="E34" s="220">
        <v>102.5</v>
      </c>
      <c r="F34" s="220">
        <v>101.2</v>
      </c>
      <c r="G34" s="220">
        <v>100.4</v>
      </c>
      <c r="H34" s="220">
        <v>101.4</v>
      </c>
      <c r="I34" s="220">
        <v>100.7</v>
      </c>
      <c r="J34" s="220">
        <v>101</v>
      </c>
      <c r="K34" s="220">
        <v>101.6</v>
      </c>
      <c r="L34" s="220">
        <v>101.4</v>
      </c>
      <c r="M34" s="220">
        <v>100.8</v>
      </c>
      <c r="N34" s="220">
        <v>103.4</v>
      </c>
      <c r="O34" s="220">
        <v>103.2</v>
      </c>
      <c r="P34" s="220">
        <v>101.7</v>
      </c>
      <c r="Q34" s="220">
        <v>101.3</v>
      </c>
      <c r="R34" s="220">
        <v>100.9</v>
      </c>
      <c r="S34" s="220">
        <v>100.3</v>
      </c>
      <c r="T34" s="220">
        <v>100.6</v>
      </c>
      <c r="U34" s="220">
        <v>100</v>
      </c>
      <c r="V34" s="220">
        <v>100.7</v>
      </c>
      <c r="W34" s="220">
        <v>100</v>
      </c>
      <c r="X34" s="220">
        <v>101.1</v>
      </c>
      <c r="Y34" s="220">
        <v>100.3</v>
      </c>
      <c r="Z34" s="220">
        <v>99.4</v>
      </c>
      <c r="AA34" s="220">
        <v>98.8</v>
      </c>
      <c r="AB34" s="220">
        <v>101.7</v>
      </c>
      <c r="AC34" s="220">
        <v>101.5</v>
      </c>
      <c r="AD34" s="220">
        <v>101.7</v>
      </c>
      <c r="AE34" s="220">
        <v>101.6</v>
      </c>
      <c r="AF34" s="220">
        <v>102</v>
      </c>
      <c r="AG34" s="220">
        <v>98.5</v>
      </c>
      <c r="AH34" s="220">
        <v>107.5</v>
      </c>
      <c r="AI34" s="220">
        <v>100.3</v>
      </c>
      <c r="AJ34" s="220">
        <v>112.6</v>
      </c>
      <c r="AK34" s="220">
        <v>101.1</v>
      </c>
      <c r="AL34" s="220">
        <v>109.9</v>
      </c>
      <c r="AM34" s="220">
        <v>101.1</v>
      </c>
      <c r="AN34" s="209" t="s">
        <v>19</v>
      </c>
      <c r="AO34" s="209" t="s">
        <v>19</v>
      </c>
      <c r="AP34" s="770" t="s">
        <v>19</v>
      </c>
      <c r="AQ34" s="771" t="s">
        <v>19</v>
      </c>
      <c r="AR34" s="210" t="s">
        <v>19</v>
      </c>
      <c r="AS34" s="210" t="s">
        <v>19</v>
      </c>
      <c r="AT34" s="738" t="s">
        <v>19</v>
      </c>
      <c r="AU34" s="209" t="s">
        <v>19</v>
      </c>
      <c r="AV34" s="210" t="s">
        <v>19</v>
      </c>
      <c r="AW34" s="209" t="s">
        <v>19</v>
      </c>
      <c r="AX34" s="210" t="s">
        <v>19</v>
      </c>
      <c r="AY34" s="209" t="s">
        <v>19</v>
      </c>
      <c r="AZ34" s="210" t="s">
        <v>19</v>
      </c>
      <c r="BA34" s="210" t="s">
        <v>19</v>
      </c>
      <c r="BB34" s="738" t="s">
        <v>19</v>
      </c>
      <c r="BC34" s="210" t="s">
        <v>19</v>
      </c>
      <c r="BD34" s="738" t="s">
        <v>19</v>
      </c>
      <c r="BE34" s="210" t="s">
        <v>19</v>
      </c>
      <c r="BF34" s="738" t="s">
        <v>19</v>
      </c>
      <c r="BG34" s="209" t="s">
        <v>19</v>
      </c>
      <c r="BH34" s="210" t="s">
        <v>19</v>
      </c>
      <c r="BI34" s="210" t="s">
        <v>19</v>
      </c>
      <c r="BJ34" s="210" t="s">
        <v>19</v>
      </c>
      <c r="BK34" s="210" t="s">
        <v>19</v>
      </c>
      <c r="BL34" s="210" t="s">
        <v>19</v>
      </c>
      <c r="BM34" s="210" t="s">
        <v>19</v>
      </c>
      <c r="BN34" s="210" t="s">
        <v>19</v>
      </c>
      <c r="BO34" s="210" t="s">
        <v>19</v>
      </c>
      <c r="BP34" s="210" t="s">
        <v>19</v>
      </c>
      <c r="BQ34" s="210" t="s">
        <v>19</v>
      </c>
      <c r="BR34" s="210" t="s">
        <v>19</v>
      </c>
      <c r="BS34" s="210" t="s">
        <v>19</v>
      </c>
      <c r="BT34" s="738" t="s">
        <v>19</v>
      </c>
      <c r="BU34" s="738" t="s">
        <v>19</v>
      </c>
      <c r="BV34" s="738" t="s">
        <v>19</v>
      </c>
      <c r="BW34" s="211" t="s">
        <v>19</v>
      </c>
      <c r="BX34" s="747"/>
    </row>
    <row r="35" spans="2:76" ht="13.5">
      <c r="B35" s="13"/>
      <c r="C35" s="7" t="s">
        <v>37</v>
      </c>
      <c r="D35" s="220">
        <v>101.9</v>
      </c>
      <c r="E35" s="220">
        <v>102</v>
      </c>
      <c r="F35" s="220">
        <v>101.2</v>
      </c>
      <c r="G35" s="220">
        <v>100.6</v>
      </c>
      <c r="H35" s="220">
        <v>101.4</v>
      </c>
      <c r="I35" s="220">
        <v>102.4</v>
      </c>
      <c r="J35" s="220">
        <v>101.9</v>
      </c>
      <c r="K35" s="220">
        <v>100.8</v>
      </c>
      <c r="L35" s="220">
        <v>102</v>
      </c>
      <c r="M35" s="220">
        <v>103.7</v>
      </c>
      <c r="N35" s="220">
        <v>105.4</v>
      </c>
      <c r="O35" s="220">
        <v>105.2</v>
      </c>
      <c r="P35" s="220">
        <v>102.8</v>
      </c>
      <c r="Q35" s="220">
        <v>100.9</v>
      </c>
      <c r="R35" s="220">
        <v>100.6</v>
      </c>
      <c r="S35" s="220">
        <v>98.3</v>
      </c>
      <c r="T35" s="220">
        <v>101.4</v>
      </c>
      <c r="U35" s="220">
        <v>99</v>
      </c>
      <c r="V35" s="220">
        <v>100.2</v>
      </c>
      <c r="W35" s="220">
        <v>97.9</v>
      </c>
      <c r="X35" s="220">
        <v>99.7</v>
      </c>
      <c r="Y35" s="220">
        <v>97.7</v>
      </c>
      <c r="Z35" s="220">
        <v>99.6</v>
      </c>
      <c r="AA35" s="220">
        <v>97.7</v>
      </c>
      <c r="AB35" s="220">
        <v>100.9</v>
      </c>
      <c r="AC35" s="220">
        <v>100.5</v>
      </c>
      <c r="AD35" s="220">
        <v>101.2</v>
      </c>
      <c r="AE35" s="220">
        <v>100.8</v>
      </c>
      <c r="AF35" s="220">
        <v>103.8</v>
      </c>
      <c r="AG35" s="220">
        <v>100.7</v>
      </c>
      <c r="AH35" s="220">
        <v>104.8</v>
      </c>
      <c r="AI35" s="220">
        <v>98.7</v>
      </c>
      <c r="AJ35" s="220">
        <v>112.6</v>
      </c>
      <c r="AK35" s="220">
        <v>100</v>
      </c>
      <c r="AL35" s="220">
        <v>109.4</v>
      </c>
      <c r="AM35" s="220">
        <v>100.2</v>
      </c>
      <c r="AN35" s="209" t="s">
        <v>19</v>
      </c>
      <c r="AO35" s="209" t="s">
        <v>19</v>
      </c>
      <c r="AP35" s="770" t="s">
        <v>19</v>
      </c>
      <c r="AQ35" s="771" t="s">
        <v>19</v>
      </c>
      <c r="AR35" s="210" t="s">
        <v>19</v>
      </c>
      <c r="AS35" s="210" t="s">
        <v>19</v>
      </c>
      <c r="AT35" s="738" t="s">
        <v>19</v>
      </c>
      <c r="AU35" s="209" t="s">
        <v>19</v>
      </c>
      <c r="AV35" s="210" t="s">
        <v>19</v>
      </c>
      <c r="AW35" s="209" t="s">
        <v>19</v>
      </c>
      <c r="AX35" s="210" t="s">
        <v>19</v>
      </c>
      <c r="AY35" s="209" t="s">
        <v>19</v>
      </c>
      <c r="AZ35" s="210" t="s">
        <v>19</v>
      </c>
      <c r="BA35" s="210" t="s">
        <v>19</v>
      </c>
      <c r="BB35" s="738" t="s">
        <v>19</v>
      </c>
      <c r="BC35" s="210" t="s">
        <v>19</v>
      </c>
      <c r="BD35" s="738" t="s">
        <v>19</v>
      </c>
      <c r="BE35" s="210" t="s">
        <v>19</v>
      </c>
      <c r="BF35" s="738" t="s">
        <v>19</v>
      </c>
      <c r="BG35" s="209" t="s">
        <v>19</v>
      </c>
      <c r="BH35" s="210" t="s">
        <v>19</v>
      </c>
      <c r="BI35" s="210" t="s">
        <v>19</v>
      </c>
      <c r="BJ35" s="210" t="s">
        <v>19</v>
      </c>
      <c r="BK35" s="210" t="s">
        <v>19</v>
      </c>
      <c r="BL35" s="210" t="s">
        <v>19</v>
      </c>
      <c r="BM35" s="210" t="s">
        <v>19</v>
      </c>
      <c r="BN35" s="210" t="s">
        <v>19</v>
      </c>
      <c r="BO35" s="210" t="s">
        <v>19</v>
      </c>
      <c r="BP35" s="210" t="s">
        <v>19</v>
      </c>
      <c r="BQ35" s="210" t="s">
        <v>19</v>
      </c>
      <c r="BR35" s="210" t="s">
        <v>19</v>
      </c>
      <c r="BS35" s="210" t="s">
        <v>19</v>
      </c>
      <c r="BT35" s="738" t="s">
        <v>19</v>
      </c>
      <c r="BU35" s="738" t="s">
        <v>19</v>
      </c>
      <c r="BV35" s="738" t="s">
        <v>19</v>
      </c>
      <c r="BW35" s="211" t="s">
        <v>19</v>
      </c>
      <c r="BX35" s="747"/>
    </row>
    <row r="36" spans="2:76" ht="13.5">
      <c r="B36" s="13"/>
      <c r="C36" s="7" t="s">
        <v>38</v>
      </c>
      <c r="D36" s="220">
        <v>104.9</v>
      </c>
      <c r="E36" s="220">
        <v>102.9</v>
      </c>
      <c r="F36" s="220">
        <v>98.5</v>
      </c>
      <c r="G36" s="220">
        <v>98.8</v>
      </c>
      <c r="H36" s="220">
        <v>101</v>
      </c>
      <c r="I36" s="220">
        <v>102</v>
      </c>
      <c r="J36" s="220">
        <v>99.8</v>
      </c>
      <c r="K36" s="220">
        <v>101.8</v>
      </c>
      <c r="L36" s="220">
        <v>102.2</v>
      </c>
      <c r="M36" s="220">
        <v>102.2</v>
      </c>
      <c r="N36" s="220">
        <v>103.4</v>
      </c>
      <c r="O36" s="220">
        <v>101.7</v>
      </c>
      <c r="P36" s="220">
        <v>102.5</v>
      </c>
      <c r="Q36" s="220">
        <v>100.9</v>
      </c>
      <c r="R36" s="220">
        <v>100.5</v>
      </c>
      <c r="S36" s="220">
        <v>100.5</v>
      </c>
      <c r="T36" s="220">
        <v>100.4</v>
      </c>
      <c r="U36" s="220">
        <v>100.4</v>
      </c>
      <c r="V36" s="220">
        <v>99.8</v>
      </c>
      <c r="W36" s="220">
        <v>99.8</v>
      </c>
      <c r="X36" s="220">
        <v>98.6</v>
      </c>
      <c r="Y36" s="220">
        <v>98.6</v>
      </c>
      <c r="Z36" s="220">
        <v>98.8</v>
      </c>
      <c r="AA36" s="220">
        <v>98.8</v>
      </c>
      <c r="AB36" s="220">
        <v>100.6</v>
      </c>
      <c r="AC36" s="220">
        <v>100.6</v>
      </c>
      <c r="AD36" s="220">
        <v>100.9</v>
      </c>
      <c r="AE36" s="220">
        <v>100.9</v>
      </c>
      <c r="AF36" s="220">
        <v>102.7</v>
      </c>
      <c r="AG36" s="220">
        <v>99.7</v>
      </c>
      <c r="AH36" s="220">
        <v>105.9</v>
      </c>
      <c r="AI36" s="220">
        <v>98.8</v>
      </c>
      <c r="AJ36" s="220">
        <v>112.5</v>
      </c>
      <c r="AK36" s="220">
        <v>100.4</v>
      </c>
      <c r="AL36" s="220">
        <v>109.2</v>
      </c>
      <c r="AM36" s="220">
        <v>100.1</v>
      </c>
      <c r="AN36" s="209" t="s">
        <v>19</v>
      </c>
      <c r="AO36" s="209" t="s">
        <v>19</v>
      </c>
      <c r="AP36" s="779" t="s">
        <v>19</v>
      </c>
      <c r="AQ36" s="771" t="s">
        <v>19</v>
      </c>
      <c r="AR36" s="210" t="s">
        <v>19</v>
      </c>
      <c r="AS36" s="210" t="s">
        <v>19</v>
      </c>
      <c r="AT36" s="738" t="s">
        <v>19</v>
      </c>
      <c r="AU36" s="209" t="s">
        <v>19</v>
      </c>
      <c r="AV36" s="210" t="s">
        <v>19</v>
      </c>
      <c r="AW36" s="209" t="s">
        <v>19</v>
      </c>
      <c r="AX36" s="210" t="s">
        <v>19</v>
      </c>
      <c r="AY36" s="209" t="s">
        <v>19</v>
      </c>
      <c r="AZ36" s="210" t="s">
        <v>19</v>
      </c>
      <c r="BA36" s="210" t="s">
        <v>19</v>
      </c>
      <c r="BB36" s="738" t="s">
        <v>19</v>
      </c>
      <c r="BC36" s="210" t="s">
        <v>19</v>
      </c>
      <c r="BD36" s="738" t="s">
        <v>19</v>
      </c>
      <c r="BE36" s="210" t="s">
        <v>19</v>
      </c>
      <c r="BF36" s="738" t="s">
        <v>19</v>
      </c>
      <c r="BG36" s="209" t="s">
        <v>19</v>
      </c>
      <c r="BH36" s="210" t="s">
        <v>19</v>
      </c>
      <c r="BI36" s="210" t="s">
        <v>19</v>
      </c>
      <c r="BJ36" s="210" t="s">
        <v>19</v>
      </c>
      <c r="BK36" s="210" t="s">
        <v>19</v>
      </c>
      <c r="BL36" s="210" t="s">
        <v>19</v>
      </c>
      <c r="BM36" s="210" t="s">
        <v>19</v>
      </c>
      <c r="BN36" s="210" t="s">
        <v>19</v>
      </c>
      <c r="BO36" s="210" t="s">
        <v>19</v>
      </c>
      <c r="BP36" s="210" t="s">
        <v>19</v>
      </c>
      <c r="BQ36" s="210" t="s">
        <v>19</v>
      </c>
      <c r="BR36" s="210" t="s">
        <v>19</v>
      </c>
      <c r="BS36" s="210" t="s">
        <v>19</v>
      </c>
      <c r="BT36" s="738" t="s">
        <v>19</v>
      </c>
      <c r="BU36" s="738" t="s">
        <v>19</v>
      </c>
      <c r="BV36" s="738" t="s">
        <v>19</v>
      </c>
      <c r="BW36" s="211" t="s">
        <v>19</v>
      </c>
      <c r="BX36" s="747"/>
    </row>
    <row r="37" spans="2:76" ht="13.5">
      <c r="B37" s="13"/>
      <c r="C37" s="7" t="s">
        <v>40</v>
      </c>
      <c r="D37" s="220">
        <v>101.3</v>
      </c>
      <c r="E37" s="220">
        <v>101</v>
      </c>
      <c r="F37" s="220">
        <v>102</v>
      </c>
      <c r="G37" s="220">
        <v>101.6</v>
      </c>
      <c r="H37" s="220">
        <v>100.8</v>
      </c>
      <c r="I37" s="220">
        <v>100</v>
      </c>
      <c r="J37" s="220">
        <v>101.1</v>
      </c>
      <c r="K37" s="220">
        <v>101.6</v>
      </c>
      <c r="L37" s="220">
        <v>101.2</v>
      </c>
      <c r="M37" s="220">
        <v>101.7</v>
      </c>
      <c r="N37" s="220">
        <v>103</v>
      </c>
      <c r="O37" s="220">
        <v>101.4</v>
      </c>
      <c r="P37" s="220">
        <v>101</v>
      </c>
      <c r="Q37" s="220">
        <v>100.8</v>
      </c>
      <c r="R37" s="220">
        <v>100.3</v>
      </c>
      <c r="S37" s="220">
        <v>100.3</v>
      </c>
      <c r="T37" s="220">
        <v>99.8</v>
      </c>
      <c r="U37" s="220">
        <v>99.8</v>
      </c>
      <c r="V37" s="220">
        <v>98.8</v>
      </c>
      <c r="W37" s="220">
        <v>98.8</v>
      </c>
      <c r="X37" s="220">
        <v>99.2</v>
      </c>
      <c r="Y37" s="220">
        <v>99.2</v>
      </c>
      <c r="Z37" s="220">
        <v>98.8</v>
      </c>
      <c r="AA37" s="220">
        <v>98.8</v>
      </c>
      <c r="AB37" s="220">
        <v>100.4</v>
      </c>
      <c r="AC37" s="220">
        <v>100.4</v>
      </c>
      <c r="AD37" s="220">
        <v>100.4</v>
      </c>
      <c r="AE37" s="220">
        <v>100.4</v>
      </c>
      <c r="AF37" s="220">
        <v>103.1</v>
      </c>
      <c r="AG37" s="220">
        <v>99.8</v>
      </c>
      <c r="AH37" s="220">
        <v>106.9</v>
      </c>
      <c r="AI37" s="220">
        <v>99.4</v>
      </c>
      <c r="AJ37" s="220">
        <v>112.4</v>
      </c>
      <c r="AK37" s="220">
        <v>100</v>
      </c>
      <c r="AL37" s="220">
        <v>109.6</v>
      </c>
      <c r="AM37" s="220">
        <v>100.1</v>
      </c>
      <c r="AN37" s="209" t="s">
        <v>19</v>
      </c>
      <c r="AO37" s="209" t="s">
        <v>19</v>
      </c>
      <c r="AP37" s="770" t="s">
        <v>19</v>
      </c>
      <c r="AQ37" s="771" t="s">
        <v>19</v>
      </c>
      <c r="AR37" s="210" t="s">
        <v>19</v>
      </c>
      <c r="AS37" s="210" t="s">
        <v>19</v>
      </c>
      <c r="AT37" s="738" t="s">
        <v>19</v>
      </c>
      <c r="AU37" s="209" t="s">
        <v>19</v>
      </c>
      <c r="AV37" s="210" t="s">
        <v>19</v>
      </c>
      <c r="AW37" s="209" t="s">
        <v>19</v>
      </c>
      <c r="AX37" s="210" t="s">
        <v>19</v>
      </c>
      <c r="AY37" s="209" t="s">
        <v>19</v>
      </c>
      <c r="AZ37" s="210" t="s">
        <v>19</v>
      </c>
      <c r="BA37" s="210" t="s">
        <v>19</v>
      </c>
      <c r="BB37" s="738" t="s">
        <v>19</v>
      </c>
      <c r="BC37" s="210" t="s">
        <v>19</v>
      </c>
      <c r="BD37" s="738" t="s">
        <v>19</v>
      </c>
      <c r="BE37" s="210" t="s">
        <v>19</v>
      </c>
      <c r="BF37" s="738" t="s">
        <v>19</v>
      </c>
      <c r="BG37" s="209" t="s">
        <v>19</v>
      </c>
      <c r="BH37" s="210" t="s">
        <v>19</v>
      </c>
      <c r="BI37" s="210" t="s">
        <v>19</v>
      </c>
      <c r="BJ37" s="210" t="s">
        <v>19</v>
      </c>
      <c r="BK37" s="210" t="s">
        <v>19</v>
      </c>
      <c r="BL37" s="210" t="s">
        <v>19</v>
      </c>
      <c r="BM37" s="210" t="s">
        <v>19</v>
      </c>
      <c r="BN37" s="210" t="s">
        <v>19</v>
      </c>
      <c r="BO37" s="210" t="s">
        <v>19</v>
      </c>
      <c r="BP37" s="210" t="s">
        <v>19</v>
      </c>
      <c r="BQ37" s="210" t="s">
        <v>19</v>
      </c>
      <c r="BR37" s="210" t="s">
        <v>19</v>
      </c>
      <c r="BS37" s="210" t="s">
        <v>19</v>
      </c>
      <c r="BT37" s="738" t="s">
        <v>19</v>
      </c>
      <c r="BU37" s="738" t="s">
        <v>19</v>
      </c>
      <c r="BV37" s="738" t="s">
        <v>19</v>
      </c>
      <c r="BW37" s="211" t="s">
        <v>19</v>
      </c>
      <c r="BX37" s="747"/>
    </row>
    <row r="38" spans="2:76" ht="13.5">
      <c r="B38" s="10"/>
      <c r="C38" s="4" t="s">
        <v>41</v>
      </c>
      <c r="D38" s="221">
        <v>102.8</v>
      </c>
      <c r="E38" s="221">
        <v>100.2</v>
      </c>
      <c r="F38" s="221">
        <v>99.8</v>
      </c>
      <c r="G38" s="221">
        <v>101.2</v>
      </c>
      <c r="H38" s="221">
        <v>101.9</v>
      </c>
      <c r="I38" s="221">
        <v>101.9</v>
      </c>
      <c r="J38" s="221">
        <v>100.2</v>
      </c>
      <c r="K38" s="221">
        <v>100.2</v>
      </c>
      <c r="L38" s="221">
        <v>100.1</v>
      </c>
      <c r="M38" s="221">
        <v>101.7</v>
      </c>
      <c r="N38" s="221">
        <v>101.2</v>
      </c>
      <c r="O38" s="221">
        <v>102.2</v>
      </c>
      <c r="P38" s="221">
        <v>100.3</v>
      </c>
      <c r="Q38" s="221">
        <v>100.9</v>
      </c>
      <c r="R38" s="221">
        <v>99</v>
      </c>
      <c r="S38" s="221">
        <v>99</v>
      </c>
      <c r="T38" s="221">
        <v>99.4</v>
      </c>
      <c r="U38" s="221">
        <v>99.4</v>
      </c>
      <c r="V38" s="221">
        <v>98.7</v>
      </c>
      <c r="W38" s="221">
        <v>98.7</v>
      </c>
      <c r="X38" s="221">
        <v>99.4</v>
      </c>
      <c r="Y38" s="221">
        <v>98.2</v>
      </c>
      <c r="Z38" s="221">
        <v>99.4</v>
      </c>
      <c r="AA38" s="221">
        <v>98.3</v>
      </c>
      <c r="AB38" s="221">
        <v>100.4</v>
      </c>
      <c r="AC38" s="221">
        <v>100.2</v>
      </c>
      <c r="AD38" s="221">
        <v>100.8</v>
      </c>
      <c r="AE38" s="221">
        <v>100.6</v>
      </c>
      <c r="AF38" s="221">
        <v>102.1</v>
      </c>
      <c r="AG38" s="221">
        <v>99</v>
      </c>
      <c r="AH38" s="221">
        <v>105.9</v>
      </c>
      <c r="AI38" s="221">
        <v>99.5</v>
      </c>
      <c r="AJ38" s="221">
        <v>112.7</v>
      </c>
      <c r="AK38" s="221">
        <v>99.8</v>
      </c>
      <c r="AL38" s="221">
        <v>109.3</v>
      </c>
      <c r="AM38" s="221">
        <v>99.9</v>
      </c>
      <c r="AN38" s="298" t="s">
        <v>19</v>
      </c>
      <c r="AO38" s="298" t="s">
        <v>19</v>
      </c>
      <c r="AP38" s="705" t="s">
        <v>19</v>
      </c>
      <c r="AQ38" s="773" t="s">
        <v>19</v>
      </c>
      <c r="AR38" s="234" t="s">
        <v>19</v>
      </c>
      <c r="AS38" s="234" t="s">
        <v>19</v>
      </c>
      <c r="AT38" s="740" t="s">
        <v>19</v>
      </c>
      <c r="AU38" s="233" t="s">
        <v>19</v>
      </c>
      <c r="AV38" s="234" t="s">
        <v>19</v>
      </c>
      <c r="AW38" s="233" t="s">
        <v>19</v>
      </c>
      <c r="AX38" s="234" t="s">
        <v>19</v>
      </c>
      <c r="AY38" s="233" t="s">
        <v>19</v>
      </c>
      <c r="AZ38" s="234" t="s">
        <v>19</v>
      </c>
      <c r="BA38" s="234" t="s">
        <v>19</v>
      </c>
      <c r="BB38" s="740" t="s">
        <v>19</v>
      </c>
      <c r="BC38" s="234" t="s">
        <v>19</v>
      </c>
      <c r="BD38" s="740" t="s">
        <v>19</v>
      </c>
      <c r="BE38" s="234" t="s">
        <v>19</v>
      </c>
      <c r="BF38" s="740" t="s">
        <v>19</v>
      </c>
      <c r="BG38" s="233" t="s">
        <v>19</v>
      </c>
      <c r="BH38" s="234" t="s">
        <v>19</v>
      </c>
      <c r="BI38" s="234" t="s">
        <v>19</v>
      </c>
      <c r="BJ38" s="234" t="s">
        <v>19</v>
      </c>
      <c r="BK38" s="234" t="s">
        <v>19</v>
      </c>
      <c r="BL38" s="234" t="s">
        <v>19</v>
      </c>
      <c r="BM38" s="234" t="s">
        <v>19</v>
      </c>
      <c r="BN38" s="234" t="s">
        <v>19</v>
      </c>
      <c r="BO38" s="234" t="s">
        <v>19</v>
      </c>
      <c r="BP38" s="234" t="s">
        <v>19</v>
      </c>
      <c r="BQ38" s="234" t="s">
        <v>19</v>
      </c>
      <c r="BR38" s="234" t="s">
        <v>19</v>
      </c>
      <c r="BS38" s="234" t="s">
        <v>19</v>
      </c>
      <c r="BT38" s="740" t="s">
        <v>19</v>
      </c>
      <c r="BU38" s="740" t="s">
        <v>19</v>
      </c>
      <c r="BV38" s="740" t="s">
        <v>19</v>
      </c>
      <c r="BW38" s="235" t="s">
        <v>19</v>
      </c>
      <c r="BX38" s="747"/>
    </row>
    <row r="39" spans="2:76" ht="13.5">
      <c r="B39" s="3">
        <v>8</v>
      </c>
      <c r="C39" s="12" t="s">
        <v>24</v>
      </c>
      <c r="D39" s="709" t="s">
        <v>19</v>
      </c>
      <c r="E39" s="709" t="s">
        <v>19</v>
      </c>
      <c r="F39" s="709" t="s">
        <v>19</v>
      </c>
      <c r="G39" s="709" t="s">
        <v>19</v>
      </c>
      <c r="H39" s="709" t="s">
        <v>19</v>
      </c>
      <c r="I39" s="709" t="s">
        <v>19</v>
      </c>
      <c r="J39" s="709" t="s">
        <v>19</v>
      </c>
      <c r="K39" s="709" t="s">
        <v>19</v>
      </c>
      <c r="L39" s="709" t="s">
        <v>19</v>
      </c>
      <c r="M39" s="709" t="s">
        <v>19</v>
      </c>
      <c r="N39" s="709" t="s">
        <v>19</v>
      </c>
      <c r="O39" s="709" t="s">
        <v>19</v>
      </c>
      <c r="P39" s="709" t="s">
        <v>19</v>
      </c>
      <c r="Q39" s="709" t="s">
        <v>19</v>
      </c>
      <c r="R39" s="709" t="s">
        <v>19</v>
      </c>
      <c r="S39" s="709" t="s">
        <v>19</v>
      </c>
      <c r="T39" s="709" t="s">
        <v>19</v>
      </c>
      <c r="U39" s="709" t="s">
        <v>19</v>
      </c>
      <c r="V39" s="709" t="s">
        <v>19</v>
      </c>
      <c r="W39" s="709" t="s">
        <v>19</v>
      </c>
      <c r="X39" s="709" t="s">
        <v>19</v>
      </c>
      <c r="Y39" s="709" t="s">
        <v>19</v>
      </c>
      <c r="Z39" s="709" t="s">
        <v>19</v>
      </c>
      <c r="AA39" s="709" t="s">
        <v>19</v>
      </c>
      <c r="AB39" s="709" t="s">
        <v>19</v>
      </c>
      <c r="AC39" s="709" t="s">
        <v>19</v>
      </c>
      <c r="AD39" s="709" t="s">
        <v>19</v>
      </c>
      <c r="AE39" s="709" t="s">
        <v>19</v>
      </c>
      <c r="AF39" s="709" t="s">
        <v>19</v>
      </c>
      <c r="AG39" s="709" t="s">
        <v>19</v>
      </c>
      <c r="AH39" s="709" t="s">
        <v>19</v>
      </c>
      <c r="AI39" s="709" t="s">
        <v>19</v>
      </c>
      <c r="AJ39" s="709" t="s">
        <v>19</v>
      </c>
      <c r="AK39" s="709" t="s">
        <v>19</v>
      </c>
      <c r="AL39" s="709">
        <v>119.8</v>
      </c>
      <c r="AM39" s="709">
        <v>110.5</v>
      </c>
      <c r="AN39" s="711">
        <v>111.2</v>
      </c>
      <c r="AO39" s="711">
        <v>104</v>
      </c>
      <c r="AP39" s="711">
        <v>115.1</v>
      </c>
      <c r="AQ39" s="710">
        <v>109.3</v>
      </c>
      <c r="AR39" s="711">
        <v>101.7</v>
      </c>
      <c r="AS39" s="711">
        <v>94.4</v>
      </c>
      <c r="AT39" s="729">
        <v>97.5</v>
      </c>
      <c r="AU39" s="710">
        <v>93.9</v>
      </c>
      <c r="AV39" s="711">
        <v>97.6</v>
      </c>
      <c r="AW39" s="710">
        <v>91.7</v>
      </c>
      <c r="AX39" s="711">
        <v>108.1</v>
      </c>
      <c r="AY39" s="710">
        <v>91.1</v>
      </c>
      <c r="AZ39" s="711">
        <v>108.6</v>
      </c>
      <c r="BA39" s="711">
        <v>97.1</v>
      </c>
      <c r="BB39" s="711">
        <v>102.9</v>
      </c>
      <c r="BC39" s="711">
        <v>91.7</v>
      </c>
      <c r="BD39" s="711">
        <v>116.6</v>
      </c>
      <c r="BE39" s="711">
        <v>105.3</v>
      </c>
      <c r="BF39" s="729">
        <v>91.5</v>
      </c>
      <c r="BG39" s="761">
        <v>87</v>
      </c>
      <c r="BH39" s="711">
        <v>101.1</v>
      </c>
      <c r="BI39" s="711">
        <v>93.6</v>
      </c>
      <c r="BJ39" s="711">
        <v>99.6</v>
      </c>
      <c r="BK39" s="711">
        <v>92.8</v>
      </c>
      <c r="BL39" s="711">
        <v>104.4</v>
      </c>
      <c r="BM39" s="711">
        <v>96.2</v>
      </c>
      <c r="BN39" s="711">
        <v>101.6</v>
      </c>
      <c r="BO39" s="711">
        <v>94.5</v>
      </c>
      <c r="BP39" s="711">
        <v>101.8</v>
      </c>
      <c r="BQ39" s="711">
        <v>95.5</v>
      </c>
      <c r="BR39" s="711">
        <v>99.1</v>
      </c>
      <c r="BS39" s="729">
        <v>93.4</v>
      </c>
      <c r="BT39" s="729">
        <v>102.7</v>
      </c>
      <c r="BU39" s="729">
        <v>97.1</v>
      </c>
      <c r="BV39" s="729">
        <v>108.6</v>
      </c>
      <c r="BW39" s="767">
        <v>106.5</v>
      </c>
      <c r="BX39" s="758"/>
    </row>
    <row r="40" spans="2:76" ht="13.5">
      <c r="B40" s="9"/>
      <c r="C40" s="5" t="s">
        <v>24</v>
      </c>
      <c r="D40" s="231">
        <v>109.8</v>
      </c>
      <c r="E40" s="231">
        <v>97.3</v>
      </c>
      <c r="F40" s="231">
        <v>98.7</v>
      </c>
      <c r="G40" s="231">
        <v>103.3</v>
      </c>
      <c r="H40" s="231">
        <v>106.9</v>
      </c>
      <c r="I40" s="231">
        <v>110.5</v>
      </c>
      <c r="J40" s="231">
        <v>99.2</v>
      </c>
      <c r="K40" s="231">
        <v>108.8</v>
      </c>
      <c r="L40" s="231">
        <v>113</v>
      </c>
      <c r="M40" s="231">
        <v>101.1</v>
      </c>
      <c r="N40" s="231">
        <v>106.5</v>
      </c>
      <c r="O40" s="231">
        <v>108.4</v>
      </c>
      <c r="P40" s="231">
        <v>103.3</v>
      </c>
      <c r="Q40" s="231">
        <v>101.7</v>
      </c>
      <c r="R40" s="231">
        <v>103.7</v>
      </c>
      <c r="S40" s="231">
        <v>99.2</v>
      </c>
      <c r="T40" s="231">
        <v>102.8</v>
      </c>
      <c r="U40" s="231">
        <v>98.5</v>
      </c>
      <c r="V40" s="231">
        <v>103.9</v>
      </c>
      <c r="W40" s="231">
        <v>98.9</v>
      </c>
      <c r="X40" s="231">
        <v>101.1</v>
      </c>
      <c r="Y40" s="231">
        <v>98.1</v>
      </c>
      <c r="Z40" s="231">
        <v>104.7</v>
      </c>
      <c r="AA40" s="231">
        <v>101.9</v>
      </c>
      <c r="AB40" s="231">
        <v>96.9</v>
      </c>
      <c r="AC40" s="231">
        <v>96.1</v>
      </c>
      <c r="AD40" s="231">
        <v>106.5</v>
      </c>
      <c r="AE40" s="231">
        <v>105.6</v>
      </c>
      <c r="AF40" s="231">
        <v>109.8</v>
      </c>
      <c r="AG40" s="231">
        <v>106.6</v>
      </c>
      <c r="AH40" s="231">
        <v>104.4</v>
      </c>
      <c r="AI40" s="231">
        <v>98.6</v>
      </c>
      <c r="AJ40" s="231">
        <v>103.9</v>
      </c>
      <c r="AK40" s="231">
        <v>92.5</v>
      </c>
      <c r="AL40" s="231" t="s">
        <v>19</v>
      </c>
      <c r="AM40" s="231" t="s">
        <v>19</v>
      </c>
      <c r="AN40" s="241" t="s">
        <v>19</v>
      </c>
      <c r="AO40" s="241" t="s">
        <v>19</v>
      </c>
      <c r="AP40" s="210" t="s">
        <v>19</v>
      </c>
      <c r="AQ40" s="209" t="s">
        <v>19</v>
      </c>
      <c r="AR40" s="210" t="s">
        <v>19</v>
      </c>
      <c r="AS40" s="210" t="s">
        <v>19</v>
      </c>
      <c r="AT40" s="738" t="s">
        <v>19</v>
      </c>
      <c r="AU40" s="209" t="s">
        <v>19</v>
      </c>
      <c r="AV40" s="210" t="s">
        <v>19</v>
      </c>
      <c r="AW40" s="209" t="s">
        <v>19</v>
      </c>
      <c r="AX40" s="210" t="s">
        <v>19</v>
      </c>
      <c r="AY40" s="209" t="s">
        <v>19</v>
      </c>
      <c r="AZ40" s="210" t="s">
        <v>19</v>
      </c>
      <c r="BA40" s="210" t="s">
        <v>19</v>
      </c>
      <c r="BB40" s="738" t="s">
        <v>19</v>
      </c>
      <c r="BC40" s="210" t="s">
        <v>19</v>
      </c>
      <c r="BD40" s="738" t="s">
        <v>19</v>
      </c>
      <c r="BE40" s="210" t="s">
        <v>19</v>
      </c>
      <c r="BF40" s="738" t="s">
        <v>19</v>
      </c>
      <c r="BG40" s="209" t="s">
        <v>19</v>
      </c>
      <c r="BH40" s="210" t="s">
        <v>19</v>
      </c>
      <c r="BI40" s="210" t="s">
        <v>19</v>
      </c>
      <c r="BJ40" s="210" t="s">
        <v>19</v>
      </c>
      <c r="BK40" s="210" t="s">
        <v>19</v>
      </c>
      <c r="BL40" s="210" t="s">
        <v>19</v>
      </c>
      <c r="BM40" s="210" t="s">
        <v>19</v>
      </c>
      <c r="BN40" s="210" t="s">
        <v>19</v>
      </c>
      <c r="BO40" s="210" t="s">
        <v>19</v>
      </c>
      <c r="BP40" s="210" t="s">
        <v>19</v>
      </c>
      <c r="BQ40" s="210" t="s">
        <v>19</v>
      </c>
      <c r="BR40" s="210" t="s">
        <v>19</v>
      </c>
      <c r="BS40" s="210" t="s">
        <v>19</v>
      </c>
      <c r="BT40" s="738" t="s">
        <v>19</v>
      </c>
      <c r="BU40" s="738" t="s">
        <v>19</v>
      </c>
      <c r="BV40" s="738" t="s">
        <v>19</v>
      </c>
      <c r="BW40" s="211" t="s">
        <v>19</v>
      </c>
      <c r="BX40" s="747"/>
    </row>
    <row r="41" spans="2:76" ht="13.5">
      <c r="B41" s="10"/>
      <c r="C41" s="8" t="s">
        <v>43</v>
      </c>
      <c r="D41" s="212">
        <v>103.8</v>
      </c>
      <c r="E41" s="212">
        <v>101.5</v>
      </c>
      <c r="F41" s="212">
        <v>100.3</v>
      </c>
      <c r="G41" s="212">
        <v>101.1</v>
      </c>
      <c r="H41" s="212">
        <v>100.8</v>
      </c>
      <c r="I41" s="212">
        <v>100.9</v>
      </c>
      <c r="J41" s="212">
        <v>101.5</v>
      </c>
      <c r="K41" s="212">
        <v>100.5</v>
      </c>
      <c r="L41" s="212">
        <v>101.2</v>
      </c>
      <c r="M41" s="212">
        <v>102.5</v>
      </c>
      <c r="N41" s="212">
        <v>103.6</v>
      </c>
      <c r="O41" s="212">
        <v>102.3</v>
      </c>
      <c r="P41" s="212">
        <v>101.7</v>
      </c>
      <c r="Q41" s="212">
        <v>101.6</v>
      </c>
      <c r="R41" s="212">
        <v>101.6</v>
      </c>
      <c r="S41" s="212">
        <v>98.8</v>
      </c>
      <c r="T41" s="212">
        <v>99.8</v>
      </c>
      <c r="U41" s="212">
        <v>97</v>
      </c>
      <c r="V41" s="212">
        <v>100.1</v>
      </c>
      <c r="W41" s="212">
        <v>97</v>
      </c>
      <c r="X41" s="212">
        <v>99</v>
      </c>
      <c r="Y41" s="212">
        <v>97.4</v>
      </c>
      <c r="Z41" s="212">
        <v>99.7</v>
      </c>
      <c r="AA41" s="212">
        <v>97.9</v>
      </c>
      <c r="AB41" s="212">
        <v>100.4</v>
      </c>
      <c r="AC41" s="212">
        <v>100</v>
      </c>
      <c r="AD41" s="212">
        <v>100.3</v>
      </c>
      <c r="AE41" s="212">
        <v>99.9</v>
      </c>
      <c r="AF41" s="212">
        <v>102.2</v>
      </c>
      <c r="AG41" s="212">
        <v>99.1</v>
      </c>
      <c r="AH41" s="212">
        <v>104.9</v>
      </c>
      <c r="AI41" s="212">
        <v>98.8</v>
      </c>
      <c r="AJ41" s="212">
        <v>113.2</v>
      </c>
      <c r="AK41" s="212">
        <v>99.1</v>
      </c>
      <c r="AL41" s="212" t="s">
        <v>19</v>
      </c>
      <c r="AM41" s="212" t="s">
        <v>19</v>
      </c>
      <c r="AN41" s="214" t="s">
        <v>19</v>
      </c>
      <c r="AO41" s="214" t="s">
        <v>19</v>
      </c>
      <c r="AP41" s="210" t="s">
        <v>19</v>
      </c>
      <c r="AQ41" s="209" t="s">
        <v>19</v>
      </c>
      <c r="AR41" s="234" t="s">
        <v>19</v>
      </c>
      <c r="AS41" s="234" t="s">
        <v>19</v>
      </c>
      <c r="AT41" s="740" t="s">
        <v>19</v>
      </c>
      <c r="AU41" s="233" t="s">
        <v>19</v>
      </c>
      <c r="AV41" s="234" t="s">
        <v>19</v>
      </c>
      <c r="AW41" s="233" t="s">
        <v>19</v>
      </c>
      <c r="AX41" s="234" t="s">
        <v>19</v>
      </c>
      <c r="AY41" s="233" t="s">
        <v>19</v>
      </c>
      <c r="AZ41" s="234" t="s">
        <v>19</v>
      </c>
      <c r="BA41" s="234" t="s">
        <v>19</v>
      </c>
      <c r="BB41" s="740" t="s">
        <v>19</v>
      </c>
      <c r="BC41" s="234" t="s">
        <v>19</v>
      </c>
      <c r="BD41" s="740" t="s">
        <v>19</v>
      </c>
      <c r="BE41" s="234" t="s">
        <v>19</v>
      </c>
      <c r="BF41" s="740" t="s">
        <v>19</v>
      </c>
      <c r="BG41" s="233" t="s">
        <v>19</v>
      </c>
      <c r="BH41" s="234" t="s">
        <v>19</v>
      </c>
      <c r="BI41" s="234" t="s">
        <v>19</v>
      </c>
      <c r="BJ41" s="234" t="s">
        <v>19</v>
      </c>
      <c r="BK41" s="234" t="s">
        <v>19</v>
      </c>
      <c r="BL41" s="234" t="s">
        <v>19</v>
      </c>
      <c r="BM41" s="234" t="s">
        <v>19</v>
      </c>
      <c r="BN41" s="234" t="s">
        <v>19</v>
      </c>
      <c r="BO41" s="234" t="s">
        <v>19</v>
      </c>
      <c r="BP41" s="234" t="s">
        <v>19</v>
      </c>
      <c r="BQ41" s="234" t="s">
        <v>19</v>
      </c>
      <c r="BR41" s="234" t="s">
        <v>19</v>
      </c>
      <c r="BS41" s="234" t="s">
        <v>19</v>
      </c>
      <c r="BT41" s="740" t="s">
        <v>19</v>
      </c>
      <c r="BU41" s="740" t="s">
        <v>19</v>
      </c>
      <c r="BV41" s="740" t="s">
        <v>19</v>
      </c>
      <c r="BW41" s="235" t="s">
        <v>19</v>
      </c>
      <c r="BX41" s="747"/>
    </row>
    <row r="42" spans="2:76" ht="13.5">
      <c r="B42" s="3">
        <v>9</v>
      </c>
      <c r="C42" s="4" t="s">
        <v>25</v>
      </c>
      <c r="D42" s="709" t="s">
        <v>19</v>
      </c>
      <c r="E42" s="709" t="s">
        <v>19</v>
      </c>
      <c r="F42" s="709" t="s">
        <v>19</v>
      </c>
      <c r="G42" s="709" t="s">
        <v>19</v>
      </c>
      <c r="H42" s="709" t="s">
        <v>19</v>
      </c>
      <c r="I42" s="709" t="s">
        <v>19</v>
      </c>
      <c r="J42" s="709" t="s">
        <v>19</v>
      </c>
      <c r="K42" s="709" t="s">
        <v>19</v>
      </c>
      <c r="L42" s="709" t="s">
        <v>19</v>
      </c>
      <c r="M42" s="709" t="s">
        <v>19</v>
      </c>
      <c r="N42" s="709" t="s">
        <v>19</v>
      </c>
      <c r="O42" s="709" t="s">
        <v>19</v>
      </c>
      <c r="P42" s="709" t="s">
        <v>19</v>
      </c>
      <c r="Q42" s="709" t="s">
        <v>19</v>
      </c>
      <c r="R42" s="709" t="s">
        <v>19</v>
      </c>
      <c r="S42" s="709" t="s">
        <v>19</v>
      </c>
      <c r="T42" s="709" t="s">
        <v>19</v>
      </c>
      <c r="U42" s="709" t="s">
        <v>19</v>
      </c>
      <c r="V42" s="709" t="s">
        <v>19</v>
      </c>
      <c r="W42" s="709" t="s">
        <v>19</v>
      </c>
      <c r="X42" s="709" t="s">
        <v>19</v>
      </c>
      <c r="Y42" s="709" t="s">
        <v>19</v>
      </c>
      <c r="Z42" s="709" t="s">
        <v>19</v>
      </c>
      <c r="AA42" s="709" t="s">
        <v>19</v>
      </c>
      <c r="AB42" s="709" t="s">
        <v>19</v>
      </c>
      <c r="AC42" s="709" t="s">
        <v>19</v>
      </c>
      <c r="AD42" s="709" t="s">
        <v>19</v>
      </c>
      <c r="AE42" s="709" t="s">
        <v>19</v>
      </c>
      <c r="AF42" s="709" t="s">
        <v>19</v>
      </c>
      <c r="AG42" s="709" t="s">
        <v>19</v>
      </c>
      <c r="AH42" s="709" t="s">
        <v>19</v>
      </c>
      <c r="AI42" s="709" t="s">
        <v>19</v>
      </c>
      <c r="AJ42" s="709" t="s">
        <v>19</v>
      </c>
      <c r="AK42" s="709" t="s">
        <v>19</v>
      </c>
      <c r="AL42" s="709">
        <v>108.5</v>
      </c>
      <c r="AM42" s="709">
        <v>99.9</v>
      </c>
      <c r="AN42" s="711">
        <v>107</v>
      </c>
      <c r="AO42" s="711">
        <v>100.6</v>
      </c>
      <c r="AP42" s="711">
        <v>105.7</v>
      </c>
      <c r="AQ42" s="710">
        <v>100.1</v>
      </c>
      <c r="AR42" s="711">
        <v>105.5</v>
      </c>
      <c r="AS42" s="711">
        <v>95.8</v>
      </c>
      <c r="AT42" s="729">
        <v>99.4</v>
      </c>
      <c r="AU42" s="710">
        <v>95.1</v>
      </c>
      <c r="AV42" s="711">
        <v>99.7</v>
      </c>
      <c r="AW42" s="710">
        <v>93.1</v>
      </c>
      <c r="AX42" s="711">
        <v>98.5</v>
      </c>
      <c r="AY42" s="710">
        <v>92.1</v>
      </c>
      <c r="AZ42" s="711">
        <v>96.7</v>
      </c>
      <c r="BA42" s="711">
        <v>95.2</v>
      </c>
      <c r="BB42" s="711">
        <v>98</v>
      </c>
      <c r="BC42" s="711">
        <v>94.2</v>
      </c>
      <c r="BD42" s="711">
        <v>94.4</v>
      </c>
      <c r="BE42" s="711">
        <v>94.4</v>
      </c>
      <c r="BF42" s="729">
        <v>94.4</v>
      </c>
      <c r="BG42" s="761">
        <v>94.4</v>
      </c>
      <c r="BH42" s="711">
        <v>96.8</v>
      </c>
      <c r="BI42" s="711">
        <v>96.1</v>
      </c>
      <c r="BJ42" s="711">
        <v>97.6</v>
      </c>
      <c r="BK42" s="711">
        <v>97.6</v>
      </c>
      <c r="BL42" s="711">
        <v>97</v>
      </c>
      <c r="BM42" s="711">
        <v>97</v>
      </c>
      <c r="BN42" s="711">
        <v>96.9</v>
      </c>
      <c r="BO42" s="711">
        <v>96.9</v>
      </c>
      <c r="BP42" s="711">
        <v>100.4</v>
      </c>
      <c r="BQ42" s="711">
        <v>97.2</v>
      </c>
      <c r="BR42" s="711">
        <v>96.4</v>
      </c>
      <c r="BS42" s="729">
        <v>96.1</v>
      </c>
      <c r="BT42" s="729">
        <v>100.2</v>
      </c>
      <c r="BU42" s="729">
        <v>100.2</v>
      </c>
      <c r="BV42" s="729">
        <v>100.3</v>
      </c>
      <c r="BW42" s="767">
        <v>100.3</v>
      </c>
      <c r="BX42" s="758"/>
    </row>
    <row r="43" spans="2:76" ht="13.5">
      <c r="B43" s="9"/>
      <c r="C43" s="5" t="s">
        <v>25</v>
      </c>
      <c r="D43" s="231">
        <v>103.6</v>
      </c>
      <c r="E43" s="231">
        <v>103</v>
      </c>
      <c r="F43" s="231">
        <v>100.6</v>
      </c>
      <c r="G43" s="231">
        <v>100.7</v>
      </c>
      <c r="H43" s="231">
        <v>102.3</v>
      </c>
      <c r="I43" s="231">
        <v>101.4</v>
      </c>
      <c r="J43" s="231">
        <v>104</v>
      </c>
      <c r="K43" s="231">
        <v>104.3</v>
      </c>
      <c r="L43" s="231">
        <v>104.2</v>
      </c>
      <c r="M43" s="231">
        <v>104.2</v>
      </c>
      <c r="N43" s="231">
        <v>107.1</v>
      </c>
      <c r="O43" s="231">
        <v>106.4</v>
      </c>
      <c r="P43" s="231">
        <v>104.4</v>
      </c>
      <c r="Q43" s="231">
        <v>103.2</v>
      </c>
      <c r="R43" s="231">
        <v>103.7</v>
      </c>
      <c r="S43" s="231">
        <v>100.7</v>
      </c>
      <c r="T43" s="231">
        <v>103.2</v>
      </c>
      <c r="U43" s="231">
        <v>100.4</v>
      </c>
      <c r="V43" s="231">
        <v>103</v>
      </c>
      <c r="W43" s="231">
        <v>99.6</v>
      </c>
      <c r="X43" s="231">
        <v>100.7</v>
      </c>
      <c r="Y43" s="231">
        <v>98.1</v>
      </c>
      <c r="Z43" s="231">
        <v>100.9</v>
      </c>
      <c r="AA43" s="231">
        <v>98.7</v>
      </c>
      <c r="AB43" s="231">
        <v>101.7</v>
      </c>
      <c r="AC43" s="231">
        <v>101.2</v>
      </c>
      <c r="AD43" s="231">
        <v>103.1</v>
      </c>
      <c r="AE43" s="231">
        <v>102.6</v>
      </c>
      <c r="AF43" s="231">
        <v>102</v>
      </c>
      <c r="AG43" s="231">
        <v>99.2</v>
      </c>
      <c r="AH43" s="231">
        <v>104.3</v>
      </c>
      <c r="AI43" s="231">
        <v>98.8</v>
      </c>
      <c r="AJ43" s="231">
        <v>111.4</v>
      </c>
      <c r="AK43" s="231">
        <v>100.9</v>
      </c>
      <c r="AL43" s="231" t="s">
        <v>19</v>
      </c>
      <c r="AM43" s="231" t="s">
        <v>19</v>
      </c>
      <c r="AN43" s="241" t="s">
        <v>19</v>
      </c>
      <c r="AO43" s="241" t="s">
        <v>19</v>
      </c>
      <c r="AP43" s="210" t="s">
        <v>19</v>
      </c>
      <c r="AQ43" s="209" t="s">
        <v>19</v>
      </c>
      <c r="AR43" s="210" t="s">
        <v>19</v>
      </c>
      <c r="AS43" s="210" t="s">
        <v>19</v>
      </c>
      <c r="AT43" s="738" t="s">
        <v>19</v>
      </c>
      <c r="AU43" s="209" t="s">
        <v>19</v>
      </c>
      <c r="AV43" s="210" t="s">
        <v>19</v>
      </c>
      <c r="AW43" s="209" t="s">
        <v>19</v>
      </c>
      <c r="AX43" s="210" t="s">
        <v>19</v>
      </c>
      <c r="AY43" s="209" t="s">
        <v>19</v>
      </c>
      <c r="AZ43" s="210" t="s">
        <v>19</v>
      </c>
      <c r="BA43" s="210" t="s">
        <v>19</v>
      </c>
      <c r="BB43" s="738" t="s">
        <v>19</v>
      </c>
      <c r="BC43" s="210" t="s">
        <v>19</v>
      </c>
      <c r="BD43" s="738" t="s">
        <v>19</v>
      </c>
      <c r="BE43" s="210" t="s">
        <v>19</v>
      </c>
      <c r="BF43" s="738" t="s">
        <v>19</v>
      </c>
      <c r="BG43" s="209" t="s">
        <v>19</v>
      </c>
      <c r="BH43" s="210" t="s">
        <v>19</v>
      </c>
      <c r="BI43" s="210" t="s">
        <v>19</v>
      </c>
      <c r="BJ43" s="210" t="s">
        <v>19</v>
      </c>
      <c r="BK43" s="210" t="s">
        <v>19</v>
      </c>
      <c r="BL43" s="210" t="s">
        <v>19</v>
      </c>
      <c r="BM43" s="210" t="s">
        <v>19</v>
      </c>
      <c r="BN43" s="210" t="s">
        <v>19</v>
      </c>
      <c r="BO43" s="210" t="s">
        <v>19</v>
      </c>
      <c r="BP43" s="210" t="s">
        <v>19</v>
      </c>
      <c r="BQ43" s="210" t="s">
        <v>19</v>
      </c>
      <c r="BR43" s="210" t="s">
        <v>19</v>
      </c>
      <c r="BS43" s="210" t="s">
        <v>19</v>
      </c>
      <c r="BT43" s="738" t="s">
        <v>19</v>
      </c>
      <c r="BU43" s="738" t="s">
        <v>19</v>
      </c>
      <c r="BV43" s="738" t="s">
        <v>19</v>
      </c>
      <c r="BW43" s="211" t="s">
        <v>19</v>
      </c>
      <c r="BX43" s="747"/>
    </row>
    <row r="44" spans="2:76" ht="13.5">
      <c r="B44" s="13"/>
      <c r="C44" s="7" t="s">
        <v>60</v>
      </c>
      <c r="D44" s="208">
        <v>108.4</v>
      </c>
      <c r="E44" s="208">
        <v>100.1</v>
      </c>
      <c r="F44" s="208">
        <v>104.8</v>
      </c>
      <c r="G44" s="208">
        <v>103.4</v>
      </c>
      <c r="H44" s="208">
        <v>101.6</v>
      </c>
      <c r="I44" s="208">
        <v>101.4</v>
      </c>
      <c r="J44" s="208">
        <v>101.4</v>
      </c>
      <c r="K44" s="208">
        <v>102.5</v>
      </c>
      <c r="L44" s="208">
        <v>102.4</v>
      </c>
      <c r="M44" s="208">
        <v>102.8</v>
      </c>
      <c r="N44" s="208">
        <v>102.5</v>
      </c>
      <c r="O44" s="208">
        <v>103.3</v>
      </c>
      <c r="P44" s="208">
        <v>102.3</v>
      </c>
      <c r="Q44" s="208">
        <v>101.4</v>
      </c>
      <c r="R44" s="208">
        <v>100.4</v>
      </c>
      <c r="S44" s="208">
        <v>99.1</v>
      </c>
      <c r="T44" s="208">
        <v>97.4</v>
      </c>
      <c r="U44" s="208">
        <v>97.4</v>
      </c>
      <c r="V44" s="208">
        <v>99.6</v>
      </c>
      <c r="W44" s="208">
        <v>99.6</v>
      </c>
      <c r="X44" s="208">
        <v>98.2</v>
      </c>
      <c r="Y44" s="208">
        <v>98.2</v>
      </c>
      <c r="Z44" s="208">
        <v>99.1</v>
      </c>
      <c r="AA44" s="208">
        <v>99.1</v>
      </c>
      <c r="AB44" s="208">
        <v>100.1</v>
      </c>
      <c r="AC44" s="208">
        <v>100.1</v>
      </c>
      <c r="AD44" s="208">
        <v>100.7</v>
      </c>
      <c r="AE44" s="208">
        <v>100.4</v>
      </c>
      <c r="AF44" s="208">
        <v>102.4</v>
      </c>
      <c r="AG44" s="208">
        <v>99</v>
      </c>
      <c r="AH44" s="208">
        <v>106</v>
      </c>
      <c r="AI44" s="208">
        <v>98.9</v>
      </c>
      <c r="AJ44" s="208">
        <v>114.9</v>
      </c>
      <c r="AK44" s="208">
        <v>99.9</v>
      </c>
      <c r="AL44" s="208" t="s">
        <v>19</v>
      </c>
      <c r="AM44" s="208" t="s">
        <v>19</v>
      </c>
      <c r="AN44" s="210" t="s">
        <v>19</v>
      </c>
      <c r="AO44" s="210" t="s">
        <v>19</v>
      </c>
      <c r="AP44" s="210" t="s">
        <v>19</v>
      </c>
      <c r="AQ44" s="209" t="s">
        <v>19</v>
      </c>
      <c r="AR44" s="210" t="s">
        <v>19</v>
      </c>
      <c r="AS44" s="210" t="s">
        <v>19</v>
      </c>
      <c r="AT44" s="738" t="s">
        <v>19</v>
      </c>
      <c r="AU44" s="209" t="s">
        <v>19</v>
      </c>
      <c r="AV44" s="210" t="s">
        <v>19</v>
      </c>
      <c r="AW44" s="209" t="s">
        <v>19</v>
      </c>
      <c r="AX44" s="210" t="s">
        <v>19</v>
      </c>
      <c r="AY44" s="209" t="s">
        <v>19</v>
      </c>
      <c r="AZ44" s="210" t="s">
        <v>19</v>
      </c>
      <c r="BA44" s="210" t="s">
        <v>19</v>
      </c>
      <c r="BB44" s="738" t="s">
        <v>19</v>
      </c>
      <c r="BC44" s="210" t="s">
        <v>19</v>
      </c>
      <c r="BD44" s="738" t="s">
        <v>19</v>
      </c>
      <c r="BE44" s="210" t="s">
        <v>19</v>
      </c>
      <c r="BF44" s="738" t="s">
        <v>19</v>
      </c>
      <c r="BG44" s="209" t="s">
        <v>19</v>
      </c>
      <c r="BH44" s="210" t="s">
        <v>19</v>
      </c>
      <c r="BI44" s="210" t="s">
        <v>19</v>
      </c>
      <c r="BJ44" s="210" t="s">
        <v>19</v>
      </c>
      <c r="BK44" s="210" t="s">
        <v>19</v>
      </c>
      <c r="BL44" s="210" t="s">
        <v>19</v>
      </c>
      <c r="BM44" s="210" t="s">
        <v>19</v>
      </c>
      <c r="BN44" s="210" t="s">
        <v>19</v>
      </c>
      <c r="BO44" s="210" t="s">
        <v>19</v>
      </c>
      <c r="BP44" s="210" t="s">
        <v>19</v>
      </c>
      <c r="BQ44" s="210" t="s">
        <v>19</v>
      </c>
      <c r="BR44" s="210" t="s">
        <v>19</v>
      </c>
      <c r="BS44" s="210" t="s">
        <v>19</v>
      </c>
      <c r="BT44" s="738" t="s">
        <v>19</v>
      </c>
      <c r="BU44" s="738" t="s">
        <v>19</v>
      </c>
      <c r="BV44" s="738" t="s">
        <v>19</v>
      </c>
      <c r="BW44" s="211" t="s">
        <v>19</v>
      </c>
      <c r="BX44" s="747"/>
    </row>
    <row r="45" spans="2:76" ht="13.5">
      <c r="B45" s="13"/>
      <c r="C45" s="7" t="s">
        <v>61</v>
      </c>
      <c r="D45" s="208">
        <v>104.4</v>
      </c>
      <c r="E45" s="208">
        <v>102.7</v>
      </c>
      <c r="F45" s="208">
        <v>101.8</v>
      </c>
      <c r="G45" s="208">
        <v>101.6</v>
      </c>
      <c r="H45" s="208">
        <v>102.1</v>
      </c>
      <c r="I45" s="208">
        <v>101</v>
      </c>
      <c r="J45" s="208">
        <v>101.3</v>
      </c>
      <c r="K45" s="208">
        <v>103.2</v>
      </c>
      <c r="L45" s="208">
        <v>101.8</v>
      </c>
      <c r="M45" s="208">
        <v>102.8</v>
      </c>
      <c r="N45" s="208">
        <v>103.5</v>
      </c>
      <c r="O45" s="208">
        <v>104.1</v>
      </c>
      <c r="P45" s="208">
        <v>101.2</v>
      </c>
      <c r="Q45" s="208">
        <v>100.8</v>
      </c>
      <c r="R45" s="208">
        <v>101.4</v>
      </c>
      <c r="S45" s="208">
        <v>100.2</v>
      </c>
      <c r="T45" s="208">
        <v>100.1</v>
      </c>
      <c r="U45" s="208">
        <v>98.9</v>
      </c>
      <c r="V45" s="208">
        <v>99.6</v>
      </c>
      <c r="W45" s="208">
        <v>98.1</v>
      </c>
      <c r="X45" s="208">
        <v>101.8</v>
      </c>
      <c r="Y45" s="208">
        <v>100.6</v>
      </c>
      <c r="Z45" s="208">
        <v>100.2</v>
      </c>
      <c r="AA45" s="208">
        <v>99.1</v>
      </c>
      <c r="AB45" s="208">
        <v>100.6</v>
      </c>
      <c r="AC45" s="208">
        <v>100.4</v>
      </c>
      <c r="AD45" s="208">
        <v>100.8</v>
      </c>
      <c r="AE45" s="208">
        <v>100.6</v>
      </c>
      <c r="AF45" s="208">
        <v>101.8</v>
      </c>
      <c r="AG45" s="208">
        <v>98.9</v>
      </c>
      <c r="AH45" s="208">
        <v>105.4</v>
      </c>
      <c r="AI45" s="208">
        <v>99.4</v>
      </c>
      <c r="AJ45" s="208">
        <v>112.2</v>
      </c>
      <c r="AK45" s="208">
        <v>100.1</v>
      </c>
      <c r="AL45" s="208" t="s">
        <v>19</v>
      </c>
      <c r="AM45" s="208" t="s">
        <v>19</v>
      </c>
      <c r="AN45" s="210" t="s">
        <v>19</v>
      </c>
      <c r="AO45" s="210" t="s">
        <v>19</v>
      </c>
      <c r="AP45" s="210" t="s">
        <v>19</v>
      </c>
      <c r="AQ45" s="209" t="s">
        <v>19</v>
      </c>
      <c r="AR45" s="210" t="s">
        <v>19</v>
      </c>
      <c r="AS45" s="210" t="s">
        <v>19</v>
      </c>
      <c r="AT45" s="738" t="s">
        <v>19</v>
      </c>
      <c r="AU45" s="209" t="s">
        <v>19</v>
      </c>
      <c r="AV45" s="210" t="s">
        <v>19</v>
      </c>
      <c r="AW45" s="209" t="s">
        <v>19</v>
      </c>
      <c r="AX45" s="210" t="s">
        <v>19</v>
      </c>
      <c r="AY45" s="209" t="s">
        <v>19</v>
      </c>
      <c r="AZ45" s="210" t="s">
        <v>19</v>
      </c>
      <c r="BA45" s="210" t="s">
        <v>19</v>
      </c>
      <c r="BB45" s="738" t="s">
        <v>19</v>
      </c>
      <c r="BC45" s="210" t="s">
        <v>19</v>
      </c>
      <c r="BD45" s="738" t="s">
        <v>19</v>
      </c>
      <c r="BE45" s="210" t="s">
        <v>19</v>
      </c>
      <c r="BF45" s="738" t="s">
        <v>19</v>
      </c>
      <c r="BG45" s="209" t="s">
        <v>19</v>
      </c>
      <c r="BH45" s="210" t="s">
        <v>19</v>
      </c>
      <c r="BI45" s="210" t="s">
        <v>19</v>
      </c>
      <c r="BJ45" s="210" t="s">
        <v>19</v>
      </c>
      <c r="BK45" s="210" t="s">
        <v>19</v>
      </c>
      <c r="BL45" s="210" t="s">
        <v>19</v>
      </c>
      <c r="BM45" s="210" t="s">
        <v>19</v>
      </c>
      <c r="BN45" s="210" t="s">
        <v>19</v>
      </c>
      <c r="BO45" s="210" t="s">
        <v>19</v>
      </c>
      <c r="BP45" s="210" t="s">
        <v>19</v>
      </c>
      <c r="BQ45" s="210" t="s">
        <v>19</v>
      </c>
      <c r="BR45" s="210" t="s">
        <v>19</v>
      </c>
      <c r="BS45" s="210" t="s">
        <v>19</v>
      </c>
      <c r="BT45" s="738" t="s">
        <v>19</v>
      </c>
      <c r="BU45" s="738" t="s">
        <v>19</v>
      </c>
      <c r="BV45" s="738" t="s">
        <v>19</v>
      </c>
      <c r="BW45" s="211" t="s">
        <v>19</v>
      </c>
      <c r="BX45" s="747"/>
    </row>
    <row r="46" spans="2:76" ht="13.5">
      <c r="B46" s="10"/>
      <c r="C46" s="8" t="s">
        <v>62</v>
      </c>
      <c r="D46" s="212">
        <v>102.8</v>
      </c>
      <c r="E46" s="212">
        <v>101.3</v>
      </c>
      <c r="F46" s="212">
        <v>101.3</v>
      </c>
      <c r="G46" s="212">
        <v>100.7</v>
      </c>
      <c r="H46" s="212">
        <v>100.5</v>
      </c>
      <c r="I46" s="212">
        <v>101.1</v>
      </c>
      <c r="J46" s="212">
        <v>100.3</v>
      </c>
      <c r="K46" s="212">
        <v>102.3</v>
      </c>
      <c r="L46" s="212">
        <v>101.6</v>
      </c>
      <c r="M46" s="212">
        <v>101.5</v>
      </c>
      <c r="N46" s="212">
        <v>103.1</v>
      </c>
      <c r="O46" s="212">
        <v>103</v>
      </c>
      <c r="P46" s="212">
        <v>101.9</v>
      </c>
      <c r="Q46" s="212">
        <v>101.6</v>
      </c>
      <c r="R46" s="212">
        <v>100.3</v>
      </c>
      <c r="S46" s="212">
        <v>98.7</v>
      </c>
      <c r="T46" s="212">
        <v>100</v>
      </c>
      <c r="U46" s="212">
        <v>100</v>
      </c>
      <c r="V46" s="212">
        <v>102.8</v>
      </c>
      <c r="W46" s="212">
        <v>100.9</v>
      </c>
      <c r="X46" s="212">
        <v>99.2</v>
      </c>
      <c r="Y46" s="212">
        <v>97.6</v>
      </c>
      <c r="Z46" s="212">
        <v>99.7</v>
      </c>
      <c r="AA46" s="212">
        <v>98.4</v>
      </c>
      <c r="AB46" s="212">
        <v>100</v>
      </c>
      <c r="AC46" s="212">
        <v>99.7</v>
      </c>
      <c r="AD46" s="212">
        <v>101.2</v>
      </c>
      <c r="AE46" s="212">
        <v>100.9</v>
      </c>
      <c r="AF46" s="212">
        <v>101.9</v>
      </c>
      <c r="AG46" s="212">
        <v>99.1</v>
      </c>
      <c r="AH46" s="212">
        <v>105.3</v>
      </c>
      <c r="AI46" s="212">
        <v>99.6</v>
      </c>
      <c r="AJ46" s="212">
        <v>111.6</v>
      </c>
      <c r="AK46" s="212">
        <v>99.8</v>
      </c>
      <c r="AL46" s="212" t="s">
        <v>19</v>
      </c>
      <c r="AM46" s="212" t="s">
        <v>19</v>
      </c>
      <c r="AN46" s="214" t="s">
        <v>19</v>
      </c>
      <c r="AO46" s="214" t="s">
        <v>19</v>
      </c>
      <c r="AP46" s="210" t="s">
        <v>19</v>
      </c>
      <c r="AQ46" s="209" t="s">
        <v>19</v>
      </c>
      <c r="AR46" s="234" t="s">
        <v>19</v>
      </c>
      <c r="AS46" s="234" t="s">
        <v>19</v>
      </c>
      <c r="AT46" s="740" t="s">
        <v>19</v>
      </c>
      <c r="AU46" s="233" t="s">
        <v>19</v>
      </c>
      <c r="AV46" s="234" t="s">
        <v>19</v>
      </c>
      <c r="AW46" s="233" t="s">
        <v>19</v>
      </c>
      <c r="AX46" s="234" t="s">
        <v>19</v>
      </c>
      <c r="AY46" s="233" t="s">
        <v>19</v>
      </c>
      <c r="AZ46" s="234" t="s">
        <v>19</v>
      </c>
      <c r="BA46" s="234" t="s">
        <v>19</v>
      </c>
      <c r="BB46" s="740" t="s">
        <v>19</v>
      </c>
      <c r="BC46" s="234" t="s">
        <v>19</v>
      </c>
      <c r="BD46" s="740" t="s">
        <v>19</v>
      </c>
      <c r="BE46" s="234" t="s">
        <v>19</v>
      </c>
      <c r="BF46" s="740" t="s">
        <v>19</v>
      </c>
      <c r="BG46" s="233" t="s">
        <v>19</v>
      </c>
      <c r="BH46" s="234" t="s">
        <v>19</v>
      </c>
      <c r="BI46" s="234" t="s">
        <v>19</v>
      </c>
      <c r="BJ46" s="234" t="s">
        <v>19</v>
      </c>
      <c r="BK46" s="234" t="s">
        <v>19</v>
      </c>
      <c r="BL46" s="234" t="s">
        <v>19</v>
      </c>
      <c r="BM46" s="234" t="s">
        <v>19</v>
      </c>
      <c r="BN46" s="234" t="s">
        <v>19</v>
      </c>
      <c r="BO46" s="234" t="s">
        <v>19</v>
      </c>
      <c r="BP46" s="234" t="s">
        <v>19</v>
      </c>
      <c r="BQ46" s="234" t="s">
        <v>19</v>
      </c>
      <c r="BR46" s="234" t="s">
        <v>19</v>
      </c>
      <c r="BS46" s="234" t="s">
        <v>19</v>
      </c>
      <c r="BT46" s="740" t="s">
        <v>19</v>
      </c>
      <c r="BU46" s="740" t="s">
        <v>19</v>
      </c>
      <c r="BV46" s="740" t="s">
        <v>19</v>
      </c>
      <c r="BW46" s="235" t="s">
        <v>19</v>
      </c>
      <c r="BX46" s="747"/>
    </row>
    <row r="47" spans="2:76" ht="13.5">
      <c r="B47" s="3">
        <v>10</v>
      </c>
      <c r="C47" s="4" t="s">
        <v>26</v>
      </c>
      <c r="D47" s="709" t="s">
        <v>19</v>
      </c>
      <c r="E47" s="709" t="s">
        <v>19</v>
      </c>
      <c r="F47" s="709" t="s">
        <v>19</v>
      </c>
      <c r="G47" s="709" t="s">
        <v>19</v>
      </c>
      <c r="H47" s="709" t="s">
        <v>19</v>
      </c>
      <c r="I47" s="709" t="s">
        <v>19</v>
      </c>
      <c r="J47" s="709" t="s">
        <v>19</v>
      </c>
      <c r="K47" s="709" t="s">
        <v>19</v>
      </c>
      <c r="L47" s="709" t="s">
        <v>19</v>
      </c>
      <c r="M47" s="709" t="s">
        <v>19</v>
      </c>
      <c r="N47" s="709" t="s">
        <v>19</v>
      </c>
      <c r="O47" s="709" t="s">
        <v>19</v>
      </c>
      <c r="P47" s="709" t="s">
        <v>19</v>
      </c>
      <c r="Q47" s="709" t="s">
        <v>19</v>
      </c>
      <c r="R47" s="709" t="s">
        <v>19</v>
      </c>
      <c r="S47" s="709" t="s">
        <v>19</v>
      </c>
      <c r="T47" s="709" t="s">
        <v>19</v>
      </c>
      <c r="U47" s="709" t="s">
        <v>19</v>
      </c>
      <c r="V47" s="709" t="s">
        <v>19</v>
      </c>
      <c r="W47" s="709" t="s">
        <v>19</v>
      </c>
      <c r="X47" s="709" t="s">
        <v>19</v>
      </c>
      <c r="Y47" s="709" t="s">
        <v>19</v>
      </c>
      <c r="Z47" s="709" t="s">
        <v>19</v>
      </c>
      <c r="AA47" s="709" t="s">
        <v>19</v>
      </c>
      <c r="AB47" s="709" t="s">
        <v>19</v>
      </c>
      <c r="AC47" s="709" t="s">
        <v>19</v>
      </c>
      <c r="AD47" s="709" t="s">
        <v>19</v>
      </c>
      <c r="AE47" s="709" t="s">
        <v>19</v>
      </c>
      <c r="AF47" s="709" t="s">
        <v>19</v>
      </c>
      <c r="AG47" s="709" t="s">
        <v>19</v>
      </c>
      <c r="AH47" s="709" t="s">
        <v>19</v>
      </c>
      <c r="AI47" s="709" t="s">
        <v>19</v>
      </c>
      <c r="AJ47" s="709" t="s">
        <v>19</v>
      </c>
      <c r="AK47" s="709" t="s">
        <v>19</v>
      </c>
      <c r="AL47" s="709">
        <v>106.8</v>
      </c>
      <c r="AM47" s="709">
        <v>99.2</v>
      </c>
      <c r="AN47" s="711">
        <v>106.1</v>
      </c>
      <c r="AO47" s="711">
        <v>100.4</v>
      </c>
      <c r="AP47" s="711">
        <v>105</v>
      </c>
      <c r="AQ47" s="710">
        <v>100.1</v>
      </c>
      <c r="AR47" s="711">
        <v>103.9</v>
      </c>
      <c r="AS47" s="711">
        <v>95.9</v>
      </c>
      <c r="AT47" s="729">
        <v>100.4</v>
      </c>
      <c r="AU47" s="710">
        <v>96.8</v>
      </c>
      <c r="AV47" s="711">
        <v>99.7</v>
      </c>
      <c r="AW47" s="710">
        <v>94.2</v>
      </c>
      <c r="AX47" s="711">
        <v>102.9</v>
      </c>
      <c r="AY47" s="710">
        <v>93.9</v>
      </c>
      <c r="AZ47" s="711">
        <v>100.1</v>
      </c>
      <c r="BA47" s="711">
        <v>92.8</v>
      </c>
      <c r="BB47" s="729">
        <v>101</v>
      </c>
      <c r="BC47" s="711">
        <v>93.2</v>
      </c>
      <c r="BD47" s="729">
        <v>99.9</v>
      </c>
      <c r="BE47" s="711">
        <v>91.8</v>
      </c>
      <c r="BF47" s="729">
        <v>101.2</v>
      </c>
      <c r="BG47" s="761">
        <v>93.6</v>
      </c>
      <c r="BH47" s="711">
        <v>101.9</v>
      </c>
      <c r="BI47" s="711">
        <v>95.1</v>
      </c>
      <c r="BJ47" s="711">
        <v>100.6</v>
      </c>
      <c r="BK47" s="711">
        <v>94.9</v>
      </c>
      <c r="BL47" s="711">
        <v>100.6</v>
      </c>
      <c r="BM47" s="711">
        <v>94.7</v>
      </c>
      <c r="BN47" s="711">
        <v>101.1</v>
      </c>
      <c r="BO47" s="711">
        <v>95.3</v>
      </c>
      <c r="BP47" s="711">
        <v>101.3</v>
      </c>
      <c r="BQ47" s="711">
        <v>96.7</v>
      </c>
      <c r="BR47" s="711">
        <v>100.1</v>
      </c>
      <c r="BS47" s="729">
        <v>95.2</v>
      </c>
      <c r="BT47" s="729">
        <v>100.9</v>
      </c>
      <c r="BU47" s="729">
        <v>97.9</v>
      </c>
      <c r="BV47" s="729">
        <v>100.5</v>
      </c>
      <c r="BW47" s="767">
        <v>98.8</v>
      </c>
      <c r="BX47" s="758"/>
    </row>
    <row r="48" spans="2:76" ht="13.5">
      <c r="B48" s="9"/>
      <c r="C48" s="5" t="s">
        <v>26</v>
      </c>
      <c r="D48" s="231">
        <v>105</v>
      </c>
      <c r="E48" s="231">
        <v>102</v>
      </c>
      <c r="F48" s="231">
        <v>101</v>
      </c>
      <c r="G48" s="231">
        <v>102.9</v>
      </c>
      <c r="H48" s="231">
        <v>101.4</v>
      </c>
      <c r="I48" s="231">
        <v>101.8</v>
      </c>
      <c r="J48" s="231">
        <v>101.4</v>
      </c>
      <c r="K48" s="231">
        <v>102.7</v>
      </c>
      <c r="L48" s="231">
        <v>104.2</v>
      </c>
      <c r="M48" s="231">
        <v>103.7</v>
      </c>
      <c r="N48" s="231">
        <v>105.1</v>
      </c>
      <c r="O48" s="231">
        <v>104.5</v>
      </c>
      <c r="P48" s="231">
        <v>102.5</v>
      </c>
      <c r="Q48" s="231">
        <v>101.4</v>
      </c>
      <c r="R48" s="231">
        <v>102.5</v>
      </c>
      <c r="S48" s="231">
        <v>99.2</v>
      </c>
      <c r="T48" s="231">
        <v>100.5</v>
      </c>
      <c r="U48" s="231">
        <v>97.4</v>
      </c>
      <c r="V48" s="231">
        <v>102.1</v>
      </c>
      <c r="W48" s="231">
        <v>98.5</v>
      </c>
      <c r="X48" s="231">
        <v>99</v>
      </c>
      <c r="Y48" s="231">
        <v>96.3</v>
      </c>
      <c r="Z48" s="231">
        <v>100.6</v>
      </c>
      <c r="AA48" s="231">
        <v>98.5</v>
      </c>
      <c r="AB48" s="231">
        <v>101.6</v>
      </c>
      <c r="AC48" s="231">
        <v>101</v>
      </c>
      <c r="AD48" s="231">
        <v>103.5</v>
      </c>
      <c r="AE48" s="231">
        <v>102.9</v>
      </c>
      <c r="AF48" s="231">
        <v>100.6</v>
      </c>
      <c r="AG48" s="231">
        <v>98</v>
      </c>
      <c r="AH48" s="231">
        <v>103.4</v>
      </c>
      <c r="AI48" s="231">
        <v>98.5</v>
      </c>
      <c r="AJ48" s="231">
        <v>110.3</v>
      </c>
      <c r="AK48" s="231">
        <v>101.1</v>
      </c>
      <c r="AL48" s="231" t="s">
        <v>19</v>
      </c>
      <c r="AM48" s="231" t="s">
        <v>19</v>
      </c>
      <c r="AN48" s="241" t="s">
        <v>19</v>
      </c>
      <c r="AO48" s="241" t="s">
        <v>19</v>
      </c>
      <c r="AP48" s="210" t="s">
        <v>19</v>
      </c>
      <c r="AQ48" s="209" t="s">
        <v>19</v>
      </c>
      <c r="AR48" s="210" t="s">
        <v>19</v>
      </c>
      <c r="AS48" s="210" t="s">
        <v>19</v>
      </c>
      <c r="AT48" s="738" t="s">
        <v>19</v>
      </c>
      <c r="AU48" s="209" t="s">
        <v>19</v>
      </c>
      <c r="AV48" s="210" t="s">
        <v>19</v>
      </c>
      <c r="AW48" s="209" t="s">
        <v>19</v>
      </c>
      <c r="AX48" s="210" t="s">
        <v>19</v>
      </c>
      <c r="AY48" s="209" t="s">
        <v>19</v>
      </c>
      <c r="AZ48" s="210" t="s">
        <v>19</v>
      </c>
      <c r="BA48" s="210" t="s">
        <v>19</v>
      </c>
      <c r="BB48" s="738" t="s">
        <v>19</v>
      </c>
      <c r="BC48" s="210" t="s">
        <v>19</v>
      </c>
      <c r="BD48" s="738" t="s">
        <v>19</v>
      </c>
      <c r="BE48" s="210" t="s">
        <v>19</v>
      </c>
      <c r="BF48" s="738" t="s">
        <v>19</v>
      </c>
      <c r="BG48" s="209" t="s">
        <v>19</v>
      </c>
      <c r="BH48" s="210" t="s">
        <v>19</v>
      </c>
      <c r="BI48" s="210" t="s">
        <v>19</v>
      </c>
      <c r="BJ48" s="210" t="s">
        <v>19</v>
      </c>
      <c r="BK48" s="210" t="s">
        <v>19</v>
      </c>
      <c r="BL48" s="210" t="s">
        <v>19</v>
      </c>
      <c r="BM48" s="210" t="s">
        <v>19</v>
      </c>
      <c r="BN48" s="210" t="s">
        <v>19</v>
      </c>
      <c r="BO48" s="210" t="s">
        <v>19</v>
      </c>
      <c r="BP48" s="210" t="s">
        <v>19</v>
      </c>
      <c r="BQ48" s="210" t="s">
        <v>19</v>
      </c>
      <c r="BR48" s="210" t="s">
        <v>19</v>
      </c>
      <c r="BS48" s="210" t="s">
        <v>19</v>
      </c>
      <c r="BT48" s="738" t="s">
        <v>19</v>
      </c>
      <c r="BU48" s="738" t="s">
        <v>19</v>
      </c>
      <c r="BV48" s="738" t="s">
        <v>19</v>
      </c>
      <c r="BW48" s="211" t="s">
        <v>19</v>
      </c>
      <c r="BX48" s="747"/>
    </row>
    <row r="49" spans="2:76" ht="13.5">
      <c r="B49" s="10"/>
      <c r="C49" s="8" t="s">
        <v>39</v>
      </c>
      <c r="D49" s="212">
        <v>104</v>
      </c>
      <c r="E49" s="212">
        <v>102.2</v>
      </c>
      <c r="F49" s="212">
        <v>100.4</v>
      </c>
      <c r="G49" s="212">
        <v>100.5</v>
      </c>
      <c r="H49" s="212">
        <v>100.6</v>
      </c>
      <c r="I49" s="212">
        <v>100.8</v>
      </c>
      <c r="J49" s="212">
        <v>100.6</v>
      </c>
      <c r="K49" s="212">
        <v>101.4</v>
      </c>
      <c r="L49" s="212">
        <v>103.6</v>
      </c>
      <c r="M49" s="212">
        <v>102.2</v>
      </c>
      <c r="N49" s="212">
        <v>103.3</v>
      </c>
      <c r="O49" s="212">
        <v>103.3</v>
      </c>
      <c r="P49" s="212">
        <v>101.8</v>
      </c>
      <c r="Q49" s="212">
        <v>100.5</v>
      </c>
      <c r="R49" s="212">
        <v>102</v>
      </c>
      <c r="S49" s="212">
        <v>100.7</v>
      </c>
      <c r="T49" s="212">
        <v>100.3</v>
      </c>
      <c r="U49" s="212">
        <v>98.9</v>
      </c>
      <c r="V49" s="212">
        <v>100.3</v>
      </c>
      <c r="W49" s="212">
        <v>98.9</v>
      </c>
      <c r="X49" s="212">
        <v>100.3</v>
      </c>
      <c r="Y49" s="212">
        <v>99</v>
      </c>
      <c r="Z49" s="212">
        <v>99.7</v>
      </c>
      <c r="AA49" s="212">
        <v>98.4</v>
      </c>
      <c r="AB49" s="212">
        <v>100.4</v>
      </c>
      <c r="AC49" s="212">
        <v>100.1</v>
      </c>
      <c r="AD49" s="212">
        <v>100.4</v>
      </c>
      <c r="AE49" s="212">
        <v>100.2</v>
      </c>
      <c r="AF49" s="212">
        <v>103.2</v>
      </c>
      <c r="AG49" s="212">
        <v>99.7</v>
      </c>
      <c r="AH49" s="212">
        <v>107</v>
      </c>
      <c r="AI49" s="212">
        <v>99.7</v>
      </c>
      <c r="AJ49" s="212">
        <v>114.1</v>
      </c>
      <c r="AK49" s="212">
        <v>99.5</v>
      </c>
      <c r="AL49" s="212" t="s">
        <v>19</v>
      </c>
      <c r="AM49" s="212" t="s">
        <v>19</v>
      </c>
      <c r="AN49" s="214" t="s">
        <v>19</v>
      </c>
      <c r="AO49" s="234" t="s">
        <v>19</v>
      </c>
      <c r="AP49" s="234" t="s">
        <v>19</v>
      </c>
      <c r="AQ49" s="233" t="s">
        <v>19</v>
      </c>
      <c r="AR49" s="234" t="s">
        <v>19</v>
      </c>
      <c r="AS49" s="234" t="s">
        <v>19</v>
      </c>
      <c r="AT49" s="740" t="s">
        <v>19</v>
      </c>
      <c r="AU49" s="233" t="s">
        <v>19</v>
      </c>
      <c r="AV49" s="234" t="s">
        <v>19</v>
      </c>
      <c r="AW49" s="233" t="s">
        <v>19</v>
      </c>
      <c r="AX49" s="234" t="s">
        <v>19</v>
      </c>
      <c r="AY49" s="233" t="s">
        <v>19</v>
      </c>
      <c r="AZ49" s="234" t="s">
        <v>19</v>
      </c>
      <c r="BA49" s="234" t="s">
        <v>19</v>
      </c>
      <c r="BB49" s="740" t="s">
        <v>19</v>
      </c>
      <c r="BC49" s="234" t="s">
        <v>19</v>
      </c>
      <c r="BD49" s="740" t="s">
        <v>19</v>
      </c>
      <c r="BE49" s="234" t="s">
        <v>19</v>
      </c>
      <c r="BF49" s="740" t="s">
        <v>19</v>
      </c>
      <c r="BG49" s="233" t="s">
        <v>19</v>
      </c>
      <c r="BH49" s="234" t="s">
        <v>19</v>
      </c>
      <c r="BI49" s="234" t="s">
        <v>19</v>
      </c>
      <c r="BJ49" s="234" t="s">
        <v>19</v>
      </c>
      <c r="BK49" s="234" t="s">
        <v>19</v>
      </c>
      <c r="BL49" s="234" t="s">
        <v>19</v>
      </c>
      <c r="BM49" s="234" t="s">
        <v>19</v>
      </c>
      <c r="BN49" s="234" t="s">
        <v>19</v>
      </c>
      <c r="BO49" s="234" t="s">
        <v>19</v>
      </c>
      <c r="BP49" s="234" t="s">
        <v>19</v>
      </c>
      <c r="BQ49" s="234" t="s">
        <v>19</v>
      </c>
      <c r="BR49" s="234" t="s">
        <v>19</v>
      </c>
      <c r="BS49" s="234" t="s">
        <v>19</v>
      </c>
      <c r="BT49" s="740" t="s">
        <v>19</v>
      </c>
      <c r="BU49" s="740" t="s">
        <v>19</v>
      </c>
      <c r="BV49" s="740" t="s">
        <v>19</v>
      </c>
      <c r="BW49" s="235" t="s">
        <v>19</v>
      </c>
      <c r="BX49" s="747"/>
    </row>
    <row r="50" spans="2:76" ht="13.5">
      <c r="B50" s="3">
        <v>11</v>
      </c>
      <c r="C50" s="12" t="s">
        <v>27</v>
      </c>
      <c r="D50" s="240" t="s">
        <v>19</v>
      </c>
      <c r="E50" s="240" t="s">
        <v>19</v>
      </c>
      <c r="F50" s="240" t="s">
        <v>19</v>
      </c>
      <c r="G50" s="240" t="s">
        <v>19</v>
      </c>
      <c r="H50" s="240" t="s">
        <v>19</v>
      </c>
      <c r="I50" s="240" t="s">
        <v>19</v>
      </c>
      <c r="J50" s="240" t="s">
        <v>19</v>
      </c>
      <c r="K50" s="240" t="s">
        <v>19</v>
      </c>
      <c r="L50" s="240" t="s">
        <v>19</v>
      </c>
      <c r="M50" s="240" t="s">
        <v>19</v>
      </c>
      <c r="N50" s="240" t="s">
        <v>19</v>
      </c>
      <c r="O50" s="240" t="s">
        <v>19</v>
      </c>
      <c r="P50" s="240" t="s">
        <v>19</v>
      </c>
      <c r="Q50" s="240" t="s">
        <v>19</v>
      </c>
      <c r="R50" s="240" t="s">
        <v>19</v>
      </c>
      <c r="S50" s="240" t="s">
        <v>19</v>
      </c>
      <c r="T50" s="240" t="s">
        <v>19</v>
      </c>
      <c r="U50" s="240" t="s">
        <v>19</v>
      </c>
      <c r="V50" s="240" t="s">
        <v>19</v>
      </c>
      <c r="W50" s="240" t="s">
        <v>19</v>
      </c>
      <c r="X50" s="240" t="s">
        <v>19</v>
      </c>
      <c r="Y50" s="240" t="s">
        <v>19</v>
      </c>
      <c r="Z50" s="240" t="s">
        <v>19</v>
      </c>
      <c r="AA50" s="240" t="s">
        <v>19</v>
      </c>
      <c r="AB50" s="240" t="s">
        <v>19</v>
      </c>
      <c r="AC50" s="240" t="s">
        <v>19</v>
      </c>
      <c r="AD50" s="240" t="s">
        <v>19</v>
      </c>
      <c r="AE50" s="240" t="s">
        <v>19</v>
      </c>
      <c r="AF50" s="240" t="s">
        <v>19</v>
      </c>
      <c r="AG50" s="240" t="s">
        <v>19</v>
      </c>
      <c r="AH50" s="240" t="s">
        <v>19</v>
      </c>
      <c r="AI50" s="240" t="s">
        <v>19</v>
      </c>
      <c r="AJ50" s="240" t="s">
        <v>19</v>
      </c>
      <c r="AK50" s="240" t="s">
        <v>19</v>
      </c>
      <c r="AL50" s="240" t="s">
        <v>19</v>
      </c>
      <c r="AM50" s="240" t="s">
        <v>19</v>
      </c>
      <c r="AN50" s="240" t="s">
        <v>19</v>
      </c>
      <c r="AO50" s="741" t="s">
        <v>19</v>
      </c>
      <c r="AP50" s="741" t="s">
        <v>19</v>
      </c>
      <c r="AQ50" s="742" t="s">
        <v>19</v>
      </c>
      <c r="AR50" s="216">
        <v>104.9</v>
      </c>
      <c r="AS50" s="216">
        <v>95.6</v>
      </c>
      <c r="AT50" s="675">
        <v>99.8</v>
      </c>
      <c r="AU50" s="279">
        <v>95.6</v>
      </c>
      <c r="AV50" s="223">
        <v>99.7</v>
      </c>
      <c r="AW50" s="222">
        <v>93.4</v>
      </c>
      <c r="AX50" s="711">
        <v>100.9</v>
      </c>
      <c r="AY50" s="710">
        <v>92.6</v>
      </c>
      <c r="AZ50" s="711">
        <v>100.2</v>
      </c>
      <c r="BA50" s="711">
        <v>93.9</v>
      </c>
      <c r="BB50" s="729">
        <v>100</v>
      </c>
      <c r="BC50" s="711">
        <v>93.7</v>
      </c>
      <c r="BD50" s="729">
        <v>100.9</v>
      </c>
      <c r="BE50" s="711">
        <v>94.6</v>
      </c>
      <c r="BF50" s="729">
        <v>101.1</v>
      </c>
      <c r="BG50" s="761">
        <v>95.1</v>
      </c>
      <c r="BH50" s="711">
        <v>102.5</v>
      </c>
      <c r="BI50" s="711">
        <v>96.9</v>
      </c>
      <c r="BJ50" s="711">
        <v>98</v>
      </c>
      <c r="BK50" s="711">
        <v>93.6</v>
      </c>
      <c r="BL50" s="711">
        <v>101.2</v>
      </c>
      <c r="BM50" s="711">
        <v>96.4</v>
      </c>
      <c r="BN50" s="711">
        <v>101.1</v>
      </c>
      <c r="BO50" s="711">
        <v>96.5</v>
      </c>
      <c r="BP50" s="711">
        <v>101.4</v>
      </c>
      <c r="BQ50" s="711">
        <v>97.8</v>
      </c>
      <c r="BR50" s="711">
        <v>100</v>
      </c>
      <c r="BS50" s="729">
        <v>96.4</v>
      </c>
      <c r="BT50" s="729">
        <v>101.5</v>
      </c>
      <c r="BU50" s="729">
        <v>97.3</v>
      </c>
      <c r="BV50" s="729">
        <v>101.9</v>
      </c>
      <c r="BW50" s="767">
        <v>100.7</v>
      </c>
      <c r="BX50" s="758"/>
    </row>
    <row r="51" spans="2:76" ht="13.5">
      <c r="B51" s="9"/>
      <c r="C51" s="157" t="s">
        <v>27</v>
      </c>
      <c r="D51" s="228">
        <v>104.8</v>
      </c>
      <c r="E51" s="228">
        <v>101.5</v>
      </c>
      <c r="F51" s="228">
        <v>102.7</v>
      </c>
      <c r="G51" s="228">
        <v>103.3</v>
      </c>
      <c r="H51" s="228">
        <v>104.2</v>
      </c>
      <c r="I51" s="228">
        <v>99.7</v>
      </c>
      <c r="J51" s="228">
        <v>102.6</v>
      </c>
      <c r="K51" s="228">
        <v>103.2</v>
      </c>
      <c r="L51" s="228">
        <v>105.5</v>
      </c>
      <c r="M51" s="228">
        <v>104.6</v>
      </c>
      <c r="N51" s="228">
        <v>103.1</v>
      </c>
      <c r="O51" s="228">
        <v>103</v>
      </c>
      <c r="P51" s="228">
        <v>100.4</v>
      </c>
      <c r="Q51" s="228">
        <v>101.1</v>
      </c>
      <c r="R51" s="228">
        <v>100.3</v>
      </c>
      <c r="S51" s="228">
        <v>98.2</v>
      </c>
      <c r="T51" s="228">
        <v>103.3</v>
      </c>
      <c r="U51" s="228">
        <v>101.2</v>
      </c>
      <c r="V51" s="228">
        <v>100.6</v>
      </c>
      <c r="W51" s="228">
        <v>98</v>
      </c>
      <c r="X51" s="228">
        <v>100.2</v>
      </c>
      <c r="Y51" s="228">
        <v>98</v>
      </c>
      <c r="Z51" s="228">
        <v>100.2</v>
      </c>
      <c r="AA51" s="228">
        <v>98.5</v>
      </c>
      <c r="AB51" s="228">
        <v>100.2</v>
      </c>
      <c r="AC51" s="228">
        <v>99.7</v>
      </c>
      <c r="AD51" s="228">
        <v>100.8</v>
      </c>
      <c r="AE51" s="228">
        <v>100.4</v>
      </c>
      <c r="AF51" s="228">
        <v>101.4</v>
      </c>
      <c r="AG51" s="228">
        <v>99</v>
      </c>
      <c r="AH51" s="228">
        <v>105.2</v>
      </c>
      <c r="AI51" s="228">
        <v>100.3</v>
      </c>
      <c r="AJ51" s="228">
        <v>107.4</v>
      </c>
      <c r="AK51" s="228">
        <v>98.1</v>
      </c>
      <c r="AL51" s="228">
        <v>108.1</v>
      </c>
      <c r="AM51" s="228">
        <v>101.1</v>
      </c>
      <c r="AN51" s="228">
        <v>106.2</v>
      </c>
      <c r="AO51" s="228">
        <v>100.8</v>
      </c>
      <c r="AP51" s="763">
        <v>106.1</v>
      </c>
      <c r="AQ51" s="762">
        <v>101.3</v>
      </c>
      <c r="AR51" s="763" t="s">
        <v>19</v>
      </c>
      <c r="AS51" s="763" t="s">
        <v>19</v>
      </c>
      <c r="AT51" s="780" t="s">
        <v>19</v>
      </c>
      <c r="AU51" s="769" t="s">
        <v>19</v>
      </c>
      <c r="AV51" s="768" t="s">
        <v>19</v>
      </c>
      <c r="AW51" s="769" t="s">
        <v>19</v>
      </c>
      <c r="AX51" s="768" t="s">
        <v>19</v>
      </c>
      <c r="AY51" s="769" t="s">
        <v>19</v>
      </c>
      <c r="AZ51" s="768" t="s">
        <v>19</v>
      </c>
      <c r="BA51" s="768" t="s">
        <v>19</v>
      </c>
      <c r="BB51" s="780" t="s">
        <v>19</v>
      </c>
      <c r="BC51" s="768" t="s">
        <v>19</v>
      </c>
      <c r="BD51" s="780" t="s">
        <v>19</v>
      </c>
      <c r="BE51" s="768" t="s">
        <v>19</v>
      </c>
      <c r="BF51" s="780" t="s">
        <v>19</v>
      </c>
      <c r="BG51" s="769" t="s">
        <v>19</v>
      </c>
      <c r="BH51" s="768" t="s">
        <v>19</v>
      </c>
      <c r="BI51" s="768" t="s">
        <v>19</v>
      </c>
      <c r="BJ51" s="768" t="s">
        <v>19</v>
      </c>
      <c r="BK51" s="768" t="s">
        <v>19</v>
      </c>
      <c r="BL51" s="768" t="s">
        <v>19</v>
      </c>
      <c r="BM51" s="768" t="s">
        <v>19</v>
      </c>
      <c r="BN51" s="768" t="s">
        <v>19</v>
      </c>
      <c r="BO51" s="768" t="s">
        <v>19</v>
      </c>
      <c r="BP51" s="768" t="s">
        <v>19</v>
      </c>
      <c r="BQ51" s="768" t="s">
        <v>19</v>
      </c>
      <c r="BR51" s="768" t="s">
        <v>19</v>
      </c>
      <c r="BS51" s="768" t="s">
        <v>19</v>
      </c>
      <c r="BT51" s="780" t="s">
        <v>19</v>
      </c>
      <c r="BU51" s="780" t="s">
        <v>19</v>
      </c>
      <c r="BV51" s="780" t="s">
        <v>19</v>
      </c>
      <c r="BW51" s="781" t="s">
        <v>19</v>
      </c>
      <c r="BX51" s="759"/>
    </row>
    <row r="52" spans="2:76" ht="13.5">
      <c r="B52" s="13"/>
      <c r="C52" s="7" t="s">
        <v>58</v>
      </c>
      <c r="D52" s="220">
        <v>102.2</v>
      </c>
      <c r="E52" s="220">
        <v>102.1</v>
      </c>
      <c r="F52" s="220">
        <v>101.6</v>
      </c>
      <c r="G52" s="220">
        <v>101.6</v>
      </c>
      <c r="H52" s="220">
        <v>101.6</v>
      </c>
      <c r="I52" s="220">
        <v>101.1</v>
      </c>
      <c r="J52" s="220">
        <v>100.9</v>
      </c>
      <c r="K52" s="220">
        <v>102.3</v>
      </c>
      <c r="L52" s="220">
        <v>101.2</v>
      </c>
      <c r="M52" s="220">
        <v>101.8</v>
      </c>
      <c r="N52" s="220">
        <v>102.7</v>
      </c>
      <c r="O52" s="220">
        <v>102.4</v>
      </c>
      <c r="P52" s="220">
        <v>101.4</v>
      </c>
      <c r="Q52" s="220">
        <v>102</v>
      </c>
      <c r="R52" s="220">
        <v>100.9</v>
      </c>
      <c r="S52" s="220">
        <v>99.3</v>
      </c>
      <c r="T52" s="220">
        <v>101.1</v>
      </c>
      <c r="U52" s="220">
        <v>99.4</v>
      </c>
      <c r="V52" s="220">
        <v>101.2</v>
      </c>
      <c r="W52" s="220">
        <v>99.1</v>
      </c>
      <c r="X52" s="220">
        <v>100.2</v>
      </c>
      <c r="Y52" s="220">
        <v>98.6</v>
      </c>
      <c r="Z52" s="220">
        <v>98.7</v>
      </c>
      <c r="AA52" s="220">
        <v>97.4</v>
      </c>
      <c r="AB52" s="220">
        <v>101.4</v>
      </c>
      <c r="AC52" s="220">
        <v>101.1</v>
      </c>
      <c r="AD52" s="220">
        <v>101.1</v>
      </c>
      <c r="AE52" s="220">
        <v>100.9</v>
      </c>
      <c r="AF52" s="220">
        <v>102.3</v>
      </c>
      <c r="AG52" s="220">
        <v>99.1</v>
      </c>
      <c r="AH52" s="220">
        <v>105.7</v>
      </c>
      <c r="AI52" s="220">
        <v>99.3</v>
      </c>
      <c r="AJ52" s="220">
        <v>112.3</v>
      </c>
      <c r="AK52" s="220">
        <v>99.8</v>
      </c>
      <c r="AL52" s="220">
        <v>109.7</v>
      </c>
      <c r="AM52" s="220">
        <v>100.4</v>
      </c>
      <c r="AN52" s="220">
        <v>107.5</v>
      </c>
      <c r="AO52" s="220">
        <v>100.3</v>
      </c>
      <c r="AP52" s="220">
        <v>106.4</v>
      </c>
      <c r="AQ52" s="220">
        <v>100</v>
      </c>
      <c r="AR52" s="782" t="s">
        <v>19</v>
      </c>
      <c r="AS52" s="782" t="s">
        <v>19</v>
      </c>
      <c r="AT52" s="783" t="s">
        <v>19</v>
      </c>
      <c r="AU52" s="771" t="s">
        <v>19</v>
      </c>
      <c r="AV52" s="770" t="s">
        <v>19</v>
      </c>
      <c r="AW52" s="771" t="s">
        <v>19</v>
      </c>
      <c r="AX52" s="770" t="s">
        <v>19</v>
      </c>
      <c r="AY52" s="771" t="s">
        <v>19</v>
      </c>
      <c r="AZ52" s="770" t="s">
        <v>19</v>
      </c>
      <c r="BA52" s="770" t="s">
        <v>19</v>
      </c>
      <c r="BB52" s="783" t="s">
        <v>19</v>
      </c>
      <c r="BC52" s="770" t="s">
        <v>19</v>
      </c>
      <c r="BD52" s="783" t="s">
        <v>19</v>
      </c>
      <c r="BE52" s="770" t="s">
        <v>19</v>
      </c>
      <c r="BF52" s="783" t="s">
        <v>19</v>
      </c>
      <c r="BG52" s="771" t="s">
        <v>19</v>
      </c>
      <c r="BH52" s="770" t="s">
        <v>19</v>
      </c>
      <c r="BI52" s="770" t="s">
        <v>19</v>
      </c>
      <c r="BJ52" s="770" t="s">
        <v>19</v>
      </c>
      <c r="BK52" s="770" t="s">
        <v>19</v>
      </c>
      <c r="BL52" s="770" t="s">
        <v>19</v>
      </c>
      <c r="BM52" s="770" t="s">
        <v>19</v>
      </c>
      <c r="BN52" s="770" t="s">
        <v>19</v>
      </c>
      <c r="BO52" s="770" t="s">
        <v>19</v>
      </c>
      <c r="BP52" s="770" t="s">
        <v>19</v>
      </c>
      <c r="BQ52" s="770" t="s">
        <v>19</v>
      </c>
      <c r="BR52" s="770" t="s">
        <v>19</v>
      </c>
      <c r="BS52" s="770" t="s">
        <v>19</v>
      </c>
      <c r="BT52" s="783" t="s">
        <v>19</v>
      </c>
      <c r="BU52" s="783" t="s">
        <v>19</v>
      </c>
      <c r="BV52" s="783" t="s">
        <v>19</v>
      </c>
      <c r="BW52" s="784" t="s">
        <v>19</v>
      </c>
      <c r="BX52" s="759"/>
    </row>
    <row r="53" spans="2:76" ht="13.5">
      <c r="B53" s="10"/>
      <c r="C53" s="4" t="s">
        <v>59</v>
      </c>
      <c r="D53" s="221">
        <v>103.9</v>
      </c>
      <c r="E53" s="221">
        <v>101.7</v>
      </c>
      <c r="F53" s="221">
        <v>102.1</v>
      </c>
      <c r="G53" s="221">
        <v>102.9</v>
      </c>
      <c r="H53" s="221">
        <v>102</v>
      </c>
      <c r="I53" s="221">
        <v>103.3</v>
      </c>
      <c r="J53" s="221">
        <v>101</v>
      </c>
      <c r="K53" s="221">
        <v>102.7</v>
      </c>
      <c r="L53" s="221">
        <v>101.7</v>
      </c>
      <c r="M53" s="221">
        <v>102.6</v>
      </c>
      <c r="N53" s="221">
        <v>103.6</v>
      </c>
      <c r="O53" s="221">
        <v>103.8</v>
      </c>
      <c r="P53" s="221">
        <v>100.9</v>
      </c>
      <c r="Q53" s="221">
        <v>100.6</v>
      </c>
      <c r="R53" s="221">
        <v>100.7</v>
      </c>
      <c r="S53" s="221">
        <v>99</v>
      </c>
      <c r="T53" s="221">
        <v>102.3</v>
      </c>
      <c r="U53" s="221">
        <v>100.6</v>
      </c>
      <c r="V53" s="221">
        <v>100.8</v>
      </c>
      <c r="W53" s="221">
        <v>98.6</v>
      </c>
      <c r="X53" s="221">
        <v>98.4</v>
      </c>
      <c r="Y53" s="221">
        <v>96.8</v>
      </c>
      <c r="Z53" s="221">
        <v>98.6</v>
      </c>
      <c r="AA53" s="221">
        <v>97.2</v>
      </c>
      <c r="AB53" s="221">
        <v>99.6</v>
      </c>
      <c r="AC53" s="221">
        <v>99.3</v>
      </c>
      <c r="AD53" s="221">
        <v>99.8</v>
      </c>
      <c r="AE53" s="221">
        <v>99.6</v>
      </c>
      <c r="AF53" s="221">
        <v>102.1</v>
      </c>
      <c r="AG53" s="221">
        <v>99</v>
      </c>
      <c r="AH53" s="221">
        <v>104.2</v>
      </c>
      <c r="AI53" s="221">
        <v>97.9</v>
      </c>
      <c r="AJ53" s="221">
        <v>111.6</v>
      </c>
      <c r="AK53" s="221">
        <v>99.1</v>
      </c>
      <c r="AL53" s="221">
        <v>108.7</v>
      </c>
      <c r="AM53" s="221">
        <v>99.3</v>
      </c>
      <c r="AN53" s="221">
        <v>106.4</v>
      </c>
      <c r="AO53" s="221">
        <v>99.4</v>
      </c>
      <c r="AP53" s="221">
        <v>105</v>
      </c>
      <c r="AQ53" s="221">
        <v>99</v>
      </c>
      <c r="AR53" s="707" t="s">
        <v>19</v>
      </c>
      <c r="AS53" s="707" t="s">
        <v>19</v>
      </c>
      <c r="AT53" s="760" t="s">
        <v>19</v>
      </c>
      <c r="AU53" s="785" t="s">
        <v>19</v>
      </c>
      <c r="AV53" s="705" t="s">
        <v>19</v>
      </c>
      <c r="AW53" s="785" t="s">
        <v>19</v>
      </c>
      <c r="AX53" s="705" t="s">
        <v>19</v>
      </c>
      <c r="AY53" s="785" t="s">
        <v>19</v>
      </c>
      <c r="AZ53" s="705" t="s">
        <v>19</v>
      </c>
      <c r="BA53" s="705" t="s">
        <v>19</v>
      </c>
      <c r="BB53" s="760" t="s">
        <v>19</v>
      </c>
      <c r="BC53" s="705" t="s">
        <v>19</v>
      </c>
      <c r="BD53" s="760" t="s">
        <v>19</v>
      </c>
      <c r="BE53" s="705" t="s">
        <v>19</v>
      </c>
      <c r="BF53" s="760" t="s">
        <v>19</v>
      </c>
      <c r="BG53" s="785" t="s">
        <v>19</v>
      </c>
      <c r="BH53" s="705" t="s">
        <v>19</v>
      </c>
      <c r="BI53" s="705" t="s">
        <v>19</v>
      </c>
      <c r="BJ53" s="705" t="s">
        <v>19</v>
      </c>
      <c r="BK53" s="705" t="s">
        <v>19</v>
      </c>
      <c r="BL53" s="705" t="s">
        <v>19</v>
      </c>
      <c r="BM53" s="705" t="s">
        <v>19</v>
      </c>
      <c r="BN53" s="705" t="s">
        <v>19</v>
      </c>
      <c r="BO53" s="705" t="s">
        <v>19</v>
      </c>
      <c r="BP53" s="705" t="s">
        <v>19</v>
      </c>
      <c r="BQ53" s="705" t="s">
        <v>19</v>
      </c>
      <c r="BR53" s="705" t="s">
        <v>19</v>
      </c>
      <c r="BS53" s="705" t="s">
        <v>19</v>
      </c>
      <c r="BT53" s="760" t="s">
        <v>19</v>
      </c>
      <c r="BU53" s="760" t="s">
        <v>19</v>
      </c>
      <c r="BV53" s="760" t="s">
        <v>19</v>
      </c>
      <c r="BW53" s="786" t="s">
        <v>19</v>
      </c>
      <c r="BX53" s="759"/>
    </row>
    <row r="54" spans="2:76" ht="13.5">
      <c r="B54" s="6">
        <v>12</v>
      </c>
      <c r="C54" s="12" t="s">
        <v>92</v>
      </c>
      <c r="D54" s="709" t="s">
        <v>19</v>
      </c>
      <c r="E54" s="709" t="s">
        <v>19</v>
      </c>
      <c r="F54" s="709" t="s">
        <v>19</v>
      </c>
      <c r="G54" s="709" t="s">
        <v>19</v>
      </c>
      <c r="H54" s="709" t="s">
        <v>19</v>
      </c>
      <c r="I54" s="709" t="s">
        <v>19</v>
      </c>
      <c r="J54" s="709" t="s">
        <v>19</v>
      </c>
      <c r="K54" s="709" t="s">
        <v>19</v>
      </c>
      <c r="L54" s="709" t="s">
        <v>19</v>
      </c>
      <c r="M54" s="709" t="s">
        <v>19</v>
      </c>
      <c r="N54" s="709" t="s">
        <v>19</v>
      </c>
      <c r="O54" s="709" t="s">
        <v>19</v>
      </c>
      <c r="P54" s="709" t="s">
        <v>19</v>
      </c>
      <c r="Q54" s="709" t="s">
        <v>19</v>
      </c>
      <c r="R54" s="709" t="s">
        <v>19</v>
      </c>
      <c r="S54" s="709" t="s">
        <v>19</v>
      </c>
      <c r="T54" s="709" t="s">
        <v>19</v>
      </c>
      <c r="U54" s="709" t="s">
        <v>19</v>
      </c>
      <c r="V54" s="709" t="s">
        <v>19</v>
      </c>
      <c r="W54" s="709" t="s">
        <v>19</v>
      </c>
      <c r="X54" s="709" t="s">
        <v>19</v>
      </c>
      <c r="Y54" s="709" t="s">
        <v>19</v>
      </c>
      <c r="Z54" s="709" t="s">
        <v>19</v>
      </c>
      <c r="AA54" s="709" t="s">
        <v>19</v>
      </c>
      <c r="AB54" s="709" t="s">
        <v>19</v>
      </c>
      <c r="AC54" s="709" t="s">
        <v>19</v>
      </c>
      <c r="AD54" s="709" t="s">
        <v>19</v>
      </c>
      <c r="AE54" s="709" t="s">
        <v>19</v>
      </c>
      <c r="AF54" s="709" t="s">
        <v>19</v>
      </c>
      <c r="AG54" s="709" t="s">
        <v>19</v>
      </c>
      <c r="AH54" s="709" t="s">
        <v>19</v>
      </c>
      <c r="AI54" s="709" t="s">
        <v>19</v>
      </c>
      <c r="AJ54" s="709">
        <v>112.8</v>
      </c>
      <c r="AK54" s="709">
        <v>102.2</v>
      </c>
      <c r="AL54" s="709">
        <v>110.1</v>
      </c>
      <c r="AM54" s="709">
        <v>102.2</v>
      </c>
      <c r="AN54" s="711">
        <v>111.9</v>
      </c>
      <c r="AO54" s="711">
        <v>105.7</v>
      </c>
      <c r="AP54" s="711">
        <v>106.2</v>
      </c>
      <c r="AQ54" s="710">
        <v>100.7</v>
      </c>
      <c r="AR54" s="707">
        <v>106</v>
      </c>
      <c r="AS54" s="707">
        <v>97.7</v>
      </c>
      <c r="AT54" s="728">
        <v>97</v>
      </c>
      <c r="AU54" s="706">
        <v>93.3</v>
      </c>
      <c r="AV54" s="707">
        <v>100.7</v>
      </c>
      <c r="AW54" s="706">
        <v>93.9</v>
      </c>
      <c r="AX54" s="707">
        <v>104.7</v>
      </c>
      <c r="AY54" s="706">
        <v>93.3</v>
      </c>
      <c r="AZ54" s="707">
        <v>105.3</v>
      </c>
      <c r="BA54" s="707">
        <v>96.5</v>
      </c>
      <c r="BB54" s="728">
        <v>101.7</v>
      </c>
      <c r="BC54" s="707">
        <v>92.6</v>
      </c>
      <c r="BD54" s="728">
        <v>102.6</v>
      </c>
      <c r="BE54" s="707">
        <v>92.7</v>
      </c>
      <c r="BF54" s="728">
        <v>102.2</v>
      </c>
      <c r="BG54" s="757">
        <v>93.5</v>
      </c>
      <c r="BH54" s="707">
        <v>102.1</v>
      </c>
      <c r="BI54" s="707">
        <v>94.6</v>
      </c>
      <c r="BJ54" s="707">
        <v>104.3</v>
      </c>
      <c r="BK54" s="707">
        <v>97.8</v>
      </c>
      <c r="BL54" s="707">
        <v>102.9</v>
      </c>
      <c r="BM54" s="707">
        <v>97.2</v>
      </c>
      <c r="BN54" s="707">
        <v>103.3</v>
      </c>
      <c r="BO54" s="707">
        <v>97.7</v>
      </c>
      <c r="BP54" s="707">
        <v>101.8</v>
      </c>
      <c r="BQ54" s="707">
        <v>96.1</v>
      </c>
      <c r="BR54" s="707">
        <v>98.6</v>
      </c>
      <c r="BS54" s="728">
        <v>92.6</v>
      </c>
      <c r="BT54" s="728">
        <v>106.5</v>
      </c>
      <c r="BU54" s="728">
        <v>100.2</v>
      </c>
      <c r="BV54" s="728">
        <v>105.9</v>
      </c>
      <c r="BW54" s="766">
        <v>103.6</v>
      </c>
      <c r="BX54" s="758"/>
    </row>
    <row r="55" spans="2:76" ht="13.5">
      <c r="B55" s="9"/>
      <c r="C55" s="5" t="s">
        <v>18</v>
      </c>
      <c r="D55" s="231">
        <v>109.2</v>
      </c>
      <c r="E55" s="231">
        <v>103.2</v>
      </c>
      <c r="F55" s="231">
        <v>102.4</v>
      </c>
      <c r="G55" s="231">
        <v>103.7</v>
      </c>
      <c r="H55" s="231">
        <v>103.4</v>
      </c>
      <c r="I55" s="231">
        <v>103.6</v>
      </c>
      <c r="J55" s="231">
        <v>103.9</v>
      </c>
      <c r="K55" s="231">
        <v>106.6</v>
      </c>
      <c r="L55" s="231">
        <v>107.9</v>
      </c>
      <c r="M55" s="231">
        <v>108.5</v>
      </c>
      <c r="N55" s="231">
        <v>110.4</v>
      </c>
      <c r="O55" s="231">
        <v>108.3</v>
      </c>
      <c r="P55" s="231">
        <v>104.4</v>
      </c>
      <c r="Q55" s="231">
        <v>102.1</v>
      </c>
      <c r="R55" s="231">
        <v>102.5</v>
      </c>
      <c r="S55" s="231">
        <v>97.7</v>
      </c>
      <c r="T55" s="231">
        <v>101.2</v>
      </c>
      <c r="U55" s="231">
        <v>96.7</v>
      </c>
      <c r="V55" s="231">
        <v>103.9</v>
      </c>
      <c r="W55" s="231">
        <v>98.8</v>
      </c>
      <c r="X55" s="231">
        <v>100.1</v>
      </c>
      <c r="Y55" s="231">
        <v>96.6</v>
      </c>
      <c r="Z55" s="231">
        <v>98.9</v>
      </c>
      <c r="AA55" s="231">
        <v>96.1</v>
      </c>
      <c r="AB55" s="231">
        <v>101.6</v>
      </c>
      <c r="AC55" s="231">
        <v>100.8</v>
      </c>
      <c r="AD55" s="231">
        <v>103.3</v>
      </c>
      <c r="AE55" s="231">
        <v>102.4</v>
      </c>
      <c r="AF55" s="231">
        <v>102.9</v>
      </c>
      <c r="AG55" s="231">
        <v>99.8</v>
      </c>
      <c r="AH55" s="231">
        <v>103.1</v>
      </c>
      <c r="AI55" s="231">
        <v>97.3</v>
      </c>
      <c r="AJ55" s="231" t="s">
        <v>19</v>
      </c>
      <c r="AK55" s="231" t="s">
        <v>19</v>
      </c>
      <c r="AL55" s="231" t="s">
        <v>19</v>
      </c>
      <c r="AM55" s="231" t="s">
        <v>19</v>
      </c>
      <c r="AN55" s="241" t="s">
        <v>19</v>
      </c>
      <c r="AO55" s="241" t="s">
        <v>19</v>
      </c>
      <c r="AP55" s="210" t="s">
        <v>19</v>
      </c>
      <c r="AQ55" s="209" t="s">
        <v>19</v>
      </c>
      <c r="AR55" s="210" t="s">
        <v>19</v>
      </c>
      <c r="AS55" s="210" t="s">
        <v>19</v>
      </c>
      <c r="AT55" s="738" t="s">
        <v>19</v>
      </c>
      <c r="AU55" s="209" t="s">
        <v>19</v>
      </c>
      <c r="AV55" s="210" t="s">
        <v>19</v>
      </c>
      <c r="AW55" s="209" t="s">
        <v>19</v>
      </c>
      <c r="AX55" s="210" t="s">
        <v>19</v>
      </c>
      <c r="AY55" s="209" t="s">
        <v>19</v>
      </c>
      <c r="AZ55" s="210" t="s">
        <v>19</v>
      </c>
      <c r="BA55" s="210" t="s">
        <v>19</v>
      </c>
      <c r="BB55" s="738" t="s">
        <v>19</v>
      </c>
      <c r="BC55" s="210" t="s">
        <v>19</v>
      </c>
      <c r="BD55" s="738" t="s">
        <v>19</v>
      </c>
      <c r="BE55" s="210" t="s">
        <v>19</v>
      </c>
      <c r="BF55" s="738" t="s">
        <v>19</v>
      </c>
      <c r="BG55" s="209" t="s">
        <v>19</v>
      </c>
      <c r="BH55" s="210" t="s">
        <v>19</v>
      </c>
      <c r="BI55" s="210" t="s">
        <v>19</v>
      </c>
      <c r="BJ55" s="210" t="s">
        <v>19</v>
      </c>
      <c r="BK55" s="210" t="s">
        <v>19</v>
      </c>
      <c r="BL55" s="210" t="s">
        <v>19</v>
      </c>
      <c r="BM55" s="210" t="s">
        <v>19</v>
      </c>
      <c r="BN55" s="210" t="s">
        <v>19</v>
      </c>
      <c r="BO55" s="210" t="s">
        <v>19</v>
      </c>
      <c r="BP55" s="210" t="s">
        <v>19</v>
      </c>
      <c r="BQ55" s="210" t="s">
        <v>19</v>
      </c>
      <c r="BR55" s="210" t="s">
        <v>19</v>
      </c>
      <c r="BS55" s="210" t="s">
        <v>19</v>
      </c>
      <c r="BT55" s="738" t="s">
        <v>19</v>
      </c>
      <c r="BU55" s="738" t="s">
        <v>19</v>
      </c>
      <c r="BV55" s="738" t="s">
        <v>19</v>
      </c>
      <c r="BW55" s="211" t="s">
        <v>19</v>
      </c>
      <c r="BX55" s="747"/>
    </row>
    <row r="56" spans="2:76" ht="13.5">
      <c r="B56" s="13"/>
      <c r="C56" s="7" t="s">
        <v>28</v>
      </c>
      <c r="D56" s="208">
        <v>98.4</v>
      </c>
      <c r="E56" s="208">
        <v>102.1</v>
      </c>
      <c r="F56" s="208">
        <v>101.7</v>
      </c>
      <c r="G56" s="208">
        <v>102.8</v>
      </c>
      <c r="H56" s="208">
        <v>112.1</v>
      </c>
      <c r="I56" s="208">
        <v>109.5</v>
      </c>
      <c r="J56" s="208">
        <v>101</v>
      </c>
      <c r="K56" s="208">
        <v>105.8</v>
      </c>
      <c r="L56" s="208">
        <v>121.7</v>
      </c>
      <c r="M56" s="208">
        <v>106</v>
      </c>
      <c r="N56" s="208">
        <v>96.2</v>
      </c>
      <c r="O56" s="208">
        <v>107.6</v>
      </c>
      <c r="P56" s="208">
        <v>106.9</v>
      </c>
      <c r="Q56" s="208">
        <v>99</v>
      </c>
      <c r="R56" s="208">
        <v>103.5</v>
      </c>
      <c r="S56" s="208">
        <v>99.8</v>
      </c>
      <c r="T56" s="208">
        <v>102.3</v>
      </c>
      <c r="U56" s="208">
        <v>98.7</v>
      </c>
      <c r="V56" s="208">
        <v>103.3</v>
      </c>
      <c r="W56" s="208">
        <v>99.1</v>
      </c>
      <c r="X56" s="208">
        <v>102</v>
      </c>
      <c r="Y56" s="208">
        <v>98.8</v>
      </c>
      <c r="Z56" s="208">
        <v>100.9</v>
      </c>
      <c r="AA56" s="208">
        <v>98.4</v>
      </c>
      <c r="AB56" s="208">
        <v>101</v>
      </c>
      <c r="AC56" s="208">
        <v>100.3</v>
      </c>
      <c r="AD56" s="208">
        <v>105.8</v>
      </c>
      <c r="AE56" s="208">
        <v>105.3</v>
      </c>
      <c r="AF56" s="208">
        <v>106.4</v>
      </c>
      <c r="AG56" s="208">
        <v>103.5</v>
      </c>
      <c r="AH56" s="208">
        <v>101.3</v>
      </c>
      <c r="AI56" s="208">
        <v>96</v>
      </c>
      <c r="AJ56" s="208" t="s">
        <v>19</v>
      </c>
      <c r="AK56" s="208" t="s">
        <v>19</v>
      </c>
      <c r="AL56" s="208" t="s">
        <v>19</v>
      </c>
      <c r="AM56" s="208" t="s">
        <v>19</v>
      </c>
      <c r="AN56" s="210" t="s">
        <v>19</v>
      </c>
      <c r="AO56" s="210" t="s">
        <v>19</v>
      </c>
      <c r="AP56" s="210" t="s">
        <v>19</v>
      </c>
      <c r="AQ56" s="209" t="s">
        <v>19</v>
      </c>
      <c r="AR56" s="210" t="s">
        <v>19</v>
      </c>
      <c r="AS56" s="210" t="s">
        <v>19</v>
      </c>
      <c r="AT56" s="738" t="s">
        <v>19</v>
      </c>
      <c r="AU56" s="209" t="s">
        <v>19</v>
      </c>
      <c r="AV56" s="210" t="s">
        <v>19</v>
      </c>
      <c r="AW56" s="209" t="s">
        <v>19</v>
      </c>
      <c r="AX56" s="210" t="s">
        <v>19</v>
      </c>
      <c r="AY56" s="209" t="s">
        <v>19</v>
      </c>
      <c r="AZ56" s="210" t="s">
        <v>19</v>
      </c>
      <c r="BA56" s="210" t="s">
        <v>19</v>
      </c>
      <c r="BB56" s="738" t="s">
        <v>19</v>
      </c>
      <c r="BC56" s="210" t="s">
        <v>19</v>
      </c>
      <c r="BD56" s="738" t="s">
        <v>19</v>
      </c>
      <c r="BE56" s="210" t="s">
        <v>19</v>
      </c>
      <c r="BF56" s="738" t="s">
        <v>19</v>
      </c>
      <c r="BG56" s="209" t="s">
        <v>19</v>
      </c>
      <c r="BH56" s="210" t="s">
        <v>19</v>
      </c>
      <c r="BI56" s="210" t="s">
        <v>19</v>
      </c>
      <c r="BJ56" s="210" t="s">
        <v>19</v>
      </c>
      <c r="BK56" s="210" t="s">
        <v>19</v>
      </c>
      <c r="BL56" s="210" t="s">
        <v>19</v>
      </c>
      <c r="BM56" s="210" t="s">
        <v>19</v>
      </c>
      <c r="BN56" s="210" t="s">
        <v>19</v>
      </c>
      <c r="BO56" s="210" t="s">
        <v>19</v>
      </c>
      <c r="BP56" s="210" t="s">
        <v>19</v>
      </c>
      <c r="BQ56" s="210" t="s">
        <v>19</v>
      </c>
      <c r="BR56" s="210" t="s">
        <v>19</v>
      </c>
      <c r="BS56" s="210" t="s">
        <v>19</v>
      </c>
      <c r="BT56" s="738" t="s">
        <v>19</v>
      </c>
      <c r="BU56" s="738" t="s">
        <v>19</v>
      </c>
      <c r="BV56" s="738" t="s">
        <v>19</v>
      </c>
      <c r="BW56" s="211" t="s">
        <v>19</v>
      </c>
      <c r="BX56" s="747"/>
    </row>
    <row r="57" spans="2:76" ht="13.5">
      <c r="B57" s="13"/>
      <c r="C57" s="7" t="s">
        <v>46</v>
      </c>
      <c r="D57" s="242">
        <v>104</v>
      </c>
      <c r="E57" s="242">
        <v>101.6</v>
      </c>
      <c r="F57" s="242">
        <v>99.7</v>
      </c>
      <c r="G57" s="242">
        <v>100.8</v>
      </c>
      <c r="H57" s="242">
        <v>101</v>
      </c>
      <c r="I57" s="242">
        <v>99.7</v>
      </c>
      <c r="J57" s="242">
        <v>100.7</v>
      </c>
      <c r="K57" s="242">
        <v>101.7</v>
      </c>
      <c r="L57" s="242">
        <v>102</v>
      </c>
      <c r="M57" s="242">
        <v>104.1</v>
      </c>
      <c r="N57" s="242">
        <v>104.6</v>
      </c>
      <c r="O57" s="242">
        <v>102.4</v>
      </c>
      <c r="P57" s="242">
        <v>102.3</v>
      </c>
      <c r="Q57" s="242">
        <v>100.4</v>
      </c>
      <c r="R57" s="242">
        <v>101.7</v>
      </c>
      <c r="S57" s="242">
        <v>98.1</v>
      </c>
      <c r="T57" s="242">
        <v>100.1</v>
      </c>
      <c r="U57" s="242">
        <v>96.6</v>
      </c>
      <c r="V57" s="242">
        <v>100.9</v>
      </c>
      <c r="W57" s="242">
        <v>97</v>
      </c>
      <c r="X57" s="242">
        <v>99.5</v>
      </c>
      <c r="Y57" s="242">
        <v>97.5</v>
      </c>
      <c r="Z57" s="242">
        <v>98.7</v>
      </c>
      <c r="AA57" s="242">
        <v>96.3</v>
      </c>
      <c r="AB57" s="242">
        <v>100.3</v>
      </c>
      <c r="AC57" s="242">
        <v>99.7</v>
      </c>
      <c r="AD57" s="242">
        <v>100.2</v>
      </c>
      <c r="AE57" s="242">
        <v>99.7</v>
      </c>
      <c r="AF57" s="242">
        <v>102</v>
      </c>
      <c r="AG57" s="242">
        <v>99</v>
      </c>
      <c r="AH57" s="242">
        <v>104.2</v>
      </c>
      <c r="AI57" s="242">
        <v>98.2</v>
      </c>
      <c r="AJ57" s="242" t="s">
        <v>19</v>
      </c>
      <c r="AK57" s="242" t="s">
        <v>19</v>
      </c>
      <c r="AL57" s="242" t="s">
        <v>19</v>
      </c>
      <c r="AM57" s="242" t="s">
        <v>19</v>
      </c>
      <c r="AN57" s="243" t="s">
        <v>19</v>
      </c>
      <c r="AO57" s="243" t="s">
        <v>19</v>
      </c>
      <c r="AP57" s="210" t="s">
        <v>19</v>
      </c>
      <c r="AQ57" s="209" t="s">
        <v>19</v>
      </c>
      <c r="AR57" s="210" t="s">
        <v>19</v>
      </c>
      <c r="AS57" s="210" t="s">
        <v>19</v>
      </c>
      <c r="AT57" s="738" t="s">
        <v>19</v>
      </c>
      <c r="AU57" s="209" t="s">
        <v>19</v>
      </c>
      <c r="AV57" s="210" t="s">
        <v>19</v>
      </c>
      <c r="AW57" s="209" t="s">
        <v>19</v>
      </c>
      <c r="AX57" s="210" t="s">
        <v>19</v>
      </c>
      <c r="AY57" s="209" t="s">
        <v>19</v>
      </c>
      <c r="AZ57" s="210" t="s">
        <v>19</v>
      </c>
      <c r="BA57" s="210" t="s">
        <v>19</v>
      </c>
      <c r="BB57" s="738" t="s">
        <v>19</v>
      </c>
      <c r="BC57" s="210" t="s">
        <v>19</v>
      </c>
      <c r="BD57" s="738" t="s">
        <v>19</v>
      </c>
      <c r="BE57" s="210" t="s">
        <v>19</v>
      </c>
      <c r="BF57" s="738" t="s">
        <v>19</v>
      </c>
      <c r="BG57" s="209" t="s">
        <v>19</v>
      </c>
      <c r="BH57" s="210" t="s">
        <v>19</v>
      </c>
      <c r="BI57" s="210" t="s">
        <v>19</v>
      </c>
      <c r="BJ57" s="210" t="s">
        <v>19</v>
      </c>
      <c r="BK57" s="210" t="s">
        <v>19</v>
      </c>
      <c r="BL57" s="210" t="s">
        <v>19</v>
      </c>
      <c r="BM57" s="210" t="s">
        <v>19</v>
      </c>
      <c r="BN57" s="210" t="s">
        <v>19</v>
      </c>
      <c r="BO57" s="210" t="s">
        <v>19</v>
      </c>
      <c r="BP57" s="210" t="s">
        <v>19</v>
      </c>
      <c r="BQ57" s="210" t="s">
        <v>19</v>
      </c>
      <c r="BR57" s="210" t="s">
        <v>19</v>
      </c>
      <c r="BS57" s="210" t="s">
        <v>19</v>
      </c>
      <c r="BT57" s="738" t="s">
        <v>19</v>
      </c>
      <c r="BU57" s="738" t="s">
        <v>19</v>
      </c>
      <c r="BV57" s="738" t="s">
        <v>19</v>
      </c>
      <c r="BW57" s="211" t="s">
        <v>19</v>
      </c>
      <c r="BX57" s="747"/>
    </row>
    <row r="58" spans="2:76" ht="13.5">
      <c r="B58" s="10"/>
      <c r="C58" s="8" t="s">
        <v>47</v>
      </c>
      <c r="D58" s="212">
        <v>102.8</v>
      </c>
      <c r="E58" s="212">
        <v>100.3</v>
      </c>
      <c r="F58" s="212">
        <v>100.5</v>
      </c>
      <c r="G58" s="212">
        <v>101</v>
      </c>
      <c r="H58" s="212">
        <v>101.5</v>
      </c>
      <c r="I58" s="212">
        <v>100.9</v>
      </c>
      <c r="J58" s="212">
        <v>101.1</v>
      </c>
      <c r="K58" s="212">
        <v>101.7</v>
      </c>
      <c r="L58" s="212">
        <v>102.2</v>
      </c>
      <c r="M58" s="212">
        <v>101.5</v>
      </c>
      <c r="N58" s="212">
        <v>103.5</v>
      </c>
      <c r="O58" s="212">
        <v>102.3</v>
      </c>
      <c r="P58" s="212">
        <v>100.7</v>
      </c>
      <c r="Q58" s="212">
        <v>100.6</v>
      </c>
      <c r="R58" s="212">
        <v>101</v>
      </c>
      <c r="S58" s="212">
        <v>99.7</v>
      </c>
      <c r="T58" s="212">
        <v>100.8</v>
      </c>
      <c r="U58" s="212">
        <v>99.5</v>
      </c>
      <c r="V58" s="212">
        <v>100.1</v>
      </c>
      <c r="W58" s="212">
        <v>98.5</v>
      </c>
      <c r="X58" s="212">
        <v>99.5</v>
      </c>
      <c r="Y58" s="212">
        <v>98.2</v>
      </c>
      <c r="Z58" s="212">
        <v>98.7</v>
      </c>
      <c r="AA58" s="212">
        <v>97.7</v>
      </c>
      <c r="AB58" s="212">
        <v>100.7</v>
      </c>
      <c r="AC58" s="212">
        <v>100.4</v>
      </c>
      <c r="AD58" s="212">
        <v>100.7</v>
      </c>
      <c r="AE58" s="212">
        <v>100.5</v>
      </c>
      <c r="AF58" s="212">
        <v>102.7</v>
      </c>
      <c r="AG58" s="212">
        <v>99</v>
      </c>
      <c r="AH58" s="212">
        <v>106.9</v>
      </c>
      <c r="AI58" s="212">
        <v>98.8</v>
      </c>
      <c r="AJ58" s="212" t="s">
        <v>19</v>
      </c>
      <c r="AK58" s="212" t="s">
        <v>19</v>
      </c>
      <c r="AL58" s="212" t="s">
        <v>19</v>
      </c>
      <c r="AM58" s="212" t="s">
        <v>19</v>
      </c>
      <c r="AN58" s="214" t="s">
        <v>19</v>
      </c>
      <c r="AO58" s="214" t="s">
        <v>19</v>
      </c>
      <c r="AP58" s="210" t="s">
        <v>19</v>
      </c>
      <c r="AQ58" s="209" t="s">
        <v>19</v>
      </c>
      <c r="AR58" s="234" t="s">
        <v>19</v>
      </c>
      <c r="AS58" s="234" t="s">
        <v>19</v>
      </c>
      <c r="AT58" s="740" t="s">
        <v>19</v>
      </c>
      <c r="AU58" s="233" t="s">
        <v>19</v>
      </c>
      <c r="AV58" s="234" t="s">
        <v>19</v>
      </c>
      <c r="AW58" s="233" t="s">
        <v>19</v>
      </c>
      <c r="AX58" s="234" t="s">
        <v>19</v>
      </c>
      <c r="AY58" s="233" t="s">
        <v>19</v>
      </c>
      <c r="AZ58" s="234" t="s">
        <v>19</v>
      </c>
      <c r="BA58" s="234" t="s">
        <v>19</v>
      </c>
      <c r="BB58" s="740" t="s">
        <v>19</v>
      </c>
      <c r="BC58" s="234" t="s">
        <v>19</v>
      </c>
      <c r="BD58" s="740" t="s">
        <v>19</v>
      </c>
      <c r="BE58" s="234" t="s">
        <v>19</v>
      </c>
      <c r="BF58" s="740" t="s">
        <v>19</v>
      </c>
      <c r="BG58" s="233" t="s">
        <v>19</v>
      </c>
      <c r="BH58" s="234" t="s">
        <v>19</v>
      </c>
      <c r="BI58" s="234" t="s">
        <v>19</v>
      </c>
      <c r="BJ58" s="234" t="s">
        <v>19</v>
      </c>
      <c r="BK58" s="234" t="s">
        <v>19</v>
      </c>
      <c r="BL58" s="234" t="s">
        <v>19</v>
      </c>
      <c r="BM58" s="234" t="s">
        <v>19</v>
      </c>
      <c r="BN58" s="234" t="s">
        <v>19</v>
      </c>
      <c r="BO58" s="234" t="s">
        <v>19</v>
      </c>
      <c r="BP58" s="234" t="s">
        <v>19</v>
      </c>
      <c r="BQ58" s="234" t="s">
        <v>19</v>
      </c>
      <c r="BR58" s="234" t="s">
        <v>19</v>
      </c>
      <c r="BS58" s="234" t="s">
        <v>19</v>
      </c>
      <c r="BT58" s="740" t="s">
        <v>19</v>
      </c>
      <c r="BU58" s="740" t="s">
        <v>19</v>
      </c>
      <c r="BV58" s="740" t="s">
        <v>19</v>
      </c>
      <c r="BW58" s="235" t="s">
        <v>19</v>
      </c>
      <c r="BX58" s="747"/>
    </row>
    <row r="59" spans="2:76" ht="14.25" thickBot="1">
      <c r="B59" s="32">
        <v>13</v>
      </c>
      <c r="C59" s="33" t="s">
        <v>93</v>
      </c>
      <c r="D59" s="801" t="s">
        <v>19</v>
      </c>
      <c r="E59" s="801" t="s">
        <v>19</v>
      </c>
      <c r="F59" s="801" t="s">
        <v>19</v>
      </c>
      <c r="G59" s="801" t="s">
        <v>19</v>
      </c>
      <c r="H59" s="801" t="s">
        <v>19</v>
      </c>
      <c r="I59" s="801" t="s">
        <v>19</v>
      </c>
      <c r="J59" s="801" t="s">
        <v>19</v>
      </c>
      <c r="K59" s="801" t="s">
        <v>19</v>
      </c>
      <c r="L59" s="801" t="s">
        <v>19</v>
      </c>
      <c r="M59" s="801" t="s">
        <v>19</v>
      </c>
      <c r="N59" s="801" t="s">
        <v>19</v>
      </c>
      <c r="O59" s="801" t="s">
        <v>19</v>
      </c>
      <c r="P59" s="801" t="s">
        <v>19</v>
      </c>
      <c r="Q59" s="801" t="s">
        <v>19</v>
      </c>
      <c r="R59" s="801" t="s">
        <v>19</v>
      </c>
      <c r="S59" s="801" t="s">
        <v>19</v>
      </c>
      <c r="T59" s="801" t="s">
        <v>19</v>
      </c>
      <c r="U59" s="801" t="s">
        <v>19</v>
      </c>
      <c r="V59" s="801" t="s">
        <v>19</v>
      </c>
      <c r="W59" s="801" t="s">
        <v>19</v>
      </c>
      <c r="X59" s="801" t="s">
        <v>19</v>
      </c>
      <c r="Y59" s="801" t="s">
        <v>19</v>
      </c>
      <c r="Z59" s="801" t="s">
        <v>19</v>
      </c>
      <c r="AA59" s="801" t="s">
        <v>19</v>
      </c>
      <c r="AB59" s="801" t="s">
        <v>19</v>
      </c>
      <c r="AC59" s="801" t="s">
        <v>19</v>
      </c>
      <c r="AD59" s="801" t="s">
        <v>19</v>
      </c>
      <c r="AE59" s="801" t="s">
        <v>19</v>
      </c>
      <c r="AF59" s="801" t="s">
        <v>19</v>
      </c>
      <c r="AG59" s="801" t="s">
        <v>19</v>
      </c>
      <c r="AH59" s="801" t="s">
        <v>19</v>
      </c>
      <c r="AI59" s="801" t="s">
        <v>19</v>
      </c>
      <c r="AJ59" s="801" t="s">
        <v>19</v>
      </c>
      <c r="AK59" s="801" t="s">
        <v>19</v>
      </c>
      <c r="AL59" s="801">
        <v>111.5</v>
      </c>
      <c r="AM59" s="801">
        <v>102.9</v>
      </c>
      <c r="AN59" s="787">
        <v>109.4</v>
      </c>
      <c r="AO59" s="787">
        <v>103.1</v>
      </c>
      <c r="AP59" s="787">
        <v>104.9</v>
      </c>
      <c r="AQ59" s="789">
        <v>99.5</v>
      </c>
      <c r="AR59" s="787">
        <v>103.3</v>
      </c>
      <c r="AS59" s="787">
        <v>92.2</v>
      </c>
      <c r="AT59" s="788">
        <v>100.8</v>
      </c>
      <c r="AU59" s="789">
        <v>96.8</v>
      </c>
      <c r="AV59" s="787">
        <v>100.1</v>
      </c>
      <c r="AW59" s="789">
        <v>94.2</v>
      </c>
      <c r="AX59" s="787">
        <v>102.2</v>
      </c>
      <c r="AY59" s="789">
        <v>92</v>
      </c>
      <c r="AZ59" s="787">
        <v>105.3</v>
      </c>
      <c r="BA59" s="787">
        <v>96.4</v>
      </c>
      <c r="BB59" s="788">
        <v>101</v>
      </c>
      <c r="BC59" s="787">
        <v>92</v>
      </c>
      <c r="BD59" s="788">
        <v>101</v>
      </c>
      <c r="BE59" s="787">
        <v>91</v>
      </c>
      <c r="BF59" s="788">
        <v>102.8</v>
      </c>
      <c r="BG59" s="802">
        <v>93.5</v>
      </c>
      <c r="BH59" s="787">
        <v>104.7</v>
      </c>
      <c r="BI59" s="787">
        <v>96.8</v>
      </c>
      <c r="BJ59" s="787">
        <v>99.5</v>
      </c>
      <c r="BK59" s="787">
        <v>91.9</v>
      </c>
      <c r="BL59" s="787">
        <v>102.5</v>
      </c>
      <c r="BM59" s="787">
        <v>94.8</v>
      </c>
      <c r="BN59" s="787">
        <v>104</v>
      </c>
      <c r="BO59" s="787">
        <v>97</v>
      </c>
      <c r="BP59" s="787">
        <v>100.5</v>
      </c>
      <c r="BQ59" s="787">
        <v>95.1</v>
      </c>
      <c r="BR59" s="787">
        <v>98.9</v>
      </c>
      <c r="BS59" s="788">
        <v>93.4</v>
      </c>
      <c r="BT59" s="788">
        <v>104.4</v>
      </c>
      <c r="BU59" s="788">
        <v>97.8</v>
      </c>
      <c r="BV59" s="788">
        <v>103.4</v>
      </c>
      <c r="BW59" s="803">
        <v>101.4</v>
      </c>
      <c r="BX59" s="758"/>
    </row>
    <row r="60" spans="2:76" ht="13.5">
      <c r="B60" s="13"/>
      <c r="C60" s="353" t="s">
        <v>23</v>
      </c>
      <c r="D60" s="796">
        <v>108.3</v>
      </c>
      <c r="E60" s="796">
        <v>108.6</v>
      </c>
      <c r="F60" s="796">
        <v>101.3</v>
      </c>
      <c r="G60" s="796">
        <v>108.9</v>
      </c>
      <c r="H60" s="796">
        <v>106.9</v>
      </c>
      <c r="I60" s="796">
        <v>98.7</v>
      </c>
      <c r="J60" s="796">
        <v>103.8</v>
      </c>
      <c r="K60" s="796">
        <v>107.8</v>
      </c>
      <c r="L60" s="796">
        <v>109.4</v>
      </c>
      <c r="M60" s="796">
        <v>99.1</v>
      </c>
      <c r="N60" s="796">
        <v>109.9</v>
      </c>
      <c r="O60" s="796">
        <v>108.3</v>
      </c>
      <c r="P60" s="796">
        <v>102.6</v>
      </c>
      <c r="Q60" s="796">
        <v>98.8</v>
      </c>
      <c r="R60" s="796">
        <v>100.1</v>
      </c>
      <c r="S60" s="796">
        <v>96.4</v>
      </c>
      <c r="T60" s="796">
        <v>100.5</v>
      </c>
      <c r="U60" s="796">
        <v>96.8</v>
      </c>
      <c r="V60" s="796">
        <v>101.7</v>
      </c>
      <c r="W60" s="796">
        <v>97.3</v>
      </c>
      <c r="X60" s="796">
        <v>99.1</v>
      </c>
      <c r="Y60" s="796">
        <v>96.2</v>
      </c>
      <c r="Z60" s="796">
        <v>100.9</v>
      </c>
      <c r="AA60" s="796">
        <v>98.3</v>
      </c>
      <c r="AB60" s="796">
        <v>98.4</v>
      </c>
      <c r="AC60" s="796">
        <v>97.7</v>
      </c>
      <c r="AD60" s="796">
        <v>102.3</v>
      </c>
      <c r="AE60" s="796">
        <v>101.7</v>
      </c>
      <c r="AF60" s="796">
        <v>103</v>
      </c>
      <c r="AG60" s="796">
        <v>100.2</v>
      </c>
      <c r="AH60" s="796">
        <v>101.9</v>
      </c>
      <c r="AI60" s="796">
        <v>96.3</v>
      </c>
      <c r="AJ60" s="796">
        <v>110.1</v>
      </c>
      <c r="AK60" s="796">
        <v>99.2</v>
      </c>
      <c r="AL60" s="796" t="s">
        <v>19</v>
      </c>
      <c r="AM60" s="796" t="s">
        <v>19</v>
      </c>
      <c r="AN60" s="797" t="s">
        <v>19</v>
      </c>
      <c r="AO60" s="797" t="s">
        <v>19</v>
      </c>
      <c r="AP60" s="333" t="s">
        <v>19</v>
      </c>
      <c r="AQ60" s="798" t="s">
        <v>19</v>
      </c>
      <c r="AR60" s="333" t="s">
        <v>19</v>
      </c>
      <c r="AS60" s="333" t="s">
        <v>19</v>
      </c>
      <c r="AT60" s="799" t="s">
        <v>19</v>
      </c>
      <c r="AU60" s="798" t="s">
        <v>19</v>
      </c>
      <c r="AV60" s="333" t="s">
        <v>19</v>
      </c>
      <c r="AW60" s="798" t="s">
        <v>19</v>
      </c>
      <c r="AX60" s="333" t="s">
        <v>19</v>
      </c>
      <c r="AY60" s="798" t="s">
        <v>19</v>
      </c>
      <c r="AZ60" s="333" t="s">
        <v>19</v>
      </c>
      <c r="BA60" s="333" t="s">
        <v>19</v>
      </c>
      <c r="BB60" s="799" t="s">
        <v>19</v>
      </c>
      <c r="BC60" s="333" t="s">
        <v>19</v>
      </c>
      <c r="BD60" s="799" t="s">
        <v>19</v>
      </c>
      <c r="BE60" s="333" t="s">
        <v>19</v>
      </c>
      <c r="BF60" s="799" t="s">
        <v>19</v>
      </c>
      <c r="BG60" s="798" t="s">
        <v>19</v>
      </c>
      <c r="BH60" s="333" t="s">
        <v>19</v>
      </c>
      <c r="BI60" s="333" t="s">
        <v>19</v>
      </c>
      <c r="BJ60" s="333" t="s">
        <v>19</v>
      </c>
      <c r="BK60" s="333" t="s">
        <v>19</v>
      </c>
      <c r="BL60" s="333" t="s">
        <v>19</v>
      </c>
      <c r="BM60" s="333" t="s">
        <v>19</v>
      </c>
      <c r="BN60" s="333" t="s">
        <v>19</v>
      </c>
      <c r="BO60" s="333" t="s">
        <v>19</v>
      </c>
      <c r="BP60" s="333" t="s">
        <v>19</v>
      </c>
      <c r="BQ60" s="333" t="s">
        <v>19</v>
      </c>
      <c r="BR60" s="333" t="s">
        <v>19</v>
      </c>
      <c r="BS60" s="333" t="s">
        <v>19</v>
      </c>
      <c r="BT60" s="799" t="s">
        <v>19</v>
      </c>
      <c r="BU60" s="799" t="s">
        <v>19</v>
      </c>
      <c r="BV60" s="799" t="s">
        <v>19</v>
      </c>
      <c r="BW60" s="800" t="s">
        <v>19</v>
      </c>
      <c r="BX60" s="747"/>
    </row>
    <row r="61" spans="2:76" ht="14.25" thickBot="1">
      <c r="B61" s="14"/>
      <c r="C61" s="15" t="s">
        <v>53</v>
      </c>
      <c r="D61" s="245">
        <v>106.8</v>
      </c>
      <c r="E61" s="245">
        <v>100.4</v>
      </c>
      <c r="F61" s="245">
        <v>103.2</v>
      </c>
      <c r="G61" s="245">
        <v>102.3</v>
      </c>
      <c r="H61" s="245">
        <v>104</v>
      </c>
      <c r="I61" s="245">
        <v>102.2</v>
      </c>
      <c r="J61" s="245">
        <v>102.8</v>
      </c>
      <c r="K61" s="245">
        <v>108</v>
      </c>
      <c r="L61" s="245">
        <v>110.1</v>
      </c>
      <c r="M61" s="245">
        <v>106.4</v>
      </c>
      <c r="N61" s="245">
        <v>104.5</v>
      </c>
      <c r="O61" s="245">
        <v>108</v>
      </c>
      <c r="P61" s="245">
        <v>94.9</v>
      </c>
      <c r="Q61" s="245">
        <v>103.6</v>
      </c>
      <c r="R61" s="245">
        <v>102.6</v>
      </c>
      <c r="S61" s="245">
        <v>98.9</v>
      </c>
      <c r="T61" s="245">
        <v>102.6</v>
      </c>
      <c r="U61" s="245">
        <v>99</v>
      </c>
      <c r="V61" s="245">
        <v>102.6</v>
      </c>
      <c r="W61" s="245">
        <v>98.5</v>
      </c>
      <c r="X61" s="245">
        <v>97.4</v>
      </c>
      <c r="Y61" s="245">
        <v>94.7</v>
      </c>
      <c r="Z61" s="245">
        <v>104.6</v>
      </c>
      <c r="AA61" s="245">
        <v>102.1</v>
      </c>
      <c r="AB61" s="245">
        <v>97.3</v>
      </c>
      <c r="AC61" s="245">
        <v>96.6</v>
      </c>
      <c r="AD61" s="245">
        <v>104</v>
      </c>
      <c r="AE61" s="245">
        <v>103.4</v>
      </c>
      <c r="AF61" s="245">
        <v>104.6</v>
      </c>
      <c r="AG61" s="245">
        <v>101.6</v>
      </c>
      <c r="AH61" s="245">
        <v>95.9</v>
      </c>
      <c r="AI61" s="245">
        <v>90.4</v>
      </c>
      <c r="AJ61" s="245">
        <v>113.7</v>
      </c>
      <c r="AK61" s="245">
        <v>102</v>
      </c>
      <c r="AL61" s="245" t="s">
        <v>19</v>
      </c>
      <c r="AM61" s="245" t="s">
        <v>19</v>
      </c>
      <c r="AN61" s="246" t="s">
        <v>19</v>
      </c>
      <c r="AO61" s="246" t="s">
        <v>19</v>
      </c>
      <c r="AP61" s="247" t="s">
        <v>19</v>
      </c>
      <c r="AQ61" s="246" t="s">
        <v>19</v>
      </c>
      <c r="AR61" s="247" t="s">
        <v>19</v>
      </c>
      <c r="AS61" s="247" t="s">
        <v>19</v>
      </c>
      <c r="AT61" s="743" t="s">
        <v>19</v>
      </c>
      <c r="AU61" s="246" t="s">
        <v>19</v>
      </c>
      <c r="AV61" s="247" t="s">
        <v>19</v>
      </c>
      <c r="AW61" s="246" t="s">
        <v>19</v>
      </c>
      <c r="AX61" s="247" t="s">
        <v>19</v>
      </c>
      <c r="AY61" s="246" t="s">
        <v>19</v>
      </c>
      <c r="AZ61" s="247" t="s">
        <v>19</v>
      </c>
      <c r="BA61" s="247" t="s">
        <v>19</v>
      </c>
      <c r="BB61" s="743" t="s">
        <v>19</v>
      </c>
      <c r="BC61" s="247" t="s">
        <v>19</v>
      </c>
      <c r="BD61" s="743" t="s">
        <v>19</v>
      </c>
      <c r="BE61" s="247" t="s">
        <v>19</v>
      </c>
      <c r="BF61" s="743" t="s">
        <v>19</v>
      </c>
      <c r="BG61" s="246" t="s">
        <v>19</v>
      </c>
      <c r="BH61" s="247" t="s">
        <v>19</v>
      </c>
      <c r="BI61" s="247" t="s">
        <v>19</v>
      </c>
      <c r="BJ61" s="247" t="s">
        <v>19</v>
      </c>
      <c r="BK61" s="247" t="s">
        <v>19</v>
      </c>
      <c r="BL61" s="247" t="s">
        <v>19</v>
      </c>
      <c r="BM61" s="247" t="s">
        <v>19</v>
      </c>
      <c r="BN61" s="247" t="s">
        <v>19</v>
      </c>
      <c r="BO61" s="247" t="s">
        <v>19</v>
      </c>
      <c r="BP61" s="247" t="s">
        <v>19</v>
      </c>
      <c r="BQ61" s="247" t="s">
        <v>19</v>
      </c>
      <c r="BR61" s="247" t="s">
        <v>19</v>
      </c>
      <c r="BS61" s="247" t="s">
        <v>19</v>
      </c>
      <c r="BT61" s="743" t="s">
        <v>19</v>
      </c>
      <c r="BU61" s="743" t="s">
        <v>19</v>
      </c>
      <c r="BV61" s="743" t="s">
        <v>19</v>
      </c>
      <c r="BW61" s="248" t="s">
        <v>19</v>
      </c>
      <c r="BX61" s="747"/>
    </row>
    <row r="62" spans="2:76" ht="13.5">
      <c r="B62" s="39">
        <v>1</v>
      </c>
      <c r="C62" s="40" t="s">
        <v>94</v>
      </c>
      <c r="D62" s="715" t="s">
        <v>19</v>
      </c>
      <c r="E62" s="715" t="s">
        <v>19</v>
      </c>
      <c r="F62" s="715" t="s">
        <v>19</v>
      </c>
      <c r="G62" s="715" t="s">
        <v>19</v>
      </c>
      <c r="H62" s="715" t="s">
        <v>19</v>
      </c>
      <c r="I62" s="715" t="s">
        <v>19</v>
      </c>
      <c r="J62" s="715" t="s">
        <v>19</v>
      </c>
      <c r="K62" s="715" t="s">
        <v>19</v>
      </c>
      <c r="L62" s="715" t="s">
        <v>19</v>
      </c>
      <c r="M62" s="715" t="s">
        <v>19</v>
      </c>
      <c r="N62" s="715" t="s">
        <v>19</v>
      </c>
      <c r="O62" s="715" t="s">
        <v>19</v>
      </c>
      <c r="P62" s="715" t="s">
        <v>19</v>
      </c>
      <c r="Q62" s="715" t="s">
        <v>19</v>
      </c>
      <c r="R62" s="715" t="s">
        <v>19</v>
      </c>
      <c r="S62" s="715" t="s">
        <v>19</v>
      </c>
      <c r="T62" s="715" t="s">
        <v>19</v>
      </c>
      <c r="U62" s="715" t="s">
        <v>19</v>
      </c>
      <c r="V62" s="715" t="s">
        <v>19</v>
      </c>
      <c r="W62" s="715" t="s">
        <v>19</v>
      </c>
      <c r="X62" s="715" t="s">
        <v>19</v>
      </c>
      <c r="Y62" s="715" t="s">
        <v>19</v>
      </c>
      <c r="Z62" s="715" t="s">
        <v>19</v>
      </c>
      <c r="AA62" s="715" t="s">
        <v>19</v>
      </c>
      <c r="AB62" s="715" t="s">
        <v>19</v>
      </c>
      <c r="AC62" s="715" t="s">
        <v>19</v>
      </c>
      <c r="AD62" s="715" t="s">
        <v>19</v>
      </c>
      <c r="AE62" s="715" t="s">
        <v>19</v>
      </c>
      <c r="AF62" s="715" t="s">
        <v>19</v>
      </c>
      <c r="AG62" s="715" t="s">
        <v>19</v>
      </c>
      <c r="AH62" s="715" t="s">
        <v>19</v>
      </c>
      <c r="AI62" s="715" t="s">
        <v>19</v>
      </c>
      <c r="AJ62" s="715" t="s">
        <v>19</v>
      </c>
      <c r="AK62" s="715" t="s">
        <v>19</v>
      </c>
      <c r="AL62" s="715">
        <v>108.3</v>
      </c>
      <c r="AM62" s="715">
        <v>100.6</v>
      </c>
      <c r="AN62" s="717">
        <v>106</v>
      </c>
      <c r="AO62" s="717">
        <v>100.1</v>
      </c>
      <c r="AP62" s="717">
        <v>105.6</v>
      </c>
      <c r="AQ62" s="716">
        <v>100.4</v>
      </c>
      <c r="AR62" s="707">
        <v>103.5</v>
      </c>
      <c r="AS62" s="707">
        <v>94.5</v>
      </c>
      <c r="AT62" s="728">
        <v>99.8</v>
      </c>
      <c r="AU62" s="706">
        <v>95.7</v>
      </c>
      <c r="AV62" s="707">
        <v>99.6</v>
      </c>
      <c r="AW62" s="706">
        <v>93.5</v>
      </c>
      <c r="AX62" s="707">
        <v>100.3</v>
      </c>
      <c r="AY62" s="706">
        <v>93.3</v>
      </c>
      <c r="AZ62" s="707">
        <v>99.6</v>
      </c>
      <c r="BA62" s="707">
        <v>94.4</v>
      </c>
      <c r="BB62" s="728">
        <v>100</v>
      </c>
      <c r="BC62" s="707">
        <v>94.9</v>
      </c>
      <c r="BD62" s="728">
        <v>100.2</v>
      </c>
      <c r="BE62" s="707">
        <v>95</v>
      </c>
      <c r="BF62" s="728">
        <v>99.8</v>
      </c>
      <c r="BG62" s="757">
        <v>94.7</v>
      </c>
      <c r="BH62" s="707">
        <v>101</v>
      </c>
      <c r="BI62" s="707">
        <v>96.1</v>
      </c>
      <c r="BJ62" s="707">
        <v>100.1</v>
      </c>
      <c r="BK62" s="707">
        <v>96.3</v>
      </c>
      <c r="BL62" s="707">
        <v>100.9</v>
      </c>
      <c r="BM62" s="707">
        <v>97</v>
      </c>
      <c r="BN62" s="707">
        <v>100.3</v>
      </c>
      <c r="BO62" s="707">
        <v>96.6</v>
      </c>
      <c r="BP62" s="707">
        <v>100.5</v>
      </c>
      <c r="BQ62" s="707">
        <v>97.8</v>
      </c>
      <c r="BR62" s="707">
        <v>100.1</v>
      </c>
      <c r="BS62" s="728">
        <v>97.3</v>
      </c>
      <c r="BT62" s="728">
        <v>100.9</v>
      </c>
      <c r="BU62" s="728">
        <v>97.7</v>
      </c>
      <c r="BV62" s="728">
        <v>132.1</v>
      </c>
      <c r="BW62" s="766">
        <v>131.3</v>
      </c>
      <c r="BX62" s="758"/>
    </row>
    <row r="63" spans="2:76" ht="13.5">
      <c r="B63" s="11"/>
      <c r="C63" s="5" t="s">
        <v>29</v>
      </c>
      <c r="D63" s="231">
        <v>102.3</v>
      </c>
      <c r="E63" s="231">
        <v>103.1</v>
      </c>
      <c r="F63" s="231">
        <v>100.4</v>
      </c>
      <c r="G63" s="231">
        <v>101.9</v>
      </c>
      <c r="H63" s="231">
        <v>101.9</v>
      </c>
      <c r="I63" s="231">
        <v>101.2</v>
      </c>
      <c r="J63" s="231">
        <v>101.4</v>
      </c>
      <c r="K63" s="231">
        <v>100.9</v>
      </c>
      <c r="L63" s="231">
        <v>101.5</v>
      </c>
      <c r="M63" s="231">
        <v>102.1</v>
      </c>
      <c r="N63" s="231">
        <v>104.3</v>
      </c>
      <c r="O63" s="231">
        <v>102.8</v>
      </c>
      <c r="P63" s="231">
        <v>101</v>
      </c>
      <c r="Q63" s="231">
        <v>99.1</v>
      </c>
      <c r="R63" s="231">
        <v>101</v>
      </c>
      <c r="S63" s="231">
        <v>99.8</v>
      </c>
      <c r="T63" s="231">
        <v>99.9</v>
      </c>
      <c r="U63" s="231">
        <v>98.8</v>
      </c>
      <c r="V63" s="231">
        <v>101.8</v>
      </c>
      <c r="W63" s="231">
        <v>100.4</v>
      </c>
      <c r="X63" s="231">
        <v>99.9</v>
      </c>
      <c r="Y63" s="231">
        <v>98.5</v>
      </c>
      <c r="Z63" s="231">
        <v>100.4</v>
      </c>
      <c r="AA63" s="231">
        <v>99.5</v>
      </c>
      <c r="AB63" s="231">
        <v>100.6</v>
      </c>
      <c r="AC63" s="231">
        <v>100.4</v>
      </c>
      <c r="AD63" s="231">
        <v>100.3</v>
      </c>
      <c r="AE63" s="231">
        <v>100.1</v>
      </c>
      <c r="AF63" s="231">
        <v>101.7</v>
      </c>
      <c r="AG63" s="231">
        <v>98.9</v>
      </c>
      <c r="AH63" s="231">
        <v>104.8</v>
      </c>
      <c r="AI63" s="231">
        <v>98.9</v>
      </c>
      <c r="AJ63" s="231">
        <v>111.7</v>
      </c>
      <c r="AK63" s="231">
        <v>99.5</v>
      </c>
      <c r="AL63" s="231" t="s">
        <v>19</v>
      </c>
      <c r="AM63" s="231" t="s">
        <v>19</v>
      </c>
      <c r="AN63" s="241" t="s">
        <v>19</v>
      </c>
      <c r="AO63" s="241" t="s">
        <v>19</v>
      </c>
      <c r="AP63" s="210" t="s">
        <v>19</v>
      </c>
      <c r="AQ63" s="209" t="s">
        <v>19</v>
      </c>
      <c r="AR63" s="210" t="s">
        <v>19</v>
      </c>
      <c r="AS63" s="210" t="s">
        <v>19</v>
      </c>
      <c r="AT63" s="738" t="s">
        <v>19</v>
      </c>
      <c r="AU63" s="209" t="s">
        <v>19</v>
      </c>
      <c r="AV63" s="210" t="s">
        <v>19</v>
      </c>
      <c r="AW63" s="209" t="s">
        <v>19</v>
      </c>
      <c r="AX63" s="210" t="s">
        <v>19</v>
      </c>
      <c r="AY63" s="209" t="s">
        <v>19</v>
      </c>
      <c r="AZ63" s="210" t="s">
        <v>19</v>
      </c>
      <c r="BA63" s="210" t="s">
        <v>19</v>
      </c>
      <c r="BB63" s="738" t="s">
        <v>19</v>
      </c>
      <c r="BC63" s="210" t="s">
        <v>19</v>
      </c>
      <c r="BD63" s="738" t="s">
        <v>19</v>
      </c>
      <c r="BE63" s="210" t="s">
        <v>19</v>
      </c>
      <c r="BF63" s="738" t="s">
        <v>19</v>
      </c>
      <c r="BG63" s="209" t="s">
        <v>19</v>
      </c>
      <c r="BH63" s="210" t="s">
        <v>19</v>
      </c>
      <c r="BI63" s="210" t="s">
        <v>19</v>
      </c>
      <c r="BJ63" s="210" t="s">
        <v>19</v>
      </c>
      <c r="BK63" s="210" t="s">
        <v>19</v>
      </c>
      <c r="BL63" s="210" t="s">
        <v>19</v>
      </c>
      <c r="BM63" s="210" t="s">
        <v>19</v>
      </c>
      <c r="BN63" s="210" t="s">
        <v>19</v>
      </c>
      <c r="BO63" s="210" t="s">
        <v>19</v>
      </c>
      <c r="BP63" s="210" t="s">
        <v>19</v>
      </c>
      <c r="BQ63" s="210" t="s">
        <v>19</v>
      </c>
      <c r="BR63" s="210" t="s">
        <v>19</v>
      </c>
      <c r="BS63" s="210" t="s">
        <v>19</v>
      </c>
      <c r="BT63" s="738" t="s">
        <v>19</v>
      </c>
      <c r="BU63" s="738" t="s">
        <v>19</v>
      </c>
      <c r="BV63" s="738" t="s">
        <v>19</v>
      </c>
      <c r="BW63" s="211" t="s">
        <v>19</v>
      </c>
      <c r="BX63" s="747"/>
    </row>
    <row r="64" spans="2:76" ht="13.5">
      <c r="B64" s="13"/>
      <c r="C64" s="7" t="s">
        <v>30</v>
      </c>
      <c r="D64" s="230">
        <v>102.3</v>
      </c>
      <c r="E64" s="230">
        <v>103.9</v>
      </c>
      <c r="F64" s="230">
        <v>100.8</v>
      </c>
      <c r="G64" s="230">
        <v>100.9</v>
      </c>
      <c r="H64" s="230">
        <v>102.4</v>
      </c>
      <c r="I64" s="230">
        <v>102.5</v>
      </c>
      <c r="J64" s="230">
        <v>101.8</v>
      </c>
      <c r="K64" s="230">
        <v>102</v>
      </c>
      <c r="L64" s="230">
        <v>100.9</v>
      </c>
      <c r="M64" s="230">
        <v>102.1</v>
      </c>
      <c r="N64" s="230">
        <v>104.8</v>
      </c>
      <c r="O64" s="230">
        <v>104.4</v>
      </c>
      <c r="P64" s="230">
        <v>100.9</v>
      </c>
      <c r="Q64" s="230">
        <v>100.8</v>
      </c>
      <c r="R64" s="230">
        <v>101.3</v>
      </c>
      <c r="S64" s="230">
        <v>99.7</v>
      </c>
      <c r="T64" s="230">
        <v>99.7</v>
      </c>
      <c r="U64" s="230">
        <v>98.2</v>
      </c>
      <c r="V64" s="230">
        <v>99.8</v>
      </c>
      <c r="W64" s="230">
        <v>99.8</v>
      </c>
      <c r="X64" s="230">
        <v>100</v>
      </c>
      <c r="Y64" s="230">
        <v>98.5</v>
      </c>
      <c r="Z64" s="230">
        <v>98.9</v>
      </c>
      <c r="AA64" s="230">
        <v>97.8</v>
      </c>
      <c r="AB64" s="230">
        <v>101.2</v>
      </c>
      <c r="AC64" s="230">
        <v>100.9</v>
      </c>
      <c r="AD64" s="230">
        <v>100.6</v>
      </c>
      <c r="AE64" s="230">
        <v>100.4</v>
      </c>
      <c r="AF64" s="230">
        <v>101.6</v>
      </c>
      <c r="AG64" s="230">
        <v>99.1</v>
      </c>
      <c r="AH64" s="230">
        <v>103.9</v>
      </c>
      <c r="AI64" s="230">
        <v>98.8</v>
      </c>
      <c r="AJ64" s="230">
        <v>111.5</v>
      </c>
      <c r="AK64" s="230">
        <v>100.5</v>
      </c>
      <c r="AL64" s="230" t="s">
        <v>19</v>
      </c>
      <c r="AM64" s="230" t="s">
        <v>19</v>
      </c>
      <c r="AN64" s="749" t="s">
        <v>19</v>
      </c>
      <c r="AO64" s="749" t="s">
        <v>19</v>
      </c>
      <c r="AP64" s="210" t="s">
        <v>19</v>
      </c>
      <c r="AQ64" s="209" t="s">
        <v>19</v>
      </c>
      <c r="AR64" s="210" t="s">
        <v>19</v>
      </c>
      <c r="AS64" s="210" t="s">
        <v>19</v>
      </c>
      <c r="AT64" s="738" t="s">
        <v>19</v>
      </c>
      <c r="AU64" s="209" t="s">
        <v>19</v>
      </c>
      <c r="AV64" s="210" t="s">
        <v>19</v>
      </c>
      <c r="AW64" s="209" t="s">
        <v>19</v>
      </c>
      <c r="AX64" s="210" t="s">
        <v>19</v>
      </c>
      <c r="AY64" s="209" t="s">
        <v>19</v>
      </c>
      <c r="AZ64" s="210" t="s">
        <v>19</v>
      </c>
      <c r="BA64" s="210" t="s">
        <v>19</v>
      </c>
      <c r="BB64" s="738" t="s">
        <v>19</v>
      </c>
      <c r="BC64" s="210" t="s">
        <v>19</v>
      </c>
      <c r="BD64" s="738" t="s">
        <v>19</v>
      </c>
      <c r="BE64" s="210" t="s">
        <v>19</v>
      </c>
      <c r="BF64" s="738" t="s">
        <v>19</v>
      </c>
      <c r="BG64" s="209" t="s">
        <v>19</v>
      </c>
      <c r="BH64" s="210" t="s">
        <v>19</v>
      </c>
      <c r="BI64" s="210" t="s">
        <v>19</v>
      </c>
      <c r="BJ64" s="210" t="s">
        <v>19</v>
      </c>
      <c r="BK64" s="210" t="s">
        <v>19</v>
      </c>
      <c r="BL64" s="210" t="s">
        <v>19</v>
      </c>
      <c r="BM64" s="210" t="s">
        <v>19</v>
      </c>
      <c r="BN64" s="210" t="s">
        <v>19</v>
      </c>
      <c r="BO64" s="210" t="s">
        <v>19</v>
      </c>
      <c r="BP64" s="210" t="s">
        <v>19</v>
      </c>
      <c r="BQ64" s="210" t="s">
        <v>19</v>
      </c>
      <c r="BR64" s="210" t="s">
        <v>19</v>
      </c>
      <c r="BS64" s="210" t="s">
        <v>19</v>
      </c>
      <c r="BT64" s="738" t="s">
        <v>19</v>
      </c>
      <c r="BU64" s="738" t="s">
        <v>19</v>
      </c>
      <c r="BV64" s="738" t="s">
        <v>19</v>
      </c>
      <c r="BW64" s="211" t="s">
        <v>19</v>
      </c>
      <c r="BX64" s="747"/>
    </row>
    <row r="65" spans="2:76" ht="13.5">
      <c r="B65" s="13"/>
      <c r="C65" s="7" t="s">
        <v>31</v>
      </c>
      <c r="D65" s="230">
        <v>102.4</v>
      </c>
      <c r="E65" s="230">
        <v>103.5</v>
      </c>
      <c r="F65" s="230">
        <v>102.6</v>
      </c>
      <c r="G65" s="230">
        <v>101.3</v>
      </c>
      <c r="H65" s="230">
        <v>100.5</v>
      </c>
      <c r="I65" s="230">
        <v>101.1</v>
      </c>
      <c r="J65" s="230">
        <v>100.4</v>
      </c>
      <c r="K65" s="230">
        <v>102.3</v>
      </c>
      <c r="L65" s="230">
        <v>102</v>
      </c>
      <c r="M65" s="230">
        <v>103.9</v>
      </c>
      <c r="N65" s="230">
        <v>103.1</v>
      </c>
      <c r="O65" s="230">
        <v>102.8</v>
      </c>
      <c r="P65" s="230">
        <v>101.9</v>
      </c>
      <c r="Q65" s="230">
        <v>101.9</v>
      </c>
      <c r="R65" s="230">
        <v>98.7</v>
      </c>
      <c r="S65" s="230">
        <v>98.7</v>
      </c>
      <c r="T65" s="230">
        <v>100.6</v>
      </c>
      <c r="U65" s="230">
        <v>100.6</v>
      </c>
      <c r="V65" s="230">
        <v>99.6</v>
      </c>
      <c r="W65" s="230">
        <v>99.6</v>
      </c>
      <c r="X65" s="230">
        <v>98.4</v>
      </c>
      <c r="Y65" s="230">
        <v>98.4</v>
      </c>
      <c r="Z65" s="230">
        <v>99.5</v>
      </c>
      <c r="AA65" s="230">
        <v>99.5</v>
      </c>
      <c r="AB65" s="230">
        <v>100.3</v>
      </c>
      <c r="AC65" s="230">
        <v>100.3</v>
      </c>
      <c r="AD65" s="230">
        <v>100.5</v>
      </c>
      <c r="AE65" s="230">
        <v>100.5</v>
      </c>
      <c r="AF65" s="230">
        <v>101.3</v>
      </c>
      <c r="AG65" s="230">
        <v>99.3</v>
      </c>
      <c r="AH65" s="230">
        <v>104</v>
      </c>
      <c r="AI65" s="230">
        <v>99.7</v>
      </c>
      <c r="AJ65" s="230">
        <v>108.6</v>
      </c>
      <c r="AK65" s="230">
        <v>99.9</v>
      </c>
      <c r="AL65" s="230" t="s">
        <v>19</v>
      </c>
      <c r="AM65" s="230" t="s">
        <v>19</v>
      </c>
      <c r="AN65" s="749" t="s">
        <v>19</v>
      </c>
      <c r="AO65" s="749" t="s">
        <v>19</v>
      </c>
      <c r="AP65" s="210" t="s">
        <v>19</v>
      </c>
      <c r="AQ65" s="209" t="s">
        <v>19</v>
      </c>
      <c r="AR65" s="210" t="s">
        <v>19</v>
      </c>
      <c r="AS65" s="210" t="s">
        <v>19</v>
      </c>
      <c r="AT65" s="738" t="s">
        <v>19</v>
      </c>
      <c r="AU65" s="209" t="s">
        <v>19</v>
      </c>
      <c r="AV65" s="210" t="s">
        <v>19</v>
      </c>
      <c r="AW65" s="209" t="s">
        <v>19</v>
      </c>
      <c r="AX65" s="210" t="s">
        <v>19</v>
      </c>
      <c r="AY65" s="209" t="s">
        <v>19</v>
      </c>
      <c r="AZ65" s="210" t="s">
        <v>19</v>
      </c>
      <c r="BA65" s="210" t="s">
        <v>19</v>
      </c>
      <c r="BB65" s="738" t="s">
        <v>19</v>
      </c>
      <c r="BC65" s="210" t="s">
        <v>19</v>
      </c>
      <c r="BD65" s="738" t="s">
        <v>19</v>
      </c>
      <c r="BE65" s="210" t="s">
        <v>19</v>
      </c>
      <c r="BF65" s="738" t="s">
        <v>19</v>
      </c>
      <c r="BG65" s="209" t="s">
        <v>19</v>
      </c>
      <c r="BH65" s="210" t="s">
        <v>19</v>
      </c>
      <c r="BI65" s="210" t="s">
        <v>19</v>
      </c>
      <c r="BJ65" s="210" t="s">
        <v>19</v>
      </c>
      <c r="BK65" s="210" t="s">
        <v>19</v>
      </c>
      <c r="BL65" s="210" t="s">
        <v>19</v>
      </c>
      <c r="BM65" s="210" t="s">
        <v>19</v>
      </c>
      <c r="BN65" s="210" t="s">
        <v>19</v>
      </c>
      <c r="BO65" s="210" t="s">
        <v>19</v>
      </c>
      <c r="BP65" s="210" t="s">
        <v>19</v>
      </c>
      <c r="BQ65" s="210" t="s">
        <v>19</v>
      </c>
      <c r="BR65" s="210" t="s">
        <v>19</v>
      </c>
      <c r="BS65" s="210" t="s">
        <v>19</v>
      </c>
      <c r="BT65" s="738" t="s">
        <v>19</v>
      </c>
      <c r="BU65" s="738" t="s">
        <v>19</v>
      </c>
      <c r="BV65" s="738" t="s">
        <v>19</v>
      </c>
      <c r="BW65" s="211" t="s">
        <v>19</v>
      </c>
      <c r="BX65" s="747"/>
    </row>
    <row r="66" spans="2:76" ht="13.5">
      <c r="B66" s="10"/>
      <c r="C66" s="8" t="s">
        <v>32</v>
      </c>
      <c r="D66" s="250">
        <v>101.4</v>
      </c>
      <c r="E66" s="250">
        <v>102.1</v>
      </c>
      <c r="F66" s="250">
        <v>100.9</v>
      </c>
      <c r="G66" s="250">
        <v>101.4</v>
      </c>
      <c r="H66" s="250">
        <v>100.9</v>
      </c>
      <c r="I66" s="250">
        <v>101.8</v>
      </c>
      <c r="J66" s="250">
        <v>99.6</v>
      </c>
      <c r="K66" s="250">
        <v>100.4</v>
      </c>
      <c r="L66" s="250">
        <v>100.4</v>
      </c>
      <c r="M66" s="250">
        <v>102</v>
      </c>
      <c r="N66" s="250">
        <v>102.7</v>
      </c>
      <c r="O66" s="250">
        <v>103</v>
      </c>
      <c r="P66" s="250">
        <v>101.9</v>
      </c>
      <c r="Q66" s="250">
        <v>100.7</v>
      </c>
      <c r="R66" s="250">
        <v>100.8</v>
      </c>
      <c r="S66" s="250">
        <v>99.8</v>
      </c>
      <c r="T66" s="250">
        <v>101.3</v>
      </c>
      <c r="U66" s="250">
        <v>100.4</v>
      </c>
      <c r="V66" s="250">
        <v>100.3</v>
      </c>
      <c r="W66" s="250">
        <v>99</v>
      </c>
      <c r="X66" s="250">
        <v>99.3</v>
      </c>
      <c r="Y66" s="250">
        <v>97.9</v>
      </c>
      <c r="Z66" s="250">
        <v>100.4</v>
      </c>
      <c r="AA66" s="250">
        <v>100.4</v>
      </c>
      <c r="AB66" s="250">
        <v>101.4</v>
      </c>
      <c r="AC66" s="250">
        <v>101.2</v>
      </c>
      <c r="AD66" s="250">
        <v>99.6</v>
      </c>
      <c r="AE66" s="250">
        <v>99.4</v>
      </c>
      <c r="AF66" s="250">
        <v>102.3</v>
      </c>
      <c r="AG66" s="250">
        <v>99.7</v>
      </c>
      <c r="AH66" s="250">
        <v>104.7</v>
      </c>
      <c r="AI66" s="250">
        <v>99.5</v>
      </c>
      <c r="AJ66" s="250">
        <v>110.8</v>
      </c>
      <c r="AK66" s="250">
        <v>99.8</v>
      </c>
      <c r="AL66" s="250" t="s">
        <v>19</v>
      </c>
      <c r="AM66" s="250" t="s">
        <v>19</v>
      </c>
      <c r="AN66" s="750" t="s">
        <v>19</v>
      </c>
      <c r="AO66" s="750" t="s">
        <v>19</v>
      </c>
      <c r="AP66" s="214" t="s">
        <v>19</v>
      </c>
      <c r="AQ66" s="213" t="s">
        <v>19</v>
      </c>
      <c r="AR66" s="214" t="s">
        <v>19</v>
      </c>
      <c r="AS66" s="214" t="s">
        <v>19</v>
      </c>
      <c r="AT66" s="739" t="s">
        <v>19</v>
      </c>
      <c r="AU66" s="213" t="s">
        <v>19</v>
      </c>
      <c r="AV66" s="214" t="s">
        <v>19</v>
      </c>
      <c r="AW66" s="213" t="s">
        <v>19</v>
      </c>
      <c r="AX66" s="214" t="s">
        <v>19</v>
      </c>
      <c r="AY66" s="213" t="s">
        <v>19</v>
      </c>
      <c r="AZ66" s="214" t="s">
        <v>19</v>
      </c>
      <c r="BA66" s="214" t="s">
        <v>19</v>
      </c>
      <c r="BB66" s="739" t="s">
        <v>19</v>
      </c>
      <c r="BC66" s="214" t="s">
        <v>19</v>
      </c>
      <c r="BD66" s="739" t="s">
        <v>19</v>
      </c>
      <c r="BE66" s="214" t="s">
        <v>19</v>
      </c>
      <c r="BF66" s="739" t="s">
        <v>19</v>
      </c>
      <c r="BG66" s="213" t="s">
        <v>19</v>
      </c>
      <c r="BH66" s="214" t="s">
        <v>19</v>
      </c>
      <c r="BI66" s="214" t="s">
        <v>19</v>
      </c>
      <c r="BJ66" s="214" t="s">
        <v>19</v>
      </c>
      <c r="BK66" s="214" t="s">
        <v>19</v>
      </c>
      <c r="BL66" s="214" t="s">
        <v>19</v>
      </c>
      <c r="BM66" s="214" t="s">
        <v>19</v>
      </c>
      <c r="BN66" s="214" t="s">
        <v>19</v>
      </c>
      <c r="BO66" s="214" t="s">
        <v>19</v>
      </c>
      <c r="BP66" s="214" t="s">
        <v>19</v>
      </c>
      <c r="BQ66" s="214" t="s">
        <v>19</v>
      </c>
      <c r="BR66" s="214" t="s">
        <v>19</v>
      </c>
      <c r="BS66" s="214" t="s">
        <v>19</v>
      </c>
      <c r="BT66" s="739" t="s">
        <v>19</v>
      </c>
      <c r="BU66" s="739" t="s">
        <v>19</v>
      </c>
      <c r="BV66" s="739" t="s">
        <v>19</v>
      </c>
      <c r="BW66" s="215" t="s">
        <v>19</v>
      </c>
      <c r="BX66" s="747"/>
    </row>
    <row r="67" spans="2:76" ht="13.5">
      <c r="B67" s="3">
        <v>2</v>
      </c>
      <c r="C67" s="4" t="s">
        <v>33</v>
      </c>
      <c r="D67" s="251">
        <v>281.6</v>
      </c>
      <c r="E67" s="251">
        <v>37.8</v>
      </c>
      <c r="F67" s="251">
        <v>110.2</v>
      </c>
      <c r="G67" s="251">
        <v>109</v>
      </c>
      <c r="H67" s="251">
        <v>110.4</v>
      </c>
      <c r="I67" s="251">
        <v>113.9</v>
      </c>
      <c r="J67" s="251">
        <v>93.2</v>
      </c>
      <c r="K67" s="251">
        <v>101.2</v>
      </c>
      <c r="L67" s="251">
        <v>125.1</v>
      </c>
      <c r="M67" s="251">
        <v>108.1</v>
      </c>
      <c r="N67" s="251">
        <v>83.2</v>
      </c>
      <c r="O67" s="251">
        <v>117.7</v>
      </c>
      <c r="P67" s="251">
        <v>99.7</v>
      </c>
      <c r="Q67" s="251">
        <v>109.3</v>
      </c>
      <c r="R67" s="251">
        <v>97.1</v>
      </c>
      <c r="S67" s="251">
        <v>95.2</v>
      </c>
      <c r="T67" s="251">
        <v>112.1</v>
      </c>
      <c r="U67" s="251">
        <v>109.6</v>
      </c>
      <c r="V67" s="251">
        <v>96.6</v>
      </c>
      <c r="W67" s="251">
        <v>93.8</v>
      </c>
      <c r="X67" s="251">
        <v>99.9</v>
      </c>
      <c r="Y67" s="251">
        <v>98.2</v>
      </c>
      <c r="Z67" s="251">
        <v>100.8</v>
      </c>
      <c r="AA67" s="251">
        <v>99</v>
      </c>
      <c r="AB67" s="251">
        <v>106.5</v>
      </c>
      <c r="AC67" s="251">
        <v>106</v>
      </c>
      <c r="AD67" s="251">
        <v>106.6</v>
      </c>
      <c r="AE67" s="251">
        <v>106</v>
      </c>
      <c r="AF67" s="251">
        <v>105.6</v>
      </c>
      <c r="AG67" s="251">
        <v>102</v>
      </c>
      <c r="AH67" s="251">
        <v>113.2</v>
      </c>
      <c r="AI67" s="251">
        <v>106.1</v>
      </c>
      <c r="AJ67" s="251">
        <v>114.8</v>
      </c>
      <c r="AK67" s="251">
        <v>98.8</v>
      </c>
      <c r="AL67" s="251">
        <v>108.1</v>
      </c>
      <c r="AM67" s="251">
        <v>96.3</v>
      </c>
      <c r="AN67" s="251">
        <v>152.1</v>
      </c>
      <c r="AO67" s="251">
        <v>143.6</v>
      </c>
      <c r="AP67" s="251">
        <v>90.1</v>
      </c>
      <c r="AQ67" s="251">
        <v>84.1</v>
      </c>
      <c r="AR67" s="707">
        <v>103</v>
      </c>
      <c r="AS67" s="707">
        <v>84.5</v>
      </c>
      <c r="AT67" s="728">
        <v>100.5</v>
      </c>
      <c r="AU67" s="706">
        <v>95</v>
      </c>
      <c r="AV67" s="707">
        <v>104.4</v>
      </c>
      <c r="AW67" s="706">
        <v>96</v>
      </c>
      <c r="AX67" s="707">
        <v>103.9</v>
      </c>
      <c r="AY67" s="706">
        <v>90.6</v>
      </c>
      <c r="AZ67" s="707">
        <v>104</v>
      </c>
      <c r="BA67" s="707">
        <v>93.6</v>
      </c>
      <c r="BB67" s="728">
        <v>102.2</v>
      </c>
      <c r="BC67" s="707">
        <v>89.8</v>
      </c>
      <c r="BD67" s="728">
        <v>102.5</v>
      </c>
      <c r="BE67" s="707">
        <v>90.2</v>
      </c>
      <c r="BF67" s="728">
        <v>101.4</v>
      </c>
      <c r="BG67" s="757">
        <v>91.2</v>
      </c>
      <c r="BH67" s="707">
        <v>104.8</v>
      </c>
      <c r="BI67" s="707">
        <v>94.1</v>
      </c>
      <c r="BJ67" s="707">
        <v>100.6</v>
      </c>
      <c r="BK67" s="707">
        <v>92.2</v>
      </c>
      <c r="BL67" s="707">
        <v>102.7</v>
      </c>
      <c r="BM67" s="707">
        <v>94.6</v>
      </c>
      <c r="BN67" s="707">
        <v>106.7</v>
      </c>
      <c r="BO67" s="707">
        <v>99.6</v>
      </c>
      <c r="BP67" s="707">
        <v>101.4</v>
      </c>
      <c r="BQ67" s="707">
        <v>96.7</v>
      </c>
      <c r="BR67" s="707">
        <v>98.6</v>
      </c>
      <c r="BS67" s="728">
        <v>93.1</v>
      </c>
      <c r="BT67" s="728">
        <v>101.2</v>
      </c>
      <c r="BU67" s="728">
        <v>95.2</v>
      </c>
      <c r="BV67" s="728">
        <v>115.5</v>
      </c>
      <c r="BW67" s="766">
        <v>113</v>
      </c>
      <c r="BX67" s="758"/>
    </row>
    <row r="68" spans="2:76" ht="13.5">
      <c r="B68" s="3">
        <v>3</v>
      </c>
      <c r="C68" s="4" t="s">
        <v>42</v>
      </c>
      <c r="D68" s="221">
        <v>102.7</v>
      </c>
      <c r="E68" s="221">
        <v>100.6</v>
      </c>
      <c r="F68" s="221">
        <v>100</v>
      </c>
      <c r="G68" s="221">
        <v>100.6</v>
      </c>
      <c r="H68" s="221">
        <v>100.1</v>
      </c>
      <c r="I68" s="221">
        <v>100.8</v>
      </c>
      <c r="J68" s="221">
        <v>101.2</v>
      </c>
      <c r="K68" s="221">
        <v>100.1</v>
      </c>
      <c r="L68" s="221">
        <v>101.3</v>
      </c>
      <c r="M68" s="221">
        <v>100.7</v>
      </c>
      <c r="N68" s="221">
        <v>104.8</v>
      </c>
      <c r="O68" s="221">
        <v>102.4</v>
      </c>
      <c r="P68" s="221">
        <v>100.8</v>
      </c>
      <c r="Q68" s="221">
        <v>101.1</v>
      </c>
      <c r="R68" s="221">
        <v>101</v>
      </c>
      <c r="S68" s="221">
        <v>99.9</v>
      </c>
      <c r="T68" s="221">
        <v>100.1</v>
      </c>
      <c r="U68" s="221">
        <v>100.1</v>
      </c>
      <c r="V68" s="221">
        <v>98.4</v>
      </c>
      <c r="W68" s="221">
        <v>98.4</v>
      </c>
      <c r="X68" s="221">
        <v>97.7</v>
      </c>
      <c r="Y68" s="221">
        <v>97.7</v>
      </c>
      <c r="Z68" s="221">
        <v>99.8</v>
      </c>
      <c r="AA68" s="221">
        <v>99.8</v>
      </c>
      <c r="AB68" s="221">
        <v>101.4</v>
      </c>
      <c r="AC68" s="221">
        <v>101.4</v>
      </c>
      <c r="AD68" s="221">
        <v>99.4</v>
      </c>
      <c r="AE68" s="221">
        <v>99.4</v>
      </c>
      <c r="AF68" s="221">
        <v>101.8</v>
      </c>
      <c r="AG68" s="221">
        <v>99.3</v>
      </c>
      <c r="AH68" s="221">
        <v>103.8</v>
      </c>
      <c r="AI68" s="221">
        <v>98.5</v>
      </c>
      <c r="AJ68" s="221">
        <v>111.2</v>
      </c>
      <c r="AK68" s="221">
        <v>100.2</v>
      </c>
      <c r="AL68" s="221">
        <v>107.3</v>
      </c>
      <c r="AM68" s="221">
        <v>99</v>
      </c>
      <c r="AN68" s="221">
        <v>105.7</v>
      </c>
      <c r="AO68" s="221">
        <v>99.3</v>
      </c>
      <c r="AP68" s="221">
        <v>105.1</v>
      </c>
      <c r="AQ68" s="221">
        <v>99.7</v>
      </c>
      <c r="AR68" s="707">
        <v>104.2</v>
      </c>
      <c r="AS68" s="707">
        <v>94.8</v>
      </c>
      <c r="AT68" s="728">
        <v>99.6</v>
      </c>
      <c r="AU68" s="706">
        <v>95.3</v>
      </c>
      <c r="AV68" s="707">
        <v>99.8</v>
      </c>
      <c r="AW68" s="706">
        <v>93.5</v>
      </c>
      <c r="AX68" s="707">
        <v>103.3</v>
      </c>
      <c r="AY68" s="706">
        <v>96.4</v>
      </c>
      <c r="AZ68" s="707">
        <v>98</v>
      </c>
      <c r="BA68" s="707">
        <v>93</v>
      </c>
      <c r="BB68" s="728">
        <v>100.3</v>
      </c>
      <c r="BC68" s="707">
        <v>95.3</v>
      </c>
      <c r="BD68" s="728">
        <v>99.5</v>
      </c>
      <c r="BE68" s="707">
        <v>94.5</v>
      </c>
      <c r="BF68" s="728">
        <v>99.6</v>
      </c>
      <c r="BG68" s="757">
        <v>94.6</v>
      </c>
      <c r="BH68" s="707">
        <v>100.1</v>
      </c>
      <c r="BI68" s="707">
        <v>95.3</v>
      </c>
      <c r="BJ68" s="707">
        <v>100.3</v>
      </c>
      <c r="BK68" s="707">
        <v>96.5</v>
      </c>
      <c r="BL68" s="707">
        <v>99.9</v>
      </c>
      <c r="BM68" s="707">
        <v>96.1</v>
      </c>
      <c r="BN68" s="707">
        <v>101.8</v>
      </c>
      <c r="BO68" s="707">
        <v>98.1</v>
      </c>
      <c r="BP68" s="707">
        <v>99.6</v>
      </c>
      <c r="BQ68" s="707">
        <v>96.9</v>
      </c>
      <c r="BR68" s="707">
        <v>100.6</v>
      </c>
      <c r="BS68" s="728">
        <v>98.1</v>
      </c>
      <c r="BT68" s="728">
        <v>99.5</v>
      </c>
      <c r="BU68" s="728">
        <v>97.4</v>
      </c>
      <c r="BV68" s="728">
        <v>100.6</v>
      </c>
      <c r="BW68" s="766">
        <v>99.9</v>
      </c>
      <c r="BX68" s="758"/>
    </row>
    <row r="69" spans="2:76" ht="13.5">
      <c r="B69" s="3">
        <v>4</v>
      </c>
      <c r="C69" s="4" t="s">
        <v>44</v>
      </c>
      <c r="D69" s="221">
        <v>104.3</v>
      </c>
      <c r="E69" s="221">
        <v>103.1</v>
      </c>
      <c r="F69" s="221">
        <v>101.3</v>
      </c>
      <c r="G69" s="221">
        <v>101.8</v>
      </c>
      <c r="H69" s="221">
        <v>101.5</v>
      </c>
      <c r="I69" s="221">
        <v>102</v>
      </c>
      <c r="J69" s="221">
        <v>100.3</v>
      </c>
      <c r="K69" s="221">
        <v>102.7</v>
      </c>
      <c r="L69" s="221">
        <v>103.1</v>
      </c>
      <c r="M69" s="221">
        <v>103.7</v>
      </c>
      <c r="N69" s="221">
        <v>105.5</v>
      </c>
      <c r="O69" s="221">
        <v>104</v>
      </c>
      <c r="P69" s="221">
        <v>102.3</v>
      </c>
      <c r="Q69" s="221">
        <v>101.1</v>
      </c>
      <c r="R69" s="221">
        <v>101.8</v>
      </c>
      <c r="S69" s="221">
        <v>98.1</v>
      </c>
      <c r="T69" s="221">
        <v>100.8</v>
      </c>
      <c r="U69" s="221">
        <v>97.1</v>
      </c>
      <c r="V69" s="221">
        <v>100.6</v>
      </c>
      <c r="W69" s="221">
        <v>96.4</v>
      </c>
      <c r="X69" s="221">
        <v>101.1</v>
      </c>
      <c r="Y69" s="221">
        <v>98.7</v>
      </c>
      <c r="Z69" s="221">
        <v>99.5</v>
      </c>
      <c r="AA69" s="221">
        <v>97</v>
      </c>
      <c r="AB69" s="221">
        <v>100.4</v>
      </c>
      <c r="AC69" s="221">
        <v>99.7</v>
      </c>
      <c r="AD69" s="221">
        <v>100.6</v>
      </c>
      <c r="AE69" s="221">
        <v>100.1</v>
      </c>
      <c r="AF69" s="221">
        <v>103.4</v>
      </c>
      <c r="AG69" s="221">
        <v>100.3</v>
      </c>
      <c r="AH69" s="221">
        <v>103.9</v>
      </c>
      <c r="AI69" s="221">
        <v>97.9</v>
      </c>
      <c r="AJ69" s="221">
        <v>113.3</v>
      </c>
      <c r="AK69" s="221">
        <v>100.1</v>
      </c>
      <c r="AL69" s="221">
        <v>110.9</v>
      </c>
      <c r="AM69" s="221">
        <v>101</v>
      </c>
      <c r="AN69" s="221">
        <v>109.6</v>
      </c>
      <c r="AO69" s="221">
        <v>102</v>
      </c>
      <c r="AP69" s="221">
        <v>105.3</v>
      </c>
      <c r="AQ69" s="221">
        <v>98.4</v>
      </c>
      <c r="AR69" s="707">
        <v>106.7</v>
      </c>
      <c r="AS69" s="707">
        <v>95.7</v>
      </c>
      <c r="AT69" s="728">
        <v>99.9</v>
      </c>
      <c r="AU69" s="706">
        <v>95.1</v>
      </c>
      <c r="AV69" s="707">
        <v>97.9</v>
      </c>
      <c r="AW69" s="706">
        <v>90.5</v>
      </c>
      <c r="AX69" s="707">
        <v>102</v>
      </c>
      <c r="AY69" s="706">
        <v>91.7</v>
      </c>
      <c r="AZ69" s="707">
        <v>100.8</v>
      </c>
      <c r="BA69" s="707">
        <v>92.9</v>
      </c>
      <c r="BB69" s="728">
        <v>101.7</v>
      </c>
      <c r="BC69" s="707">
        <v>93.9</v>
      </c>
      <c r="BD69" s="728">
        <v>98.6</v>
      </c>
      <c r="BE69" s="707">
        <v>91.3</v>
      </c>
      <c r="BF69" s="728">
        <v>100.6</v>
      </c>
      <c r="BG69" s="757">
        <v>94.4</v>
      </c>
      <c r="BH69" s="707">
        <v>102.5</v>
      </c>
      <c r="BI69" s="707">
        <v>96.3</v>
      </c>
      <c r="BJ69" s="707">
        <v>99.6</v>
      </c>
      <c r="BK69" s="707">
        <v>94.4</v>
      </c>
      <c r="BL69" s="707">
        <v>103.2</v>
      </c>
      <c r="BM69" s="707">
        <v>97.6</v>
      </c>
      <c r="BN69" s="707">
        <v>102.1</v>
      </c>
      <c r="BO69" s="707">
        <v>96.7</v>
      </c>
      <c r="BP69" s="707">
        <v>101.8</v>
      </c>
      <c r="BQ69" s="707">
        <v>97.5</v>
      </c>
      <c r="BR69" s="707">
        <v>100.5</v>
      </c>
      <c r="BS69" s="728">
        <v>96.3</v>
      </c>
      <c r="BT69" s="728">
        <v>101.4</v>
      </c>
      <c r="BU69" s="728">
        <v>99.6</v>
      </c>
      <c r="BV69" s="728">
        <v>101.8</v>
      </c>
      <c r="BW69" s="766">
        <v>100.4</v>
      </c>
      <c r="BX69" s="758"/>
    </row>
    <row r="70" spans="2:76" ht="13.5">
      <c r="B70" s="3">
        <v>5</v>
      </c>
      <c r="C70" s="4" t="s">
        <v>45</v>
      </c>
      <c r="D70" s="221">
        <v>104.6</v>
      </c>
      <c r="E70" s="221">
        <v>102</v>
      </c>
      <c r="F70" s="221">
        <v>101.3</v>
      </c>
      <c r="G70" s="221">
        <v>102.7</v>
      </c>
      <c r="H70" s="221">
        <v>102.2</v>
      </c>
      <c r="I70" s="221">
        <v>100.6</v>
      </c>
      <c r="J70" s="221">
        <v>99.9</v>
      </c>
      <c r="K70" s="221">
        <v>114</v>
      </c>
      <c r="L70" s="221">
        <v>103.8</v>
      </c>
      <c r="M70" s="221">
        <v>100</v>
      </c>
      <c r="N70" s="221">
        <v>103.9</v>
      </c>
      <c r="O70" s="221">
        <v>111.4</v>
      </c>
      <c r="P70" s="221">
        <v>104.7</v>
      </c>
      <c r="Q70" s="221">
        <v>102.7</v>
      </c>
      <c r="R70" s="221">
        <v>99.5</v>
      </c>
      <c r="S70" s="221">
        <v>96.3</v>
      </c>
      <c r="T70" s="221">
        <v>100.5</v>
      </c>
      <c r="U70" s="221">
        <v>97.4</v>
      </c>
      <c r="V70" s="221">
        <v>100</v>
      </c>
      <c r="W70" s="221">
        <v>96.3</v>
      </c>
      <c r="X70" s="221">
        <v>99.7</v>
      </c>
      <c r="Y70" s="221">
        <v>97.2</v>
      </c>
      <c r="Z70" s="221">
        <v>98.5</v>
      </c>
      <c r="AA70" s="221">
        <v>96.3</v>
      </c>
      <c r="AB70" s="221">
        <v>102.6</v>
      </c>
      <c r="AC70" s="221">
        <v>102.1</v>
      </c>
      <c r="AD70" s="221">
        <v>100.9</v>
      </c>
      <c r="AE70" s="221">
        <v>100.4</v>
      </c>
      <c r="AF70" s="221">
        <v>102.4</v>
      </c>
      <c r="AG70" s="221">
        <v>99.4</v>
      </c>
      <c r="AH70" s="221">
        <v>104.3</v>
      </c>
      <c r="AI70" s="221">
        <v>98.5</v>
      </c>
      <c r="AJ70" s="221">
        <v>112.6</v>
      </c>
      <c r="AK70" s="221">
        <v>99.5</v>
      </c>
      <c r="AL70" s="221">
        <v>109.9</v>
      </c>
      <c r="AM70" s="221">
        <v>100.2</v>
      </c>
      <c r="AN70" s="221">
        <v>109.1</v>
      </c>
      <c r="AO70" s="221">
        <v>101.6</v>
      </c>
      <c r="AP70" s="221">
        <v>105.3</v>
      </c>
      <c r="AQ70" s="221">
        <v>98.7</v>
      </c>
      <c r="AR70" s="707">
        <v>104.3</v>
      </c>
      <c r="AS70" s="707">
        <v>93.7</v>
      </c>
      <c r="AT70" s="728">
        <v>100</v>
      </c>
      <c r="AU70" s="706">
        <v>95.3</v>
      </c>
      <c r="AV70" s="707">
        <v>100</v>
      </c>
      <c r="AW70" s="706">
        <v>92.8</v>
      </c>
      <c r="AX70" s="707">
        <v>100.4</v>
      </c>
      <c r="AY70" s="706">
        <v>90.9</v>
      </c>
      <c r="AZ70" s="707">
        <v>100.9</v>
      </c>
      <c r="BA70" s="707">
        <v>93.7</v>
      </c>
      <c r="BB70" s="728">
        <v>100.6</v>
      </c>
      <c r="BC70" s="711">
        <v>93.7</v>
      </c>
      <c r="BD70" s="728">
        <v>99.3</v>
      </c>
      <c r="BE70" s="711">
        <v>92.7</v>
      </c>
      <c r="BF70" s="728">
        <v>100</v>
      </c>
      <c r="BG70" s="757">
        <v>93.6</v>
      </c>
      <c r="BH70" s="707">
        <v>101.1</v>
      </c>
      <c r="BI70" s="707">
        <v>95</v>
      </c>
      <c r="BJ70" s="707">
        <v>100.7</v>
      </c>
      <c r="BK70" s="707">
        <v>95.7</v>
      </c>
      <c r="BL70" s="707">
        <v>101</v>
      </c>
      <c r="BM70" s="707">
        <v>95.8</v>
      </c>
      <c r="BN70" s="707">
        <v>100.8</v>
      </c>
      <c r="BO70" s="707">
        <v>95.7</v>
      </c>
      <c r="BP70" s="707">
        <v>100.7</v>
      </c>
      <c r="BQ70" s="707">
        <v>96.8</v>
      </c>
      <c r="BR70" s="707">
        <v>100.2</v>
      </c>
      <c r="BS70" s="728">
        <v>96.4</v>
      </c>
      <c r="BT70" s="728">
        <v>102.4</v>
      </c>
      <c r="BU70" s="728">
        <v>97.7</v>
      </c>
      <c r="BV70" s="728">
        <v>100.8</v>
      </c>
      <c r="BW70" s="766">
        <v>99.5</v>
      </c>
      <c r="BX70" s="758"/>
    </row>
    <row r="71" spans="2:76" ht="14.25" thickBot="1">
      <c r="B71" s="32">
        <v>6</v>
      </c>
      <c r="C71" s="33" t="s">
        <v>64</v>
      </c>
      <c r="D71" s="303">
        <v>102.6</v>
      </c>
      <c r="E71" s="303">
        <v>102</v>
      </c>
      <c r="F71" s="303">
        <v>101.5</v>
      </c>
      <c r="G71" s="303">
        <v>102.1</v>
      </c>
      <c r="H71" s="303">
        <v>102.1</v>
      </c>
      <c r="I71" s="303">
        <v>101.7</v>
      </c>
      <c r="J71" s="303">
        <v>100.3</v>
      </c>
      <c r="K71" s="303">
        <v>102.7</v>
      </c>
      <c r="L71" s="303">
        <v>103.1</v>
      </c>
      <c r="M71" s="303">
        <v>102.6</v>
      </c>
      <c r="N71" s="303">
        <v>103.6</v>
      </c>
      <c r="O71" s="303">
        <v>102.8</v>
      </c>
      <c r="P71" s="303">
        <v>101</v>
      </c>
      <c r="Q71" s="303">
        <v>100.9</v>
      </c>
      <c r="R71" s="303">
        <v>101</v>
      </c>
      <c r="S71" s="303">
        <v>100.1</v>
      </c>
      <c r="T71" s="303">
        <v>100.5</v>
      </c>
      <c r="U71" s="303">
        <v>100.5</v>
      </c>
      <c r="V71" s="303">
        <v>99.4</v>
      </c>
      <c r="W71" s="303">
        <v>99.4</v>
      </c>
      <c r="X71" s="303">
        <v>99.5</v>
      </c>
      <c r="Y71" s="303">
        <v>99.5</v>
      </c>
      <c r="Z71" s="303">
        <v>99.3</v>
      </c>
      <c r="AA71" s="303">
        <v>99.3</v>
      </c>
      <c r="AB71" s="303">
        <v>100.2</v>
      </c>
      <c r="AC71" s="303">
        <v>100.2</v>
      </c>
      <c r="AD71" s="303">
        <v>100.9</v>
      </c>
      <c r="AE71" s="303">
        <v>100.9</v>
      </c>
      <c r="AF71" s="303">
        <v>102.5</v>
      </c>
      <c r="AG71" s="303">
        <v>99.6</v>
      </c>
      <c r="AH71" s="303">
        <v>106.1</v>
      </c>
      <c r="AI71" s="303">
        <v>99.8</v>
      </c>
      <c r="AJ71" s="303">
        <v>113.2</v>
      </c>
      <c r="AK71" s="303">
        <v>101.6</v>
      </c>
      <c r="AL71" s="303">
        <v>108.6</v>
      </c>
      <c r="AM71" s="303">
        <v>99.9</v>
      </c>
      <c r="AN71" s="303">
        <v>107.3</v>
      </c>
      <c r="AO71" s="303">
        <v>100.6</v>
      </c>
      <c r="AP71" s="303">
        <v>106.1</v>
      </c>
      <c r="AQ71" s="303">
        <v>100.2</v>
      </c>
      <c r="AR71" s="787">
        <v>104.7</v>
      </c>
      <c r="AS71" s="787">
        <v>94.4</v>
      </c>
      <c r="AT71" s="788">
        <v>100.9</v>
      </c>
      <c r="AU71" s="789">
        <v>96.2</v>
      </c>
      <c r="AV71" s="787">
        <v>99.6</v>
      </c>
      <c r="AW71" s="789">
        <v>92.6</v>
      </c>
      <c r="AX71" s="787">
        <v>92.7</v>
      </c>
      <c r="AY71" s="789">
        <v>92.7</v>
      </c>
      <c r="AZ71" s="787">
        <v>94.9</v>
      </c>
      <c r="BA71" s="787">
        <v>94.9</v>
      </c>
      <c r="BB71" s="788">
        <v>94.3</v>
      </c>
      <c r="BC71" s="787">
        <v>94.3</v>
      </c>
      <c r="BD71" s="788">
        <v>95.8</v>
      </c>
      <c r="BE71" s="787">
        <v>95.8</v>
      </c>
      <c r="BF71" s="790">
        <v>95.5</v>
      </c>
      <c r="BG71" s="791">
        <v>95.5</v>
      </c>
      <c r="BH71" s="792">
        <v>95.7</v>
      </c>
      <c r="BI71" s="792">
        <v>95.7</v>
      </c>
      <c r="BJ71" s="792">
        <v>97</v>
      </c>
      <c r="BK71" s="792">
        <v>97</v>
      </c>
      <c r="BL71" s="792">
        <v>96.9</v>
      </c>
      <c r="BM71" s="792">
        <v>96.9</v>
      </c>
      <c r="BN71" s="792">
        <v>96.8</v>
      </c>
      <c r="BO71" s="792">
        <v>96.8</v>
      </c>
      <c r="BP71" s="792">
        <v>98</v>
      </c>
      <c r="BQ71" s="792">
        <v>98</v>
      </c>
      <c r="BR71" s="792">
        <v>96.7</v>
      </c>
      <c r="BS71" s="790">
        <v>96.5</v>
      </c>
      <c r="BT71" s="790">
        <v>98.5</v>
      </c>
      <c r="BU71" s="790">
        <v>98.5</v>
      </c>
      <c r="BV71" s="790">
        <v>100.6</v>
      </c>
      <c r="BW71" s="793">
        <v>100.6</v>
      </c>
      <c r="BX71" s="758"/>
    </row>
    <row r="72" spans="2:76" ht="14.25" thickBot="1">
      <c r="B72" s="102"/>
      <c r="C72" s="9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0"/>
      <c r="AS72" s="280"/>
      <c r="AT72" s="700"/>
      <c r="AU72" s="281"/>
      <c r="AV72" s="280"/>
      <c r="AW72" s="281"/>
      <c r="AX72" s="280"/>
      <c r="AY72" s="281"/>
      <c r="AZ72" s="280"/>
      <c r="BA72" s="280"/>
      <c r="BB72" s="700"/>
      <c r="BC72" s="280"/>
      <c r="BD72" s="700"/>
      <c r="BE72" s="280"/>
      <c r="BF72" s="700"/>
      <c r="BG72" s="281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700"/>
      <c r="BU72" s="700"/>
      <c r="BV72" s="700"/>
      <c r="BW72" s="282"/>
      <c r="BX72" s="277"/>
    </row>
    <row r="73" spans="2:76" ht="13.5">
      <c r="B73" s="257"/>
      <c r="C73" s="1402" t="s">
        <v>121</v>
      </c>
      <c r="D73" s="259">
        <f>AVERAGE(D5,D11,D14,D21,D28,D29,D31,D40,D43,D48,D51,D55,D56,D60)</f>
        <v>108.82857142857144</v>
      </c>
      <c r="E73" s="259">
        <f aca="true" t="shared" si="0" ref="E73:AI73">AVERAGE(E5,E11,E14,E21,E28,E29,E31,E40,E43,E48,E51,E55,E56,E60)</f>
        <v>103.13571428571427</v>
      </c>
      <c r="F73" s="259">
        <f t="shared" si="0"/>
        <v>103.21428571428574</v>
      </c>
      <c r="G73" s="259">
        <f t="shared" si="0"/>
        <v>104.9</v>
      </c>
      <c r="H73" s="259">
        <f t="shared" si="0"/>
        <v>105.35000000000001</v>
      </c>
      <c r="I73" s="259">
        <f t="shared" si="0"/>
        <v>104.00714285714285</v>
      </c>
      <c r="J73" s="259">
        <f t="shared" si="0"/>
        <v>103.08571428571429</v>
      </c>
      <c r="K73" s="259">
        <f t="shared" si="0"/>
        <v>106.97857142857141</v>
      </c>
      <c r="L73" s="259">
        <f t="shared" si="0"/>
        <v>108.8357142857143</v>
      </c>
      <c r="M73" s="259">
        <f t="shared" si="0"/>
        <v>105.47857142857141</v>
      </c>
      <c r="N73" s="259">
        <f t="shared" si="0"/>
        <v>106.50714285714287</v>
      </c>
      <c r="O73" s="259">
        <f t="shared" si="0"/>
        <v>107.18571428571428</v>
      </c>
      <c r="P73" s="259">
        <f t="shared" si="0"/>
        <v>104.37857142857145</v>
      </c>
      <c r="Q73" s="259">
        <f t="shared" si="0"/>
        <v>102.60714285714286</v>
      </c>
      <c r="R73" s="259">
        <f t="shared" si="0"/>
        <v>103.23571428571428</v>
      </c>
      <c r="S73" s="259">
        <f t="shared" si="0"/>
        <v>99.11428571428573</v>
      </c>
      <c r="T73" s="259">
        <f t="shared" si="0"/>
        <v>103.0642857142857</v>
      </c>
      <c r="U73" s="259">
        <f t="shared" si="0"/>
        <v>99.14285714285714</v>
      </c>
      <c r="V73" s="259">
        <f t="shared" si="0"/>
        <v>103.27142857142857</v>
      </c>
      <c r="W73" s="259">
        <f t="shared" si="0"/>
        <v>98.72857142857141</v>
      </c>
      <c r="X73" s="259">
        <f t="shared" si="0"/>
        <v>100.86428571428571</v>
      </c>
      <c r="Y73" s="259">
        <f t="shared" si="0"/>
        <v>97.8142857142857</v>
      </c>
      <c r="Z73" s="259">
        <f t="shared" si="0"/>
        <v>101.10714285714288</v>
      </c>
      <c r="AA73" s="259">
        <f t="shared" si="0"/>
        <v>98.44285714285715</v>
      </c>
      <c r="AB73" s="259">
        <f t="shared" si="0"/>
        <v>101.88571428571429</v>
      </c>
      <c r="AC73" s="259">
        <f t="shared" si="0"/>
        <v>101.17142857142858</v>
      </c>
      <c r="AD73" s="259">
        <f t="shared" si="0"/>
        <v>104.14285714285714</v>
      </c>
      <c r="AE73" s="259">
        <f t="shared" si="0"/>
        <v>103.43571428571431</v>
      </c>
      <c r="AF73" s="259">
        <f t="shared" si="0"/>
        <v>104.13571428571429</v>
      </c>
      <c r="AG73" s="259">
        <f t="shared" si="0"/>
        <v>101.21428571428571</v>
      </c>
      <c r="AH73" s="259">
        <f t="shared" si="0"/>
        <v>104.45714285714284</v>
      </c>
      <c r="AI73" s="259">
        <f t="shared" si="0"/>
        <v>98.87857142857142</v>
      </c>
      <c r="AJ73" s="259">
        <f>AVERAGE(AJ5,AJ11,AJ14,AJ21,AJ28,AJ29,AJ31,AJ40,AJ43,AJ48,AJ51,AJ54,AJ60)</f>
        <v>111.51538461538462</v>
      </c>
      <c r="AK73" s="259">
        <f>AVERAGE(AK5,AK11,AK14,AK21,AK28,AK29,AK31,AK40,AK43,AK48,AK51,AK54,AK60)</f>
        <v>101.01538461538462</v>
      </c>
      <c r="AL73" s="259">
        <f>AVERAGE(AL4,AL10,AL14,AL20,AL28:AL29,AL31,AL39,AL42,AL47,AL51,AL54,AL59)</f>
        <v>111.09999999999998</v>
      </c>
      <c r="AM73" s="259">
        <f>AVERAGE(AM4,AM10,AM14,AM20,AM28:AM29,AM31,AM39,AM42,AM47,AM51,AM54,AM59)</f>
        <v>102.9076923076923</v>
      </c>
      <c r="AN73" s="259">
        <f>AVERAGE(AN4,AN10,AN13,AN20,AN28:AN30,AN39,AN42,AN47,AN51,AN54,AN59)</f>
        <v>109.0769230769231</v>
      </c>
      <c r="AO73" s="259">
        <f>AVERAGE(AO4,AO10,AO13,AO20,AO28:AO30,AO39,AO42,AO47,AO51,AO54,AO59)</f>
        <v>102.76153846153846</v>
      </c>
      <c r="AP73" s="259">
        <f>AVERAGE(AP4,AP10,AP13,AP20,AP28:AP30,AP39,AP42,AP47,AP51,AP54,AP59)</f>
        <v>107.43076923076924</v>
      </c>
      <c r="AQ73" s="259">
        <f>AVERAGE(AQ4,AQ10,AQ13,AQ20,AQ28:AQ30,AQ39,AQ42,AQ47,AQ51,AQ54,AQ59)</f>
        <v>102.0153846153846</v>
      </c>
      <c r="AR73" s="260">
        <f aca="true" t="shared" si="1" ref="AR73:BI73">AVERAGE(AR4,AR10,AR13,AR20,AR28:AR30,AR39,AR42,AR47,AR50,AR54,AR59)</f>
        <v>105.2923076923077</v>
      </c>
      <c r="AS73" s="260">
        <f t="shared" si="1"/>
        <v>96.54615384615384</v>
      </c>
      <c r="AT73" s="696">
        <f t="shared" si="1"/>
        <v>100.13076923076923</v>
      </c>
      <c r="AU73" s="259">
        <f t="shared" si="1"/>
        <v>96.44615384615385</v>
      </c>
      <c r="AV73" s="260">
        <f t="shared" si="1"/>
        <v>99.82307692307693</v>
      </c>
      <c r="AW73" s="259">
        <f t="shared" si="1"/>
        <v>93.93076923076924</v>
      </c>
      <c r="AX73" s="260">
        <f t="shared" si="1"/>
        <v>102.5692307692308</v>
      </c>
      <c r="AY73" s="259">
        <f t="shared" si="1"/>
        <v>93.70769230769231</v>
      </c>
      <c r="AZ73" s="260">
        <f t="shared" si="1"/>
        <v>102.06153846153846</v>
      </c>
      <c r="BA73" s="260">
        <f t="shared" si="1"/>
        <v>95.33076923076925</v>
      </c>
      <c r="BB73" s="696">
        <f t="shared" si="1"/>
        <v>101.16153846153846</v>
      </c>
      <c r="BC73" s="260">
        <f t="shared" si="1"/>
        <v>93.73076923076923</v>
      </c>
      <c r="BD73" s="696">
        <f t="shared" si="1"/>
        <v>101.7076923076923</v>
      </c>
      <c r="BE73" s="260">
        <f t="shared" si="1"/>
        <v>94.23076923076921</v>
      </c>
      <c r="BF73" s="696">
        <f t="shared" si="1"/>
        <v>100.34615384615384</v>
      </c>
      <c r="BG73" s="259">
        <f t="shared" si="1"/>
        <v>94.09230769230768</v>
      </c>
      <c r="BH73" s="260">
        <f t="shared" si="1"/>
        <v>101.93076923076923</v>
      </c>
      <c r="BI73" s="260">
        <f t="shared" si="1"/>
        <v>96.33846153846154</v>
      </c>
      <c r="BJ73" s="260">
        <f>AVERAGE(BJ4,BJ10,BJ13,BJ20,BJ28:BJ30,BJ39,BJ42,BJ47,BJ50,BJ54,BJ59)</f>
        <v>100.55384615384615</v>
      </c>
      <c r="BK73" s="260">
        <f>AVERAGE(BK4,BK10,BK13,BK20,BK28:BK30,BK39,BK42,BK47,BK50,BK54,BK59)</f>
        <v>95.55384615384615</v>
      </c>
      <c r="BL73" s="260">
        <v>102.01538461538462</v>
      </c>
      <c r="BM73" s="260">
        <v>96.52307692307694</v>
      </c>
      <c r="BN73" s="260">
        <v>102</v>
      </c>
      <c r="BO73" s="260">
        <v>96.5</v>
      </c>
      <c r="BP73" s="260">
        <v>102.2</v>
      </c>
      <c r="BQ73" s="260">
        <v>97.3</v>
      </c>
      <c r="BR73" s="260">
        <v>100.5</v>
      </c>
      <c r="BS73" s="260">
        <v>95.7</v>
      </c>
      <c r="BT73" s="696">
        <v>103.9</v>
      </c>
      <c r="BU73" s="696">
        <v>98.5</v>
      </c>
      <c r="BV73" s="696">
        <v>103.7</v>
      </c>
      <c r="BW73" s="261">
        <v>101.9</v>
      </c>
      <c r="BX73" s="276"/>
    </row>
    <row r="74" spans="2:76" ht="14.25" thickBot="1">
      <c r="B74" s="270"/>
      <c r="C74" s="1403"/>
      <c r="D74" s="263">
        <v>109.9</v>
      </c>
      <c r="E74" s="263">
        <v>104.1</v>
      </c>
      <c r="F74" s="263">
        <v>103.3</v>
      </c>
      <c r="G74" s="263">
        <v>105.6</v>
      </c>
      <c r="H74" s="263">
        <v>105.4</v>
      </c>
      <c r="I74" s="263">
        <v>104.4</v>
      </c>
      <c r="J74" s="263">
        <v>103.7</v>
      </c>
      <c r="K74" s="263">
        <v>107.2</v>
      </c>
      <c r="L74" s="263">
        <v>108.3</v>
      </c>
      <c r="M74" s="263">
        <v>106.4</v>
      </c>
      <c r="N74" s="263">
        <v>107.2</v>
      </c>
      <c r="O74" s="263">
        <v>107.6</v>
      </c>
      <c r="P74" s="263">
        <v>104.4</v>
      </c>
      <c r="Q74" s="263">
        <v>103.1</v>
      </c>
      <c r="R74" s="263">
        <v>103.3</v>
      </c>
      <c r="S74" s="263">
        <v>98.8</v>
      </c>
      <c r="T74" s="263">
        <v>103.4</v>
      </c>
      <c r="U74" s="263">
        <v>99.1</v>
      </c>
      <c r="V74" s="263">
        <v>103.8</v>
      </c>
      <c r="W74" s="263">
        <v>98.9</v>
      </c>
      <c r="X74" s="263">
        <v>100.6</v>
      </c>
      <c r="Y74" s="263">
        <v>97.4</v>
      </c>
      <c r="Z74" s="263">
        <v>101</v>
      </c>
      <c r="AA74" s="263">
        <v>98.2</v>
      </c>
      <c r="AB74" s="263">
        <v>102.3</v>
      </c>
      <c r="AC74" s="263">
        <v>101.6</v>
      </c>
      <c r="AD74" s="263">
        <v>104.1</v>
      </c>
      <c r="AE74" s="263">
        <v>103.3</v>
      </c>
      <c r="AF74" s="263">
        <v>104</v>
      </c>
      <c r="AG74" s="263">
        <v>101.1</v>
      </c>
      <c r="AH74" s="263">
        <v>104.7</v>
      </c>
      <c r="AI74" s="263">
        <v>99.1</v>
      </c>
      <c r="AJ74" s="263">
        <v>112.1</v>
      </c>
      <c r="AK74" s="263">
        <v>101.6</v>
      </c>
      <c r="AL74" s="263">
        <v>110.9</v>
      </c>
      <c r="AM74" s="263">
        <v>102.8</v>
      </c>
      <c r="AN74" s="263">
        <v>109.4</v>
      </c>
      <c r="AO74" s="263">
        <v>103</v>
      </c>
      <c r="AP74" s="263">
        <v>107.6</v>
      </c>
      <c r="AQ74" s="263">
        <v>102.2</v>
      </c>
      <c r="AR74" s="707">
        <v>105.6</v>
      </c>
      <c r="AS74" s="707">
        <v>101.2</v>
      </c>
      <c r="AT74" s="728">
        <v>100.6</v>
      </c>
      <c r="AU74" s="706">
        <v>96.9</v>
      </c>
      <c r="AV74" s="707">
        <v>100.5</v>
      </c>
      <c r="AW74" s="706">
        <v>94.5</v>
      </c>
      <c r="AX74" s="707">
        <v>103.1</v>
      </c>
      <c r="AY74" s="706">
        <v>94.2</v>
      </c>
      <c r="AZ74" s="707">
        <v>102.2</v>
      </c>
      <c r="BA74" s="707">
        <v>95.4</v>
      </c>
      <c r="BB74" s="728">
        <v>101.7</v>
      </c>
      <c r="BC74" s="792">
        <v>94.1</v>
      </c>
      <c r="BD74" s="728">
        <v>101.6</v>
      </c>
      <c r="BE74" s="792">
        <v>93.8</v>
      </c>
      <c r="BF74" s="728">
        <v>101.3</v>
      </c>
      <c r="BG74" s="706">
        <v>94.4</v>
      </c>
      <c r="BH74" s="707">
        <v>102.6</v>
      </c>
      <c r="BI74" s="707">
        <v>96.5</v>
      </c>
      <c r="BJ74" s="707">
        <v>101.6</v>
      </c>
      <c r="BK74" s="707">
        <v>96.2</v>
      </c>
      <c r="BL74" s="707">
        <v>102.4</v>
      </c>
      <c r="BM74" s="707">
        <v>96.7</v>
      </c>
      <c r="BN74" s="707">
        <v>102.5</v>
      </c>
      <c r="BO74" s="707">
        <v>96.7</v>
      </c>
      <c r="BP74" s="707">
        <v>102.6</v>
      </c>
      <c r="BQ74" s="707">
        <v>97.5</v>
      </c>
      <c r="BR74" s="707">
        <v>101.1</v>
      </c>
      <c r="BS74" s="707">
        <v>95.9</v>
      </c>
      <c r="BT74" s="728">
        <v>104.7</v>
      </c>
      <c r="BU74" s="728">
        <v>98.9</v>
      </c>
      <c r="BV74" s="728">
        <v>103.9</v>
      </c>
      <c r="BW74" s="708">
        <v>102</v>
      </c>
      <c r="BX74" s="758"/>
    </row>
    <row r="75" spans="2:76" ht="13.5">
      <c r="B75" s="257"/>
      <c r="C75" s="1402" t="s">
        <v>122</v>
      </c>
      <c r="D75" s="259">
        <f>AVERAGE(D6:D9,D12,D15:D19,D22:D27,D32:D38,D41,D44:D46,D49,D52:D53,D57:D58,D61,D63:D71)</f>
        <v>107.69761904761911</v>
      </c>
      <c r="E75" s="259">
        <f aca="true" t="shared" si="2" ref="E75:AI75">AVERAGE(E6:E9,E12,E15:E19,E22:E27,E32:E38,E41,E44:E46,E49,E52:E53,E57:E58,E61,E63:E71)</f>
        <v>100.48333333333332</v>
      </c>
      <c r="F75" s="259">
        <f t="shared" si="2"/>
        <v>101.42619047619048</v>
      </c>
      <c r="G75" s="259">
        <f t="shared" si="2"/>
        <v>101.80238095238097</v>
      </c>
      <c r="H75" s="259">
        <f t="shared" si="2"/>
        <v>101.89523809523813</v>
      </c>
      <c r="I75" s="259">
        <f t="shared" si="2"/>
        <v>101.97857142857144</v>
      </c>
      <c r="J75" s="259">
        <f t="shared" si="2"/>
        <v>101.09523809523812</v>
      </c>
      <c r="K75" s="259">
        <f t="shared" si="2"/>
        <v>102.68809523809523</v>
      </c>
      <c r="L75" s="259">
        <f t="shared" si="2"/>
        <v>102.68809523809523</v>
      </c>
      <c r="M75" s="259">
        <f t="shared" si="2"/>
        <v>102.53333333333335</v>
      </c>
      <c r="N75" s="259">
        <f t="shared" si="2"/>
        <v>103.56666666666665</v>
      </c>
      <c r="O75" s="259">
        <f t="shared" si="2"/>
        <v>103.81904761904764</v>
      </c>
      <c r="P75" s="259">
        <f t="shared" si="2"/>
        <v>101.52619047619051</v>
      </c>
      <c r="Q75" s="259">
        <f t="shared" si="2"/>
        <v>101.25238095238096</v>
      </c>
      <c r="R75" s="259">
        <f t="shared" si="2"/>
        <v>101.16666666666669</v>
      </c>
      <c r="S75" s="259">
        <f t="shared" si="2"/>
        <v>99.46904761904761</v>
      </c>
      <c r="T75" s="259">
        <f t="shared" si="2"/>
        <v>101.07619047619049</v>
      </c>
      <c r="U75" s="259">
        <f t="shared" si="2"/>
        <v>99.54047619047621</v>
      </c>
      <c r="V75" s="259">
        <f t="shared" si="2"/>
        <v>100.31428571428573</v>
      </c>
      <c r="W75" s="259">
        <f t="shared" si="2"/>
        <v>98.5809523809524</v>
      </c>
      <c r="X75" s="259">
        <f t="shared" si="2"/>
        <v>99.44047619047619</v>
      </c>
      <c r="Y75" s="259">
        <f t="shared" si="2"/>
        <v>98.08095238095235</v>
      </c>
      <c r="Z75" s="259">
        <f t="shared" si="2"/>
        <v>99.39761904761905</v>
      </c>
      <c r="AA75" s="259">
        <f t="shared" si="2"/>
        <v>98.25000000000003</v>
      </c>
      <c r="AB75" s="259">
        <f t="shared" si="2"/>
        <v>100.83809523809525</v>
      </c>
      <c r="AC75" s="259">
        <f t="shared" si="2"/>
        <v>100.55238095238094</v>
      </c>
      <c r="AD75" s="259">
        <f t="shared" si="2"/>
        <v>101.08333333333333</v>
      </c>
      <c r="AE75" s="259">
        <f t="shared" si="2"/>
        <v>100.81428571428569</v>
      </c>
      <c r="AF75" s="259">
        <f t="shared" si="2"/>
        <v>102.53571428571426</v>
      </c>
      <c r="AG75" s="259">
        <f t="shared" si="2"/>
        <v>99.38095238095238</v>
      </c>
      <c r="AH75" s="259">
        <f t="shared" si="2"/>
        <v>105.43809523809526</v>
      </c>
      <c r="AI75" s="259">
        <f t="shared" si="2"/>
        <v>98.94761904761907</v>
      </c>
      <c r="AJ75" s="259">
        <f>AVERAGE(AJ6:AJ9,AJ12,AJ15:AJ19,AJ22:AJ27,AJ32:AJ38,AJ41,AJ44:AJ46,AJ49,AJ52:AJ53,AJ61,AJ63:AJ71)</f>
        <v>113.03999999999999</v>
      </c>
      <c r="AK75" s="259">
        <f>AVERAGE(AK6:AK9,AK12,AK15:AK19,AK22:AK27,AK32:AK38,AK41,AK44:AK46,AK49,AK52:AK53,AK61,AK63:AK71)</f>
        <v>100.23250000000002</v>
      </c>
      <c r="AL75" s="259">
        <f>AVERAGE(AL15:AL19,AL32:AL38,AL52:AL53,AL62,AL67:AL71)</f>
        <v>109.58</v>
      </c>
      <c r="AM75" s="259">
        <f>AVERAGE(AM15:AM19,AM32:AM38,AM52:AM53,AM62,AM67:AM71)</f>
        <v>99.76</v>
      </c>
      <c r="AN75" s="259">
        <f>AVERAGE(AN19,AN52:AN53,AN62,AN67:AN71)</f>
        <v>112.27777777777779</v>
      </c>
      <c r="AO75" s="259">
        <f>AVERAGE(AO19,AO52:AO53,AO62,AO67:AO71)</f>
        <v>105.17777777777778</v>
      </c>
      <c r="AP75" s="259">
        <f>AVERAGE(AP19,AP52:AP53,AP62,AP67:AP71)</f>
        <v>103.87777777777778</v>
      </c>
      <c r="AQ75" s="259">
        <f>AVERAGE(AQ19,AQ52:AQ53,AQ62,AQ67:AQ71)</f>
        <v>97.82222222222224</v>
      </c>
      <c r="AR75" s="260">
        <f>AVERAGE(AR19,AR62,AR67:AR71)</f>
        <v>104.5</v>
      </c>
      <c r="AS75" s="260">
        <f>AVERAGE(AS19,AS62,AS67:AS71)</f>
        <v>93.14285714285714</v>
      </c>
      <c r="AT75" s="696">
        <f>AVERAGE(AT19,AT62,AT67:AT71)</f>
        <v>100.05714285714285</v>
      </c>
      <c r="AU75" s="259">
        <f>AVERAGE(AU19,AU62,AU67:AU71)</f>
        <v>95.35714285714286</v>
      </c>
      <c r="AV75" s="260">
        <f aca="true" t="shared" si="3" ref="AV75:BI75">AVERAGE(AV62,AV67:AV71)</f>
        <v>100.21666666666668</v>
      </c>
      <c r="AW75" s="259">
        <f t="shared" si="3"/>
        <v>93.14999999999999</v>
      </c>
      <c r="AX75" s="260">
        <f t="shared" si="3"/>
        <v>100.43333333333334</v>
      </c>
      <c r="AY75" s="259">
        <f t="shared" si="3"/>
        <v>92.60000000000001</v>
      </c>
      <c r="AZ75" s="260">
        <f t="shared" si="3"/>
        <v>99.7</v>
      </c>
      <c r="BA75" s="260">
        <f t="shared" si="3"/>
        <v>93.75</v>
      </c>
      <c r="BB75" s="696">
        <f t="shared" si="3"/>
        <v>99.84999999999998</v>
      </c>
      <c r="BC75" s="260">
        <f t="shared" si="3"/>
        <v>93.64999999999999</v>
      </c>
      <c r="BD75" s="696">
        <f t="shared" si="3"/>
        <v>99.31666666666666</v>
      </c>
      <c r="BE75" s="260">
        <f t="shared" si="3"/>
        <v>93.25</v>
      </c>
      <c r="BF75" s="696">
        <f t="shared" si="3"/>
        <v>99.48333333333333</v>
      </c>
      <c r="BG75" s="259">
        <f t="shared" si="3"/>
        <v>94</v>
      </c>
      <c r="BH75" s="260">
        <f t="shared" si="3"/>
        <v>100.86666666666667</v>
      </c>
      <c r="BI75" s="260">
        <f t="shared" si="3"/>
        <v>95.41666666666667</v>
      </c>
      <c r="BJ75" s="260">
        <f>AVERAGE(BJ62,BJ67:BJ71)</f>
        <v>99.71666666666665</v>
      </c>
      <c r="BK75" s="260">
        <f>AVERAGE(BK62,BK67:BK71)</f>
        <v>95.34999999999998</v>
      </c>
      <c r="BL75" s="260">
        <v>100.76666666666667</v>
      </c>
      <c r="BM75" s="260">
        <v>96.33333333333333</v>
      </c>
      <c r="BN75" s="260">
        <v>101.4</v>
      </c>
      <c r="BO75" s="260">
        <v>97.3</v>
      </c>
      <c r="BP75" s="260">
        <v>100.3</v>
      </c>
      <c r="BQ75" s="260">
        <v>97.3</v>
      </c>
      <c r="BR75" s="260">
        <v>99.5</v>
      </c>
      <c r="BS75" s="260">
        <v>96.3</v>
      </c>
      <c r="BT75" s="696">
        <v>100.7</v>
      </c>
      <c r="BU75" s="696">
        <v>97.7</v>
      </c>
      <c r="BV75" s="696">
        <v>108.6</v>
      </c>
      <c r="BW75" s="261">
        <v>107.5</v>
      </c>
      <c r="BX75" s="276"/>
    </row>
    <row r="76" spans="2:76" ht="14.25" thickBot="1">
      <c r="B76" s="270"/>
      <c r="C76" s="1403"/>
      <c r="D76" s="263">
        <v>108.2</v>
      </c>
      <c r="E76" s="263">
        <v>97.3</v>
      </c>
      <c r="F76" s="263">
        <v>101.4</v>
      </c>
      <c r="G76" s="263">
        <v>101.9</v>
      </c>
      <c r="H76" s="263">
        <v>101.9</v>
      </c>
      <c r="I76" s="263">
        <v>102</v>
      </c>
      <c r="J76" s="263">
        <v>101.1</v>
      </c>
      <c r="K76" s="263">
        <v>103</v>
      </c>
      <c r="L76" s="263">
        <v>103</v>
      </c>
      <c r="M76" s="263">
        <v>102.7</v>
      </c>
      <c r="N76" s="263">
        <v>103.7</v>
      </c>
      <c r="O76" s="263">
        <v>104.1</v>
      </c>
      <c r="P76" s="263">
        <v>101.5</v>
      </c>
      <c r="Q76" s="263">
        <v>101.4</v>
      </c>
      <c r="R76" s="263">
        <v>101.2</v>
      </c>
      <c r="S76" s="263">
        <v>99.3</v>
      </c>
      <c r="T76" s="263">
        <v>101.2</v>
      </c>
      <c r="U76" s="263">
        <v>99.3</v>
      </c>
      <c r="V76" s="263">
        <v>100.5</v>
      </c>
      <c r="W76" s="263">
        <v>98.4</v>
      </c>
      <c r="X76" s="263">
        <v>99.4</v>
      </c>
      <c r="Y76" s="263">
        <v>97.8</v>
      </c>
      <c r="Z76" s="263">
        <v>99.5</v>
      </c>
      <c r="AA76" s="263">
        <v>98.1</v>
      </c>
      <c r="AB76" s="263">
        <v>100.7</v>
      </c>
      <c r="AC76" s="263">
        <v>100.4</v>
      </c>
      <c r="AD76" s="263">
        <v>101.3</v>
      </c>
      <c r="AE76" s="263">
        <v>100.9</v>
      </c>
      <c r="AF76" s="263">
        <v>102.6</v>
      </c>
      <c r="AG76" s="263">
        <v>99.4</v>
      </c>
      <c r="AH76" s="263">
        <v>104.9</v>
      </c>
      <c r="AI76" s="263">
        <v>98.6</v>
      </c>
      <c r="AJ76" s="263">
        <v>113.1</v>
      </c>
      <c r="AK76" s="263">
        <v>100.3</v>
      </c>
      <c r="AL76" s="263">
        <v>109.5</v>
      </c>
      <c r="AM76" s="263">
        <v>100</v>
      </c>
      <c r="AN76" s="263">
        <v>110.1</v>
      </c>
      <c r="AO76" s="263">
        <v>103.2</v>
      </c>
      <c r="AP76" s="263">
        <v>104.2</v>
      </c>
      <c r="AQ76" s="263">
        <v>98.2</v>
      </c>
      <c r="AR76" s="792">
        <v>104.4</v>
      </c>
      <c r="AS76" s="792">
        <v>98.5</v>
      </c>
      <c r="AT76" s="790">
        <v>100</v>
      </c>
      <c r="AU76" s="794">
        <v>95.4</v>
      </c>
      <c r="AV76" s="792">
        <v>99.8</v>
      </c>
      <c r="AW76" s="794">
        <v>93</v>
      </c>
      <c r="AX76" s="792">
        <v>100.5</v>
      </c>
      <c r="AY76" s="794">
        <v>92.6</v>
      </c>
      <c r="AZ76" s="792">
        <v>99.8</v>
      </c>
      <c r="BA76" s="792">
        <v>93.9</v>
      </c>
      <c r="BB76" s="790">
        <v>100.1</v>
      </c>
      <c r="BC76" s="792">
        <v>94.1</v>
      </c>
      <c r="BD76" s="790">
        <v>99.6</v>
      </c>
      <c r="BE76" s="792">
        <v>93.6</v>
      </c>
      <c r="BF76" s="790">
        <v>99.7</v>
      </c>
      <c r="BG76" s="794">
        <v>94.2</v>
      </c>
      <c r="BH76" s="792">
        <v>101.1</v>
      </c>
      <c r="BI76" s="792">
        <v>95.7</v>
      </c>
      <c r="BJ76" s="792">
        <v>99.9</v>
      </c>
      <c r="BK76" s="792">
        <v>95.6</v>
      </c>
      <c r="BL76" s="792">
        <v>101</v>
      </c>
      <c r="BM76" s="792">
        <v>96.6</v>
      </c>
      <c r="BN76" s="792">
        <v>101.1</v>
      </c>
      <c r="BO76" s="792">
        <v>96.9</v>
      </c>
      <c r="BP76" s="792">
        <v>100.6</v>
      </c>
      <c r="BQ76" s="792">
        <v>97.4</v>
      </c>
      <c r="BR76" s="792">
        <v>99.8</v>
      </c>
      <c r="BS76" s="792">
        <v>96.5</v>
      </c>
      <c r="BT76" s="790">
        <v>100.9</v>
      </c>
      <c r="BU76" s="790">
        <v>97.8</v>
      </c>
      <c r="BV76" s="790">
        <v>114.3</v>
      </c>
      <c r="BW76" s="795">
        <v>113.2</v>
      </c>
      <c r="BX76" s="758"/>
    </row>
    <row r="77" spans="2:76" ht="14.25" thickBot="1">
      <c r="B77" s="6"/>
      <c r="C77" s="158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1145"/>
      <c r="Z77" s="1145"/>
      <c r="AA77" s="1145"/>
      <c r="AB77" s="1145"/>
      <c r="AC77" s="1145"/>
      <c r="AD77" s="1145"/>
      <c r="AE77" s="1145"/>
      <c r="AF77" s="1145"/>
      <c r="AG77" s="1145"/>
      <c r="AH77" s="1145"/>
      <c r="AI77" s="1145"/>
      <c r="AJ77" s="1145"/>
      <c r="AK77" s="1145"/>
      <c r="AL77" s="1145"/>
      <c r="AM77" s="1145"/>
      <c r="AN77" s="1145"/>
      <c r="AO77" s="1145"/>
      <c r="AP77" s="1145"/>
      <c r="AQ77" s="1145"/>
      <c r="AR77" s="1146"/>
      <c r="AS77" s="1146"/>
      <c r="AT77" s="1147"/>
      <c r="AU77" s="1145"/>
      <c r="AV77" s="1146"/>
      <c r="AW77" s="1145"/>
      <c r="AX77" s="1146"/>
      <c r="AY77" s="1145"/>
      <c r="AZ77" s="1146"/>
      <c r="BA77" s="1146"/>
      <c r="BB77" s="1147"/>
      <c r="BC77" s="1146"/>
      <c r="BD77" s="1147"/>
      <c r="BE77" s="1146"/>
      <c r="BF77" s="1147"/>
      <c r="BG77" s="1145"/>
      <c r="BH77" s="1146"/>
      <c r="BI77" s="1146"/>
      <c r="BJ77" s="1146"/>
      <c r="BK77" s="1146"/>
      <c r="BL77" s="1146"/>
      <c r="BM77" s="1146"/>
      <c r="BN77" s="1146"/>
      <c r="BO77" s="1146"/>
      <c r="BP77" s="1146"/>
      <c r="BQ77" s="1146"/>
      <c r="BR77" s="1146"/>
      <c r="BS77" s="1146"/>
      <c r="BT77" s="1147"/>
      <c r="BU77" s="1147"/>
      <c r="BV77" s="1147"/>
      <c r="BW77" s="1148"/>
      <c r="BX77" s="277"/>
    </row>
    <row r="78" spans="2:76" ht="13.5">
      <c r="B78" s="271"/>
      <c r="C78" s="1402" t="s">
        <v>72</v>
      </c>
      <c r="D78" s="272">
        <f>AVERAGE(D5:D9,D11:D12,D14:D19,D21:D29,D31:D38,D40:D41,D43:D46,D48:D49,D51:D53,D55:D58,D60:D61,D63:D71)</f>
        <v>107.98035714285716</v>
      </c>
      <c r="E78" s="272">
        <f aca="true" t="shared" si="4" ref="E78:AI78">AVERAGE(E5:E9,E11:E12,E14:E19,E21:E29,E31:E38,E40:E41,E43:E46,E48:E49,E51:E53,E55:E58,E60:E61,E63:E71)</f>
        <v>101.1464285714286</v>
      </c>
      <c r="F78" s="272">
        <f t="shared" si="4"/>
        <v>101.87321428571428</v>
      </c>
      <c r="G78" s="272">
        <f t="shared" si="4"/>
        <v>102.5767857142857</v>
      </c>
      <c r="H78" s="272">
        <f t="shared" si="4"/>
        <v>102.75892857142856</v>
      </c>
      <c r="I78" s="272">
        <f t="shared" si="4"/>
        <v>102.48571428571428</v>
      </c>
      <c r="J78" s="272">
        <f t="shared" si="4"/>
        <v>101.59285714285716</v>
      </c>
      <c r="K78" s="272">
        <f t="shared" si="4"/>
        <v>103.76071428571427</v>
      </c>
      <c r="L78" s="272">
        <f t="shared" si="4"/>
        <v>104.22499999999998</v>
      </c>
      <c r="M78" s="272">
        <f t="shared" si="4"/>
        <v>103.26964285714287</v>
      </c>
      <c r="N78" s="272">
        <f t="shared" si="4"/>
        <v>104.30178571428571</v>
      </c>
      <c r="O78" s="272">
        <f t="shared" si="4"/>
        <v>104.66071428571429</v>
      </c>
      <c r="P78" s="272">
        <f t="shared" si="4"/>
        <v>102.23928571428569</v>
      </c>
      <c r="Q78" s="272">
        <f t="shared" si="4"/>
        <v>101.59107142857147</v>
      </c>
      <c r="R78" s="272">
        <f t="shared" si="4"/>
        <v>101.68392857142861</v>
      </c>
      <c r="S78" s="272">
        <f t="shared" si="4"/>
        <v>99.38035714285714</v>
      </c>
      <c r="T78" s="272">
        <f t="shared" si="4"/>
        <v>101.57321428571434</v>
      </c>
      <c r="U78" s="272">
        <f t="shared" si="4"/>
        <v>99.44107142857146</v>
      </c>
      <c r="V78" s="272">
        <f t="shared" si="4"/>
        <v>101.05357142857143</v>
      </c>
      <c r="W78" s="272">
        <f t="shared" si="4"/>
        <v>98.61785714285715</v>
      </c>
      <c r="X78" s="272">
        <f t="shared" si="4"/>
        <v>99.79642857142855</v>
      </c>
      <c r="Y78" s="272">
        <f t="shared" si="4"/>
        <v>98.01428571428569</v>
      </c>
      <c r="Z78" s="272">
        <f t="shared" si="4"/>
        <v>99.82499999999995</v>
      </c>
      <c r="AA78" s="272">
        <f t="shared" si="4"/>
        <v>98.29821428571431</v>
      </c>
      <c r="AB78" s="272">
        <f t="shared" si="4"/>
        <v>101.1</v>
      </c>
      <c r="AC78" s="272">
        <f t="shared" si="4"/>
        <v>100.70714285714281</v>
      </c>
      <c r="AD78" s="272">
        <f t="shared" si="4"/>
        <v>101.8482142857143</v>
      </c>
      <c r="AE78" s="272">
        <f t="shared" si="4"/>
        <v>101.46964285714282</v>
      </c>
      <c r="AF78" s="272">
        <f t="shared" si="4"/>
        <v>102.9357142857143</v>
      </c>
      <c r="AG78" s="272">
        <f t="shared" si="4"/>
        <v>99.8392857142857</v>
      </c>
      <c r="AH78" s="272">
        <f t="shared" si="4"/>
        <v>105.19285714285716</v>
      </c>
      <c r="AI78" s="272">
        <f t="shared" si="4"/>
        <v>98.93035714285715</v>
      </c>
      <c r="AJ78" s="272">
        <f>AVERAGE(AJ5:AJ9,AJ11:AJ12,AJ14:AJ19,AJ21:AJ29,AJ31:AJ38,AJ40:AJ41,AJ43:AJ46,AJ48:AJ49,AJ51:AJ54,AJ60:AJ61,AJ63:AJ71)</f>
        <v>112.66603773584907</v>
      </c>
      <c r="AK78" s="272">
        <f>AVERAGE(AK5:AK9,AK11:AK12,AK14:AK19,AK21:AK29,AK31:AK38,AK40:AK41,AK43:AK46,AK48:AK49,AK51:AK54,AK60:AK61,AK63:AK71)</f>
        <v>100.42452830188681</v>
      </c>
      <c r="AL78" s="272">
        <f>AVERAGE(AL4,AL10,AL14:AL20,AL28:AL29,AL31:AL39,AL42,AL47,AL51:AL54,AL59,AL62,AL67:AL71)</f>
        <v>110.1787878787879</v>
      </c>
      <c r="AM78" s="272">
        <f>AVERAGE(AM4,AM10,AM14:AM20,AM28:AM29,AM31:AM39,AM42,AM47,AM51:AM54,AM59,AM62,AM67:AM71)</f>
        <v>100.99999999999999</v>
      </c>
      <c r="AN78" s="272">
        <f>AVERAGE(AN4,AN10,AN13,AN19:AN20,AN28:AN30,AN39,AN42,AN47,AN51:AN54,AN59,AN62,AN67:AN71)</f>
        <v>110.38636363636364</v>
      </c>
      <c r="AO78" s="272">
        <f>AVERAGE(AO4,AO10,AO13,AO19:AO20,AO28:AO30,AO39,AO42,AO47,AO51:AO54,AO59,AO62,AO67:AO71)</f>
        <v>103.74999999999999</v>
      </c>
      <c r="AP78" s="273">
        <f>AVERAGE(AP4,AP10,AP13,AP19:AP20,AP28:AP30,AP39,AP42,AP47,AP51:AP54,AP59,AP62,AP67:AP71)</f>
        <v>105.97727272727273</v>
      </c>
      <c r="AQ78" s="272">
        <f>AVERAGE(AQ4,AQ10,AQ13,AQ19:AQ20,AQ28:AQ30,AQ39,AQ42,AQ47,AQ51:AQ54,AQ59,AQ62,AQ67:AQ71)</f>
        <v>100.3</v>
      </c>
      <c r="AR78" s="273">
        <f>AVERAGE(AR4,AR10,AR13,AR19:AR20,AR28:AR30,AR39,AR42,AR47,AR50,AR54,AR59,AR62,AR67:AR71)</f>
        <v>105.01500000000001</v>
      </c>
      <c r="AS78" s="273">
        <f>AVERAGE(AS4,AS10,AS13,AS19:AS20,AS28:AS30,AS39,AS42,AS47,AS50,AS54,AS59,AS62,AS67:AS71)</f>
        <v>95.355</v>
      </c>
      <c r="AT78" s="699">
        <f>AVERAGE(AT4,AT10,AT13,AT19:AT20,AT28:AT30,AT39,AT42,AT47,AT50,AT54,AT59,AT62,AT67:AT71)</f>
        <v>100.10499999999999</v>
      </c>
      <c r="AU78" s="272">
        <f>AVERAGE(AU4,AU10,AU13,AU19:AU20,AU28:AU30,AU39,AU42,AU47,AU50,AU54,AU59,AU62,AU67:AU71)</f>
        <v>96.06499999999998</v>
      </c>
      <c r="AV78" s="273">
        <f aca="true" t="shared" si="5" ref="AV78:BI78">AVERAGE(AV4,AV10,AV13,AV20,AV28:AV30,AV39,AV42,AV47,AV50,AV54,AV59,AV62,AV67:AV71)</f>
        <v>99.94736842105263</v>
      </c>
      <c r="AW78" s="272">
        <f t="shared" si="5"/>
        <v>93.6842105263158</v>
      </c>
      <c r="AX78" s="273">
        <f t="shared" si="5"/>
        <v>101.89473684210529</v>
      </c>
      <c r="AY78" s="273">
        <f t="shared" si="5"/>
        <v>93.35789473684211</v>
      </c>
      <c r="AZ78" s="273">
        <f t="shared" si="5"/>
        <v>101.3157894736842</v>
      </c>
      <c r="BA78" s="273">
        <f t="shared" si="5"/>
        <v>94.83157894736844</v>
      </c>
      <c r="BB78" s="699">
        <f t="shared" si="5"/>
        <v>100.74736842105263</v>
      </c>
      <c r="BC78" s="273">
        <f t="shared" si="5"/>
        <v>93.70526315789475</v>
      </c>
      <c r="BD78" s="699">
        <f t="shared" si="5"/>
        <v>100.95263157894735</v>
      </c>
      <c r="BE78" s="273">
        <f t="shared" si="5"/>
        <v>93.92105263157893</v>
      </c>
      <c r="BF78" s="699">
        <f t="shared" si="5"/>
        <v>100.07368421052631</v>
      </c>
      <c r="BG78" s="272">
        <f t="shared" si="5"/>
        <v>94.06315789473683</v>
      </c>
      <c r="BH78" s="273">
        <f t="shared" si="5"/>
        <v>101.59473684210525</v>
      </c>
      <c r="BI78" s="273">
        <f t="shared" si="5"/>
        <v>96.04736842105262</v>
      </c>
      <c r="BJ78" s="273">
        <f>AVERAGE(BJ4,BJ10,BJ13,BJ20,BJ28:BJ30,BJ39,BJ42,BJ47,BJ50,BJ54,BJ59,BJ62,BJ67:BJ71)</f>
        <v>100.28947368421052</v>
      </c>
      <c r="BK78" s="273">
        <f>AVERAGE(BK4,BK10,BK13,BK20,BK28:BK30,BK39,BK42,BK47,BK50,BK54,BK59,BK62,BK67:BK71)</f>
        <v>95.48947368421054</v>
      </c>
      <c r="BL78" s="273">
        <v>101.62105263157896</v>
      </c>
      <c r="BM78" s="273">
        <v>96.46315789473684</v>
      </c>
      <c r="BN78" s="273">
        <v>101.8</v>
      </c>
      <c r="BO78" s="273">
        <v>96.7</v>
      </c>
      <c r="BP78" s="273">
        <v>101.6</v>
      </c>
      <c r="BQ78" s="273">
        <v>97.3</v>
      </c>
      <c r="BR78" s="273">
        <v>100.2</v>
      </c>
      <c r="BS78" s="273">
        <v>95.9</v>
      </c>
      <c r="BT78" s="699">
        <v>102.9</v>
      </c>
      <c r="BU78" s="699">
        <v>98.3</v>
      </c>
      <c r="BV78" s="699">
        <v>105.2</v>
      </c>
      <c r="BW78" s="274">
        <v>103.7</v>
      </c>
      <c r="BX78" s="277"/>
    </row>
    <row r="79" spans="2:76" ht="14.25" thickBot="1">
      <c r="B79" s="270"/>
      <c r="C79" s="1403"/>
      <c r="D79" s="263">
        <v>109.4</v>
      </c>
      <c r="E79" s="263">
        <v>102</v>
      </c>
      <c r="F79" s="263">
        <v>102.7</v>
      </c>
      <c r="G79" s="263">
        <v>104.5</v>
      </c>
      <c r="H79" s="263">
        <v>104.4</v>
      </c>
      <c r="I79" s="263">
        <v>103.7</v>
      </c>
      <c r="J79" s="263">
        <v>102.9</v>
      </c>
      <c r="K79" s="263">
        <v>105.9</v>
      </c>
      <c r="L79" s="263">
        <v>106.7</v>
      </c>
      <c r="M79" s="263">
        <v>105.2</v>
      </c>
      <c r="N79" s="263">
        <v>106.1</v>
      </c>
      <c r="O79" s="263">
        <v>106.5</v>
      </c>
      <c r="P79" s="263">
        <v>103.5</v>
      </c>
      <c r="Q79" s="263">
        <v>102.6</v>
      </c>
      <c r="R79" s="263">
        <v>102.6</v>
      </c>
      <c r="S79" s="263">
        <v>98.9</v>
      </c>
      <c r="T79" s="263">
        <v>102.7</v>
      </c>
      <c r="U79" s="263">
        <v>99.2</v>
      </c>
      <c r="V79" s="263">
        <v>102.7</v>
      </c>
      <c r="W79" s="263">
        <v>98.7</v>
      </c>
      <c r="X79" s="263">
        <v>100.2</v>
      </c>
      <c r="Y79" s="263">
        <v>97.5</v>
      </c>
      <c r="Z79" s="263">
        <v>100.5</v>
      </c>
      <c r="AA79" s="263">
        <v>98.2</v>
      </c>
      <c r="AB79" s="263">
        <v>101.8</v>
      </c>
      <c r="AC79" s="263">
        <v>101.2</v>
      </c>
      <c r="AD79" s="263">
        <v>103.2</v>
      </c>
      <c r="AE79" s="263">
        <v>102.6</v>
      </c>
      <c r="AF79" s="263">
        <v>103.6</v>
      </c>
      <c r="AG79" s="263">
        <v>100.6</v>
      </c>
      <c r="AH79" s="263">
        <v>104.8</v>
      </c>
      <c r="AI79" s="263">
        <v>98.9</v>
      </c>
      <c r="AJ79" s="263">
        <v>112.4</v>
      </c>
      <c r="AK79" s="263">
        <v>101.2</v>
      </c>
      <c r="AL79" s="263">
        <v>110.7</v>
      </c>
      <c r="AM79" s="263">
        <v>102.3</v>
      </c>
      <c r="AN79" s="263">
        <v>109.4</v>
      </c>
      <c r="AO79" s="263">
        <v>103.1</v>
      </c>
      <c r="AP79" s="263">
        <v>107.3</v>
      </c>
      <c r="AQ79" s="263">
        <v>101.9</v>
      </c>
      <c r="AR79" s="792">
        <v>105.5</v>
      </c>
      <c r="AS79" s="792">
        <v>101</v>
      </c>
      <c r="AT79" s="790">
        <v>100.5</v>
      </c>
      <c r="AU79" s="794">
        <v>96.8</v>
      </c>
      <c r="AV79" s="792">
        <v>100.4</v>
      </c>
      <c r="AW79" s="794">
        <v>94.4</v>
      </c>
      <c r="AX79" s="792">
        <v>103</v>
      </c>
      <c r="AY79" s="794">
        <v>94.1</v>
      </c>
      <c r="AZ79" s="792">
        <v>102.1</v>
      </c>
      <c r="BA79" s="792">
        <v>95.3</v>
      </c>
      <c r="BB79" s="790">
        <v>101.6</v>
      </c>
      <c r="BC79" s="792">
        <v>94.1</v>
      </c>
      <c r="BD79" s="790">
        <v>101.4</v>
      </c>
      <c r="BE79" s="792">
        <v>93.8</v>
      </c>
      <c r="BF79" s="790">
        <v>101.2</v>
      </c>
      <c r="BG79" s="794">
        <v>94.4</v>
      </c>
      <c r="BH79" s="792">
        <v>102.5</v>
      </c>
      <c r="BI79" s="792">
        <v>96.4</v>
      </c>
      <c r="BJ79" s="792">
        <v>101.5</v>
      </c>
      <c r="BK79" s="792">
        <v>96.1</v>
      </c>
      <c r="BL79" s="792">
        <v>102.3</v>
      </c>
      <c r="BM79" s="792">
        <v>96.7</v>
      </c>
      <c r="BN79" s="792">
        <v>102.4</v>
      </c>
      <c r="BO79" s="792">
        <v>96.7</v>
      </c>
      <c r="BP79" s="792">
        <v>102.4</v>
      </c>
      <c r="BQ79" s="792">
        <v>97.5</v>
      </c>
      <c r="BR79" s="792">
        <v>101</v>
      </c>
      <c r="BS79" s="792">
        <v>96</v>
      </c>
      <c r="BT79" s="790">
        <v>104.5</v>
      </c>
      <c r="BU79" s="790">
        <v>98.8</v>
      </c>
      <c r="BV79" s="790">
        <v>104.6</v>
      </c>
      <c r="BW79" s="795">
        <v>102.7</v>
      </c>
      <c r="BX79" s="758"/>
    </row>
    <row r="80" spans="2:76" ht="14.25">
      <c r="B80" s="166" t="s">
        <v>124</v>
      </c>
      <c r="C80" s="166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744"/>
      <c r="AQ80" s="744"/>
      <c r="AR80" s="744"/>
      <c r="AS80" s="744"/>
      <c r="AT80" s="744"/>
      <c r="AU80" s="744"/>
      <c r="AV80" s="744"/>
      <c r="AW80" s="744"/>
      <c r="AX80" s="744"/>
      <c r="AY80" s="744"/>
      <c r="AZ80" s="744"/>
      <c r="BA80" s="744"/>
      <c r="BB80" s="744"/>
      <c r="BC80" s="744"/>
      <c r="BD80" s="744"/>
      <c r="BE80" s="744"/>
      <c r="BF80" s="744"/>
      <c r="BG80" s="744"/>
      <c r="BH80" s="744"/>
      <c r="BI80" s="744"/>
      <c r="BJ80" s="744"/>
      <c r="BK80" s="744"/>
      <c r="BL80" s="744"/>
      <c r="BM80" s="744"/>
      <c r="BN80" s="744"/>
      <c r="BO80" s="744"/>
      <c r="BP80" s="744"/>
      <c r="BQ80" s="744"/>
      <c r="BR80" s="744"/>
      <c r="BS80" s="744"/>
      <c r="BT80" s="744"/>
      <c r="BU80" s="744"/>
      <c r="BV80" s="744"/>
      <c r="BW80" s="744"/>
      <c r="BX80" s="744"/>
    </row>
    <row r="81" spans="2:76" ht="34.5" customHeight="1">
      <c r="B81" s="1416" t="s">
        <v>250</v>
      </c>
      <c r="C81" s="1416"/>
      <c r="D81" s="1416"/>
      <c r="E81" s="1416"/>
      <c r="F81" s="1416"/>
      <c r="G81" s="1416"/>
      <c r="H81" s="1416"/>
      <c r="I81" s="1416"/>
      <c r="J81" s="1416"/>
      <c r="K81" s="1416"/>
      <c r="L81" s="1416"/>
      <c r="M81" s="1416"/>
      <c r="N81" s="1416"/>
      <c r="O81" s="1416"/>
      <c r="P81" s="1416"/>
      <c r="Q81" s="1416"/>
      <c r="R81" s="1416"/>
      <c r="S81" s="1416"/>
      <c r="T81" s="1416"/>
      <c r="U81" s="1416"/>
      <c r="V81" s="1416"/>
      <c r="W81" s="1416"/>
      <c r="X81" s="1416"/>
      <c r="Y81" s="1416"/>
      <c r="Z81" s="1416"/>
      <c r="AA81" s="1416"/>
      <c r="AB81" s="1416"/>
      <c r="AC81" s="1416"/>
      <c r="AD81" s="1416"/>
      <c r="AE81" s="1416"/>
      <c r="AF81" s="1416"/>
      <c r="AG81" s="1416"/>
      <c r="AH81" s="1416"/>
      <c r="AI81" s="1416"/>
      <c r="AJ81" s="1"/>
      <c r="AK81" s="1"/>
      <c r="AL81" s="1"/>
      <c r="AM81" s="1"/>
      <c r="AN81" s="737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4.25">
      <c r="B82" s="278" t="s">
        <v>232</v>
      </c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5"/>
      <c r="O82" s="745"/>
      <c r="P82" s="745"/>
      <c r="Q82" s="745"/>
      <c r="R82" s="745"/>
      <c r="S82" s="745"/>
      <c r="T82" s="744"/>
      <c r="U82" s="744"/>
      <c r="V82" s="744"/>
      <c r="W82" s="744"/>
      <c r="X82" s="744"/>
      <c r="Y82" s="744"/>
      <c r="Z82" s="744"/>
      <c r="AA82" s="804"/>
      <c r="AB82" s="744"/>
      <c r="AC82" s="744"/>
      <c r="AD82" s="744"/>
      <c r="AE82" s="744"/>
      <c r="AF82" s="744"/>
      <c r="AG82" s="744"/>
      <c r="AH82" s="744"/>
      <c r="AI82" s="744"/>
      <c r="AJ82" s="744"/>
      <c r="AK82" s="744"/>
      <c r="AL82" s="744"/>
      <c r="AM82" s="744"/>
      <c r="AN82" s="744"/>
      <c r="AO82" s="744"/>
      <c r="AP82" s="744"/>
      <c r="AQ82" s="744"/>
      <c r="AR82" s="744"/>
      <c r="AS82" s="744"/>
      <c r="AT82" s="744"/>
      <c r="AU82" s="744"/>
      <c r="AV82" s="744"/>
      <c r="AW82" s="744"/>
      <c r="AX82" s="744"/>
      <c r="AY82" s="744"/>
      <c r="AZ82" s="744"/>
      <c r="BA82" s="744"/>
      <c r="BB82" s="744"/>
      <c r="BC82" s="744"/>
      <c r="BD82" s="744"/>
      <c r="BE82" s="744"/>
      <c r="BF82" s="744"/>
      <c r="BG82" s="744"/>
      <c r="BH82" s="744"/>
      <c r="BI82" s="744"/>
      <c r="BJ82" s="744"/>
      <c r="BK82" s="744"/>
      <c r="BL82" s="744"/>
      <c r="BM82" s="744"/>
      <c r="BN82" s="744"/>
      <c r="BO82" s="744"/>
      <c r="BP82" s="744"/>
      <c r="BQ82" s="744"/>
      <c r="BR82" s="744"/>
      <c r="BS82" s="744"/>
      <c r="BT82" s="744"/>
      <c r="BU82" s="744"/>
      <c r="BV82" s="744"/>
      <c r="BW82" s="744"/>
      <c r="BX82" s="744"/>
    </row>
    <row r="83" spans="2:76" ht="14.25">
      <c r="B83" s="278" t="s">
        <v>126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748"/>
      <c r="BC83" s="748"/>
      <c r="BD83" s="748"/>
      <c r="BE83" s="748"/>
      <c r="BF83" s="748"/>
      <c r="BG83" s="748"/>
      <c r="BH83" s="748"/>
      <c r="BI83" s="748"/>
      <c r="BJ83" s="748"/>
      <c r="BK83" s="748"/>
      <c r="BL83" s="748"/>
      <c r="BM83" s="748"/>
      <c r="BN83" s="748"/>
      <c r="BO83" s="748"/>
      <c r="BP83" s="748"/>
      <c r="BQ83" s="748"/>
      <c r="BR83" s="748"/>
      <c r="BS83" s="748"/>
      <c r="BT83" s="748"/>
      <c r="BU83" s="748"/>
      <c r="BV83" s="748"/>
      <c r="BW83" s="748"/>
      <c r="BX83" s="1"/>
    </row>
    <row r="84" spans="2:76" ht="14.25">
      <c r="B84" s="166" t="s">
        <v>234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4.25">
      <c r="B85" s="27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4.25">
      <c r="B90" s="27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4.25">
      <c r="B91" s="27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4.25">
      <c r="B92" s="27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4.25">
      <c r="B93" s="27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</sheetData>
  <sheetProtection/>
  <mergeCells count="4">
    <mergeCell ref="C78:C79"/>
    <mergeCell ref="C75:C76"/>
    <mergeCell ref="C73:C74"/>
    <mergeCell ref="B81:AI81"/>
  </mergeCells>
  <printOptions/>
  <pageMargins left="0.7" right="0.7" top="0.75" bottom="0.75" header="0.3" footer="0.3"/>
  <pageSetup fitToHeight="0" fitToWidth="1" horizontalDpi="600" verticalDpi="600" orientation="landscape" paperSize="8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83"/>
  <sheetViews>
    <sheetView view="pageBreakPreview" zoomScale="90" zoomScaleNormal="40" zoomScaleSheetLayoutView="90" zoomScalePageLayoutView="0" workbookViewId="0" topLeftCell="A1">
      <pane xSplit="3" ySplit="3" topLeftCell="AC43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W68" sqref="AW68"/>
    </sheetView>
  </sheetViews>
  <sheetFormatPr defaultColWidth="9.00390625" defaultRowHeight="13.5"/>
  <cols>
    <col min="1" max="1" width="2.75390625" style="0" customWidth="1"/>
    <col min="3" max="3" width="12.125" style="0" customWidth="1"/>
    <col min="48" max="48" width="2.50390625" style="0" customWidth="1"/>
  </cols>
  <sheetData>
    <row r="1" spans="2:55" ht="18">
      <c r="B1" s="808" t="s">
        <v>184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 thickBot="1">
      <c r="B2" s="754"/>
      <c r="C2" s="754"/>
      <c r="D2" s="754"/>
      <c r="E2" s="754"/>
      <c r="F2" s="754"/>
      <c r="G2" s="754"/>
      <c r="H2" s="811"/>
      <c r="I2" s="811"/>
      <c r="J2" s="811"/>
      <c r="K2" s="811"/>
      <c r="L2" s="811"/>
      <c r="M2" s="811"/>
      <c r="N2" s="811"/>
      <c r="O2" s="811"/>
      <c r="P2" s="811"/>
      <c r="Q2" s="754"/>
      <c r="R2" s="754"/>
      <c r="S2" s="754"/>
      <c r="T2" s="754"/>
      <c r="U2" s="754"/>
      <c r="V2" s="754"/>
      <c r="W2" s="754" t="s">
        <v>182</v>
      </c>
      <c r="X2" s="754"/>
      <c r="Y2" s="754"/>
      <c r="Z2" s="754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 t="s">
        <v>181</v>
      </c>
      <c r="AV2" s="809"/>
      <c r="AW2" s="754"/>
      <c r="AX2" s="754"/>
      <c r="AY2" s="754"/>
      <c r="AZ2" s="754"/>
      <c r="BA2" s="754"/>
      <c r="BB2" s="754"/>
      <c r="BC2" s="754"/>
    </row>
    <row r="3" spans="2:55" ht="15" thickBot="1">
      <c r="B3" s="113"/>
      <c r="C3" s="127"/>
      <c r="D3" s="114" t="s">
        <v>106</v>
      </c>
      <c r="E3" s="114" t="s">
        <v>107</v>
      </c>
      <c r="F3" s="114" t="s">
        <v>108</v>
      </c>
      <c r="G3" s="114" t="s">
        <v>109</v>
      </c>
      <c r="H3" s="812" t="s">
        <v>110</v>
      </c>
      <c r="I3" s="812" t="s">
        <v>111</v>
      </c>
      <c r="J3" s="812" t="s">
        <v>112</v>
      </c>
      <c r="K3" s="812" t="s">
        <v>113</v>
      </c>
      <c r="L3" s="812" t="s">
        <v>114</v>
      </c>
      <c r="M3" s="812" t="s">
        <v>115</v>
      </c>
      <c r="N3" s="812" t="s">
        <v>201</v>
      </c>
      <c r="O3" s="812" t="s">
        <v>74</v>
      </c>
      <c r="P3" s="812" t="s">
        <v>75</v>
      </c>
      <c r="Q3" s="812" t="s">
        <v>76</v>
      </c>
      <c r="R3" s="114" t="s">
        <v>4</v>
      </c>
      <c r="S3" s="703" t="s">
        <v>213</v>
      </c>
      <c r="T3" s="818" t="s">
        <v>214</v>
      </c>
      <c r="U3" s="816" t="s">
        <v>7</v>
      </c>
      <c r="V3" s="703" t="s">
        <v>116</v>
      </c>
      <c r="W3" s="703" t="s">
        <v>8</v>
      </c>
      <c r="X3" s="703" t="s">
        <v>183</v>
      </c>
      <c r="Y3" s="703" t="s">
        <v>10</v>
      </c>
      <c r="Z3" s="703" t="s">
        <v>11</v>
      </c>
      <c r="AA3" s="703" t="s">
        <v>12</v>
      </c>
      <c r="AB3" s="703" t="s">
        <v>13</v>
      </c>
      <c r="AC3" s="704" t="s">
        <v>120</v>
      </c>
      <c r="AD3" s="703" t="s">
        <v>77</v>
      </c>
      <c r="AE3" s="703" t="s">
        <v>78</v>
      </c>
      <c r="AF3" s="756" t="s">
        <v>79</v>
      </c>
      <c r="AG3" s="704" t="s">
        <v>80</v>
      </c>
      <c r="AH3" s="704" t="s">
        <v>81</v>
      </c>
      <c r="AI3" s="704" t="s">
        <v>82</v>
      </c>
      <c r="AJ3" s="703" t="s">
        <v>83</v>
      </c>
      <c r="AK3" s="703" t="s">
        <v>84</v>
      </c>
      <c r="AL3" s="703" t="s">
        <v>85</v>
      </c>
      <c r="AM3" s="756" t="s">
        <v>86</v>
      </c>
      <c r="AN3" s="703" t="s">
        <v>87</v>
      </c>
      <c r="AO3" s="703" t="s">
        <v>88</v>
      </c>
      <c r="AP3" s="704" t="s">
        <v>235</v>
      </c>
      <c r="AQ3" s="704" t="s">
        <v>236</v>
      </c>
      <c r="AR3" s="704" t="s">
        <v>244</v>
      </c>
      <c r="AS3" s="703" t="s">
        <v>247</v>
      </c>
      <c r="AT3" s="703" t="s">
        <v>75</v>
      </c>
      <c r="AU3" s="1367" t="s">
        <v>254</v>
      </c>
      <c r="AV3" s="810"/>
      <c r="AW3" s="754"/>
      <c r="AX3" s="754"/>
      <c r="AY3" s="754"/>
      <c r="AZ3" s="754"/>
      <c r="BA3" s="754"/>
      <c r="BB3" s="754"/>
      <c r="BC3" s="754"/>
    </row>
    <row r="4" spans="2:55" ht="13.5">
      <c r="B4" s="3">
        <v>1</v>
      </c>
      <c r="C4" s="4" t="s">
        <v>14</v>
      </c>
      <c r="D4" s="705" t="s">
        <v>19</v>
      </c>
      <c r="E4" s="705" t="s">
        <v>19</v>
      </c>
      <c r="F4" s="705" t="s">
        <v>19</v>
      </c>
      <c r="G4" s="705" t="s">
        <v>19</v>
      </c>
      <c r="H4" s="705" t="s">
        <v>19</v>
      </c>
      <c r="I4" s="705" t="s">
        <v>19</v>
      </c>
      <c r="J4" s="705" t="s">
        <v>19</v>
      </c>
      <c r="K4" s="705" t="s">
        <v>19</v>
      </c>
      <c r="L4" s="705" t="s">
        <v>19</v>
      </c>
      <c r="M4" s="705" t="s">
        <v>19</v>
      </c>
      <c r="N4" s="709" t="s">
        <v>19</v>
      </c>
      <c r="O4" s="705" t="s">
        <v>19</v>
      </c>
      <c r="P4" s="705" t="s">
        <v>19</v>
      </c>
      <c r="Q4" s="705" t="s">
        <v>19</v>
      </c>
      <c r="R4" s="705" t="s">
        <v>19</v>
      </c>
      <c r="S4" s="705" t="s">
        <v>19</v>
      </c>
      <c r="T4" s="705" t="s">
        <v>19</v>
      </c>
      <c r="U4" s="705" t="s">
        <v>19</v>
      </c>
      <c r="V4" s="705" t="s">
        <v>19</v>
      </c>
      <c r="W4" s="705" t="s">
        <v>19</v>
      </c>
      <c r="X4" s="705" t="s">
        <v>19</v>
      </c>
      <c r="Y4" s="705" t="s">
        <v>19</v>
      </c>
      <c r="Z4" s="705" t="s">
        <v>19</v>
      </c>
      <c r="AA4" s="705" t="s">
        <v>19</v>
      </c>
      <c r="AB4" s="705" t="s">
        <v>19</v>
      </c>
      <c r="AC4" s="706">
        <v>45.7</v>
      </c>
      <c r="AD4" s="707">
        <v>44.4</v>
      </c>
      <c r="AE4" s="707">
        <v>44.5</v>
      </c>
      <c r="AF4" s="757">
        <v>48.4</v>
      </c>
      <c r="AG4" s="706">
        <v>46.9</v>
      </c>
      <c r="AH4" s="706">
        <v>40.9</v>
      </c>
      <c r="AI4" s="706">
        <v>42.2</v>
      </c>
      <c r="AJ4" s="707">
        <v>42.1</v>
      </c>
      <c r="AK4" s="707">
        <v>42.1</v>
      </c>
      <c r="AL4" s="707">
        <v>38.6</v>
      </c>
      <c r="AM4" s="757">
        <v>41.9</v>
      </c>
      <c r="AN4" s="707">
        <v>38.6</v>
      </c>
      <c r="AO4" s="707">
        <v>41.6</v>
      </c>
      <c r="AP4" s="706">
        <v>41.5</v>
      </c>
      <c r="AQ4" s="706">
        <v>43.3</v>
      </c>
      <c r="AR4" s="706">
        <v>42.5</v>
      </c>
      <c r="AS4" s="707">
        <v>33.4</v>
      </c>
      <c r="AT4" s="707">
        <v>35.6</v>
      </c>
      <c r="AU4" s="766">
        <v>43.8</v>
      </c>
      <c r="AV4" s="758"/>
      <c r="AW4" s="736"/>
      <c r="AX4" s="736"/>
      <c r="AY4" s="736"/>
      <c r="AZ4" s="736"/>
      <c r="BA4" s="736"/>
      <c r="BB4" s="736"/>
      <c r="BC4" s="736"/>
    </row>
    <row r="5" spans="2:55" ht="13.5">
      <c r="B5" s="35"/>
      <c r="C5" s="5" t="s">
        <v>14</v>
      </c>
      <c r="D5" s="204">
        <v>58.9</v>
      </c>
      <c r="E5" s="204">
        <v>59.3</v>
      </c>
      <c r="F5" s="204">
        <v>60.5</v>
      </c>
      <c r="G5" s="204">
        <v>60.7</v>
      </c>
      <c r="H5" s="204">
        <v>63.2</v>
      </c>
      <c r="I5" s="204">
        <v>62.7</v>
      </c>
      <c r="J5" s="204">
        <v>61.2</v>
      </c>
      <c r="K5" s="204">
        <v>61.8</v>
      </c>
      <c r="L5" s="204">
        <v>63.4</v>
      </c>
      <c r="M5" s="204">
        <v>61</v>
      </c>
      <c r="N5" s="204">
        <v>57.9</v>
      </c>
      <c r="O5" s="204">
        <v>58.2</v>
      </c>
      <c r="P5" s="204">
        <v>58.6</v>
      </c>
      <c r="Q5" s="204">
        <v>57.9</v>
      </c>
      <c r="R5" s="204">
        <v>58.2</v>
      </c>
      <c r="S5" s="204">
        <v>55.3</v>
      </c>
      <c r="T5" s="204">
        <v>54.4</v>
      </c>
      <c r="U5" s="204">
        <v>54.5</v>
      </c>
      <c r="V5" s="204">
        <v>56</v>
      </c>
      <c r="W5" s="204">
        <v>51.7</v>
      </c>
      <c r="X5" s="204">
        <v>50.7</v>
      </c>
      <c r="Y5" s="204">
        <v>46.2</v>
      </c>
      <c r="Z5" s="204">
        <v>47.9</v>
      </c>
      <c r="AA5" s="204">
        <v>46.2</v>
      </c>
      <c r="AB5" s="204">
        <v>47.3</v>
      </c>
      <c r="AC5" s="205" t="s">
        <v>19</v>
      </c>
      <c r="AD5" s="206" t="s">
        <v>19</v>
      </c>
      <c r="AE5" s="206" t="s">
        <v>19</v>
      </c>
      <c r="AF5" s="285" t="s">
        <v>19</v>
      </c>
      <c r="AG5" s="205" t="s">
        <v>19</v>
      </c>
      <c r="AH5" s="205" t="s">
        <v>19</v>
      </c>
      <c r="AI5" s="205" t="s">
        <v>19</v>
      </c>
      <c r="AJ5" s="206" t="s">
        <v>19</v>
      </c>
      <c r="AK5" s="206" t="s">
        <v>19</v>
      </c>
      <c r="AL5" s="206" t="s">
        <v>19</v>
      </c>
      <c r="AM5" s="285" t="s">
        <v>19</v>
      </c>
      <c r="AN5" s="206" t="s">
        <v>19</v>
      </c>
      <c r="AO5" s="206" t="s">
        <v>19</v>
      </c>
      <c r="AP5" s="205" t="s">
        <v>19</v>
      </c>
      <c r="AQ5" s="205" t="s">
        <v>19</v>
      </c>
      <c r="AR5" s="205" t="s">
        <v>19</v>
      </c>
      <c r="AS5" s="206" t="s">
        <v>19</v>
      </c>
      <c r="AT5" s="206" t="s">
        <v>19</v>
      </c>
      <c r="AU5" s="1208" t="s">
        <v>19</v>
      </c>
      <c r="AV5" s="746"/>
      <c r="AW5" s="736"/>
      <c r="AX5" s="736"/>
      <c r="AY5" s="736"/>
      <c r="AZ5" s="736"/>
      <c r="BA5" s="736"/>
      <c r="BB5" s="736"/>
      <c r="BC5" s="736"/>
    </row>
    <row r="6" spans="2:55" ht="13.5">
      <c r="B6" s="6"/>
      <c r="C6" s="7" t="s">
        <v>54</v>
      </c>
      <c r="D6" s="208">
        <v>29.6</v>
      </c>
      <c r="E6" s="208">
        <v>27.7</v>
      </c>
      <c r="F6" s="208">
        <v>23.7</v>
      </c>
      <c r="G6" s="208">
        <v>29</v>
      </c>
      <c r="H6" s="208">
        <v>24.4</v>
      </c>
      <c r="I6" s="208">
        <v>32.1</v>
      </c>
      <c r="J6" s="208">
        <v>30</v>
      </c>
      <c r="K6" s="208">
        <v>32.3</v>
      </c>
      <c r="L6" s="208">
        <v>27.6</v>
      </c>
      <c r="M6" s="208">
        <v>24.3</v>
      </c>
      <c r="N6" s="208">
        <v>31.2</v>
      </c>
      <c r="O6" s="208">
        <v>29.7</v>
      </c>
      <c r="P6" s="208">
        <v>30.9</v>
      </c>
      <c r="Q6" s="208">
        <v>33.8</v>
      </c>
      <c r="R6" s="208">
        <v>29.8</v>
      </c>
      <c r="S6" s="208">
        <v>27.4</v>
      </c>
      <c r="T6" s="208">
        <v>26.6</v>
      </c>
      <c r="U6" s="208">
        <v>37.3</v>
      </c>
      <c r="V6" s="208">
        <v>29.8</v>
      </c>
      <c r="W6" s="208">
        <v>33.9</v>
      </c>
      <c r="X6" s="208">
        <v>24.2</v>
      </c>
      <c r="Y6" s="208">
        <v>25.1</v>
      </c>
      <c r="Z6" s="208">
        <v>29.9</v>
      </c>
      <c r="AA6" s="208">
        <v>30.8</v>
      </c>
      <c r="AB6" s="208">
        <v>30.5</v>
      </c>
      <c r="AC6" s="209" t="s">
        <v>19</v>
      </c>
      <c r="AD6" s="210" t="s">
        <v>19</v>
      </c>
      <c r="AE6" s="210" t="s">
        <v>19</v>
      </c>
      <c r="AF6" s="286" t="s">
        <v>19</v>
      </c>
      <c r="AG6" s="209" t="s">
        <v>19</v>
      </c>
      <c r="AH6" s="209" t="s">
        <v>19</v>
      </c>
      <c r="AI6" s="209" t="s">
        <v>19</v>
      </c>
      <c r="AJ6" s="210" t="s">
        <v>19</v>
      </c>
      <c r="AK6" s="210" t="s">
        <v>19</v>
      </c>
      <c r="AL6" s="210" t="s">
        <v>19</v>
      </c>
      <c r="AM6" s="286" t="s">
        <v>19</v>
      </c>
      <c r="AN6" s="210" t="s">
        <v>19</v>
      </c>
      <c r="AO6" s="210" t="s">
        <v>19</v>
      </c>
      <c r="AP6" s="209" t="s">
        <v>19</v>
      </c>
      <c r="AQ6" s="209" t="s">
        <v>19</v>
      </c>
      <c r="AR6" s="209" t="s">
        <v>19</v>
      </c>
      <c r="AS6" s="210" t="s">
        <v>19</v>
      </c>
      <c r="AT6" s="210" t="s">
        <v>19</v>
      </c>
      <c r="AU6" s="1209" t="s">
        <v>19</v>
      </c>
      <c r="AV6" s="747"/>
      <c r="AW6" s="34"/>
      <c r="AX6" s="34"/>
      <c r="AY6" s="34"/>
      <c r="AZ6" s="34"/>
      <c r="BA6" s="34"/>
      <c r="BB6" s="34"/>
      <c r="BC6" s="34"/>
    </row>
    <row r="7" spans="2:55" ht="13.5">
      <c r="B7" s="6"/>
      <c r="C7" s="7" t="s">
        <v>55</v>
      </c>
      <c r="D7" s="208">
        <v>30</v>
      </c>
      <c r="E7" s="208">
        <v>30.9</v>
      </c>
      <c r="F7" s="208">
        <v>30.1</v>
      </c>
      <c r="G7" s="208">
        <v>28.7</v>
      </c>
      <c r="H7" s="208">
        <v>33.8</v>
      </c>
      <c r="I7" s="208">
        <v>33.1</v>
      </c>
      <c r="J7" s="208">
        <v>30.2</v>
      </c>
      <c r="K7" s="208">
        <v>30.4</v>
      </c>
      <c r="L7" s="208">
        <v>26.4</v>
      </c>
      <c r="M7" s="208">
        <v>28.4</v>
      </c>
      <c r="N7" s="208">
        <v>29.9</v>
      </c>
      <c r="O7" s="208">
        <v>31.5</v>
      </c>
      <c r="P7" s="208">
        <v>32.2</v>
      </c>
      <c r="Q7" s="208">
        <v>33.1</v>
      </c>
      <c r="R7" s="208">
        <v>26.7</v>
      </c>
      <c r="S7" s="208">
        <v>39.7</v>
      </c>
      <c r="T7" s="208">
        <v>32.8</v>
      </c>
      <c r="U7" s="208">
        <v>26.3</v>
      </c>
      <c r="V7" s="208">
        <v>26.1</v>
      </c>
      <c r="W7" s="208">
        <v>27.1</v>
      </c>
      <c r="X7" s="208">
        <v>24.3</v>
      </c>
      <c r="Y7" s="208">
        <v>25.4</v>
      </c>
      <c r="Z7" s="208">
        <v>30.2</v>
      </c>
      <c r="AA7" s="208">
        <v>27.7</v>
      </c>
      <c r="AB7" s="208">
        <v>29.4</v>
      </c>
      <c r="AC7" s="209" t="s">
        <v>19</v>
      </c>
      <c r="AD7" s="210" t="s">
        <v>19</v>
      </c>
      <c r="AE7" s="210" t="s">
        <v>19</v>
      </c>
      <c r="AF7" s="286" t="s">
        <v>19</v>
      </c>
      <c r="AG7" s="209" t="s">
        <v>19</v>
      </c>
      <c r="AH7" s="209" t="s">
        <v>19</v>
      </c>
      <c r="AI7" s="209" t="s">
        <v>19</v>
      </c>
      <c r="AJ7" s="210" t="s">
        <v>19</v>
      </c>
      <c r="AK7" s="210" t="s">
        <v>19</v>
      </c>
      <c r="AL7" s="210" t="s">
        <v>19</v>
      </c>
      <c r="AM7" s="286" t="s">
        <v>19</v>
      </c>
      <c r="AN7" s="210" t="s">
        <v>19</v>
      </c>
      <c r="AO7" s="210" t="s">
        <v>19</v>
      </c>
      <c r="AP7" s="209" t="s">
        <v>19</v>
      </c>
      <c r="AQ7" s="209" t="s">
        <v>19</v>
      </c>
      <c r="AR7" s="209" t="s">
        <v>19</v>
      </c>
      <c r="AS7" s="210" t="s">
        <v>19</v>
      </c>
      <c r="AT7" s="210" t="s">
        <v>19</v>
      </c>
      <c r="AU7" s="1209" t="s">
        <v>19</v>
      </c>
      <c r="AV7" s="747"/>
      <c r="AW7" s="34"/>
      <c r="AX7" s="34"/>
      <c r="AY7" s="34"/>
      <c r="AZ7" s="34"/>
      <c r="BA7" s="34"/>
      <c r="BB7" s="34"/>
      <c r="BC7" s="34"/>
    </row>
    <row r="8" spans="2:55" ht="13.5">
      <c r="B8" s="6"/>
      <c r="C8" s="7" t="s">
        <v>56</v>
      </c>
      <c r="D8" s="208">
        <v>26.2</v>
      </c>
      <c r="E8" s="208">
        <v>32.2</v>
      </c>
      <c r="F8" s="208">
        <v>34.4</v>
      </c>
      <c r="G8" s="208">
        <v>33.5</v>
      </c>
      <c r="H8" s="208">
        <v>29</v>
      </c>
      <c r="I8" s="208">
        <v>34.1</v>
      </c>
      <c r="J8" s="208">
        <v>34.9</v>
      </c>
      <c r="K8" s="208">
        <v>35.8</v>
      </c>
      <c r="L8" s="208">
        <v>35.9</v>
      </c>
      <c r="M8" s="208">
        <v>36.3</v>
      </c>
      <c r="N8" s="208">
        <v>33.5</v>
      </c>
      <c r="O8" s="208">
        <v>33.1</v>
      </c>
      <c r="P8" s="208">
        <v>36.4</v>
      </c>
      <c r="Q8" s="208">
        <v>35.5</v>
      </c>
      <c r="R8" s="208">
        <v>34.5</v>
      </c>
      <c r="S8" s="208">
        <v>31.4</v>
      </c>
      <c r="T8" s="208">
        <v>36.5</v>
      </c>
      <c r="U8" s="208">
        <v>37.3</v>
      </c>
      <c r="V8" s="208">
        <v>39.4</v>
      </c>
      <c r="W8" s="208">
        <v>35</v>
      </c>
      <c r="X8" s="208">
        <v>26.5</v>
      </c>
      <c r="Y8" s="208">
        <v>32.3</v>
      </c>
      <c r="Z8" s="208">
        <v>27.9</v>
      </c>
      <c r="AA8" s="208">
        <v>29.5</v>
      </c>
      <c r="AB8" s="208">
        <v>26.2</v>
      </c>
      <c r="AC8" s="209" t="s">
        <v>19</v>
      </c>
      <c r="AD8" s="210" t="s">
        <v>19</v>
      </c>
      <c r="AE8" s="210" t="s">
        <v>19</v>
      </c>
      <c r="AF8" s="286" t="s">
        <v>19</v>
      </c>
      <c r="AG8" s="209" t="s">
        <v>19</v>
      </c>
      <c r="AH8" s="209" t="s">
        <v>19</v>
      </c>
      <c r="AI8" s="209" t="s">
        <v>19</v>
      </c>
      <c r="AJ8" s="210" t="s">
        <v>19</v>
      </c>
      <c r="AK8" s="210" t="s">
        <v>19</v>
      </c>
      <c r="AL8" s="210" t="s">
        <v>19</v>
      </c>
      <c r="AM8" s="286" t="s">
        <v>19</v>
      </c>
      <c r="AN8" s="210" t="s">
        <v>19</v>
      </c>
      <c r="AO8" s="210" t="s">
        <v>19</v>
      </c>
      <c r="AP8" s="209" t="s">
        <v>19</v>
      </c>
      <c r="AQ8" s="209" t="s">
        <v>19</v>
      </c>
      <c r="AR8" s="209" t="s">
        <v>19</v>
      </c>
      <c r="AS8" s="210" t="s">
        <v>19</v>
      </c>
      <c r="AT8" s="210" t="s">
        <v>19</v>
      </c>
      <c r="AU8" s="1209" t="s">
        <v>19</v>
      </c>
      <c r="AV8" s="747"/>
      <c r="AW8" s="34"/>
      <c r="AX8" s="34"/>
      <c r="AY8" s="34"/>
      <c r="AZ8" s="34"/>
      <c r="BA8" s="34"/>
      <c r="BB8" s="34"/>
      <c r="BC8" s="34"/>
    </row>
    <row r="9" spans="2:55" ht="13.5">
      <c r="B9" s="3"/>
      <c r="C9" s="8" t="s">
        <v>57</v>
      </c>
      <c r="D9" s="212">
        <v>28.8</v>
      </c>
      <c r="E9" s="212">
        <v>26</v>
      </c>
      <c r="F9" s="212">
        <v>23</v>
      </c>
      <c r="G9" s="212">
        <v>27.9</v>
      </c>
      <c r="H9" s="212">
        <v>25.5</v>
      </c>
      <c r="I9" s="212">
        <v>27.8</v>
      </c>
      <c r="J9" s="212">
        <v>27.5</v>
      </c>
      <c r="K9" s="212">
        <v>25.2</v>
      </c>
      <c r="L9" s="212">
        <v>26.1</v>
      </c>
      <c r="M9" s="212">
        <v>28.6</v>
      </c>
      <c r="N9" s="212">
        <v>23.5</v>
      </c>
      <c r="O9" s="212">
        <v>23.7</v>
      </c>
      <c r="P9" s="212">
        <v>22.9</v>
      </c>
      <c r="Q9" s="212">
        <v>22.1</v>
      </c>
      <c r="R9" s="212">
        <v>22.9</v>
      </c>
      <c r="S9" s="212">
        <v>22.2</v>
      </c>
      <c r="T9" s="212">
        <v>24.1</v>
      </c>
      <c r="U9" s="212">
        <v>23.1</v>
      </c>
      <c r="V9" s="212">
        <v>24.9</v>
      </c>
      <c r="W9" s="212">
        <v>22.1</v>
      </c>
      <c r="X9" s="212">
        <v>21.9</v>
      </c>
      <c r="Y9" s="212">
        <v>18.4</v>
      </c>
      <c r="Z9" s="212">
        <v>22.4</v>
      </c>
      <c r="AA9" s="212">
        <v>24.6</v>
      </c>
      <c r="AB9" s="212">
        <v>22.9</v>
      </c>
      <c r="AC9" s="213" t="s">
        <v>19</v>
      </c>
      <c r="AD9" s="214" t="s">
        <v>19</v>
      </c>
      <c r="AE9" s="214" t="s">
        <v>19</v>
      </c>
      <c r="AF9" s="287" t="s">
        <v>19</v>
      </c>
      <c r="AG9" s="213" t="s">
        <v>19</v>
      </c>
      <c r="AH9" s="213" t="s">
        <v>19</v>
      </c>
      <c r="AI9" s="213" t="s">
        <v>19</v>
      </c>
      <c r="AJ9" s="214" t="s">
        <v>19</v>
      </c>
      <c r="AK9" s="214" t="s">
        <v>19</v>
      </c>
      <c r="AL9" s="214" t="s">
        <v>19</v>
      </c>
      <c r="AM9" s="287" t="s">
        <v>19</v>
      </c>
      <c r="AN9" s="214" t="s">
        <v>19</v>
      </c>
      <c r="AO9" s="214" t="s">
        <v>19</v>
      </c>
      <c r="AP9" s="213" t="s">
        <v>19</v>
      </c>
      <c r="AQ9" s="213" t="s">
        <v>19</v>
      </c>
      <c r="AR9" s="213" t="s">
        <v>19</v>
      </c>
      <c r="AS9" s="214" t="s">
        <v>19</v>
      </c>
      <c r="AT9" s="214" t="s">
        <v>19</v>
      </c>
      <c r="AU9" s="1210" t="s">
        <v>19</v>
      </c>
      <c r="AV9" s="747"/>
      <c r="AW9" s="34"/>
      <c r="AX9" s="34"/>
      <c r="AY9" s="34"/>
      <c r="AZ9" s="34"/>
      <c r="BA9" s="34"/>
      <c r="BB9" s="34"/>
      <c r="BC9" s="34"/>
    </row>
    <row r="10" spans="2:55" ht="13.5">
      <c r="B10" s="3">
        <v>2</v>
      </c>
      <c r="C10" s="4" t="s">
        <v>15</v>
      </c>
      <c r="D10" s="709" t="s">
        <v>19</v>
      </c>
      <c r="E10" s="709" t="s">
        <v>19</v>
      </c>
      <c r="F10" s="709" t="s">
        <v>19</v>
      </c>
      <c r="G10" s="709" t="s">
        <v>19</v>
      </c>
      <c r="H10" s="709" t="s">
        <v>19</v>
      </c>
      <c r="I10" s="709" t="s">
        <v>19</v>
      </c>
      <c r="J10" s="709" t="s">
        <v>19</v>
      </c>
      <c r="K10" s="709" t="s">
        <v>19</v>
      </c>
      <c r="L10" s="709" t="s">
        <v>19</v>
      </c>
      <c r="M10" s="709" t="s">
        <v>19</v>
      </c>
      <c r="N10" s="709" t="s">
        <v>19</v>
      </c>
      <c r="O10" s="709" t="s">
        <v>19</v>
      </c>
      <c r="P10" s="709" t="s">
        <v>19</v>
      </c>
      <c r="Q10" s="709" t="s">
        <v>19</v>
      </c>
      <c r="R10" s="709" t="s">
        <v>19</v>
      </c>
      <c r="S10" s="709" t="s">
        <v>19</v>
      </c>
      <c r="T10" s="709" t="s">
        <v>19</v>
      </c>
      <c r="U10" s="709" t="s">
        <v>19</v>
      </c>
      <c r="V10" s="709" t="s">
        <v>19</v>
      </c>
      <c r="W10" s="709" t="s">
        <v>19</v>
      </c>
      <c r="X10" s="709" t="s">
        <v>19</v>
      </c>
      <c r="Y10" s="709" t="s">
        <v>19</v>
      </c>
      <c r="Z10" s="709" t="s">
        <v>19</v>
      </c>
      <c r="AA10" s="709" t="s">
        <v>19</v>
      </c>
      <c r="AB10" s="709" t="s">
        <v>19</v>
      </c>
      <c r="AC10" s="710">
        <v>48.4</v>
      </c>
      <c r="AD10" s="711">
        <v>50.2</v>
      </c>
      <c r="AE10" s="711">
        <v>51.9</v>
      </c>
      <c r="AF10" s="761">
        <v>55.9</v>
      </c>
      <c r="AG10" s="710">
        <v>55.7</v>
      </c>
      <c r="AH10" s="710">
        <v>49.7</v>
      </c>
      <c r="AI10" s="710">
        <v>47.6</v>
      </c>
      <c r="AJ10" s="711">
        <v>48.7</v>
      </c>
      <c r="AK10" s="711">
        <v>49.6</v>
      </c>
      <c r="AL10" s="711">
        <v>44.5</v>
      </c>
      <c r="AM10" s="761">
        <v>48.1</v>
      </c>
      <c r="AN10" s="711">
        <v>48.9</v>
      </c>
      <c r="AO10" s="711">
        <v>50.9</v>
      </c>
      <c r="AP10" s="710">
        <v>48.8</v>
      </c>
      <c r="AQ10" s="710">
        <v>49.7</v>
      </c>
      <c r="AR10" s="710">
        <v>48.1</v>
      </c>
      <c r="AS10" s="711">
        <v>37.1</v>
      </c>
      <c r="AT10" s="711">
        <v>41.6</v>
      </c>
      <c r="AU10" s="767">
        <v>47.1</v>
      </c>
      <c r="AV10" s="758"/>
      <c r="AW10" s="34"/>
      <c r="AX10" s="34"/>
      <c r="AY10" s="34"/>
      <c r="AZ10" s="34"/>
      <c r="BA10" s="34"/>
      <c r="BB10" s="34"/>
      <c r="BC10" s="34"/>
    </row>
    <row r="11" spans="2:55" ht="13.5">
      <c r="B11" s="9"/>
      <c r="C11" s="5" t="s">
        <v>15</v>
      </c>
      <c r="D11" s="204">
        <v>53.4</v>
      </c>
      <c r="E11" s="204">
        <v>57.7</v>
      </c>
      <c r="F11" s="204">
        <v>56.6</v>
      </c>
      <c r="G11" s="204">
        <v>58.9</v>
      </c>
      <c r="H11" s="204">
        <v>64.6</v>
      </c>
      <c r="I11" s="204">
        <v>65.9</v>
      </c>
      <c r="J11" s="204">
        <v>65.7</v>
      </c>
      <c r="K11" s="204">
        <v>67.2</v>
      </c>
      <c r="L11" s="204">
        <v>65.3</v>
      </c>
      <c r="M11" s="204">
        <v>65.9</v>
      </c>
      <c r="N11" s="204">
        <v>63.8</v>
      </c>
      <c r="O11" s="204">
        <v>60.2</v>
      </c>
      <c r="P11" s="204">
        <v>60.1</v>
      </c>
      <c r="Q11" s="204">
        <v>57.9</v>
      </c>
      <c r="R11" s="204">
        <v>54.8</v>
      </c>
      <c r="S11" s="204">
        <v>52.8</v>
      </c>
      <c r="T11" s="204">
        <v>57.1</v>
      </c>
      <c r="U11" s="204">
        <v>55.7</v>
      </c>
      <c r="V11" s="204">
        <v>56.2</v>
      </c>
      <c r="W11" s="204">
        <v>51.8</v>
      </c>
      <c r="X11" s="204">
        <v>51.3</v>
      </c>
      <c r="Y11" s="204">
        <v>49.4</v>
      </c>
      <c r="Z11" s="204">
        <v>46.2</v>
      </c>
      <c r="AA11" s="204">
        <v>48.6</v>
      </c>
      <c r="AB11" s="204">
        <v>48.5</v>
      </c>
      <c r="AC11" s="209" t="s">
        <v>19</v>
      </c>
      <c r="AD11" s="210" t="s">
        <v>19</v>
      </c>
      <c r="AE11" s="210" t="s">
        <v>19</v>
      </c>
      <c r="AF11" s="286" t="s">
        <v>19</v>
      </c>
      <c r="AG11" s="209" t="s">
        <v>19</v>
      </c>
      <c r="AH11" s="209" t="s">
        <v>19</v>
      </c>
      <c r="AI11" s="209" t="s">
        <v>19</v>
      </c>
      <c r="AJ11" s="210" t="s">
        <v>19</v>
      </c>
      <c r="AK11" s="210" t="s">
        <v>19</v>
      </c>
      <c r="AL11" s="210" t="s">
        <v>19</v>
      </c>
      <c r="AM11" s="286" t="s">
        <v>19</v>
      </c>
      <c r="AN11" s="210" t="s">
        <v>19</v>
      </c>
      <c r="AO11" s="210" t="s">
        <v>19</v>
      </c>
      <c r="AP11" s="209" t="s">
        <v>19</v>
      </c>
      <c r="AQ11" s="209" t="s">
        <v>19</v>
      </c>
      <c r="AR11" s="209" t="s">
        <v>19</v>
      </c>
      <c r="AS11" s="210" t="s">
        <v>19</v>
      </c>
      <c r="AT11" s="210" t="s">
        <v>19</v>
      </c>
      <c r="AU11" s="1209" t="s">
        <v>19</v>
      </c>
      <c r="AV11" s="747"/>
      <c r="AW11" s="34"/>
      <c r="AX11" s="34"/>
      <c r="AY11" s="34"/>
      <c r="AZ11" s="34"/>
      <c r="BA11" s="34"/>
      <c r="BB11" s="34"/>
      <c r="BC11" s="34"/>
    </row>
    <row r="12" spans="2:48" ht="13.5">
      <c r="B12" s="10"/>
      <c r="C12" s="8" t="s">
        <v>52</v>
      </c>
      <c r="D12" s="212">
        <v>25.1</v>
      </c>
      <c r="E12" s="212">
        <v>29</v>
      </c>
      <c r="F12" s="212">
        <v>26.2</v>
      </c>
      <c r="G12" s="212">
        <v>24.7</v>
      </c>
      <c r="H12" s="212">
        <v>29.9</v>
      </c>
      <c r="I12" s="212">
        <v>29.6</v>
      </c>
      <c r="J12" s="212">
        <v>27.5</v>
      </c>
      <c r="K12" s="212">
        <v>28.9</v>
      </c>
      <c r="L12" s="212">
        <v>31</v>
      </c>
      <c r="M12" s="212">
        <v>34.7</v>
      </c>
      <c r="N12" s="212">
        <v>36.1</v>
      </c>
      <c r="O12" s="212">
        <v>29.7</v>
      </c>
      <c r="P12" s="212">
        <v>31.7</v>
      </c>
      <c r="Q12" s="212">
        <v>28.7</v>
      </c>
      <c r="R12" s="212">
        <v>31.6</v>
      </c>
      <c r="S12" s="212">
        <v>27.2</v>
      </c>
      <c r="T12" s="212">
        <v>26.3</v>
      </c>
      <c r="U12" s="212">
        <v>29.1</v>
      </c>
      <c r="V12" s="212">
        <v>33.9</v>
      </c>
      <c r="W12" s="212">
        <v>29.6</v>
      </c>
      <c r="X12" s="212">
        <v>28.1</v>
      </c>
      <c r="Y12" s="212">
        <v>31.2</v>
      </c>
      <c r="Z12" s="212">
        <v>32.3</v>
      </c>
      <c r="AA12" s="212">
        <v>30.9</v>
      </c>
      <c r="AB12" s="212">
        <v>32.5</v>
      </c>
      <c r="AC12" s="209" t="s">
        <v>19</v>
      </c>
      <c r="AD12" s="210" t="s">
        <v>19</v>
      </c>
      <c r="AE12" s="210" t="s">
        <v>19</v>
      </c>
      <c r="AF12" s="286" t="s">
        <v>19</v>
      </c>
      <c r="AG12" s="209" t="s">
        <v>19</v>
      </c>
      <c r="AH12" s="209" t="s">
        <v>19</v>
      </c>
      <c r="AI12" s="209" t="s">
        <v>19</v>
      </c>
      <c r="AJ12" s="210" t="s">
        <v>19</v>
      </c>
      <c r="AK12" s="210" t="s">
        <v>19</v>
      </c>
      <c r="AL12" s="210" t="s">
        <v>19</v>
      </c>
      <c r="AM12" s="286" t="s">
        <v>19</v>
      </c>
      <c r="AN12" s="210" t="s">
        <v>19</v>
      </c>
      <c r="AO12" s="210" t="s">
        <v>19</v>
      </c>
      <c r="AP12" s="209" t="s">
        <v>19</v>
      </c>
      <c r="AQ12" s="209" t="s">
        <v>19</v>
      </c>
      <c r="AR12" s="209" t="s">
        <v>19</v>
      </c>
      <c r="AS12" s="210" t="s">
        <v>19</v>
      </c>
      <c r="AT12" s="210" t="s">
        <v>19</v>
      </c>
      <c r="AU12" s="1209" t="s">
        <v>19</v>
      </c>
      <c r="AV12" s="747"/>
    </row>
    <row r="13" spans="2:48" ht="13.5">
      <c r="B13" s="3">
        <v>3</v>
      </c>
      <c r="C13" s="4" t="s">
        <v>16</v>
      </c>
      <c r="D13" s="741" t="s">
        <v>19</v>
      </c>
      <c r="E13" s="741" t="s">
        <v>19</v>
      </c>
      <c r="F13" s="741" t="s">
        <v>19</v>
      </c>
      <c r="G13" s="741" t="s">
        <v>19</v>
      </c>
      <c r="H13" s="741" t="s">
        <v>19</v>
      </c>
      <c r="I13" s="741" t="s">
        <v>19</v>
      </c>
      <c r="J13" s="741" t="s">
        <v>19</v>
      </c>
      <c r="K13" s="741" t="s">
        <v>19</v>
      </c>
      <c r="L13" s="741" t="s">
        <v>19</v>
      </c>
      <c r="M13" s="741" t="s">
        <v>19</v>
      </c>
      <c r="N13" s="741" t="s">
        <v>19</v>
      </c>
      <c r="O13" s="709" t="s">
        <v>19</v>
      </c>
      <c r="P13" s="709" t="s">
        <v>19</v>
      </c>
      <c r="Q13" s="709" t="s">
        <v>19</v>
      </c>
      <c r="R13" s="709" t="s">
        <v>19</v>
      </c>
      <c r="S13" s="709" t="s">
        <v>19</v>
      </c>
      <c r="T13" s="709" t="s">
        <v>19</v>
      </c>
      <c r="U13" s="709" t="s">
        <v>19</v>
      </c>
      <c r="V13" s="709" t="s">
        <v>19</v>
      </c>
      <c r="W13" s="709" t="s">
        <v>19</v>
      </c>
      <c r="X13" s="709" t="s">
        <v>19</v>
      </c>
      <c r="Y13" s="709" t="s">
        <v>19</v>
      </c>
      <c r="Z13" s="709" t="s">
        <v>19</v>
      </c>
      <c r="AA13" s="709" t="s">
        <v>19</v>
      </c>
      <c r="AB13" s="709" t="s">
        <v>19</v>
      </c>
      <c r="AC13" s="709" t="s">
        <v>19</v>
      </c>
      <c r="AD13" s="711">
        <v>53.4</v>
      </c>
      <c r="AE13" s="711">
        <v>51.2</v>
      </c>
      <c r="AF13" s="761">
        <v>53</v>
      </c>
      <c r="AG13" s="710">
        <v>52</v>
      </c>
      <c r="AH13" s="710">
        <v>44.8</v>
      </c>
      <c r="AI13" s="710">
        <v>42.7</v>
      </c>
      <c r="AJ13" s="711">
        <v>43</v>
      </c>
      <c r="AK13" s="711">
        <v>39.9</v>
      </c>
      <c r="AL13" s="711">
        <v>40.4</v>
      </c>
      <c r="AM13" s="761">
        <v>40.1</v>
      </c>
      <c r="AN13" s="711">
        <v>39.6</v>
      </c>
      <c r="AO13" s="711">
        <v>41.4</v>
      </c>
      <c r="AP13" s="710">
        <v>41.7</v>
      </c>
      <c r="AQ13" s="710">
        <v>41.5</v>
      </c>
      <c r="AR13" s="710">
        <v>41.6</v>
      </c>
      <c r="AS13" s="711">
        <v>32.9</v>
      </c>
      <c r="AT13" s="711">
        <v>35.4</v>
      </c>
      <c r="AU13" s="767">
        <v>40.3</v>
      </c>
      <c r="AV13" s="758"/>
    </row>
    <row r="14" spans="2:48" ht="13.5">
      <c r="B14" s="9"/>
      <c r="C14" s="158" t="s">
        <v>16</v>
      </c>
      <c r="D14" s="218">
        <v>43.5</v>
      </c>
      <c r="E14" s="218">
        <v>47.7</v>
      </c>
      <c r="F14" s="218">
        <v>48.6</v>
      </c>
      <c r="G14" s="218">
        <v>52.9</v>
      </c>
      <c r="H14" s="218">
        <v>59.1</v>
      </c>
      <c r="I14" s="218">
        <v>61.2</v>
      </c>
      <c r="J14" s="218">
        <v>61.4</v>
      </c>
      <c r="K14" s="218">
        <v>60.2</v>
      </c>
      <c r="L14" s="218">
        <v>61.2</v>
      </c>
      <c r="M14" s="218">
        <v>63.2</v>
      </c>
      <c r="N14" s="218">
        <v>57.4</v>
      </c>
      <c r="O14" s="218">
        <v>55.6</v>
      </c>
      <c r="P14" s="218">
        <v>57.5</v>
      </c>
      <c r="Q14" s="218">
        <v>55.9</v>
      </c>
      <c r="R14" s="218">
        <v>53.4</v>
      </c>
      <c r="S14" s="218">
        <v>51.5</v>
      </c>
      <c r="T14" s="218">
        <v>54</v>
      </c>
      <c r="U14" s="218">
        <v>54.6</v>
      </c>
      <c r="V14" s="218">
        <v>53.5</v>
      </c>
      <c r="W14" s="218">
        <v>50.9</v>
      </c>
      <c r="X14" s="218">
        <v>50.2</v>
      </c>
      <c r="Y14" s="218">
        <v>49.2</v>
      </c>
      <c r="Z14" s="218">
        <v>47.6</v>
      </c>
      <c r="AA14" s="218">
        <v>48.1</v>
      </c>
      <c r="AB14" s="218">
        <v>50.6</v>
      </c>
      <c r="AC14" s="762">
        <v>53.5</v>
      </c>
      <c r="AD14" s="206" t="s">
        <v>19</v>
      </c>
      <c r="AE14" s="206" t="s">
        <v>19</v>
      </c>
      <c r="AF14" s="285" t="s">
        <v>19</v>
      </c>
      <c r="AG14" s="205" t="s">
        <v>19</v>
      </c>
      <c r="AH14" s="205" t="s">
        <v>19</v>
      </c>
      <c r="AI14" s="205" t="s">
        <v>19</v>
      </c>
      <c r="AJ14" s="206" t="s">
        <v>19</v>
      </c>
      <c r="AK14" s="206" t="s">
        <v>19</v>
      </c>
      <c r="AL14" s="206" t="s">
        <v>19</v>
      </c>
      <c r="AM14" s="285" t="s">
        <v>19</v>
      </c>
      <c r="AN14" s="206" t="s">
        <v>19</v>
      </c>
      <c r="AO14" s="206" t="s">
        <v>19</v>
      </c>
      <c r="AP14" s="205" t="s">
        <v>19</v>
      </c>
      <c r="AQ14" s="205" t="s">
        <v>19</v>
      </c>
      <c r="AR14" s="205" t="s">
        <v>19</v>
      </c>
      <c r="AS14" s="206" t="s">
        <v>19</v>
      </c>
      <c r="AT14" s="206" t="s">
        <v>19</v>
      </c>
      <c r="AU14" s="1208" t="s">
        <v>19</v>
      </c>
      <c r="AV14" s="746"/>
    </row>
    <row r="15" spans="2:48" ht="13.5">
      <c r="B15" s="13"/>
      <c r="C15" s="7" t="s">
        <v>48</v>
      </c>
      <c r="D15" s="220">
        <v>22.6</v>
      </c>
      <c r="E15" s="220">
        <v>25.9</v>
      </c>
      <c r="F15" s="220">
        <v>25.9</v>
      </c>
      <c r="G15" s="220">
        <v>28</v>
      </c>
      <c r="H15" s="220">
        <v>26.8</v>
      </c>
      <c r="I15" s="220">
        <v>24.5</v>
      </c>
      <c r="J15" s="220">
        <v>25.5</v>
      </c>
      <c r="K15" s="220">
        <v>27.3</v>
      </c>
      <c r="L15" s="220">
        <v>26.6</v>
      </c>
      <c r="M15" s="220">
        <v>27.2</v>
      </c>
      <c r="N15" s="220">
        <v>24.1</v>
      </c>
      <c r="O15" s="220">
        <v>21.8</v>
      </c>
      <c r="P15" s="220">
        <v>26.2</v>
      </c>
      <c r="Q15" s="220">
        <v>23.5</v>
      </c>
      <c r="R15" s="220">
        <v>22.2</v>
      </c>
      <c r="S15" s="220">
        <v>22.2</v>
      </c>
      <c r="T15" s="220">
        <v>21.3</v>
      </c>
      <c r="U15" s="220">
        <v>20.9</v>
      </c>
      <c r="V15" s="220">
        <v>24.6</v>
      </c>
      <c r="W15" s="220">
        <v>25</v>
      </c>
      <c r="X15" s="220">
        <v>22.9</v>
      </c>
      <c r="Y15" s="220">
        <v>22.3</v>
      </c>
      <c r="Z15" s="220">
        <v>22.8</v>
      </c>
      <c r="AA15" s="220">
        <v>24.6</v>
      </c>
      <c r="AB15" s="220">
        <v>24.3</v>
      </c>
      <c r="AC15" s="220">
        <v>36</v>
      </c>
      <c r="AD15" s="210" t="s">
        <v>19</v>
      </c>
      <c r="AE15" s="210" t="s">
        <v>19</v>
      </c>
      <c r="AF15" s="286" t="s">
        <v>19</v>
      </c>
      <c r="AG15" s="209" t="s">
        <v>19</v>
      </c>
      <c r="AH15" s="209" t="s">
        <v>19</v>
      </c>
      <c r="AI15" s="209" t="s">
        <v>19</v>
      </c>
      <c r="AJ15" s="210" t="s">
        <v>19</v>
      </c>
      <c r="AK15" s="210" t="s">
        <v>19</v>
      </c>
      <c r="AL15" s="210" t="s">
        <v>19</v>
      </c>
      <c r="AM15" s="286" t="s">
        <v>19</v>
      </c>
      <c r="AN15" s="210" t="s">
        <v>19</v>
      </c>
      <c r="AO15" s="210" t="s">
        <v>19</v>
      </c>
      <c r="AP15" s="209" t="s">
        <v>19</v>
      </c>
      <c r="AQ15" s="209" t="s">
        <v>19</v>
      </c>
      <c r="AR15" s="209" t="s">
        <v>19</v>
      </c>
      <c r="AS15" s="210" t="s">
        <v>19</v>
      </c>
      <c r="AT15" s="210" t="s">
        <v>19</v>
      </c>
      <c r="AU15" s="1209" t="s">
        <v>19</v>
      </c>
      <c r="AV15" s="747"/>
    </row>
    <row r="16" spans="2:48" ht="13.5">
      <c r="B16" s="13"/>
      <c r="C16" s="7" t="s">
        <v>49</v>
      </c>
      <c r="D16" s="220">
        <v>26.6</v>
      </c>
      <c r="E16" s="220">
        <v>28.1</v>
      </c>
      <c r="F16" s="220">
        <v>29.8</v>
      </c>
      <c r="G16" s="220">
        <v>32.2</v>
      </c>
      <c r="H16" s="220">
        <v>37.4</v>
      </c>
      <c r="I16" s="220">
        <v>37.2</v>
      </c>
      <c r="J16" s="220">
        <v>32.8</v>
      </c>
      <c r="K16" s="220">
        <v>34.3</v>
      </c>
      <c r="L16" s="220">
        <v>36.6</v>
      </c>
      <c r="M16" s="220">
        <v>35.4</v>
      </c>
      <c r="N16" s="220">
        <v>28.2</v>
      </c>
      <c r="O16" s="220">
        <v>29.5</v>
      </c>
      <c r="P16" s="220">
        <v>30.6</v>
      </c>
      <c r="Q16" s="220">
        <v>30.3</v>
      </c>
      <c r="R16" s="220">
        <v>27.5</v>
      </c>
      <c r="S16" s="220">
        <v>20.9</v>
      </c>
      <c r="T16" s="220">
        <v>24.8</v>
      </c>
      <c r="U16" s="220">
        <v>25</v>
      </c>
      <c r="V16" s="220">
        <v>27.8</v>
      </c>
      <c r="W16" s="220">
        <v>26.1</v>
      </c>
      <c r="X16" s="220">
        <v>26.1</v>
      </c>
      <c r="Y16" s="220">
        <v>25.8</v>
      </c>
      <c r="Z16" s="220">
        <v>29.7</v>
      </c>
      <c r="AA16" s="220">
        <v>28</v>
      </c>
      <c r="AB16" s="220">
        <v>30.4</v>
      </c>
      <c r="AC16" s="220">
        <v>31</v>
      </c>
      <c r="AD16" s="210" t="s">
        <v>19</v>
      </c>
      <c r="AE16" s="210" t="s">
        <v>19</v>
      </c>
      <c r="AF16" s="286" t="s">
        <v>19</v>
      </c>
      <c r="AG16" s="209" t="s">
        <v>19</v>
      </c>
      <c r="AH16" s="209" t="s">
        <v>19</v>
      </c>
      <c r="AI16" s="209" t="s">
        <v>19</v>
      </c>
      <c r="AJ16" s="210" t="s">
        <v>19</v>
      </c>
      <c r="AK16" s="210" t="s">
        <v>19</v>
      </c>
      <c r="AL16" s="210" t="s">
        <v>19</v>
      </c>
      <c r="AM16" s="286" t="s">
        <v>19</v>
      </c>
      <c r="AN16" s="210" t="s">
        <v>19</v>
      </c>
      <c r="AO16" s="210" t="s">
        <v>19</v>
      </c>
      <c r="AP16" s="209" t="s">
        <v>19</v>
      </c>
      <c r="AQ16" s="209" t="s">
        <v>19</v>
      </c>
      <c r="AR16" s="209" t="s">
        <v>19</v>
      </c>
      <c r="AS16" s="210" t="s">
        <v>19</v>
      </c>
      <c r="AT16" s="210" t="s">
        <v>19</v>
      </c>
      <c r="AU16" s="1209" t="s">
        <v>19</v>
      </c>
      <c r="AV16" s="747"/>
    </row>
    <row r="17" spans="2:48" ht="13.5">
      <c r="B17" s="13"/>
      <c r="C17" s="7" t="s">
        <v>50</v>
      </c>
      <c r="D17" s="220">
        <v>62.9</v>
      </c>
      <c r="E17" s="220">
        <v>58.5</v>
      </c>
      <c r="F17" s="220">
        <v>61.3</v>
      </c>
      <c r="G17" s="220">
        <v>60</v>
      </c>
      <c r="H17" s="220">
        <v>61.4</v>
      </c>
      <c r="I17" s="220">
        <v>69.8</v>
      </c>
      <c r="J17" s="220">
        <v>76</v>
      </c>
      <c r="K17" s="220">
        <v>81.5</v>
      </c>
      <c r="L17" s="220">
        <v>82.8</v>
      </c>
      <c r="M17" s="220">
        <v>81.3</v>
      </c>
      <c r="N17" s="220">
        <v>75.2</v>
      </c>
      <c r="O17" s="220">
        <v>72</v>
      </c>
      <c r="P17" s="220">
        <v>72.2</v>
      </c>
      <c r="Q17" s="220">
        <v>71.4</v>
      </c>
      <c r="R17" s="220">
        <v>68.7</v>
      </c>
      <c r="S17" s="220">
        <v>69.7</v>
      </c>
      <c r="T17" s="220">
        <v>68</v>
      </c>
      <c r="U17" s="220">
        <v>72</v>
      </c>
      <c r="V17" s="220">
        <v>71.4</v>
      </c>
      <c r="W17" s="220">
        <v>70.8</v>
      </c>
      <c r="X17" s="220">
        <v>70.3</v>
      </c>
      <c r="Y17" s="220">
        <v>65.3</v>
      </c>
      <c r="Z17" s="220">
        <v>66.6</v>
      </c>
      <c r="AA17" s="220">
        <v>69.7</v>
      </c>
      <c r="AB17" s="220">
        <v>71.8</v>
      </c>
      <c r="AC17" s="220">
        <v>68.4</v>
      </c>
      <c r="AD17" s="210" t="s">
        <v>19</v>
      </c>
      <c r="AE17" s="210" t="s">
        <v>19</v>
      </c>
      <c r="AF17" s="286" t="s">
        <v>19</v>
      </c>
      <c r="AG17" s="209" t="s">
        <v>19</v>
      </c>
      <c r="AH17" s="209" t="s">
        <v>19</v>
      </c>
      <c r="AI17" s="209" t="s">
        <v>19</v>
      </c>
      <c r="AJ17" s="210" t="s">
        <v>19</v>
      </c>
      <c r="AK17" s="210" t="s">
        <v>19</v>
      </c>
      <c r="AL17" s="210" t="s">
        <v>19</v>
      </c>
      <c r="AM17" s="286" t="s">
        <v>19</v>
      </c>
      <c r="AN17" s="210" t="s">
        <v>19</v>
      </c>
      <c r="AO17" s="210" t="s">
        <v>19</v>
      </c>
      <c r="AP17" s="209" t="s">
        <v>19</v>
      </c>
      <c r="AQ17" s="209" t="s">
        <v>19</v>
      </c>
      <c r="AR17" s="209" t="s">
        <v>19</v>
      </c>
      <c r="AS17" s="210" t="s">
        <v>19</v>
      </c>
      <c r="AT17" s="210" t="s">
        <v>19</v>
      </c>
      <c r="AU17" s="1209" t="s">
        <v>19</v>
      </c>
      <c r="AV17" s="747"/>
    </row>
    <row r="18" spans="2:48" ht="13.5">
      <c r="B18" s="13"/>
      <c r="C18" s="158" t="s">
        <v>51</v>
      </c>
      <c r="D18" s="299">
        <v>38</v>
      </c>
      <c r="E18" s="299">
        <v>34.5</v>
      </c>
      <c r="F18" s="299">
        <v>41.6</v>
      </c>
      <c r="G18" s="299">
        <v>43.2</v>
      </c>
      <c r="H18" s="299">
        <v>46.3</v>
      </c>
      <c r="I18" s="299">
        <v>46.4</v>
      </c>
      <c r="J18" s="299">
        <v>45.9</v>
      </c>
      <c r="K18" s="299">
        <v>51.6</v>
      </c>
      <c r="L18" s="299">
        <v>51.4</v>
      </c>
      <c r="M18" s="299">
        <v>51.9</v>
      </c>
      <c r="N18" s="299">
        <v>39.6</v>
      </c>
      <c r="O18" s="299">
        <v>39.7</v>
      </c>
      <c r="P18" s="299">
        <v>38</v>
      </c>
      <c r="Q18" s="299">
        <v>37</v>
      </c>
      <c r="R18" s="299">
        <v>36.6</v>
      </c>
      <c r="S18" s="299">
        <v>33.1</v>
      </c>
      <c r="T18" s="299">
        <v>39.9</v>
      </c>
      <c r="U18" s="299">
        <v>35.8</v>
      </c>
      <c r="V18" s="299">
        <v>43</v>
      </c>
      <c r="W18" s="299">
        <v>39.6</v>
      </c>
      <c r="X18" s="299">
        <v>39.7</v>
      </c>
      <c r="Y18" s="299">
        <v>36.8</v>
      </c>
      <c r="Z18" s="299">
        <v>43.2</v>
      </c>
      <c r="AA18" s="299">
        <v>43.6</v>
      </c>
      <c r="AB18" s="299">
        <v>42.2</v>
      </c>
      <c r="AC18" s="299">
        <v>44.4</v>
      </c>
      <c r="AD18" s="234" t="s">
        <v>19</v>
      </c>
      <c r="AE18" s="234" t="s">
        <v>19</v>
      </c>
      <c r="AF18" s="290" t="s">
        <v>19</v>
      </c>
      <c r="AG18" s="233" t="s">
        <v>19</v>
      </c>
      <c r="AH18" s="233" t="s">
        <v>19</v>
      </c>
      <c r="AI18" s="233" t="s">
        <v>19</v>
      </c>
      <c r="AJ18" s="234" t="s">
        <v>19</v>
      </c>
      <c r="AK18" s="234" t="s">
        <v>19</v>
      </c>
      <c r="AL18" s="234" t="s">
        <v>19</v>
      </c>
      <c r="AM18" s="290" t="s">
        <v>19</v>
      </c>
      <c r="AN18" s="234" t="s">
        <v>19</v>
      </c>
      <c r="AO18" s="234" t="s">
        <v>19</v>
      </c>
      <c r="AP18" s="233" t="s">
        <v>19</v>
      </c>
      <c r="AQ18" s="233" t="s">
        <v>19</v>
      </c>
      <c r="AR18" s="233" t="s">
        <v>19</v>
      </c>
      <c r="AS18" s="234" t="s">
        <v>19</v>
      </c>
      <c r="AT18" s="234" t="s">
        <v>19</v>
      </c>
      <c r="AU18" s="1213" t="s">
        <v>19</v>
      </c>
      <c r="AV18" s="807"/>
    </row>
    <row r="19" spans="2:48" ht="13.5">
      <c r="B19" s="10"/>
      <c r="C19" s="95" t="s">
        <v>66</v>
      </c>
      <c r="D19" s="250">
        <v>25.7</v>
      </c>
      <c r="E19" s="250">
        <v>27.5</v>
      </c>
      <c r="F19" s="250">
        <v>25.4</v>
      </c>
      <c r="G19" s="250">
        <v>24.8</v>
      </c>
      <c r="H19" s="250">
        <v>27.5</v>
      </c>
      <c r="I19" s="250">
        <v>27.3</v>
      </c>
      <c r="J19" s="250">
        <v>25.7</v>
      </c>
      <c r="K19" s="250">
        <v>27.3</v>
      </c>
      <c r="L19" s="250">
        <v>26.3</v>
      </c>
      <c r="M19" s="250">
        <v>27.4</v>
      </c>
      <c r="N19" s="250">
        <v>24.4</v>
      </c>
      <c r="O19" s="250">
        <v>22.1</v>
      </c>
      <c r="P19" s="250">
        <v>25.1</v>
      </c>
      <c r="Q19" s="250">
        <v>23</v>
      </c>
      <c r="R19" s="250">
        <v>22.4</v>
      </c>
      <c r="S19" s="250">
        <v>22.4</v>
      </c>
      <c r="T19" s="250">
        <v>23.5</v>
      </c>
      <c r="U19" s="250">
        <v>21.4</v>
      </c>
      <c r="V19" s="250">
        <v>19.4</v>
      </c>
      <c r="W19" s="250">
        <v>22</v>
      </c>
      <c r="X19" s="250">
        <v>21.1</v>
      </c>
      <c r="Y19" s="250">
        <v>21.8</v>
      </c>
      <c r="Z19" s="250">
        <v>22.7</v>
      </c>
      <c r="AA19" s="250">
        <v>20.5</v>
      </c>
      <c r="AB19" s="250">
        <v>19.4</v>
      </c>
      <c r="AC19" s="250">
        <v>22.8</v>
      </c>
      <c r="AD19" s="300">
        <v>21.5</v>
      </c>
      <c r="AE19" s="300">
        <v>21.6</v>
      </c>
      <c r="AF19" s="806">
        <v>24.3</v>
      </c>
      <c r="AG19" s="250">
        <v>22.2</v>
      </c>
      <c r="AH19" s="213" t="s">
        <v>19</v>
      </c>
      <c r="AI19" s="213" t="s">
        <v>19</v>
      </c>
      <c r="AJ19" s="214" t="s">
        <v>19</v>
      </c>
      <c r="AK19" s="214" t="s">
        <v>19</v>
      </c>
      <c r="AL19" s="214" t="s">
        <v>19</v>
      </c>
      <c r="AM19" s="287" t="s">
        <v>19</v>
      </c>
      <c r="AN19" s="214" t="s">
        <v>19</v>
      </c>
      <c r="AO19" s="214" t="s">
        <v>19</v>
      </c>
      <c r="AP19" s="213" t="s">
        <v>19</v>
      </c>
      <c r="AQ19" s="213" t="s">
        <v>19</v>
      </c>
      <c r="AR19" s="213" t="s">
        <v>19</v>
      </c>
      <c r="AS19" s="214" t="s">
        <v>19</v>
      </c>
      <c r="AT19" s="214" t="s">
        <v>19</v>
      </c>
      <c r="AU19" s="1210" t="s">
        <v>19</v>
      </c>
      <c r="AV19" s="807"/>
    </row>
    <row r="20" spans="2:48" ht="13.5">
      <c r="B20" s="3">
        <v>4</v>
      </c>
      <c r="C20" s="4" t="s">
        <v>17</v>
      </c>
      <c r="D20" s="705" t="s">
        <v>19</v>
      </c>
      <c r="E20" s="705" t="s">
        <v>19</v>
      </c>
      <c r="F20" s="705" t="s">
        <v>19</v>
      </c>
      <c r="G20" s="705" t="s">
        <v>19</v>
      </c>
      <c r="H20" s="705" t="s">
        <v>19</v>
      </c>
      <c r="I20" s="705" t="s">
        <v>19</v>
      </c>
      <c r="J20" s="705" t="s">
        <v>19</v>
      </c>
      <c r="K20" s="705" t="s">
        <v>19</v>
      </c>
      <c r="L20" s="705" t="s">
        <v>19</v>
      </c>
      <c r="M20" s="705" t="s">
        <v>19</v>
      </c>
      <c r="N20" s="705" t="s">
        <v>19</v>
      </c>
      <c r="O20" s="705" t="s">
        <v>19</v>
      </c>
      <c r="P20" s="705" t="s">
        <v>19</v>
      </c>
      <c r="Q20" s="705" t="s">
        <v>19</v>
      </c>
      <c r="R20" s="705" t="s">
        <v>19</v>
      </c>
      <c r="S20" s="705" t="s">
        <v>19</v>
      </c>
      <c r="T20" s="705" t="s">
        <v>19</v>
      </c>
      <c r="U20" s="705" t="s">
        <v>19</v>
      </c>
      <c r="V20" s="705" t="s">
        <v>19</v>
      </c>
      <c r="W20" s="705" t="s">
        <v>19</v>
      </c>
      <c r="X20" s="705" t="s">
        <v>19</v>
      </c>
      <c r="Y20" s="705" t="s">
        <v>19</v>
      </c>
      <c r="Z20" s="705" t="s">
        <v>19</v>
      </c>
      <c r="AA20" s="705" t="s">
        <v>19</v>
      </c>
      <c r="AB20" s="705" t="s">
        <v>19</v>
      </c>
      <c r="AC20" s="706">
        <v>30.5</v>
      </c>
      <c r="AD20" s="707">
        <v>25.1</v>
      </c>
      <c r="AE20" s="707">
        <v>26.8</v>
      </c>
      <c r="AF20" s="757">
        <v>31.9</v>
      </c>
      <c r="AG20" s="706">
        <v>28.2</v>
      </c>
      <c r="AH20" s="706">
        <v>26.6</v>
      </c>
      <c r="AI20" s="706">
        <v>24.8</v>
      </c>
      <c r="AJ20" s="707">
        <v>27.9</v>
      </c>
      <c r="AK20" s="707">
        <v>27.7</v>
      </c>
      <c r="AL20" s="707">
        <v>26.6</v>
      </c>
      <c r="AM20" s="757">
        <v>24.4</v>
      </c>
      <c r="AN20" s="707">
        <v>25.6</v>
      </c>
      <c r="AO20" s="707">
        <v>28.7</v>
      </c>
      <c r="AP20" s="706">
        <v>28.4</v>
      </c>
      <c r="AQ20" s="706">
        <v>29.8</v>
      </c>
      <c r="AR20" s="706">
        <v>28.7</v>
      </c>
      <c r="AS20" s="707">
        <v>23</v>
      </c>
      <c r="AT20" s="707">
        <v>24.3</v>
      </c>
      <c r="AU20" s="766">
        <v>28.6</v>
      </c>
      <c r="AV20" s="758"/>
    </row>
    <row r="21" spans="2:48" ht="13.5">
      <c r="B21" s="11"/>
      <c r="C21" s="5" t="s">
        <v>17</v>
      </c>
      <c r="D21" s="204">
        <v>34.9</v>
      </c>
      <c r="E21" s="204">
        <v>35.3</v>
      </c>
      <c r="F21" s="204">
        <v>39.8</v>
      </c>
      <c r="G21" s="204">
        <v>38.6</v>
      </c>
      <c r="H21" s="204">
        <v>42.2</v>
      </c>
      <c r="I21" s="204">
        <v>43.6</v>
      </c>
      <c r="J21" s="204">
        <v>42.8</v>
      </c>
      <c r="K21" s="204">
        <v>42.1</v>
      </c>
      <c r="L21" s="204">
        <v>41.2</v>
      </c>
      <c r="M21" s="204">
        <v>39.6</v>
      </c>
      <c r="N21" s="204">
        <v>39.8</v>
      </c>
      <c r="O21" s="204">
        <v>40.8</v>
      </c>
      <c r="P21" s="204">
        <v>40.2</v>
      </c>
      <c r="Q21" s="204">
        <v>38.8</v>
      </c>
      <c r="R21" s="204">
        <v>41.8</v>
      </c>
      <c r="S21" s="204">
        <v>39.6</v>
      </c>
      <c r="T21" s="204">
        <v>39.5</v>
      </c>
      <c r="U21" s="204">
        <v>39.2</v>
      </c>
      <c r="V21" s="204">
        <v>37.8</v>
      </c>
      <c r="W21" s="204">
        <v>36.6</v>
      </c>
      <c r="X21" s="204">
        <v>33.2</v>
      </c>
      <c r="Y21" s="204">
        <v>34.5</v>
      </c>
      <c r="Z21" s="204">
        <v>36.2</v>
      </c>
      <c r="AA21" s="204">
        <v>40.3</v>
      </c>
      <c r="AB21" s="204">
        <v>36.9</v>
      </c>
      <c r="AC21" s="209" t="s">
        <v>19</v>
      </c>
      <c r="AD21" s="210" t="s">
        <v>19</v>
      </c>
      <c r="AE21" s="210" t="s">
        <v>19</v>
      </c>
      <c r="AF21" s="286" t="s">
        <v>19</v>
      </c>
      <c r="AG21" s="209" t="s">
        <v>19</v>
      </c>
      <c r="AH21" s="209" t="s">
        <v>19</v>
      </c>
      <c r="AI21" s="209" t="s">
        <v>19</v>
      </c>
      <c r="AJ21" s="210" t="s">
        <v>19</v>
      </c>
      <c r="AK21" s="210" t="s">
        <v>19</v>
      </c>
      <c r="AL21" s="210" t="s">
        <v>19</v>
      </c>
      <c r="AM21" s="286" t="s">
        <v>19</v>
      </c>
      <c r="AN21" s="210" t="s">
        <v>19</v>
      </c>
      <c r="AO21" s="210" t="s">
        <v>19</v>
      </c>
      <c r="AP21" s="209" t="s">
        <v>19</v>
      </c>
      <c r="AQ21" s="209" t="s">
        <v>19</v>
      </c>
      <c r="AR21" s="209" t="s">
        <v>19</v>
      </c>
      <c r="AS21" s="210" t="s">
        <v>19</v>
      </c>
      <c r="AT21" s="210" t="s">
        <v>19</v>
      </c>
      <c r="AU21" s="1209" t="s">
        <v>19</v>
      </c>
      <c r="AV21" s="747"/>
    </row>
    <row r="22" spans="2:48" ht="13.5">
      <c r="B22" s="6"/>
      <c r="C22" s="7" t="s">
        <v>63</v>
      </c>
      <c r="D22" s="208">
        <v>16</v>
      </c>
      <c r="E22" s="208">
        <v>19.8</v>
      </c>
      <c r="F22" s="208">
        <v>24.5</v>
      </c>
      <c r="G22" s="208">
        <v>22.4</v>
      </c>
      <c r="H22" s="208">
        <v>17.9</v>
      </c>
      <c r="I22" s="208">
        <v>29.7</v>
      </c>
      <c r="J22" s="208">
        <v>22.6</v>
      </c>
      <c r="K22" s="208">
        <v>21.5</v>
      </c>
      <c r="L22" s="208">
        <v>22.3</v>
      </c>
      <c r="M22" s="208">
        <v>26.5</v>
      </c>
      <c r="N22" s="208">
        <v>27.8</v>
      </c>
      <c r="O22" s="208">
        <v>43.1</v>
      </c>
      <c r="P22" s="208">
        <v>25.6</v>
      </c>
      <c r="Q22" s="208">
        <v>18.6</v>
      </c>
      <c r="R22" s="208">
        <v>23.1</v>
      </c>
      <c r="S22" s="208">
        <v>21.1</v>
      </c>
      <c r="T22" s="208">
        <v>22.6</v>
      </c>
      <c r="U22" s="208">
        <v>21.6</v>
      </c>
      <c r="V22" s="208">
        <v>18.7</v>
      </c>
      <c r="W22" s="208">
        <v>23</v>
      </c>
      <c r="X22" s="208">
        <v>26.3</v>
      </c>
      <c r="Y22" s="208">
        <v>25.6</v>
      </c>
      <c r="Z22" s="208">
        <v>25</v>
      </c>
      <c r="AA22" s="208">
        <v>23.3</v>
      </c>
      <c r="AB22" s="208">
        <v>28.6</v>
      </c>
      <c r="AC22" s="209" t="s">
        <v>19</v>
      </c>
      <c r="AD22" s="210" t="s">
        <v>19</v>
      </c>
      <c r="AE22" s="210" t="s">
        <v>19</v>
      </c>
      <c r="AF22" s="286" t="s">
        <v>19</v>
      </c>
      <c r="AG22" s="209" t="s">
        <v>19</v>
      </c>
      <c r="AH22" s="209" t="s">
        <v>19</v>
      </c>
      <c r="AI22" s="209" t="s">
        <v>19</v>
      </c>
      <c r="AJ22" s="210" t="s">
        <v>19</v>
      </c>
      <c r="AK22" s="210" t="s">
        <v>19</v>
      </c>
      <c r="AL22" s="210" t="s">
        <v>19</v>
      </c>
      <c r="AM22" s="286" t="s">
        <v>19</v>
      </c>
      <c r="AN22" s="210" t="s">
        <v>19</v>
      </c>
      <c r="AO22" s="210" t="s">
        <v>19</v>
      </c>
      <c r="AP22" s="209" t="s">
        <v>19</v>
      </c>
      <c r="AQ22" s="209" t="s">
        <v>19</v>
      </c>
      <c r="AR22" s="209" t="s">
        <v>19</v>
      </c>
      <c r="AS22" s="210" t="s">
        <v>19</v>
      </c>
      <c r="AT22" s="210" t="s">
        <v>19</v>
      </c>
      <c r="AU22" s="1209" t="s">
        <v>19</v>
      </c>
      <c r="AV22" s="747"/>
    </row>
    <row r="23" spans="2:48" ht="13.5">
      <c r="B23" s="6"/>
      <c r="C23" s="7" t="s">
        <v>65</v>
      </c>
      <c r="D23" s="208">
        <v>17.3</v>
      </c>
      <c r="E23" s="208">
        <v>19.1</v>
      </c>
      <c r="F23" s="208">
        <v>18.1</v>
      </c>
      <c r="G23" s="208">
        <v>19</v>
      </c>
      <c r="H23" s="208">
        <v>20.9</v>
      </c>
      <c r="I23" s="208">
        <v>17.9</v>
      </c>
      <c r="J23" s="208">
        <v>21.9</v>
      </c>
      <c r="K23" s="208">
        <v>21.1</v>
      </c>
      <c r="L23" s="208">
        <v>21.4</v>
      </c>
      <c r="M23" s="208">
        <v>19.5</v>
      </c>
      <c r="N23" s="208">
        <v>18.4</v>
      </c>
      <c r="O23" s="208">
        <v>20.6</v>
      </c>
      <c r="P23" s="208">
        <v>22.7</v>
      </c>
      <c r="Q23" s="208">
        <v>21.3</v>
      </c>
      <c r="R23" s="208">
        <v>20</v>
      </c>
      <c r="S23" s="208">
        <v>19.6</v>
      </c>
      <c r="T23" s="208">
        <v>21</v>
      </c>
      <c r="U23" s="208">
        <v>21.5</v>
      </c>
      <c r="V23" s="208">
        <v>21</v>
      </c>
      <c r="W23" s="208">
        <v>19.1</v>
      </c>
      <c r="X23" s="208">
        <v>19.5</v>
      </c>
      <c r="Y23" s="208">
        <v>20.2</v>
      </c>
      <c r="Z23" s="208">
        <v>21.1</v>
      </c>
      <c r="AA23" s="208">
        <v>19.2</v>
      </c>
      <c r="AB23" s="208">
        <v>17</v>
      </c>
      <c r="AC23" s="209" t="s">
        <v>19</v>
      </c>
      <c r="AD23" s="210" t="s">
        <v>19</v>
      </c>
      <c r="AE23" s="210" t="s">
        <v>19</v>
      </c>
      <c r="AF23" s="286" t="s">
        <v>19</v>
      </c>
      <c r="AG23" s="209" t="s">
        <v>19</v>
      </c>
      <c r="AH23" s="209" t="s">
        <v>19</v>
      </c>
      <c r="AI23" s="209" t="s">
        <v>19</v>
      </c>
      <c r="AJ23" s="210" t="s">
        <v>19</v>
      </c>
      <c r="AK23" s="210" t="s">
        <v>19</v>
      </c>
      <c r="AL23" s="210" t="s">
        <v>19</v>
      </c>
      <c r="AM23" s="286" t="s">
        <v>19</v>
      </c>
      <c r="AN23" s="210" t="s">
        <v>19</v>
      </c>
      <c r="AO23" s="210" t="s">
        <v>19</v>
      </c>
      <c r="AP23" s="209" t="s">
        <v>19</v>
      </c>
      <c r="AQ23" s="209" t="s">
        <v>19</v>
      </c>
      <c r="AR23" s="209" t="s">
        <v>19</v>
      </c>
      <c r="AS23" s="210" t="s">
        <v>19</v>
      </c>
      <c r="AT23" s="210" t="s">
        <v>19</v>
      </c>
      <c r="AU23" s="1209" t="s">
        <v>19</v>
      </c>
      <c r="AV23" s="747"/>
    </row>
    <row r="24" spans="2:48" ht="13.5">
      <c r="B24" s="6"/>
      <c r="C24" s="7" t="s">
        <v>67</v>
      </c>
      <c r="D24" s="208">
        <v>11.4</v>
      </c>
      <c r="E24" s="208">
        <v>11.7</v>
      </c>
      <c r="F24" s="208">
        <v>10</v>
      </c>
      <c r="G24" s="208">
        <v>11.5</v>
      </c>
      <c r="H24" s="208">
        <v>13.8</v>
      </c>
      <c r="I24" s="208">
        <v>16.2</v>
      </c>
      <c r="J24" s="208">
        <v>13.8</v>
      </c>
      <c r="K24" s="208">
        <v>10.9</v>
      </c>
      <c r="L24" s="208">
        <v>12.9</v>
      </c>
      <c r="M24" s="208">
        <v>15.1</v>
      </c>
      <c r="N24" s="208">
        <v>12.6</v>
      </c>
      <c r="O24" s="208">
        <v>13.6</v>
      </c>
      <c r="P24" s="208">
        <v>12.4</v>
      </c>
      <c r="Q24" s="208">
        <v>14.4</v>
      </c>
      <c r="R24" s="208">
        <v>12.6</v>
      </c>
      <c r="S24" s="208">
        <v>17.8</v>
      </c>
      <c r="T24" s="208">
        <v>13.2</v>
      </c>
      <c r="U24" s="208">
        <v>17.3</v>
      </c>
      <c r="V24" s="208">
        <v>16.1</v>
      </c>
      <c r="W24" s="208">
        <v>13.7</v>
      </c>
      <c r="X24" s="208">
        <v>20</v>
      </c>
      <c r="Y24" s="208">
        <v>20.6</v>
      </c>
      <c r="Z24" s="208">
        <v>19.8</v>
      </c>
      <c r="AA24" s="208">
        <v>20.4</v>
      </c>
      <c r="AB24" s="208">
        <v>13.7</v>
      </c>
      <c r="AC24" s="209" t="s">
        <v>19</v>
      </c>
      <c r="AD24" s="210" t="s">
        <v>19</v>
      </c>
      <c r="AE24" s="210" t="s">
        <v>19</v>
      </c>
      <c r="AF24" s="286" t="s">
        <v>19</v>
      </c>
      <c r="AG24" s="209" t="s">
        <v>19</v>
      </c>
      <c r="AH24" s="209" t="s">
        <v>19</v>
      </c>
      <c r="AI24" s="209" t="s">
        <v>19</v>
      </c>
      <c r="AJ24" s="210" t="s">
        <v>19</v>
      </c>
      <c r="AK24" s="210" t="s">
        <v>19</v>
      </c>
      <c r="AL24" s="210" t="s">
        <v>19</v>
      </c>
      <c r="AM24" s="286" t="s">
        <v>19</v>
      </c>
      <c r="AN24" s="210" t="s">
        <v>19</v>
      </c>
      <c r="AO24" s="210" t="s">
        <v>19</v>
      </c>
      <c r="AP24" s="209" t="s">
        <v>19</v>
      </c>
      <c r="AQ24" s="209" t="s">
        <v>19</v>
      </c>
      <c r="AR24" s="209" t="s">
        <v>19</v>
      </c>
      <c r="AS24" s="210" t="s">
        <v>19</v>
      </c>
      <c r="AT24" s="210" t="s">
        <v>19</v>
      </c>
      <c r="AU24" s="1209" t="s">
        <v>19</v>
      </c>
      <c r="AV24" s="747"/>
    </row>
    <row r="25" spans="2:48" ht="13.5">
      <c r="B25" s="6"/>
      <c r="C25" s="7" t="s">
        <v>68</v>
      </c>
      <c r="D25" s="208">
        <v>16.6</v>
      </c>
      <c r="E25" s="208">
        <v>13.6</v>
      </c>
      <c r="F25" s="208">
        <v>14.1</v>
      </c>
      <c r="G25" s="208">
        <v>18.7</v>
      </c>
      <c r="H25" s="208">
        <v>13.6</v>
      </c>
      <c r="I25" s="208">
        <v>25.3</v>
      </c>
      <c r="J25" s="208">
        <v>19.3</v>
      </c>
      <c r="K25" s="208">
        <v>20.7</v>
      </c>
      <c r="L25" s="208">
        <v>21.5</v>
      </c>
      <c r="M25" s="208">
        <v>19.5</v>
      </c>
      <c r="N25" s="208">
        <v>18.7</v>
      </c>
      <c r="O25" s="208">
        <v>21</v>
      </c>
      <c r="P25" s="208">
        <v>18.9</v>
      </c>
      <c r="Q25" s="208">
        <v>21</v>
      </c>
      <c r="R25" s="208">
        <v>31.2</v>
      </c>
      <c r="S25" s="208">
        <v>15.9</v>
      </c>
      <c r="T25" s="208">
        <v>15.7</v>
      </c>
      <c r="U25" s="208">
        <v>12.4</v>
      </c>
      <c r="V25" s="208">
        <v>15.7</v>
      </c>
      <c r="W25" s="208">
        <v>12.7</v>
      </c>
      <c r="X25" s="208">
        <v>17.7</v>
      </c>
      <c r="Y25" s="208">
        <v>14</v>
      </c>
      <c r="Z25" s="208">
        <v>21</v>
      </c>
      <c r="AA25" s="208">
        <v>18.7</v>
      </c>
      <c r="AB25" s="208">
        <v>15.9</v>
      </c>
      <c r="AC25" s="209" t="s">
        <v>19</v>
      </c>
      <c r="AD25" s="210" t="s">
        <v>19</v>
      </c>
      <c r="AE25" s="210" t="s">
        <v>19</v>
      </c>
      <c r="AF25" s="286" t="s">
        <v>19</v>
      </c>
      <c r="AG25" s="209" t="s">
        <v>19</v>
      </c>
      <c r="AH25" s="209" t="s">
        <v>19</v>
      </c>
      <c r="AI25" s="209" t="s">
        <v>19</v>
      </c>
      <c r="AJ25" s="210" t="s">
        <v>19</v>
      </c>
      <c r="AK25" s="210" t="s">
        <v>19</v>
      </c>
      <c r="AL25" s="210" t="s">
        <v>19</v>
      </c>
      <c r="AM25" s="286" t="s">
        <v>19</v>
      </c>
      <c r="AN25" s="210" t="s">
        <v>19</v>
      </c>
      <c r="AO25" s="210" t="s">
        <v>19</v>
      </c>
      <c r="AP25" s="209" t="s">
        <v>19</v>
      </c>
      <c r="AQ25" s="209" t="s">
        <v>19</v>
      </c>
      <c r="AR25" s="209" t="s">
        <v>19</v>
      </c>
      <c r="AS25" s="210" t="s">
        <v>19</v>
      </c>
      <c r="AT25" s="210" t="s">
        <v>19</v>
      </c>
      <c r="AU25" s="1209" t="s">
        <v>19</v>
      </c>
      <c r="AV25" s="747"/>
    </row>
    <row r="26" spans="2:48" ht="13.5">
      <c r="B26" s="6"/>
      <c r="C26" s="7" t="s">
        <v>69</v>
      </c>
      <c r="D26" s="208">
        <v>12.5</v>
      </c>
      <c r="E26" s="208">
        <v>16.6</v>
      </c>
      <c r="F26" s="208">
        <v>18.1</v>
      </c>
      <c r="G26" s="208">
        <v>17.2</v>
      </c>
      <c r="H26" s="208">
        <v>15.2</v>
      </c>
      <c r="I26" s="208">
        <v>19.3</v>
      </c>
      <c r="J26" s="208">
        <v>16.7</v>
      </c>
      <c r="K26" s="208">
        <v>18</v>
      </c>
      <c r="L26" s="208">
        <v>18.7</v>
      </c>
      <c r="M26" s="208">
        <v>18.9</v>
      </c>
      <c r="N26" s="208">
        <v>16.2</v>
      </c>
      <c r="O26" s="208">
        <v>22.8</v>
      </c>
      <c r="P26" s="208">
        <v>26.3</v>
      </c>
      <c r="Q26" s="208">
        <v>28.6</v>
      </c>
      <c r="R26" s="208">
        <v>18.2</v>
      </c>
      <c r="S26" s="208">
        <v>19.4</v>
      </c>
      <c r="T26" s="208">
        <v>12.9</v>
      </c>
      <c r="U26" s="208">
        <v>19.6</v>
      </c>
      <c r="V26" s="208">
        <v>19.4</v>
      </c>
      <c r="W26" s="208">
        <v>16.5</v>
      </c>
      <c r="X26" s="208">
        <v>15.4</v>
      </c>
      <c r="Y26" s="208">
        <v>17.9</v>
      </c>
      <c r="Z26" s="208">
        <v>18.8</v>
      </c>
      <c r="AA26" s="208">
        <v>18</v>
      </c>
      <c r="AB26" s="208">
        <v>17.4</v>
      </c>
      <c r="AC26" s="209" t="s">
        <v>19</v>
      </c>
      <c r="AD26" s="210" t="s">
        <v>19</v>
      </c>
      <c r="AE26" s="210" t="s">
        <v>19</v>
      </c>
      <c r="AF26" s="286" t="s">
        <v>19</v>
      </c>
      <c r="AG26" s="209" t="s">
        <v>19</v>
      </c>
      <c r="AH26" s="209" t="s">
        <v>19</v>
      </c>
      <c r="AI26" s="209" t="s">
        <v>19</v>
      </c>
      <c r="AJ26" s="210" t="s">
        <v>19</v>
      </c>
      <c r="AK26" s="210" t="s">
        <v>19</v>
      </c>
      <c r="AL26" s="210" t="s">
        <v>19</v>
      </c>
      <c r="AM26" s="286" t="s">
        <v>19</v>
      </c>
      <c r="AN26" s="210" t="s">
        <v>19</v>
      </c>
      <c r="AO26" s="210" t="s">
        <v>19</v>
      </c>
      <c r="AP26" s="209" t="s">
        <v>19</v>
      </c>
      <c r="AQ26" s="209" t="s">
        <v>19</v>
      </c>
      <c r="AR26" s="209" t="s">
        <v>19</v>
      </c>
      <c r="AS26" s="210" t="s">
        <v>19</v>
      </c>
      <c r="AT26" s="210" t="s">
        <v>19</v>
      </c>
      <c r="AU26" s="1209" t="s">
        <v>19</v>
      </c>
      <c r="AV26" s="747"/>
    </row>
    <row r="27" spans="2:48" ht="13.5">
      <c r="B27" s="3"/>
      <c r="C27" s="8" t="s">
        <v>70</v>
      </c>
      <c r="D27" s="212">
        <v>20.3</v>
      </c>
      <c r="E27" s="212">
        <v>20.6</v>
      </c>
      <c r="F27" s="212">
        <v>19.3</v>
      </c>
      <c r="G27" s="212">
        <v>19.9</v>
      </c>
      <c r="H27" s="212">
        <v>23.4</v>
      </c>
      <c r="I27" s="212">
        <v>19.4</v>
      </c>
      <c r="J27" s="212">
        <v>22.1</v>
      </c>
      <c r="K27" s="212">
        <v>18.8</v>
      </c>
      <c r="L27" s="212">
        <v>17.7</v>
      </c>
      <c r="M27" s="212">
        <v>16.2</v>
      </c>
      <c r="N27" s="212">
        <v>14.5</v>
      </c>
      <c r="O27" s="212">
        <v>16.5</v>
      </c>
      <c r="P27" s="212">
        <v>21.3</v>
      </c>
      <c r="Q27" s="212">
        <v>17.1</v>
      </c>
      <c r="R27" s="212">
        <v>17.6</v>
      </c>
      <c r="S27" s="212">
        <v>20.5</v>
      </c>
      <c r="T27" s="212">
        <v>17.8</v>
      </c>
      <c r="U27" s="212">
        <v>16.9</v>
      </c>
      <c r="V27" s="212">
        <v>14.4</v>
      </c>
      <c r="W27" s="212">
        <v>11.8</v>
      </c>
      <c r="X27" s="212">
        <v>13.4</v>
      </c>
      <c r="Y27" s="212">
        <v>12.6</v>
      </c>
      <c r="Z27" s="212">
        <v>12.3</v>
      </c>
      <c r="AA27" s="212">
        <v>17.5</v>
      </c>
      <c r="AB27" s="212">
        <v>16.7</v>
      </c>
      <c r="AC27" s="209" t="s">
        <v>19</v>
      </c>
      <c r="AD27" s="210" t="s">
        <v>19</v>
      </c>
      <c r="AE27" s="210" t="s">
        <v>19</v>
      </c>
      <c r="AF27" s="286" t="s">
        <v>19</v>
      </c>
      <c r="AG27" s="209" t="s">
        <v>19</v>
      </c>
      <c r="AH27" s="209" t="s">
        <v>19</v>
      </c>
      <c r="AI27" s="209" t="s">
        <v>19</v>
      </c>
      <c r="AJ27" s="210" t="s">
        <v>19</v>
      </c>
      <c r="AK27" s="214" t="s">
        <v>19</v>
      </c>
      <c r="AL27" s="234" t="s">
        <v>19</v>
      </c>
      <c r="AM27" s="286" t="s">
        <v>19</v>
      </c>
      <c r="AN27" s="210" t="s">
        <v>19</v>
      </c>
      <c r="AO27" s="210" t="s">
        <v>19</v>
      </c>
      <c r="AP27" s="209" t="s">
        <v>19</v>
      </c>
      <c r="AQ27" s="209" t="s">
        <v>19</v>
      </c>
      <c r="AR27" s="209" t="s">
        <v>19</v>
      </c>
      <c r="AS27" s="210" t="s">
        <v>19</v>
      </c>
      <c r="AT27" s="210" t="s">
        <v>19</v>
      </c>
      <c r="AU27" s="1209" t="s">
        <v>19</v>
      </c>
      <c r="AV27" s="747"/>
    </row>
    <row r="28" spans="2:48" ht="13.5">
      <c r="B28" s="3">
        <v>5</v>
      </c>
      <c r="C28" s="12" t="s">
        <v>20</v>
      </c>
      <c r="D28" s="216">
        <v>47</v>
      </c>
      <c r="E28" s="216">
        <v>47.4</v>
      </c>
      <c r="F28" s="216">
        <v>49.4</v>
      </c>
      <c r="G28" s="216">
        <v>55.3</v>
      </c>
      <c r="H28" s="216">
        <v>60.3</v>
      </c>
      <c r="I28" s="216">
        <v>62.8</v>
      </c>
      <c r="J28" s="216">
        <v>65.7</v>
      </c>
      <c r="K28" s="216">
        <v>71.4</v>
      </c>
      <c r="L28" s="216">
        <v>66</v>
      </c>
      <c r="M28" s="216">
        <v>67.3</v>
      </c>
      <c r="N28" s="216">
        <v>58.1</v>
      </c>
      <c r="O28" s="216">
        <v>59.6</v>
      </c>
      <c r="P28" s="216">
        <v>59.8</v>
      </c>
      <c r="Q28" s="216">
        <v>57.1</v>
      </c>
      <c r="R28" s="216">
        <v>54.8</v>
      </c>
      <c r="S28" s="216">
        <v>57.3</v>
      </c>
      <c r="T28" s="216">
        <v>52</v>
      </c>
      <c r="U28" s="216">
        <v>53.7</v>
      </c>
      <c r="V28" s="216">
        <v>55.8</v>
      </c>
      <c r="W28" s="216">
        <v>55.8</v>
      </c>
      <c r="X28" s="216">
        <v>53.1</v>
      </c>
      <c r="Y28" s="216">
        <v>53.1</v>
      </c>
      <c r="Z28" s="216">
        <v>55.1</v>
      </c>
      <c r="AA28" s="216">
        <v>54.6</v>
      </c>
      <c r="AB28" s="216">
        <v>51.7</v>
      </c>
      <c r="AC28" s="710">
        <v>54.1</v>
      </c>
      <c r="AD28" s="711">
        <v>58.3</v>
      </c>
      <c r="AE28" s="711">
        <v>59</v>
      </c>
      <c r="AF28" s="761">
        <v>65.3</v>
      </c>
      <c r="AG28" s="710">
        <v>64.1</v>
      </c>
      <c r="AH28" s="710">
        <v>52</v>
      </c>
      <c r="AI28" s="710">
        <v>52.8</v>
      </c>
      <c r="AJ28" s="711">
        <v>54.9</v>
      </c>
      <c r="AK28" s="711">
        <v>47.9</v>
      </c>
      <c r="AL28" s="711">
        <v>50.3</v>
      </c>
      <c r="AM28" s="761">
        <v>55.8</v>
      </c>
      <c r="AN28" s="711">
        <v>53.4</v>
      </c>
      <c r="AO28" s="711">
        <v>53.3</v>
      </c>
      <c r="AP28" s="710">
        <v>53.6</v>
      </c>
      <c r="AQ28" s="710">
        <v>51.8</v>
      </c>
      <c r="AR28" s="710">
        <v>48</v>
      </c>
      <c r="AS28" s="711">
        <v>37.7</v>
      </c>
      <c r="AT28" s="711">
        <v>43.2</v>
      </c>
      <c r="AU28" s="767">
        <v>45.6</v>
      </c>
      <c r="AV28" s="758"/>
    </row>
    <row r="29" spans="2:48" ht="13.5">
      <c r="B29" s="3">
        <v>6</v>
      </c>
      <c r="C29" s="12" t="s">
        <v>21</v>
      </c>
      <c r="D29" s="224">
        <v>60.7</v>
      </c>
      <c r="E29" s="224">
        <v>71.6</v>
      </c>
      <c r="F29" s="224">
        <v>70.8</v>
      </c>
      <c r="G29" s="224">
        <v>68.4</v>
      </c>
      <c r="H29" s="224">
        <v>70.4</v>
      </c>
      <c r="I29" s="224">
        <v>74.1</v>
      </c>
      <c r="J29" s="224">
        <v>74</v>
      </c>
      <c r="K29" s="224">
        <v>70.7</v>
      </c>
      <c r="L29" s="224">
        <v>73.1</v>
      </c>
      <c r="M29" s="224">
        <v>71.6</v>
      </c>
      <c r="N29" s="224">
        <v>73.7</v>
      </c>
      <c r="O29" s="224">
        <v>71.4</v>
      </c>
      <c r="P29" s="224">
        <v>72.2</v>
      </c>
      <c r="Q29" s="224">
        <v>64.6</v>
      </c>
      <c r="R29" s="224">
        <v>63.1</v>
      </c>
      <c r="S29" s="224">
        <v>65.1</v>
      </c>
      <c r="T29" s="224">
        <v>63.1</v>
      </c>
      <c r="U29" s="224">
        <v>64.4</v>
      </c>
      <c r="V29" s="224">
        <v>68.2</v>
      </c>
      <c r="W29" s="224">
        <v>62.9</v>
      </c>
      <c r="X29" s="224">
        <v>57</v>
      </c>
      <c r="Y29" s="224">
        <v>65.1</v>
      </c>
      <c r="Z29" s="224">
        <v>62.8</v>
      </c>
      <c r="AA29" s="224">
        <v>62.7</v>
      </c>
      <c r="AB29" s="224">
        <v>59.7</v>
      </c>
      <c r="AC29" s="710">
        <v>63.1</v>
      </c>
      <c r="AD29" s="711">
        <v>64.7</v>
      </c>
      <c r="AE29" s="711">
        <v>63.9</v>
      </c>
      <c r="AF29" s="761">
        <v>69.4</v>
      </c>
      <c r="AG29" s="710">
        <v>71.5</v>
      </c>
      <c r="AH29" s="710">
        <v>62.3</v>
      </c>
      <c r="AI29" s="710">
        <v>64.5</v>
      </c>
      <c r="AJ29" s="711">
        <v>58.7</v>
      </c>
      <c r="AK29" s="711">
        <v>62.8</v>
      </c>
      <c r="AL29" s="711">
        <v>62.2</v>
      </c>
      <c r="AM29" s="761">
        <v>60.4</v>
      </c>
      <c r="AN29" s="711">
        <v>57.6</v>
      </c>
      <c r="AO29" s="711">
        <v>59.9</v>
      </c>
      <c r="AP29" s="710">
        <v>59.7</v>
      </c>
      <c r="AQ29" s="710">
        <v>59.2</v>
      </c>
      <c r="AR29" s="710">
        <v>53.8</v>
      </c>
      <c r="AS29" s="711">
        <v>42.6</v>
      </c>
      <c r="AT29" s="711">
        <v>49.3</v>
      </c>
      <c r="AU29" s="767">
        <v>52</v>
      </c>
      <c r="AV29" s="758"/>
    </row>
    <row r="30" spans="2:48" ht="13.5">
      <c r="B30" s="3">
        <v>7</v>
      </c>
      <c r="C30" s="12" t="s">
        <v>22</v>
      </c>
      <c r="D30" s="1122" t="s">
        <v>19</v>
      </c>
      <c r="E30" s="1122" t="s">
        <v>19</v>
      </c>
      <c r="F30" s="1122" t="s">
        <v>19</v>
      </c>
      <c r="G30" s="1122" t="s">
        <v>19</v>
      </c>
      <c r="H30" s="1122" t="s">
        <v>19</v>
      </c>
      <c r="I30" s="1122" t="s">
        <v>19</v>
      </c>
      <c r="J30" s="1122" t="s">
        <v>19</v>
      </c>
      <c r="K30" s="1122" t="s">
        <v>19</v>
      </c>
      <c r="L30" s="1122" t="s">
        <v>19</v>
      </c>
      <c r="M30" s="1122" t="s">
        <v>19</v>
      </c>
      <c r="N30" s="1122" t="s">
        <v>19</v>
      </c>
      <c r="O30" s="709" t="s">
        <v>19</v>
      </c>
      <c r="P30" s="709" t="s">
        <v>19</v>
      </c>
      <c r="Q30" s="709" t="s">
        <v>19</v>
      </c>
      <c r="R30" s="709" t="s">
        <v>19</v>
      </c>
      <c r="S30" s="709" t="s">
        <v>19</v>
      </c>
      <c r="T30" s="709" t="s">
        <v>19</v>
      </c>
      <c r="U30" s="709" t="s">
        <v>19</v>
      </c>
      <c r="V30" s="709" t="s">
        <v>19</v>
      </c>
      <c r="W30" s="709" t="s">
        <v>19</v>
      </c>
      <c r="X30" s="709" t="s">
        <v>19</v>
      </c>
      <c r="Y30" s="709" t="s">
        <v>19</v>
      </c>
      <c r="Z30" s="709" t="s">
        <v>19</v>
      </c>
      <c r="AA30" s="709" t="s">
        <v>19</v>
      </c>
      <c r="AB30" s="709" t="s">
        <v>19</v>
      </c>
      <c r="AC30" s="709" t="s">
        <v>19</v>
      </c>
      <c r="AD30" s="711">
        <v>47.9</v>
      </c>
      <c r="AE30" s="711">
        <v>42.4</v>
      </c>
      <c r="AF30" s="761">
        <v>44.6</v>
      </c>
      <c r="AG30" s="710">
        <v>47.8</v>
      </c>
      <c r="AH30" s="710">
        <v>42.7</v>
      </c>
      <c r="AI30" s="710">
        <v>39.7</v>
      </c>
      <c r="AJ30" s="711">
        <v>40.6</v>
      </c>
      <c r="AK30" s="711">
        <v>39.1</v>
      </c>
      <c r="AL30" s="711">
        <v>39.5</v>
      </c>
      <c r="AM30" s="761">
        <v>38.5</v>
      </c>
      <c r="AN30" s="711">
        <v>35.2</v>
      </c>
      <c r="AO30" s="711">
        <v>37.1</v>
      </c>
      <c r="AP30" s="710">
        <v>34.2</v>
      </c>
      <c r="AQ30" s="710">
        <v>30.9</v>
      </c>
      <c r="AR30" s="710">
        <v>36.6</v>
      </c>
      <c r="AS30" s="711">
        <v>30.5</v>
      </c>
      <c r="AT30" s="711">
        <v>32.4</v>
      </c>
      <c r="AU30" s="767">
        <v>35.9</v>
      </c>
      <c r="AV30" s="758"/>
    </row>
    <row r="31" spans="2:48" ht="13.5">
      <c r="B31" s="9"/>
      <c r="C31" s="157" t="s">
        <v>22</v>
      </c>
      <c r="D31" s="228">
        <v>50.5</v>
      </c>
      <c r="E31" s="228">
        <v>54.9</v>
      </c>
      <c r="F31" s="228">
        <v>54</v>
      </c>
      <c r="G31" s="228">
        <v>55.1</v>
      </c>
      <c r="H31" s="228">
        <v>62.9</v>
      </c>
      <c r="I31" s="228">
        <v>62.5</v>
      </c>
      <c r="J31" s="228">
        <v>65.9</v>
      </c>
      <c r="K31" s="228">
        <v>69.2</v>
      </c>
      <c r="L31" s="228">
        <v>68.5</v>
      </c>
      <c r="M31" s="228">
        <v>69.7</v>
      </c>
      <c r="N31" s="228">
        <v>63</v>
      </c>
      <c r="O31" s="228">
        <v>59.9</v>
      </c>
      <c r="P31" s="228">
        <v>58.2</v>
      </c>
      <c r="Q31" s="228">
        <v>60.2</v>
      </c>
      <c r="R31" s="228">
        <v>56.1</v>
      </c>
      <c r="S31" s="228">
        <v>57.3</v>
      </c>
      <c r="T31" s="228">
        <v>58.4</v>
      </c>
      <c r="U31" s="228">
        <v>58.7</v>
      </c>
      <c r="V31" s="228">
        <v>54.4</v>
      </c>
      <c r="W31" s="228">
        <v>54</v>
      </c>
      <c r="X31" s="228">
        <v>56.5</v>
      </c>
      <c r="Y31" s="228">
        <v>53.8</v>
      </c>
      <c r="Z31" s="228">
        <v>53.9</v>
      </c>
      <c r="AA31" s="228">
        <v>58.2</v>
      </c>
      <c r="AB31" s="228">
        <v>54</v>
      </c>
      <c r="AC31" s="762">
        <v>56.2</v>
      </c>
      <c r="AD31" s="206" t="s">
        <v>19</v>
      </c>
      <c r="AE31" s="206" t="s">
        <v>19</v>
      </c>
      <c r="AF31" s="285" t="s">
        <v>19</v>
      </c>
      <c r="AG31" s="205" t="s">
        <v>19</v>
      </c>
      <c r="AH31" s="205" t="s">
        <v>19</v>
      </c>
      <c r="AI31" s="205" t="s">
        <v>19</v>
      </c>
      <c r="AJ31" s="206" t="s">
        <v>19</v>
      </c>
      <c r="AK31" s="206" t="s">
        <v>19</v>
      </c>
      <c r="AL31" s="206" t="s">
        <v>19</v>
      </c>
      <c r="AM31" s="285" t="s">
        <v>19</v>
      </c>
      <c r="AN31" s="206" t="s">
        <v>19</v>
      </c>
      <c r="AO31" s="206" t="s">
        <v>19</v>
      </c>
      <c r="AP31" s="205" t="s">
        <v>19</v>
      </c>
      <c r="AQ31" s="205" t="s">
        <v>19</v>
      </c>
      <c r="AR31" s="205" t="s">
        <v>19</v>
      </c>
      <c r="AS31" s="206" t="s">
        <v>19</v>
      </c>
      <c r="AT31" s="206" t="s">
        <v>19</v>
      </c>
      <c r="AU31" s="1208" t="s">
        <v>19</v>
      </c>
      <c r="AV31" s="746"/>
    </row>
    <row r="32" spans="2:48" ht="13.5">
      <c r="B32" s="13"/>
      <c r="C32" s="7" t="s">
        <v>34</v>
      </c>
      <c r="D32" s="230">
        <v>30.2</v>
      </c>
      <c r="E32" s="230">
        <v>32.7</v>
      </c>
      <c r="F32" s="230">
        <v>29.3</v>
      </c>
      <c r="G32" s="230">
        <v>33.5</v>
      </c>
      <c r="H32" s="230">
        <v>36.8</v>
      </c>
      <c r="I32" s="230">
        <v>39.4</v>
      </c>
      <c r="J32" s="230">
        <v>37.3</v>
      </c>
      <c r="K32" s="230">
        <v>39</v>
      </c>
      <c r="L32" s="230">
        <v>32.5</v>
      </c>
      <c r="M32" s="230">
        <v>37.9</v>
      </c>
      <c r="N32" s="230">
        <v>38.5</v>
      </c>
      <c r="O32" s="230">
        <v>41.6</v>
      </c>
      <c r="P32" s="230">
        <v>32.4</v>
      </c>
      <c r="Q32" s="230">
        <v>32.9</v>
      </c>
      <c r="R32" s="230">
        <v>31.2</v>
      </c>
      <c r="S32" s="230">
        <v>37.5</v>
      </c>
      <c r="T32" s="230">
        <v>38.1</v>
      </c>
      <c r="U32" s="230">
        <v>38.1</v>
      </c>
      <c r="V32" s="230">
        <v>38.9</v>
      </c>
      <c r="W32" s="230">
        <v>33</v>
      </c>
      <c r="X32" s="230">
        <v>30.3</v>
      </c>
      <c r="Y32" s="230">
        <v>32.2</v>
      </c>
      <c r="Z32" s="230">
        <v>35</v>
      </c>
      <c r="AA32" s="230">
        <v>36.7</v>
      </c>
      <c r="AB32" s="230">
        <v>32.9</v>
      </c>
      <c r="AC32" s="230">
        <v>39.8</v>
      </c>
      <c r="AD32" s="210" t="s">
        <v>19</v>
      </c>
      <c r="AE32" s="210" t="s">
        <v>19</v>
      </c>
      <c r="AF32" s="286" t="s">
        <v>19</v>
      </c>
      <c r="AG32" s="209" t="s">
        <v>19</v>
      </c>
      <c r="AH32" s="209" t="s">
        <v>19</v>
      </c>
      <c r="AI32" s="209" t="s">
        <v>19</v>
      </c>
      <c r="AJ32" s="210" t="s">
        <v>19</v>
      </c>
      <c r="AK32" s="210" t="s">
        <v>19</v>
      </c>
      <c r="AL32" s="210" t="s">
        <v>19</v>
      </c>
      <c r="AM32" s="286" t="s">
        <v>19</v>
      </c>
      <c r="AN32" s="210" t="s">
        <v>19</v>
      </c>
      <c r="AO32" s="210" t="s">
        <v>19</v>
      </c>
      <c r="AP32" s="209" t="s">
        <v>19</v>
      </c>
      <c r="AQ32" s="209" t="s">
        <v>19</v>
      </c>
      <c r="AR32" s="209" t="s">
        <v>19</v>
      </c>
      <c r="AS32" s="210" t="s">
        <v>19</v>
      </c>
      <c r="AT32" s="210" t="s">
        <v>19</v>
      </c>
      <c r="AU32" s="1209" t="s">
        <v>19</v>
      </c>
      <c r="AV32" s="747"/>
    </row>
    <row r="33" spans="2:48" ht="13.5">
      <c r="B33" s="13"/>
      <c r="C33" s="7" t="s">
        <v>35</v>
      </c>
      <c r="D33" s="220">
        <v>36.2</v>
      </c>
      <c r="E33" s="220">
        <v>46.5</v>
      </c>
      <c r="F33" s="220">
        <v>34.5</v>
      </c>
      <c r="G33" s="220">
        <v>40.8</v>
      </c>
      <c r="H33" s="220">
        <v>36.9</v>
      </c>
      <c r="I33" s="220">
        <v>40.7</v>
      </c>
      <c r="J33" s="220">
        <v>41.5</v>
      </c>
      <c r="K33" s="220">
        <v>43.4</v>
      </c>
      <c r="L33" s="220">
        <v>40.7</v>
      </c>
      <c r="M33" s="220">
        <v>45.5</v>
      </c>
      <c r="N33" s="220">
        <v>41.6</v>
      </c>
      <c r="O33" s="220">
        <v>46.5</v>
      </c>
      <c r="P33" s="220">
        <v>36.3</v>
      </c>
      <c r="Q33" s="220">
        <v>34.6</v>
      </c>
      <c r="R33" s="220">
        <v>39.7</v>
      </c>
      <c r="S33" s="220">
        <v>42.8</v>
      </c>
      <c r="T33" s="220">
        <v>38.9</v>
      </c>
      <c r="U33" s="220">
        <v>42.3</v>
      </c>
      <c r="V33" s="220">
        <v>39.7</v>
      </c>
      <c r="W33" s="220">
        <v>37.2</v>
      </c>
      <c r="X33" s="220">
        <v>33.2</v>
      </c>
      <c r="Y33" s="220">
        <v>36.2</v>
      </c>
      <c r="Z33" s="220">
        <v>41</v>
      </c>
      <c r="AA33" s="220">
        <v>40.4</v>
      </c>
      <c r="AB33" s="220">
        <v>35.8</v>
      </c>
      <c r="AC33" s="220">
        <v>45.3</v>
      </c>
      <c r="AD33" s="210" t="s">
        <v>19</v>
      </c>
      <c r="AE33" s="210" t="s">
        <v>19</v>
      </c>
      <c r="AF33" s="286" t="s">
        <v>19</v>
      </c>
      <c r="AG33" s="209" t="s">
        <v>19</v>
      </c>
      <c r="AH33" s="209" t="s">
        <v>19</v>
      </c>
      <c r="AI33" s="209" t="s">
        <v>19</v>
      </c>
      <c r="AJ33" s="210" t="s">
        <v>19</v>
      </c>
      <c r="AK33" s="210" t="s">
        <v>19</v>
      </c>
      <c r="AL33" s="210" t="s">
        <v>19</v>
      </c>
      <c r="AM33" s="286" t="s">
        <v>19</v>
      </c>
      <c r="AN33" s="210" t="s">
        <v>19</v>
      </c>
      <c r="AO33" s="210" t="s">
        <v>19</v>
      </c>
      <c r="AP33" s="209" t="s">
        <v>19</v>
      </c>
      <c r="AQ33" s="209" t="s">
        <v>19</v>
      </c>
      <c r="AR33" s="209" t="s">
        <v>19</v>
      </c>
      <c r="AS33" s="210" t="s">
        <v>19</v>
      </c>
      <c r="AT33" s="210" t="s">
        <v>19</v>
      </c>
      <c r="AU33" s="1209" t="s">
        <v>19</v>
      </c>
      <c r="AV33" s="747"/>
    </row>
    <row r="34" spans="2:48" ht="13.5">
      <c r="B34" s="13"/>
      <c r="C34" s="7" t="s">
        <v>36</v>
      </c>
      <c r="D34" s="220">
        <v>15.1</v>
      </c>
      <c r="E34" s="220">
        <v>14.8</v>
      </c>
      <c r="F34" s="220">
        <v>16.5</v>
      </c>
      <c r="G34" s="220">
        <v>15</v>
      </c>
      <c r="H34" s="220">
        <v>17.5</v>
      </c>
      <c r="I34" s="220">
        <v>17.8</v>
      </c>
      <c r="J34" s="220">
        <v>13.9</v>
      </c>
      <c r="K34" s="220">
        <v>16.6</v>
      </c>
      <c r="L34" s="220">
        <v>16.4</v>
      </c>
      <c r="M34" s="220">
        <v>18</v>
      </c>
      <c r="N34" s="220">
        <v>16.3</v>
      </c>
      <c r="O34" s="220">
        <v>17.9</v>
      </c>
      <c r="P34" s="220">
        <v>14.8</v>
      </c>
      <c r="Q34" s="220">
        <v>13.9</v>
      </c>
      <c r="R34" s="220">
        <v>13.7</v>
      </c>
      <c r="S34" s="220">
        <v>16.6</v>
      </c>
      <c r="T34" s="220">
        <v>12.5</v>
      </c>
      <c r="U34" s="220">
        <v>14.2</v>
      </c>
      <c r="V34" s="220">
        <v>17</v>
      </c>
      <c r="W34" s="220">
        <v>14</v>
      </c>
      <c r="X34" s="220">
        <v>14.9</v>
      </c>
      <c r="Y34" s="220">
        <v>14.3</v>
      </c>
      <c r="Z34" s="220">
        <v>19.8</v>
      </c>
      <c r="AA34" s="220">
        <v>20.7</v>
      </c>
      <c r="AB34" s="220">
        <v>22.7</v>
      </c>
      <c r="AC34" s="220">
        <v>27.3</v>
      </c>
      <c r="AD34" s="210" t="s">
        <v>19</v>
      </c>
      <c r="AE34" s="210" t="s">
        <v>19</v>
      </c>
      <c r="AF34" s="286" t="s">
        <v>19</v>
      </c>
      <c r="AG34" s="209" t="s">
        <v>19</v>
      </c>
      <c r="AH34" s="209" t="s">
        <v>19</v>
      </c>
      <c r="AI34" s="209" t="s">
        <v>19</v>
      </c>
      <c r="AJ34" s="210" t="s">
        <v>19</v>
      </c>
      <c r="AK34" s="210" t="s">
        <v>19</v>
      </c>
      <c r="AL34" s="210" t="s">
        <v>19</v>
      </c>
      <c r="AM34" s="286" t="s">
        <v>19</v>
      </c>
      <c r="AN34" s="210" t="s">
        <v>19</v>
      </c>
      <c r="AO34" s="210" t="s">
        <v>19</v>
      </c>
      <c r="AP34" s="209" t="s">
        <v>19</v>
      </c>
      <c r="AQ34" s="209" t="s">
        <v>19</v>
      </c>
      <c r="AR34" s="209" t="s">
        <v>19</v>
      </c>
      <c r="AS34" s="210" t="s">
        <v>19</v>
      </c>
      <c r="AT34" s="210" t="s">
        <v>19</v>
      </c>
      <c r="AU34" s="1209" t="s">
        <v>19</v>
      </c>
      <c r="AV34" s="747"/>
    </row>
    <row r="35" spans="2:48" ht="13.5">
      <c r="B35" s="13"/>
      <c r="C35" s="7" t="s">
        <v>37</v>
      </c>
      <c r="D35" s="220">
        <v>21.3</v>
      </c>
      <c r="E35" s="220">
        <v>25.1</v>
      </c>
      <c r="F35" s="220">
        <v>23</v>
      </c>
      <c r="G35" s="220">
        <v>28.9</v>
      </c>
      <c r="H35" s="220">
        <v>30.6</v>
      </c>
      <c r="I35" s="220">
        <v>35.5</v>
      </c>
      <c r="J35" s="220">
        <v>37.4</v>
      </c>
      <c r="K35" s="220">
        <v>35.5</v>
      </c>
      <c r="L35" s="220">
        <v>36.9</v>
      </c>
      <c r="M35" s="220">
        <v>35.1</v>
      </c>
      <c r="N35" s="220">
        <v>33.6</v>
      </c>
      <c r="O35" s="220">
        <v>34.9</v>
      </c>
      <c r="P35" s="220">
        <v>35.9</v>
      </c>
      <c r="Q35" s="220">
        <v>32.3</v>
      </c>
      <c r="R35" s="220">
        <v>31.1</v>
      </c>
      <c r="S35" s="220">
        <v>29.6</v>
      </c>
      <c r="T35" s="220">
        <v>30.3</v>
      </c>
      <c r="U35" s="220">
        <v>32.1</v>
      </c>
      <c r="V35" s="220">
        <v>30</v>
      </c>
      <c r="W35" s="220">
        <v>27.4</v>
      </c>
      <c r="X35" s="220">
        <v>26.5</v>
      </c>
      <c r="Y35" s="220">
        <v>30.4</v>
      </c>
      <c r="Z35" s="220">
        <v>29.7</v>
      </c>
      <c r="AA35" s="220">
        <v>32.8</v>
      </c>
      <c r="AB35" s="220">
        <v>30</v>
      </c>
      <c r="AC35" s="220">
        <v>35.7</v>
      </c>
      <c r="AD35" s="210" t="s">
        <v>19</v>
      </c>
      <c r="AE35" s="210" t="s">
        <v>19</v>
      </c>
      <c r="AF35" s="286" t="s">
        <v>19</v>
      </c>
      <c r="AG35" s="209" t="s">
        <v>19</v>
      </c>
      <c r="AH35" s="209" t="s">
        <v>19</v>
      </c>
      <c r="AI35" s="209" t="s">
        <v>19</v>
      </c>
      <c r="AJ35" s="210" t="s">
        <v>19</v>
      </c>
      <c r="AK35" s="210" t="s">
        <v>19</v>
      </c>
      <c r="AL35" s="210" t="s">
        <v>19</v>
      </c>
      <c r="AM35" s="286" t="s">
        <v>19</v>
      </c>
      <c r="AN35" s="210" t="s">
        <v>19</v>
      </c>
      <c r="AO35" s="210" t="s">
        <v>19</v>
      </c>
      <c r="AP35" s="209" t="s">
        <v>19</v>
      </c>
      <c r="AQ35" s="209" t="s">
        <v>19</v>
      </c>
      <c r="AR35" s="209" t="s">
        <v>19</v>
      </c>
      <c r="AS35" s="210" t="s">
        <v>19</v>
      </c>
      <c r="AT35" s="210" t="s">
        <v>19</v>
      </c>
      <c r="AU35" s="1209" t="s">
        <v>19</v>
      </c>
      <c r="AV35" s="747"/>
    </row>
    <row r="36" spans="2:48" ht="13.5">
      <c r="B36" s="13"/>
      <c r="C36" s="7" t="s">
        <v>38</v>
      </c>
      <c r="D36" s="220">
        <v>29.9</v>
      </c>
      <c r="E36" s="220">
        <v>26.4</v>
      </c>
      <c r="F36" s="220">
        <v>29.1</v>
      </c>
      <c r="G36" s="220">
        <v>23.5</v>
      </c>
      <c r="H36" s="220">
        <v>18.1</v>
      </c>
      <c r="I36" s="220">
        <v>19.4</v>
      </c>
      <c r="J36" s="220">
        <v>16.4</v>
      </c>
      <c r="K36" s="220">
        <v>21.1</v>
      </c>
      <c r="L36" s="220">
        <v>37.9</v>
      </c>
      <c r="M36" s="220">
        <v>25.7</v>
      </c>
      <c r="N36" s="220">
        <v>19.3</v>
      </c>
      <c r="O36" s="220">
        <v>19.8</v>
      </c>
      <c r="P36" s="220">
        <v>21.2</v>
      </c>
      <c r="Q36" s="220">
        <v>18.3</v>
      </c>
      <c r="R36" s="220">
        <v>19.9</v>
      </c>
      <c r="S36" s="220">
        <v>19.5</v>
      </c>
      <c r="T36" s="220">
        <v>20.8</v>
      </c>
      <c r="U36" s="220">
        <v>19.4</v>
      </c>
      <c r="V36" s="220">
        <v>21.2</v>
      </c>
      <c r="W36" s="220">
        <v>17.5</v>
      </c>
      <c r="X36" s="220">
        <v>17.2</v>
      </c>
      <c r="Y36" s="220">
        <v>17.3</v>
      </c>
      <c r="Z36" s="220">
        <v>20.8</v>
      </c>
      <c r="AA36" s="220">
        <v>20.9</v>
      </c>
      <c r="AB36" s="220">
        <v>25.1</v>
      </c>
      <c r="AC36" s="220">
        <v>29.2</v>
      </c>
      <c r="AD36" s="210" t="s">
        <v>19</v>
      </c>
      <c r="AE36" s="210" t="s">
        <v>19</v>
      </c>
      <c r="AF36" s="286" t="s">
        <v>19</v>
      </c>
      <c r="AG36" s="209" t="s">
        <v>19</v>
      </c>
      <c r="AH36" s="209" t="s">
        <v>19</v>
      </c>
      <c r="AI36" s="209" t="s">
        <v>19</v>
      </c>
      <c r="AJ36" s="210" t="s">
        <v>19</v>
      </c>
      <c r="AK36" s="210" t="s">
        <v>19</v>
      </c>
      <c r="AL36" s="210" t="s">
        <v>19</v>
      </c>
      <c r="AM36" s="286" t="s">
        <v>19</v>
      </c>
      <c r="AN36" s="210" t="s">
        <v>19</v>
      </c>
      <c r="AO36" s="210" t="s">
        <v>19</v>
      </c>
      <c r="AP36" s="209" t="s">
        <v>19</v>
      </c>
      <c r="AQ36" s="209" t="s">
        <v>19</v>
      </c>
      <c r="AR36" s="209" t="s">
        <v>19</v>
      </c>
      <c r="AS36" s="210" t="s">
        <v>19</v>
      </c>
      <c r="AT36" s="210" t="s">
        <v>19</v>
      </c>
      <c r="AU36" s="1209" t="s">
        <v>19</v>
      </c>
      <c r="AV36" s="747"/>
    </row>
    <row r="37" spans="2:48" ht="13.5">
      <c r="B37" s="13"/>
      <c r="C37" s="7" t="s">
        <v>40</v>
      </c>
      <c r="D37" s="220">
        <v>22.3</v>
      </c>
      <c r="E37" s="220">
        <v>18.7</v>
      </c>
      <c r="F37" s="220">
        <v>20.6</v>
      </c>
      <c r="G37" s="220">
        <v>16.1</v>
      </c>
      <c r="H37" s="220">
        <v>19.4</v>
      </c>
      <c r="I37" s="220">
        <v>20.1</v>
      </c>
      <c r="J37" s="220">
        <v>16.3</v>
      </c>
      <c r="K37" s="220">
        <v>14.1</v>
      </c>
      <c r="L37" s="220">
        <v>18.3</v>
      </c>
      <c r="M37" s="220">
        <v>16.6</v>
      </c>
      <c r="N37" s="220">
        <v>14.8</v>
      </c>
      <c r="O37" s="220">
        <v>24.4</v>
      </c>
      <c r="P37" s="220">
        <v>17.1</v>
      </c>
      <c r="Q37" s="220">
        <v>16.5</v>
      </c>
      <c r="R37" s="220">
        <v>16.5</v>
      </c>
      <c r="S37" s="220">
        <v>19.7</v>
      </c>
      <c r="T37" s="220">
        <v>18.2</v>
      </c>
      <c r="U37" s="220">
        <v>15.8</v>
      </c>
      <c r="V37" s="220">
        <v>19.9</v>
      </c>
      <c r="W37" s="220">
        <v>12.7</v>
      </c>
      <c r="X37" s="220">
        <v>15.5</v>
      </c>
      <c r="Y37" s="220">
        <v>12.6</v>
      </c>
      <c r="Z37" s="220">
        <v>14.1</v>
      </c>
      <c r="AA37" s="220">
        <v>15.6</v>
      </c>
      <c r="AB37" s="220">
        <v>20.6</v>
      </c>
      <c r="AC37" s="220">
        <v>24.2</v>
      </c>
      <c r="AD37" s="210" t="s">
        <v>19</v>
      </c>
      <c r="AE37" s="210" t="s">
        <v>19</v>
      </c>
      <c r="AF37" s="286" t="s">
        <v>19</v>
      </c>
      <c r="AG37" s="209" t="s">
        <v>19</v>
      </c>
      <c r="AH37" s="209" t="s">
        <v>19</v>
      </c>
      <c r="AI37" s="209" t="s">
        <v>19</v>
      </c>
      <c r="AJ37" s="210" t="s">
        <v>19</v>
      </c>
      <c r="AK37" s="210" t="s">
        <v>19</v>
      </c>
      <c r="AL37" s="210" t="s">
        <v>19</v>
      </c>
      <c r="AM37" s="286" t="s">
        <v>19</v>
      </c>
      <c r="AN37" s="210" t="s">
        <v>19</v>
      </c>
      <c r="AO37" s="210" t="s">
        <v>19</v>
      </c>
      <c r="AP37" s="209" t="s">
        <v>19</v>
      </c>
      <c r="AQ37" s="209" t="s">
        <v>19</v>
      </c>
      <c r="AR37" s="209" t="s">
        <v>19</v>
      </c>
      <c r="AS37" s="210" t="s">
        <v>19</v>
      </c>
      <c r="AT37" s="210" t="s">
        <v>19</v>
      </c>
      <c r="AU37" s="1209" t="s">
        <v>19</v>
      </c>
      <c r="AV37" s="747"/>
    </row>
    <row r="38" spans="2:48" ht="13.5">
      <c r="B38" s="10"/>
      <c r="C38" s="4" t="s">
        <v>41</v>
      </c>
      <c r="D38" s="221">
        <v>18</v>
      </c>
      <c r="E38" s="221">
        <v>22.8</v>
      </c>
      <c r="F38" s="221">
        <v>17.3</v>
      </c>
      <c r="G38" s="221">
        <v>21.9</v>
      </c>
      <c r="H38" s="221">
        <v>16.6</v>
      </c>
      <c r="I38" s="221">
        <v>20.4</v>
      </c>
      <c r="J38" s="221">
        <v>19.5</v>
      </c>
      <c r="K38" s="221">
        <v>20.2</v>
      </c>
      <c r="L38" s="221">
        <v>18.8</v>
      </c>
      <c r="M38" s="221">
        <v>17.3</v>
      </c>
      <c r="N38" s="221">
        <v>16.9</v>
      </c>
      <c r="O38" s="221">
        <v>16.7</v>
      </c>
      <c r="P38" s="221">
        <v>18.2</v>
      </c>
      <c r="Q38" s="221">
        <v>18.2</v>
      </c>
      <c r="R38" s="221">
        <v>17.3</v>
      </c>
      <c r="S38" s="221">
        <v>20.7</v>
      </c>
      <c r="T38" s="221">
        <v>20.6</v>
      </c>
      <c r="U38" s="221">
        <v>19.1</v>
      </c>
      <c r="V38" s="221">
        <v>19.6</v>
      </c>
      <c r="W38" s="221">
        <v>19.2</v>
      </c>
      <c r="X38" s="221">
        <v>23.9</v>
      </c>
      <c r="Y38" s="221">
        <v>20.4</v>
      </c>
      <c r="Z38" s="221">
        <v>24.3</v>
      </c>
      <c r="AA38" s="221">
        <v>23.3</v>
      </c>
      <c r="AB38" s="221">
        <v>24.2</v>
      </c>
      <c r="AC38" s="221">
        <v>26.9</v>
      </c>
      <c r="AD38" s="210" t="s">
        <v>19</v>
      </c>
      <c r="AE38" s="210" t="s">
        <v>19</v>
      </c>
      <c r="AF38" s="286" t="s">
        <v>19</v>
      </c>
      <c r="AG38" s="209" t="s">
        <v>19</v>
      </c>
      <c r="AH38" s="209" t="s">
        <v>19</v>
      </c>
      <c r="AI38" s="209" t="s">
        <v>19</v>
      </c>
      <c r="AJ38" s="210" t="s">
        <v>19</v>
      </c>
      <c r="AK38" s="210" t="s">
        <v>19</v>
      </c>
      <c r="AL38" s="210" t="s">
        <v>19</v>
      </c>
      <c r="AM38" s="286" t="s">
        <v>19</v>
      </c>
      <c r="AN38" s="210" t="s">
        <v>19</v>
      </c>
      <c r="AO38" s="210" t="s">
        <v>19</v>
      </c>
      <c r="AP38" s="209" t="s">
        <v>19</v>
      </c>
      <c r="AQ38" s="209" t="s">
        <v>19</v>
      </c>
      <c r="AR38" s="209" t="s">
        <v>19</v>
      </c>
      <c r="AS38" s="210" t="s">
        <v>19</v>
      </c>
      <c r="AT38" s="210" t="s">
        <v>19</v>
      </c>
      <c r="AU38" s="1209" t="s">
        <v>19</v>
      </c>
      <c r="AV38" s="747"/>
    </row>
    <row r="39" spans="2:48" ht="13.5">
      <c r="B39" s="3">
        <v>8</v>
      </c>
      <c r="C39" s="12" t="s">
        <v>24</v>
      </c>
      <c r="D39" s="709" t="s">
        <v>19</v>
      </c>
      <c r="E39" s="709" t="s">
        <v>19</v>
      </c>
      <c r="F39" s="709" t="s">
        <v>19</v>
      </c>
      <c r="G39" s="709" t="s">
        <v>19</v>
      </c>
      <c r="H39" s="709" t="s">
        <v>19</v>
      </c>
      <c r="I39" s="709" t="s">
        <v>19</v>
      </c>
      <c r="J39" s="709" t="s">
        <v>19</v>
      </c>
      <c r="K39" s="709" t="s">
        <v>19</v>
      </c>
      <c r="L39" s="709" t="s">
        <v>19</v>
      </c>
      <c r="M39" s="709" t="s">
        <v>19</v>
      </c>
      <c r="N39" s="709" t="s">
        <v>19</v>
      </c>
      <c r="O39" s="709" t="s">
        <v>19</v>
      </c>
      <c r="P39" s="709" t="s">
        <v>19</v>
      </c>
      <c r="Q39" s="709" t="s">
        <v>19</v>
      </c>
      <c r="R39" s="709" t="s">
        <v>19</v>
      </c>
      <c r="S39" s="709" t="s">
        <v>19</v>
      </c>
      <c r="T39" s="709" t="s">
        <v>19</v>
      </c>
      <c r="U39" s="709" t="s">
        <v>19</v>
      </c>
      <c r="V39" s="709" t="s">
        <v>19</v>
      </c>
      <c r="W39" s="709" t="s">
        <v>19</v>
      </c>
      <c r="X39" s="709" t="s">
        <v>19</v>
      </c>
      <c r="Y39" s="709" t="s">
        <v>19</v>
      </c>
      <c r="Z39" s="709" t="s">
        <v>19</v>
      </c>
      <c r="AA39" s="709" t="s">
        <v>19</v>
      </c>
      <c r="AB39" s="709" t="s">
        <v>19</v>
      </c>
      <c r="AC39" s="710">
        <v>58.6</v>
      </c>
      <c r="AD39" s="711">
        <v>59.8</v>
      </c>
      <c r="AE39" s="711">
        <v>63.8</v>
      </c>
      <c r="AF39" s="761">
        <v>70</v>
      </c>
      <c r="AG39" s="710">
        <v>68</v>
      </c>
      <c r="AH39" s="710">
        <v>56.4</v>
      </c>
      <c r="AI39" s="710">
        <v>48</v>
      </c>
      <c r="AJ39" s="711">
        <v>50.7</v>
      </c>
      <c r="AK39" s="711">
        <v>52.9</v>
      </c>
      <c r="AL39" s="711">
        <v>49.1</v>
      </c>
      <c r="AM39" s="761">
        <v>53.4</v>
      </c>
      <c r="AN39" s="711">
        <v>49.8</v>
      </c>
      <c r="AO39" s="711">
        <v>52.6</v>
      </c>
      <c r="AP39" s="710">
        <v>49.5</v>
      </c>
      <c r="AQ39" s="710">
        <v>47.4</v>
      </c>
      <c r="AR39" s="710">
        <v>46.3</v>
      </c>
      <c r="AS39" s="711">
        <v>37.1</v>
      </c>
      <c r="AT39" s="711">
        <v>41.6</v>
      </c>
      <c r="AU39" s="767">
        <v>45.3</v>
      </c>
      <c r="AV39" s="758"/>
    </row>
    <row r="40" spans="2:48" ht="13.5">
      <c r="B40" s="9"/>
      <c r="C40" s="5" t="s">
        <v>24</v>
      </c>
      <c r="D40" s="231">
        <v>56.4</v>
      </c>
      <c r="E40" s="231">
        <v>65.1</v>
      </c>
      <c r="F40" s="231">
        <v>67</v>
      </c>
      <c r="G40" s="231">
        <v>65.9</v>
      </c>
      <c r="H40" s="231">
        <v>71</v>
      </c>
      <c r="I40" s="231">
        <v>69.3</v>
      </c>
      <c r="J40" s="231">
        <v>70.8</v>
      </c>
      <c r="K40" s="231">
        <v>73.7</v>
      </c>
      <c r="L40" s="231">
        <v>72.6</v>
      </c>
      <c r="M40" s="231">
        <v>74.6</v>
      </c>
      <c r="N40" s="231">
        <v>72.8</v>
      </c>
      <c r="O40" s="231">
        <v>70.4</v>
      </c>
      <c r="P40" s="231">
        <v>69</v>
      </c>
      <c r="Q40" s="231">
        <v>57.8</v>
      </c>
      <c r="R40" s="231">
        <v>55.7</v>
      </c>
      <c r="S40" s="231">
        <v>55.1</v>
      </c>
      <c r="T40" s="231">
        <v>60.2</v>
      </c>
      <c r="U40" s="231">
        <v>59.8</v>
      </c>
      <c r="V40" s="231">
        <v>61.7</v>
      </c>
      <c r="W40" s="231">
        <v>58.3</v>
      </c>
      <c r="X40" s="231">
        <v>56.8</v>
      </c>
      <c r="Y40" s="231">
        <v>56.3</v>
      </c>
      <c r="Z40" s="231">
        <v>64</v>
      </c>
      <c r="AA40" s="231">
        <v>65.1</v>
      </c>
      <c r="AB40" s="231">
        <v>62.2</v>
      </c>
      <c r="AC40" s="209" t="s">
        <v>19</v>
      </c>
      <c r="AD40" s="210" t="s">
        <v>19</v>
      </c>
      <c r="AE40" s="210" t="s">
        <v>19</v>
      </c>
      <c r="AF40" s="286" t="s">
        <v>19</v>
      </c>
      <c r="AG40" s="209" t="s">
        <v>19</v>
      </c>
      <c r="AH40" s="209" t="s">
        <v>19</v>
      </c>
      <c r="AI40" s="209" t="s">
        <v>19</v>
      </c>
      <c r="AJ40" s="210" t="s">
        <v>19</v>
      </c>
      <c r="AK40" s="210" t="s">
        <v>19</v>
      </c>
      <c r="AL40" s="210" t="s">
        <v>19</v>
      </c>
      <c r="AM40" s="286" t="s">
        <v>19</v>
      </c>
      <c r="AN40" s="210" t="s">
        <v>19</v>
      </c>
      <c r="AO40" s="210" t="s">
        <v>19</v>
      </c>
      <c r="AP40" s="209" t="s">
        <v>19</v>
      </c>
      <c r="AQ40" s="209" t="s">
        <v>19</v>
      </c>
      <c r="AR40" s="209" t="s">
        <v>19</v>
      </c>
      <c r="AS40" s="210" t="s">
        <v>19</v>
      </c>
      <c r="AT40" s="210" t="s">
        <v>19</v>
      </c>
      <c r="AU40" s="1209" t="s">
        <v>19</v>
      </c>
      <c r="AV40" s="747"/>
    </row>
    <row r="41" spans="2:48" ht="13.5">
      <c r="B41" s="10"/>
      <c r="C41" s="8" t="s">
        <v>43</v>
      </c>
      <c r="D41" s="212">
        <v>25.2</v>
      </c>
      <c r="E41" s="212">
        <v>24.1</v>
      </c>
      <c r="F41" s="212">
        <v>23.7</v>
      </c>
      <c r="G41" s="212">
        <v>23.7</v>
      </c>
      <c r="H41" s="212">
        <v>31.1</v>
      </c>
      <c r="I41" s="212">
        <v>32.6</v>
      </c>
      <c r="J41" s="212">
        <v>33.3</v>
      </c>
      <c r="K41" s="212">
        <v>30.9</v>
      </c>
      <c r="L41" s="212">
        <v>27.8</v>
      </c>
      <c r="M41" s="212">
        <v>26.1</v>
      </c>
      <c r="N41" s="212">
        <v>28.2</v>
      </c>
      <c r="O41" s="212">
        <v>27.1</v>
      </c>
      <c r="P41" s="212">
        <v>26.6</v>
      </c>
      <c r="Q41" s="212">
        <v>22.2</v>
      </c>
      <c r="R41" s="212">
        <v>26.5</v>
      </c>
      <c r="S41" s="212">
        <v>23.9</v>
      </c>
      <c r="T41" s="212">
        <v>24</v>
      </c>
      <c r="U41" s="212">
        <v>26.2</v>
      </c>
      <c r="V41" s="212">
        <v>25.8</v>
      </c>
      <c r="W41" s="212">
        <v>18.9</v>
      </c>
      <c r="X41" s="212">
        <v>24</v>
      </c>
      <c r="Y41" s="212">
        <v>24.2</v>
      </c>
      <c r="Z41" s="212">
        <v>26.2</v>
      </c>
      <c r="AA41" s="212">
        <v>28.4</v>
      </c>
      <c r="AB41" s="212">
        <v>24.8</v>
      </c>
      <c r="AC41" s="209" t="s">
        <v>19</v>
      </c>
      <c r="AD41" s="210" t="s">
        <v>19</v>
      </c>
      <c r="AE41" s="210" t="s">
        <v>19</v>
      </c>
      <c r="AF41" s="286" t="s">
        <v>19</v>
      </c>
      <c r="AG41" s="209" t="s">
        <v>19</v>
      </c>
      <c r="AH41" s="209" t="s">
        <v>19</v>
      </c>
      <c r="AI41" s="209" t="s">
        <v>19</v>
      </c>
      <c r="AJ41" s="210" t="s">
        <v>19</v>
      </c>
      <c r="AK41" s="210" t="s">
        <v>19</v>
      </c>
      <c r="AL41" s="210" t="s">
        <v>19</v>
      </c>
      <c r="AM41" s="286" t="s">
        <v>19</v>
      </c>
      <c r="AN41" s="210" t="s">
        <v>19</v>
      </c>
      <c r="AO41" s="210" t="s">
        <v>19</v>
      </c>
      <c r="AP41" s="209" t="s">
        <v>19</v>
      </c>
      <c r="AQ41" s="209" t="s">
        <v>19</v>
      </c>
      <c r="AR41" s="209" t="s">
        <v>19</v>
      </c>
      <c r="AS41" s="210" t="s">
        <v>19</v>
      </c>
      <c r="AT41" s="210" t="s">
        <v>19</v>
      </c>
      <c r="AU41" s="1209" t="s">
        <v>19</v>
      </c>
      <c r="AV41" s="747"/>
    </row>
    <row r="42" spans="2:48" ht="13.5">
      <c r="B42" s="3">
        <v>9</v>
      </c>
      <c r="C42" s="4" t="s">
        <v>25</v>
      </c>
      <c r="D42" s="709" t="s">
        <v>19</v>
      </c>
      <c r="E42" s="709" t="s">
        <v>19</v>
      </c>
      <c r="F42" s="709" t="s">
        <v>19</v>
      </c>
      <c r="G42" s="709" t="s">
        <v>19</v>
      </c>
      <c r="H42" s="709" t="s">
        <v>19</v>
      </c>
      <c r="I42" s="709" t="s">
        <v>19</v>
      </c>
      <c r="J42" s="709" t="s">
        <v>19</v>
      </c>
      <c r="K42" s="709" t="s">
        <v>19</v>
      </c>
      <c r="L42" s="709" t="s">
        <v>19</v>
      </c>
      <c r="M42" s="709" t="s">
        <v>19</v>
      </c>
      <c r="N42" s="709" t="s">
        <v>19</v>
      </c>
      <c r="O42" s="709" t="s">
        <v>19</v>
      </c>
      <c r="P42" s="709" t="s">
        <v>19</v>
      </c>
      <c r="Q42" s="709" t="s">
        <v>19</v>
      </c>
      <c r="R42" s="709" t="s">
        <v>19</v>
      </c>
      <c r="S42" s="709" t="s">
        <v>19</v>
      </c>
      <c r="T42" s="709" t="s">
        <v>19</v>
      </c>
      <c r="U42" s="709" t="s">
        <v>19</v>
      </c>
      <c r="V42" s="709" t="s">
        <v>19</v>
      </c>
      <c r="W42" s="709" t="s">
        <v>19</v>
      </c>
      <c r="X42" s="709" t="s">
        <v>19</v>
      </c>
      <c r="Y42" s="709" t="s">
        <v>19</v>
      </c>
      <c r="Z42" s="709" t="s">
        <v>19</v>
      </c>
      <c r="AA42" s="709" t="s">
        <v>19</v>
      </c>
      <c r="AB42" s="709" t="s">
        <v>19</v>
      </c>
      <c r="AC42" s="710">
        <v>36.2</v>
      </c>
      <c r="AD42" s="711">
        <v>34.6</v>
      </c>
      <c r="AE42" s="711">
        <v>26.9</v>
      </c>
      <c r="AF42" s="761">
        <v>30</v>
      </c>
      <c r="AG42" s="710">
        <v>32.3</v>
      </c>
      <c r="AH42" s="710">
        <v>29</v>
      </c>
      <c r="AI42" s="710">
        <v>25.8</v>
      </c>
      <c r="AJ42" s="711">
        <v>26.7</v>
      </c>
      <c r="AK42" s="711">
        <v>26.6</v>
      </c>
      <c r="AL42" s="711">
        <v>27.6</v>
      </c>
      <c r="AM42" s="761">
        <v>27.2</v>
      </c>
      <c r="AN42" s="711">
        <v>26</v>
      </c>
      <c r="AO42" s="711">
        <v>27.7</v>
      </c>
      <c r="AP42" s="710">
        <v>29.5</v>
      </c>
      <c r="AQ42" s="710">
        <v>30.2</v>
      </c>
      <c r="AR42" s="710">
        <v>27.3</v>
      </c>
      <c r="AS42" s="711">
        <v>23.9</v>
      </c>
      <c r="AT42" s="711">
        <v>27.6</v>
      </c>
      <c r="AU42" s="767">
        <v>29</v>
      </c>
      <c r="AV42" s="758"/>
    </row>
    <row r="43" spans="2:48" ht="13.5">
      <c r="B43" s="9"/>
      <c r="C43" s="5" t="s">
        <v>25</v>
      </c>
      <c r="D43" s="231">
        <v>37.8</v>
      </c>
      <c r="E43" s="231">
        <v>35</v>
      </c>
      <c r="F43" s="231">
        <v>39.8</v>
      </c>
      <c r="G43" s="231">
        <v>39.6</v>
      </c>
      <c r="H43" s="231">
        <v>38.2</v>
      </c>
      <c r="I43" s="231">
        <v>43</v>
      </c>
      <c r="J43" s="231">
        <v>45.2</v>
      </c>
      <c r="K43" s="231">
        <v>48.2</v>
      </c>
      <c r="L43" s="231">
        <v>45.9</v>
      </c>
      <c r="M43" s="231">
        <v>44.4</v>
      </c>
      <c r="N43" s="231">
        <v>40.4</v>
      </c>
      <c r="O43" s="231">
        <v>37.8</v>
      </c>
      <c r="P43" s="231">
        <v>40.3</v>
      </c>
      <c r="Q43" s="231">
        <v>41.9</v>
      </c>
      <c r="R43" s="231">
        <v>38.5</v>
      </c>
      <c r="S43" s="231">
        <v>40.5</v>
      </c>
      <c r="T43" s="231">
        <v>38.6</v>
      </c>
      <c r="U43" s="231">
        <v>38.9</v>
      </c>
      <c r="V43" s="231">
        <v>40.4</v>
      </c>
      <c r="W43" s="231">
        <v>38.4</v>
      </c>
      <c r="X43" s="231">
        <v>33.5</v>
      </c>
      <c r="Y43" s="231">
        <v>36.3</v>
      </c>
      <c r="Z43" s="231">
        <v>39.4</v>
      </c>
      <c r="AA43" s="231">
        <v>33.9</v>
      </c>
      <c r="AB43" s="231">
        <v>38</v>
      </c>
      <c r="AC43" s="209" t="s">
        <v>19</v>
      </c>
      <c r="AD43" s="210" t="s">
        <v>19</v>
      </c>
      <c r="AE43" s="210" t="s">
        <v>19</v>
      </c>
      <c r="AF43" s="286" t="s">
        <v>19</v>
      </c>
      <c r="AG43" s="209" t="s">
        <v>19</v>
      </c>
      <c r="AH43" s="209" t="s">
        <v>19</v>
      </c>
      <c r="AI43" s="209" t="s">
        <v>19</v>
      </c>
      <c r="AJ43" s="210" t="s">
        <v>19</v>
      </c>
      <c r="AK43" s="210" t="s">
        <v>19</v>
      </c>
      <c r="AL43" s="210" t="s">
        <v>19</v>
      </c>
      <c r="AM43" s="286" t="s">
        <v>19</v>
      </c>
      <c r="AN43" s="210" t="s">
        <v>19</v>
      </c>
      <c r="AO43" s="210" t="s">
        <v>19</v>
      </c>
      <c r="AP43" s="209" t="s">
        <v>19</v>
      </c>
      <c r="AQ43" s="209" t="s">
        <v>19</v>
      </c>
      <c r="AR43" s="209" t="s">
        <v>19</v>
      </c>
      <c r="AS43" s="210" t="s">
        <v>19</v>
      </c>
      <c r="AT43" s="210" t="s">
        <v>19</v>
      </c>
      <c r="AU43" s="1209" t="s">
        <v>19</v>
      </c>
      <c r="AV43" s="747"/>
    </row>
    <row r="44" spans="2:48" ht="13.5">
      <c r="B44" s="13"/>
      <c r="C44" s="7" t="s">
        <v>60</v>
      </c>
      <c r="D44" s="208">
        <v>30</v>
      </c>
      <c r="E44" s="208">
        <v>36.4</v>
      </c>
      <c r="F44" s="208">
        <v>32.2</v>
      </c>
      <c r="G44" s="208">
        <v>33.6</v>
      </c>
      <c r="H44" s="208">
        <v>34.4</v>
      </c>
      <c r="I44" s="208">
        <v>41.1</v>
      </c>
      <c r="J44" s="208">
        <v>36.1</v>
      </c>
      <c r="K44" s="208">
        <v>35</v>
      </c>
      <c r="L44" s="208">
        <v>38.5</v>
      </c>
      <c r="M44" s="208">
        <v>33.4</v>
      </c>
      <c r="N44" s="208">
        <v>30.6</v>
      </c>
      <c r="O44" s="208">
        <v>31.3</v>
      </c>
      <c r="P44" s="208">
        <v>27.2</v>
      </c>
      <c r="Q44" s="208">
        <v>23.7</v>
      </c>
      <c r="R44" s="208">
        <v>30.2</v>
      </c>
      <c r="S44" s="208">
        <v>25.8</v>
      </c>
      <c r="T44" s="208">
        <v>30</v>
      </c>
      <c r="U44" s="208">
        <v>19.8</v>
      </c>
      <c r="V44" s="208">
        <v>30.3</v>
      </c>
      <c r="W44" s="208">
        <v>27.6</v>
      </c>
      <c r="X44" s="208">
        <v>26.8</v>
      </c>
      <c r="Y44" s="208">
        <v>24.5</v>
      </c>
      <c r="Z44" s="208">
        <v>26.4</v>
      </c>
      <c r="AA44" s="208">
        <v>31.9</v>
      </c>
      <c r="AB44" s="208">
        <v>31.3</v>
      </c>
      <c r="AC44" s="209" t="s">
        <v>19</v>
      </c>
      <c r="AD44" s="210" t="s">
        <v>19</v>
      </c>
      <c r="AE44" s="210" t="s">
        <v>19</v>
      </c>
      <c r="AF44" s="286" t="s">
        <v>19</v>
      </c>
      <c r="AG44" s="209" t="s">
        <v>19</v>
      </c>
      <c r="AH44" s="209" t="s">
        <v>19</v>
      </c>
      <c r="AI44" s="209" t="s">
        <v>19</v>
      </c>
      <c r="AJ44" s="210" t="s">
        <v>19</v>
      </c>
      <c r="AK44" s="210" t="s">
        <v>19</v>
      </c>
      <c r="AL44" s="210" t="s">
        <v>19</v>
      </c>
      <c r="AM44" s="286" t="s">
        <v>19</v>
      </c>
      <c r="AN44" s="210" t="s">
        <v>19</v>
      </c>
      <c r="AO44" s="210" t="s">
        <v>19</v>
      </c>
      <c r="AP44" s="209" t="s">
        <v>19</v>
      </c>
      <c r="AQ44" s="209" t="s">
        <v>19</v>
      </c>
      <c r="AR44" s="209" t="s">
        <v>19</v>
      </c>
      <c r="AS44" s="210" t="s">
        <v>19</v>
      </c>
      <c r="AT44" s="210" t="s">
        <v>19</v>
      </c>
      <c r="AU44" s="1209" t="s">
        <v>19</v>
      </c>
      <c r="AV44" s="747"/>
    </row>
    <row r="45" spans="2:48" ht="13.5">
      <c r="B45" s="13"/>
      <c r="C45" s="7" t="s">
        <v>61</v>
      </c>
      <c r="D45" s="208">
        <v>22.8</v>
      </c>
      <c r="E45" s="208">
        <v>23.3</v>
      </c>
      <c r="F45" s="208">
        <v>24.3</v>
      </c>
      <c r="G45" s="208">
        <v>24.3</v>
      </c>
      <c r="H45" s="208">
        <v>26.6</v>
      </c>
      <c r="I45" s="208">
        <v>26.9</v>
      </c>
      <c r="J45" s="208">
        <v>24</v>
      </c>
      <c r="K45" s="208">
        <v>22.9</v>
      </c>
      <c r="L45" s="208">
        <v>25.5</v>
      </c>
      <c r="M45" s="208">
        <v>23.4</v>
      </c>
      <c r="N45" s="208">
        <v>23.2</v>
      </c>
      <c r="O45" s="208">
        <v>22.3</v>
      </c>
      <c r="P45" s="208">
        <v>20.8</v>
      </c>
      <c r="Q45" s="208">
        <v>19.7</v>
      </c>
      <c r="R45" s="208">
        <v>22.8</v>
      </c>
      <c r="S45" s="208">
        <v>20.2</v>
      </c>
      <c r="T45" s="208">
        <v>20.8</v>
      </c>
      <c r="U45" s="208">
        <v>22.2</v>
      </c>
      <c r="V45" s="208">
        <v>19.7</v>
      </c>
      <c r="W45" s="208">
        <v>21.4</v>
      </c>
      <c r="X45" s="208">
        <v>20.2</v>
      </c>
      <c r="Y45" s="208">
        <v>21.8</v>
      </c>
      <c r="Z45" s="208">
        <v>20.4</v>
      </c>
      <c r="AA45" s="208">
        <v>22.7</v>
      </c>
      <c r="AB45" s="208">
        <v>23.7</v>
      </c>
      <c r="AC45" s="209" t="s">
        <v>19</v>
      </c>
      <c r="AD45" s="210" t="s">
        <v>19</v>
      </c>
      <c r="AE45" s="210" t="s">
        <v>19</v>
      </c>
      <c r="AF45" s="286" t="s">
        <v>19</v>
      </c>
      <c r="AG45" s="209" t="s">
        <v>19</v>
      </c>
      <c r="AH45" s="209" t="s">
        <v>19</v>
      </c>
      <c r="AI45" s="209" t="s">
        <v>19</v>
      </c>
      <c r="AJ45" s="210" t="s">
        <v>19</v>
      </c>
      <c r="AK45" s="210" t="s">
        <v>19</v>
      </c>
      <c r="AL45" s="210" t="s">
        <v>19</v>
      </c>
      <c r="AM45" s="286" t="s">
        <v>19</v>
      </c>
      <c r="AN45" s="210" t="s">
        <v>19</v>
      </c>
      <c r="AO45" s="210" t="s">
        <v>19</v>
      </c>
      <c r="AP45" s="209" t="s">
        <v>19</v>
      </c>
      <c r="AQ45" s="209" t="s">
        <v>19</v>
      </c>
      <c r="AR45" s="209" t="s">
        <v>19</v>
      </c>
      <c r="AS45" s="210" t="s">
        <v>19</v>
      </c>
      <c r="AT45" s="210" t="s">
        <v>19</v>
      </c>
      <c r="AU45" s="1209" t="s">
        <v>19</v>
      </c>
      <c r="AV45" s="747"/>
    </row>
    <row r="46" spans="2:48" ht="13.5">
      <c r="B46" s="10"/>
      <c r="C46" s="8" t="s">
        <v>62</v>
      </c>
      <c r="D46" s="212">
        <v>17.7</v>
      </c>
      <c r="E46" s="212">
        <v>18.9</v>
      </c>
      <c r="F46" s="212">
        <v>18.1</v>
      </c>
      <c r="G46" s="212">
        <v>19.6</v>
      </c>
      <c r="H46" s="212">
        <v>22.8</v>
      </c>
      <c r="I46" s="212">
        <v>23.7</v>
      </c>
      <c r="J46" s="212">
        <v>24.1</v>
      </c>
      <c r="K46" s="212">
        <v>23.3</v>
      </c>
      <c r="L46" s="212">
        <v>27.2</v>
      </c>
      <c r="M46" s="212">
        <v>25.6</v>
      </c>
      <c r="N46" s="212">
        <v>19.4</v>
      </c>
      <c r="O46" s="212">
        <v>19.8</v>
      </c>
      <c r="P46" s="212">
        <v>19.7</v>
      </c>
      <c r="Q46" s="212">
        <v>17.1</v>
      </c>
      <c r="R46" s="212">
        <v>20.7</v>
      </c>
      <c r="S46" s="212">
        <v>19.3</v>
      </c>
      <c r="T46" s="212">
        <v>20.9</v>
      </c>
      <c r="U46" s="212">
        <v>18.3</v>
      </c>
      <c r="V46" s="212">
        <v>22.4</v>
      </c>
      <c r="W46" s="212">
        <v>20.4</v>
      </c>
      <c r="X46" s="212">
        <v>18.4</v>
      </c>
      <c r="Y46" s="212">
        <v>18.3</v>
      </c>
      <c r="Z46" s="212">
        <v>16.4</v>
      </c>
      <c r="AA46" s="212">
        <v>17.9</v>
      </c>
      <c r="AB46" s="212">
        <v>19.2</v>
      </c>
      <c r="AC46" s="209" t="s">
        <v>19</v>
      </c>
      <c r="AD46" s="210" t="s">
        <v>19</v>
      </c>
      <c r="AE46" s="210" t="s">
        <v>19</v>
      </c>
      <c r="AF46" s="286" t="s">
        <v>19</v>
      </c>
      <c r="AG46" s="209" t="s">
        <v>19</v>
      </c>
      <c r="AH46" s="209" t="s">
        <v>19</v>
      </c>
      <c r="AI46" s="209" t="s">
        <v>19</v>
      </c>
      <c r="AJ46" s="210" t="s">
        <v>19</v>
      </c>
      <c r="AK46" s="210" t="s">
        <v>19</v>
      </c>
      <c r="AL46" s="210" t="s">
        <v>19</v>
      </c>
      <c r="AM46" s="286" t="s">
        <v>19</v>
      </c>
      <c r="AN46" s="210" t="s">
        <v>19</v>
      </c>
      <c r="AO46" s="210" t="s">
        <v>19</v>
      </c>
      <c r="AP46" s="209" t="s">
        <v>19</v>
      </c>
      <c r="AQ46" s="209" t="s">
        <v>19</v>
      </c>
      <c r="AR46" s="209" t="s">
        <v>19</v>
      </c>
      <c r="AS46" s="210" t="s">
        <v>19</v>
      </c>
      <c r="AT46" s="210" t="s">
        <v>19</v>
      </c>
      <c r="AU46" s="1209" t="s">
        <v>19</v>
      </c>
      <c r="AV46" s="747"/>
    </row>
    <row r="47" spans="2:48" ht="13.5">
      <c r="B47" s="3">
        <v>10</v>
      </c>
      <c r="C47" s="4" t="s">
        <v>26</v>
      </c>
      <c r="D47" s="709" t="s">
        <v>19</v>
      </c>
      <c r="E47" s="709" t="s">
        <v>19</v>
      </c>
      <c r="F47" s="709" t="s">
        <v>19</v>
      </c>
      <c r="G47" s="709" t="s">
        <v>19</v>
      </c>
      <c r="H47" s="709" t="s">
        <v>19</v>
      </c>
      <c r="I47" s="709" t="s">
        <v>19</v>
      </c>
      <c r="J47" s="709" t="s">
        <v>19</v>
      </c>
      <c r="K47" s="709" t="s">
        <v>19</v>
      </c>
      <c r="L47" s="709" t="s">
        <v>19</v>
      </c>
      <c r="M47" s="709" t="s">
        <v>19</v>
      </c>
      <c r="N47" s="709" t="s">
        <v>19</v>
      </c>
      <c r="O47" s="709" t="s">
        <v>19</v>
      </c>
      <c r="P47" s="709" t="s">
        <v>19</v>
      </c>
      <c r="Q47" s="709" t="s">
        <v>19</v>
      </c>
      <c r="R47" s="709" t="s">
        <v>19</v>
      </c>
      <c r="S47" s="709" t="s">
        <v>19</v>
      </c>
      <c r="T47" s="709" t="s">
        <v>19</v>
      </c>
      <c r="U47" s="709" t="s">
        <v>19</v>
      </c>
      <c r="V47" s="709" t="s">
        <v>19</v>
      </c>
      <c r="W47" s="709" t="s">
        <v>19</v>
      </c>
      <c r="X47" s="709" t="s">
        <v>19</v>
      </c>
      <c r="Y47" s="709" t="s">
        <v>19</v>
      </c>
      <c r="Z47" s="709" t="s">
        <v>19</v>
      </c>
      <c r="AA47" s="709" t="s">
        <v>19</v>
      </c>
      <c r="AB47" s="709" t="s">
        <v>19</v>
      </c>
      <c r="AC47" s="710">
        <v>50.2</v>
      </c>
      <c r="AD47" s="711">
        <v>44.2</v>
      </c>
      <c r="AE47" s="711">
        <v>43.9</v>
      </c>
      <c r="AF47" s="761">
        <v>49.5</v>
      </c>
      <c r="AG47" s="710">
        <v>45</v>
      </c>
      <c r="AH47" s="710">
        <v>44.5</v>
      </c>
      <c r="AI47" s="710">
        <v>43</v>
      </c>
      <c r="AJ47" s="711">
        <v>42.4</v>
      </c>
      <c r="AK47" s="711">
        <v>41.1</v>
      </c>
      <c r="AL47" s="711">
        <v>40.2</v>
      </c>
      <c r="AM47" s="761">
        <v>39.3</v>
      </c>
      <c r="AN47" s="711">
        <v>37.4</v>
      </c>
      <c r="AO47" s="711">
        <v>41.3</v>
      </c>
      <c r="AP47" s="710">
        <v>39.9</v>
      </c>
      <c r="AQ47" s="710">
        <v>41.2</v>
      </c>
      <c r="AR47" s="710">
        <v>38.9</v>
      </c>
      <c r="AS47" s="711">
        <v>31.6</v>
      </c>
      <c r="AT47" s="711">
        <v>36</v>
      </c>
      <c r="AU47" s="767">
        <v>35.9</v>
      </c>
      <c r="AV47" s="758"/>
    </row>
    <row r="48" spans="2:48" ht="13.5">
      <c r="B48" s="9"/>
      <c r="C48" s="5" t="s">
        <v>26</v>
      </c>
      <c r="D48" s="231">
        <v>35.6</v>
      </c>
      <c r="E48" s="231">
        <v>40.9</v>
      </c>
      <c r="F48" s="231">
        <v>40.6</v>
      </c>
      <c r="G48" s="231">
        <v>44.5</v>
      </c>
      <c r="H48" s="231">
        <v>48</v>
      </c>
      <c r="I48" s="231">
        <v>52.5</v>
      </c>
      <c r="J48" s="231">
        <v>48.7</v>
      </c>
      <c r="K48" s="231">
        <v>51.6</v>
      </c>
      <c r="L48" s="231">
        <v>49.8</v>
      </c>
      <c r="M48" s="231">
        <v>53.7</v>
      </c>
      <c r="N48" s="231">
        <v>46.8</v>
      </c>
      <c r="O48" s="231">
        <v>46.3</v>
      </c>
      <c r="P48" s="231">
        <v>56.4</v>
      </c>
      <c r="Q48" s="231">
        <v>51.7</v>
      </c>
      <c r="R48" s="231">
        <v>52</v>
      </c>
      <c r="S48" s="231">
        <v>49.9</v>
      </c>
      <c r="T48" s="231">
        <v>56</v>
      </c>
      <c r="U48" s="231">
        <v>53.3</v>
      </c>
      <c r="V48" s="231">
        <v>54.8</v>
      </c>
      <c r="W48" s="231">
        <v>50.4</v>
      </c>
      <c r="X48" s="231">
        <v>52.6</v>
      </c>
      <c r="Y48" s="231">
        <v>51.2</v>
      </c>
      <c r="Z48" s="231">
        <v>54.1</v>
      </c>
      <c r="AA48" s="231">
        <v>53.6</v>
      </c>
      <c r="AB48" s="231">
        <v>50.9</v>
      </c>
      <c r="AC48" s="209" t="s">
        <v>19</v>
      </c>
      <c r="AD48" s="210" t="s">
        <v>19</v>
      </c>
      <c r="AE48" s="210" t="s">
        <v>19</v>
      </c>
      <c r="AF48" s="286" t="s">
        <v>19</v>
      </c>
      <c r="AG48" s="209" t="s">
        <v>19</v>
      </c>
      <c r="AH48" s="209" t="s">
        <v>19</v>
      </c>
      <c r="AI48" s="209" t="s">
        <v>19</v>
      </c>
      <c r="AJ48" s="210" t="s">
        <v>19</v>
      </c>
      <c r="AK48" s="241" t="s">
        <v>19</v>
      </c>
      <c r="AL48" s="333" t="s">
        <v>19</v>
      </c>
      <c r="AM48" s="286" t="s">
        <v>19</v>
      </c>
      <c r="AN48" s="210" t="s">
        <v>19</v>
      </c>
      <c r="AO48" s="210" t="s">
        <v>19</v>
      </c>
      <c r="AP48" s="209" t="s">
        <v>19</v>
      </c>
      <c r="AQ48" s="209" t="s">
        <v>19</v>
      </c>
      <c r="AR48" s="209" t="s">
        <v>19</v>
      </c>
      <c r="AS48" s="210" t="s">
        <v>19</v>
      </c>
      <c r="AT48" s="210" t="s">
        <v>19</v>
      </c>
      <c r="AU48" s="1209" t="s">
        <v>19</v>
      </c>
      <c r="AV48" s="747"/>
    </row>
    <row r="49" spans="2:48" ht="13.5">
      <c r="B49" s="10"/>
      <c r="C49" s="8" t="s">
        <v>39</v>
      </c>
      <c r="D49" s="212">
        <v>17.2</v>
      </c>
      <c r="E49" s="212">
        <v>18.1</v>
      </c>
      <c r="F49" s="212">
        <v>22.3</v>
      </c>
      <c r="G49" s="212">
        <v>23</v>
      </c>
      <c r="H49" s="212">
        <v>24.5</v>
      </c>
      <c r="I49" s="212">
        <v>25.5</v>
      </c>
      <c r="J49" s="212">
        <v>27.1</v>
      </c>
      <c r="K49" s="212">
        <v>23.6</v>
      </c>
      <c r="L49" s="212">
        <v>22.6</v>
      </c>
      <c r="M49" s="212">
        <v>22.1</v>
      </c>
      <c r="N49" s="212">
        <v>21.3</v>
      </c>
      <c r="O49" s="212">
        <v>25.3</v>
      </c>
      <c r="P49" s="212">
        <v>24.2</v>
      </c>
      <c r="Q49" s="212">
        <v>20.5</v>
      </c>
      <c r="R49" s="212">
        <v>23.3</v>
      </c>
      <c r="S49" s="212">
        <v>18.7</v>
      </c>
      <c r="T49" s="212">
        <v>18.7</v>
      </c>
      <c r="U49" s="212">
        <v>19.7</v>
      </c>
      <c r="V49" s="212">
        <v>19.7</v>
      </c>
      <c r="W49" s="212">
        <v>16.9</v>
      </c>
      <c r="X49" s="212">
        <v>21.9</v>
      </c>
      <c r="Y49" s="212">
        <v>19.4</v>
      </c>
      <c r="Z49" s="212">
        <v>21.3</v>
      </c>
      <c r="AA49" s="212">
        <v>21.8</v>
      </c>
      <c r="AB49" s="232">
        <v>28.3</v>
      </c>
      <c r="AC49" s="233" t="s">
        <v>19</v>
      </c>
      <c r="AD49" s="234" t="s">
        <v>19</v>
      </c>
      <c r="AE49" s="234" t="s">
        <v>19</v>
      </c>
      <c r="AF49" s="290" t="s">
        <v>19</v>
      </c>
      <c r="AG49" s="233" t="s">
        <v>19</v>
      </c>
      <c r="AH49" s="209" t="s">
        <v>19</v>
      </c>
      <c r="AI49" s="209" t="s">
        <v>19</v>
      </c>
      <c r="AJ49" s="210" t="s">
        <v>19</v>
      </c>
      <c r="AK49" s="210" t="s">
        <v>19</v>
      </c>
      <c r="AL49" s="210" t="s">
        <v>19</v>
      </c>
      <c r="AM49" s="286" t="s">
        <v>19</v>
      </c>
      <c r="AN49" s="210" t="s">
        <v>19</v>
      </c>
      <c r="AO49" s="210" t="s">
        <v>19</v>
      </c>
      <c r="AP49" s="209" t="s">
        <v>19</v>
      </c>
      <c r="AQ49" s="209" t="s">
        <v>19</v>
      </c>
      <c r="AR49" s="209" t="s">
        <v>19</v>
      </c>
      <c r="AS49" s="210" t="s">
        <v>19</v>
      </c>
      <c r="AT49" s="210" t="s">
        <v>19</v>
      </c>
      <c r="AU49" s="1209" t="s">
        <v>19</v>
      </c>
      <c r="AV49" s="747"/>
    </row>
    <row r="50" spans="2:48" ht="13.5">
      <c r="B50" s="3">
        <v>11</v>
      </c>
      <c r="C50" s="4" t="s">
        <v>89</v>
      </c>
      <c r="D50" s="705" t="s">
        <v>19</v>
      </c>
      <c r="E50" s="705" t="s">
        <v>19</v>
      </c>
      <c r="F50" s="705" t="s">
        <v>19</v>
      </c>
      <c r="G50" s="705" t="s">
        <v>19</v>
      </c>
      <c r="H50" s="705" t="s">
        <v>19</v>
      </c>
      <c r="I50" s="705" t="s">
        <v>19</v>
      </c>
      <c r="J50" s="705" t="s">
        <v>19</v>
      </c>
      <c r="K50" s="705" t="s">
        <v>19</v>
      </c>
      <c r="L50" s="705" t="s">
        <v>19</v>
      </c>
      <c r="M50" s="705" t="s">
        <v>19</v>
      </c>
      <c r="N50" s="705" t="s">
        <v>19</v>
      </c>
      <c r="O50" s="705" t="s">
        <v>19</v>
      </c>
      <c r="P50" s="705" t="s">
        <v>19</v>
      </c>
      <c r="Q50" s="705" t="s">
        <v>19</v>
      </c>
      <c r="R50" s="705" t="s">
        <v>19</v>
      </c>
      <c r="S50" s="705" t="s">
        <v>19</v>
      </c>
      <c r="T50" s="705" t="s">
        <v>19</v>
      </c>
      <c r="U50" s="705" t="s">
        <v>19</v>
      </c>
      <c r="V50" s="705" t="s">
        <v>19</v>
      </c>
      <c r="W50" s="705" t="s">
        <v>19</v>
      </c>
      <c r="X50" s="705" t="s">
        <v>19</v>
      </c>
      <c r="Y50" s="705" t="s">
        <v>19</v>
      </c>
      <c r="Z50" s="705" t="s">
        <v>19</v>
      </c>
      <c r="AA50" s="705" t="s">
        <v>19</v>
      </c>
      <c r="AB50" s="709" t="s">
        <v>19</v>
      </c>
      <c r="AC50" s="714" t="s">
        <v>19</v>
      </c>
      <c r="AD50" s="709" t="s">
        <v>19</v>
      </c>
      <c r="AE50" s="709" t="s">
        <v>19</v>
      </c>
      <c r="AF50" s="291">
        <v>30.6</v>
      </c>
      <c r="AG50" s="222">
        <v>27.3</v>
      </c>
      <c r="AH50" s="813">
        <v>30.3</v>
      </c>
      <c r="AI50" s="813">
        <v>26.4</v>
      </c>
      <c r="AJ50" s="721">
        <v>28.5</v>
      </c>
      <c r="AK50" s="721">
        <v>26.7</v>
      </c>
      <c r="AL50" s="721">
        <v>30.4</v>
      </c>
      <c r="AM50" s="817">
        <v>32.2</v>
      </c>
      <c r="AN50" s="721">
        <v>30</v>
      </c>
      <c r="AO50" s="721">
        <v>30.9</v>
      </c>
      <c r="AP50" s="813">
        <v>27.3</v>
      </c>
      <c r="AQ50" s="813">
        <v>34.9</v>
      </c>
      <c r="AR50" s="813">
        <v>30.9</v>
      </c>
      <c r="AS50" s="721">
        <v>23.6</v>
      </c>
      <c r="AT50" s="721">
        <v>27.8</v>
      </c>
      <c r="AU50" s="1368">
        <v>28.9</v>
      </c>
      <c r="AV50" s="814"/>
    </row>
    <row r="51" spans="2:48" ht="13.5">
      <c r="B51" s="9"/>
      <c r="C51" s="157" t="s">
        <v>27</v>
      </c>
      <c r="D51" s="228">
        <v>43.4</v>
      </c>
      <c r="E51" s="228">
        <v>40.7</v>
      </c>
      <c r="F51" s="228">
        <v>43.7</v>
      </c>
      <c r="G51" s="228">
        <v>39.4</v>
      </c>
      <c r="H51" s="228">
        <v>44.2</v>
      </c>
      <c r="I51" s="228">
        <v>45.2</v>
      </c>
      <c r="J51" s="228">
        <v>41.4</v>
      </c>
      <c r="K51" s="228">
        <v>40.9</v>
      </c>
      <c r="L51" s="228">
        <v>44.4</v>
      </c>
      <c r="M51" s="228">
        <v>44.3</v>
      </c>
      <c r="N51" s="228">
        <v>38.3</v>
      </c>
      <c r="O51" s="228">
        <v>39.3</v>
      </c>
      <c r="P51" s="228">
        <v>38.8</v>
      </c>
      <c r="Q51" s="228">
        <v>34.8</v>
      </c>
      <c r="R51" s="228">
        <v>29.5</v>
      </c>
      <c r="S51" s="228">
        <v>30.7</v>
      </c>
      <c r="T51" s="228">
        <v>33.2</v>
      </c>
      <c r="U51" s="228">
        <v>31.8</v>
      </c>
      <c r="V51" s="228">
        <v>34.2</v>
      </c>
      <c r="W51" s="228">
        <v>32.9</v>
      </c>
      <c r="X51" s="228">
        <v>30.5</v>
      </c>
      <c r="Y51" s="228">
        <v>33.1</v>
      </c>
      <c r="Z51" s="228">
        <v>32.5</v>
      </c>
      <c r="AA51" s="228">
        <v>34</v>
      </c>
      <c r="AB51" s="228">
        <v>32.8</v>
      </c>
      <c r="AC51" s="762">
        <v>33</v>
      </c>
      <c r="AD51" s="763">
        <v>34.4</v>
      </c>
      <c r="AE51" s="763">
        <v>37.3</v>
      </c>
      <c r="AF51" s="292" t="s">
        <v>19</v>
      </c>
      <c r="AG51" s="301" t="s">
        <v>19</v>
      </c>
      <c r="AH51" s="301" t="s">
        <v>19</v>
      </c>
      <c r="AI51" s="301" t="s">
        <v>19</v>
      </c>
      <c r="AJ51" s="302" t="s">
        <v>19</v>
      </c>
      <c r="AK51" s="302" t="s">
        <v>19</v>
      </c>
      <c r="AL51" s="302" t="s">
        <v>19</v>
      </c>
      <c r="AM51" s="292" t="s">
        <v>19</v>
      </c>
      <c r="AN51" s="302" t="s">
        <v>19</v>
      </c>
      <c r="AO51" s="302" t="s">
        <v>19</v>
      </c>
      <c r="AP51" s="301" t="s">
        <v>19</v>
      </c>
      <c r="AQ51" s="301" t="s">
        <v>19</v>
      </c>
      <c r="AR51" s="301" t="s">
        <v>19</v>
      </c>
      <c r="AS51" s="302" t="s">
        <v>19</v>
      </c>
      <c r="AT51" s="302" t="s">
        <v>19</v>
      </c>
      <c r="AU51" s="1217" t="s">
        <v>19</v>
      </c>
      <c r="AV51" s="747"/>
    </row>
    <row r="52" spans="2:48" ht="13.5">
      <c r="B52" s="13"/>
      <c r="C52" s="162" t="s">
        <v>58</v>
      </c>
      <c r="D52" s="220">
        <v>23.7</v>
      </c>
      <c r="E52" s="220">
        <v>22.2</v>
      </c>
      <c r="F52" s="220">
        <v>23.3</v>
      </c>
      <c r="G52" s="220">
        <v>24.8</v>
      </c>
      <c r="H52" s="220">
        <v>29.9</v>
      </c>
      <c r="I52" s="220">
        <v>33.5</v>
      </c>
      <c r="J52" s="220">
        <v>25.5</v>
      </c>
      <c r="K52" s="220">
        <v>22.5</v>
      </c>
      <c r="L52" s="220">
        <v>24.7</v>
      </c>
      <c r="M52" s="220">
        <v>22.5</v>
      </c>
      <c r="N52" s="220">
        <v>21.7</v>
      </c>
      <c r="O52" s="220">
        <v>22.8</v>
      </c>
      <c r="P52" s="220">
        <v>22.9</v>
      </c>
      <c r="Q52" s="220">
        <v>18.4</v>
      </c>
      <c r="R52" s="220">
        <v>18.6</v>
      </c>
      <c r="S52" s="220">
        <v>18.5</v>
      </c>
      <c r="T52" s="220">
        <v>25.8</v>
      </c>
      <c r="U52" s="220">
        <v>19.9</v>
      </c>
      <c r="V52" s="220">
        <v>18.1</v>
      </c>
      <c r="W52" s="220">
        <v>20.6</v>
      </c>
      <c r="X52" s="220">
        <v>20.5</v>
      </c>
      <c r="Y52" s="220">
        <v>22.8</v>
      </c>
      <c r="Z52" s="220">
        <v>23.8</v>
      </c>
      <c r="AA52" s="220">
        <v>25.1</v>
      </c>
      <c r="AB52" s="220">
        <v>25.1</v>
      </c>
      <c r="AC52" s="220">
        <v>27.8</v>
      </c>
      <c r="AD52" s="208">
        <v>26.8</v>
      </c>
      <c r="AE52" s="208">
        <v>26.3</v>
      </c>
      <c r="AF52" s="286" t="s">
        <v>19</v>
      </c>
      <c r="AG52" s="209" t="s">
        <v>19</v>
      </c>
      <c r="AH52" s="209" t="s">
        <v>19</v>
      </c>
      <c r="AI52" s="209" t="s">
        <v>19</v>
      </c>
      <c r="AJ52" s="210" t="s">
        <v>19</v>
      </c>
      <c r="AK52" s="210" t="s">
        <v>19</v>
      </c>
      <c r="AL52" s="210" t="s">
        <v>19</v>
      </c>
      <c r="AM52" s="286" t="s">
        <v>19</v>
      </c>
      <c r="AN52" s="210" t="s">
        <v>19</v>
      </c>
      <c r="AO52" s="210" t="s">
        <v>19</v>
      </c>
      <c r="AP52" s="209" t="s">
        <v>19</v>
      </c>
      <c r="AQ52" s="209" t="s">
        <v>19</v>
      </c>
      <c r="AR52" s="209" t="s">
        <v>19</v>
      </c>
      <c r="AS52" s="210" t="s">
        <v>19</v>
      </c>
      <c r="AT52" s="210" t="s">
        <v>19</v>
      </c>
      <c r="AU52" s="1209" t="s">
        <v>19</v>
      </c>
      <c r="AV52" s="747"/>
    </row>
    <row r="53" spans="2:48" ht="13.5">
      <c r="B53" s="10"/>
      <c r="C53" s="4" t="s">
        <v>59</v>
      </c>
      <c r="D53" s="221">
        <v>43.6</v>
      </c>
      <c r="E53" s="221">
        <v>44</v>
      </c>
      <c r="F53" s="221">
        <v>40.9</v>
      </c>
      <c r="G53" s="221">
        <v>43.3</v>
      </c>
      <c r="H53" s="221">
        <v>45.9</v>
      </c>
      <c r="I53" s="221">
        <v>45.5</v>
      </c>
      <c r="J53" s="221">
        <v>39.9</v>
      </c>
      <c r="K53" s="221">
        <v>46.1</v>
      </c>
      <c r="L53" s="221">
        <v>45</v>
      </c>
      <c r="M53" s="221">
        <v>43.1</v>
      </c>
      <c r="N53" s="221">
        <v>39.8</v>
      </c>
      <c r="O53" s="221">
        <v>36</v>
      </c>
      <c r="P53" s="221">
        <v>35.2</v>
      </c>
      <c r="Q53" s="221">
        <v>31.2</v>
      </c>
      <c r="R53" s="221">
        <v>31.8</v>
      </c>
      <c r="S53" s="221">
        <v>28.3</v>
      </c>
      <c r="T53" s="221">
        <v>30.4</v>
      </c>
      <c r="U53" s="221">
        <v>29</v>
      </c>
      <c r="V53" s="221">
        <v>26.8</v>
      </c>
      <c r="W53" s="221">
        <v>26.4</v>
      </c>
      <c r="X53" s="221">
        <v>26.7</v>
      </c>
      <c r="Y53" s="221">
        <v>23.9</v>
      </c>
      <c r="Z53" s="221">
        <v>24.4</v>
      </c>
      <c r="AA53" s="221">
        <v>29.7</v>
      </c>
      <c r="AB53" s="221">
        <v>26.3</v>
      </c>
      <c r="AC53" s="221">
        <v>27.4</v>
      </c>
      <c r="AD53" s="239">
        <v>25</v>
      </c>
      <c r="AE53" s="239">
        <v>22.7</v>
      </c>
      <c r="AF53" s="293" t="s">
        <v>19</v>
      </c>
      <c r="AG53" s="298" t="s">
        <v>19</v>
      </c>
      <c r="AH53" s="298" t="s">
        <v>19</v>
      </c>
      <c r="AI53" s="298" t="s">
        <v>19</v>
      </c>
      <c r="AJ53" s="240" t="s">
        <v>19</v>
      </c>
      <c r="AK53" s="240" t="s">
        <v>19</v>
      </c>
      <c r="AL53" s="240" t="s">
        <v>19</v>
      </c>
      <c r="AM53" s="293" t="s">
        <v>19</v>
      </c>
      <c r="AN53" s="240" t="s">
        <v>19</v>
      </c>
      <c r="AO53" s="240" t="s">
        <v>19</v>
      </c>
      <c r="AP53" s="298" t="s">
        <v>19</v>
      </c>
      <c r="AQ53" s="298" t="s">
        <v>19</v>
      </c>
      <c r="AR53" s="298" t="s">
        <v>19</v>
      </c>
      <c r="AS53" s="240" t="s">
        <v>19</v>
      </c>
      <c r="AT53" s="240" t="s">
        <v>19</v>
      </c>
      <c r="AU53" s="1218" t="s">
        <v>19</v>
      </c>
      <c r="AV53" s="747"/>
    </row>
    <row r="54" spans="2:48" ht="13.5">
      <c r="B54" s="6">
        <v>12</v>
      </c>
      <c r="C54" s="12" t="s">
        <v>92</v>
      </c>
      <c r="D54" s="709" t="s">
        <v>19</v>
      </c>
      <c r="E54" s="709" t="s">
        <v>19</v>
      </c>
      <c r="F54" s="709" t="s">
        <v>19</v>
      </c>
      <c r="G54" s="709" t="s">
        <v>19</v>
      </c>
      <c r="H54" s="709" t="s">
        <v>19</v>
      </c>
      <c r="I54" s="709" t="s">
        <v>19</v>
      </c>
      <c r="J54" s="709" t="s">
        <v>19</v>
      </c>
      <c r="K54" s="709" t="s">
        <v>19</v>
      </c>
      <c r="L54" s="709" t="s">
        <v>19</v>
      </c>
      <c r="M54" s="709" t="s">
        <v>19</v>
      </c>
      <c r="N54" s="709" t="s">
        <v>19</v>
      </c>
      <c r="O54" s="709" t="s">
        <v>19</v>
      </c>
      <c r="P54" s="709" t="s">
        <v>19</v>
      </c>
      <c r="Q54" s="709" t="s">
        <v>19</v>
      </c>
      <c r="R54" s="709" t="s">
        <v>19</v>
      </c>
      <c r="S54" s="709" t="s">
        <v>19</v>
      </c>
      <c r="T54" s="709" t="s">
        <v>19</v>
      </c>
      <c r="U54" s="709" t="s">
        <v>19</v>
      </c>
      <c r="V54" s="709" t="s">
        <v>19</v>
      </c>
      <c r="W54" s="709" t="s">
        <v>19</v>
      </c>
      <c r="X54" s="709" t="s">
        <v>19</v>
      </c>
      <c r="Y54" s="709" t="s">
        <v>19</v>
      </c>
      <c r="Z54" s="709" t="s">
        <v>19</v>
      </c>
      <c r="AA54" s="709" t="s">
        <v>19</v>
      </c>
      <c r="AB54" s="711">
        <v>53.4</v>
      </c>
      <c r="AC54" s="710">
        <v>56.3</v>
      </c>
      <c r="AD54" s="711">
        <v>58.4</v>
      </c>
      <c r="AE54" s="711">
        <v>59.7</v>
      </c>
      <c r="AF54" s="761">
        <v>64.5</v>
      </c>
      <c r="AG54" s="710">
        <v>64.2</v>
      </c>
      <c r="AH54" s="710">
        <v>55.2</v>
      </c>
      <c r="AI54" s="710">
        <v>48.5</v>
      </c>
      <c r="AJ54" s="711">
        <v>51.3</v>
      </c>
      <c r="AK54" s="711">
        <v>51.3</v>
      </c>
      <c r="AL54" s="711">
        <v>50.7</v>
      </c>
      <c r="AM54" s="761">
        <v>50.7</v>
      </c>
      <c r="AN54" s="711">
        <v>51.5</v>
      </c>
      <c r="AO54" s="711">
        <v>54.2</v>
      </c>
      <c r="AP54" s="710">
        <v>53.4</v>
      </c>
      <c r="AQ54" s="710">
        <v>55.9</v>
      </c>
      <c r="AR54" s="710">
        <v>56.4</v>
      </c>
      <c r="AS54" s="711">
        <v>42.9</v>
      </c>
      <c r="AT54" s="711">
        <v>53.6</v>
      </c>
      <c r="AU54" s="767">
        <v>55.6</v>
      </c>
      <c r="AV54" s="758"/>
    </row>
    <row r="55" spans="2:48" ht="13.5">
      <c r="B55" s="9"/>
      <c r="C55" s="5" t="s">
        <v>18</v>
      </c>
      <c r="D55" s="231">
        <v>66</v>
      </c>
      <c r="E55" s="231">
        <v>69.5</v>
      </c>
      <c r="F55" s="231">
        <v>68.5</v>
      </c>
      <c r="G55" s="231">
        <v>67.6</v>
      </c>
      <c r="H55" s="231">
        <v>73.3</v>
      </c>
      <c r="I55" s="231">
        <v>74.3</v>
      </c>
      <c r="J55" s="231">
        <v>74.5</v>
      </c>
      <c r="K55" s="231">
        <v>75.5</v>
      </c>
      <c r="L55" s="231">
        <v>76.8</v>
      </c>
      <c r="M55" s="231">
        <v>76.4</v>
      </c>
      <c r="N55" s="231">
        <v>74.9</v>
      </c>
      <c r="O55" s="231">
        <v>74.6</v>
      </c>
      <c r="P55" s="231">
        <v>72.5</v>
      </c>
      <c r="Q55" s="231">
        <v>68.4</v>
      </c>
      <c r="R55" s="231">
        <v>71.3</v>
      </c>
      <c r="S55" s="231">
        <v>67.1</v>
      </c>
      <c r="T55" s="231">
        <v>69</v>
      </c>
      <c r="U55" s="231">
        <v>68.6</v>
      </c>
      <c r="V55" s="231">
        <v>70.7</v>
      </c>
      <c r="W55" s="231">
        <v>66.9</v>
      </c>
      <c r="X55" s="231">
        <v>61.7</v>
      </c>
      <c r="Y55" s="231">
        <v>61.7</v>
      </c>
      <c r="Z55" s="231">
        <v>64.2</v>
      </c>
      <c r="AA55" s="231">
        <v>64.6</v>
      </c>
      <c r="AB55" s="241" t="s">
        <v>19</v>
      </c>
      <c r="AC55" s="209" t="s">
        <v>19</v>
      </c>
      <c r="AD55" s="210" t="s">
        <v>19</v>
      </c>
      <c r="AE55" s="210" t="s">
        <v>19</v>
      </c>
      <c r="AF55" s="286" t="s">
        <v>19</v>
      </c>
      <c r="AG55" s="209" t="s">
        <v>19</v>
      </c>
      <c r="AH55" s="209" t="s">
        <v>19</v>
      </c>
      <c r="AI55" s="209" t="s">
        <v>19</v>
      </c>
      <c r="AJ55" s="210" t="s">
        <v>19</v>
      </c>
      <c r="AK55" s="210" t="s">
        <v>19</v>
      </c>
      <c r="AL55" s="210" t="s">
        <v>19</v>
      </c>
      <c r="AM55" s="286" t="s">
        <v>19</v>
      </c>
      <c r="AN55" s="210" t="s">
        <v>19</v>
      </c>
      <c r="AO55" s="210" t="s">
        <v>19</v>
      </c>
      <c r="AP55" s="209" t="s">
        <v>19</v>
      </c>
      <c r="AQ55" s="209" t="s">
        <v>19</v>
      </c>
      <c r="AR55" s="209" t="s">
        <v>19</v>
      </c>
      <c r="AS55" s="210" t="s">
        <v>19</v>
      </c>
      <c r="AT55" s="210" t="s">
        <v>19</v>
      </c>
      <c r="AU55" s="1209" t="s">
        <v>19</v>
      </c>
      <c r="AV55" s="747"/>
    </row>
    <row r="56" spans="2:48" ht="13.5">
      <c r="B56" s="13"/>
      <c r="C56" s="7" t="s">
        <v>28</v>
      </c>
      <c r="D56" s="208">
        <v>53.5</v>
      </c>
      <c r="E56" s="208">
        <v>64.9</v>
      </c>
      <c r="F56" s="208">
        <v>70.5</v>
      </c>
      <c r="G56" s="208">
        <v>69.3</v>
      </c>
      <c r="H56" s="208">
        <v>73.5</v>
      </c>
      <c r="I56" s="208">
        <v>76.4</v>
      </c>
      <c r="J56" s="208">
        <v>78.3</v>
      </c>
      <c r="K56" s="208">
        <v>76.9</v>
      </c>
      <c r="L56" s="208">
        <v>77</v>
      </c>
      <c r="M56" s="208">
        <v>78</v>
      </c>
      <c r="N56" s="208">
        <v>77.1</v>
      </c>
      <c r="O56" s="208">
        <v>78.3</v>
      </c>
      <c r="P56" s="208">
        <v>77.2</v>
      </c>
      <c r="Q56" s="208">
        <v>70.6</v>
      </c>
      <c r="R56" s="208">
        <v>65.5</v>
      </c>
      <c r="S56" s="208">
        <v>66.1</v>
      </c>
      <c r="T56" s="208">
        <v>69.1</v>
      </c>
      <c r="U56" s="208">
        <v>69.6</v>
      </c>
      <c r="V56" s="208">
        <v>62.6</v>
      </c>
      <c r="W56" s="208">
        <v>62.1</v>
      </c>
      <c r="X56" s="208">
        <v>68.6</v>
      </c>
      <c r="Y56" s="208">
        <v>69</v>
      </c>
      <c r="Z56" s="208">
        <v>69.8</v>
      </c>
      <c r="AA56" s="208">
        <v>69.3</v>
      </c>
      <c r="AB56" s="210" t="s">
        <v>19</v>
      </c>
      <c r="AC56" s="209" t="s">
        <v>19</v>
      </c>
      <c r="AD56" s="210" t="s">
        <v>19</v>
      </c>
      <c r="AE56" s="210" t="s">
        <v>19</v>
      </c>
      <c r="AF56" s="286" t="s">
        <v>19</v>
      </c>
      <c r="AG56" s="209" t="s">
        <v>19</v>
      </c>
      <c r="AH56" s="209" t="s">
        <v>19</v>
      </c>
      <c r="AI56" s="209" t="s">
        <v>19</v>
      </c>
      <c r="AJ56" s="210" t="s">
        <v>19</v>
      </c>
      <c r="AK56" s="210" t="s">
        <v>19</v>
      </c>
      <c r="AL56" s="210" t="s">
        <v>19</v>
      </c>
      <c r="AM56" s="286" t="s">
        <v>19</v>
      </c>
      <c r="AN56" s="210" t="s">
        <v>19</v>
      </c>
      <c r="AO56" s="210" t="s">
        <v>19</v>
      </c>
      <c r="AP56" s="209" t="s">
        <v>19</v>
      </c>
      <c r="AQ56" s="209" t="s">
        <v>19</v>
      </c>
      <c r="AR56" s="209" t="s">
        <v>19</v>
      </c>
      <c r="AS56" s="210" t="s">
        <v>19</v>
      </c>
      <c r="AT56" s="210" t="s">
        <v>19</v>
      </c>
      <c r="AU56" s="1209" t="s">
        <v>19</v>
      </c>
      <c r="AV56" s="747"/>
    </row>
    <row r="57" spans="2:48" ht="13.5">
      <c r="B57" s="13"/>
      <c r="C57" s="7" t="s">
        <v>46</v>
      </c>
      <c r="D57" s="242">
        <v>26.2</v>
      </c>
      <c r="E57" s="242">
        <v>29.4</v>
      </c>
      <c r="F57" s="242">
        <v>27.5</v>
      </c>
      <c r="G57" s="242">
        <v>29.4</v>
      </c>
      <c r="H57" s="242">
        <v>39.8</v>
      </c>
      <c r="I57" s="242">
        <v>38.6</v>
      </c>
      <c r="J57" s="242">
        <v>39</v>
      </c>
      <c r="K57" s="242">
        <v>37</v>
      </c>
      <c r="L57" s="242">
        <v>41.3</v>
      </c>
      <c r="M57" s="242">
        <v>37.5</v>
      </c>
      <c r="N57" s="242">
        <v>37.7</v>
      </c>
      <c r="O57" s="242">
        <v>36.2</v>
      </c>
      <c r="P57" s="242">
        <v>36.1</v>
      </c>
      <c r="Q57" s="242">
        <v>34.2</v>
      </c>
      <c r="R57" s="242">
        <v>32.9</v>
      </c>
      <c r="S57" s="242">
        <v>32</v>
      </c>
      <c r="T57" s="242">
        <v>31.1</v>
      </c>
      <c r="U57" s="242">
        <v>36.6</v>
      </c>
      <c r="V57" s="242">
        <v>34</v>
      </c>
      <c r="W57" s="242">
        <v>31.8</v>
      </c>
      <c r="X57" s="242">
        <v>36.4</v>
      </c>
      <c r="Y57" s="242">
        <v>31.9</v>
      </c>
      <c r="Z57" s="242">
        <v>34.9</v>
      </c>
      <c r="AA57" s="242">
        <v>35.1</v>
      </c>
      <c r="AB57" s="243" t="s">
        <v>19</v>
      </c>
      <c r="AC57" s="209" t="s">
        <v>19</v>
      </c>
      <c r="AD57" s="210" t="s">
        <v>19</v>
      </c>
      <c r="AE57" s="210" t="s">
        <v>19</v>
      </c>
      <c r="AF57" s="286" t="s">
        <v>19</v>
      </c>
      <c r="AG57" s="209" t="s">
        <v>19</v>
      </c>
      <c r="AH57" s="209" t="s">
        <v>19</v>
      </c>
      <c r="AI57" s="209" t="s">
        <v>19</v>
      </c>
      <c r="AJ57" s="210" t="s">
        <v>19</v>
      </c>
      <c r="AK57" s="210" t="s">
        <v>19</v>
      </c>
      <c r="AL57" s="210" t="s">
        <v>19</v>
      </c>
      <c r="AM57" s="286" t="s">
        <v>19</v>
      </c>
      <c r="AN57" s="210" t="s">
        <v>19</v>
      </c>
      <c r="AO57" s="210" t="s">
        <v>19</v>
      </c>
      <c r="AP57" s="209" t="s">
        <v>19</v>
      </c>
      <c r="AQ57" s="209" t="s">
        <v>19</v>
      </c>
      <c r="AR57" s="209" t="s">
        <v>19</v>
      </c>
      <c r="AS57" s="210" t="s">
        <v>19</v>
      </c>
      <c r="AT57" s="210" t="s">
        <v>19</v>
      </c>
      <c r="AU57" s="1209" t="s">
        <v>19</v>
      </c>
      <c r="AV57" s="747"/>
    </row>
    <row r="58" spans="2:48" ht="13.5">
      <c r="B58" s="10"/>
      <c r="C58" s="8" t="s">
        <v>47</v>
      </c>
      <c r="D58" s="212">
        <v>26.2</v>
      </c>
      <c r="E58" s="212">
        <v>30.8</v>
      </c>
      <c r="F58" s="212">
        <v>30.1</v>
      </c>
      <c r="G58" s="212">
        <v>28.5</v>
      </c>
      <c r="H58" s="212">
        <v>30</v>
      </c>
      <c r="I58" s="212">
        <v>31.1</v>
      </c>
      <c r="J58" s="212">
        <v>31.5</v>
      </c>
      <c r="K58" s="212">
        <v>31.4</v>
      </c>
      <c r="L58" s="212">
        <v>29.7</v>
      </c>
      <c r="M58" s="212">
        <v>26.7</v>
      </c>
      <c r="N58" s="212">
        <v>24.7</v>
      </c>
      <c r="O58" s="212">
        <v>29.1</v>
      </c>
      <c r="P58" s="212">
        <v>29.2</v>
      </c>
      <c r="Q58" s="212">
        <v>28</v>
      </c>
      <c r="R58" s="212">
        <v>31.3</v>
      </c>
      <c r="S58" s="212">
        <v>26.8</v>
      </c>
      <c r="T58" s="212">
        <v>25.4</v>
      </c>
      <c r="U58" s="212">
        <v>25.5</v>
      </c>
      <c r="V58" s="212">
        <v>26.3</v>
      </c>
      <c r="W58" s="212">
        <v>25.3</v>
      </c>
      <c r="X58" s="212">
        <v>23.4</v>
      </c>
      <c r="Y58" s="212">
        <v>23.7</v>
      </c>
      <c r="Z58" s="212">
        <v>23.2</v>
      </c>
      <c r="AA58" s="212">
        <v>36.2</v>
      </c>
      <c r="AB58" s="214" t="s">
        <v>19</v>
      </c>
      <c r="AC58" s="209" t="s">
        <v>19</v>
      </c>
      <c r="AD58" s="210" t="s">
        <v>19</v>
      </c>
      <c r="AE58" s="210" t="s">
        <v>19</v>
      </c>
      <c r="AF58" s="286" t="s">
        <v>19</v>
      </c>
      <c r="AG58" s="209" t="s">
        <v>19</v>
      </c>
      <c r="AH58" s="209" t="s">
        <v>19</v>
      </c>
      <c r="AI58" s="209" t="s">
        <v>19</v>
      </c>
      <c r="AJ58" s="210" t="s">
        <v>19</v>
      </c>
      <c r="AK58" s="210" t="s">
        <v>19</v>
      </c>
      <c r="AL58" s="210" t="s">
        <v>19</v>
      </c>
      <c r="AM58" s="286" t="s">
        <v>19</v>
      </c>
      <c r="AN58" s="210" t="s">
        <v>19</v>
      </c>
      <c r="AO58" s="210" t="s">
        <v>19</v>
      </c>
      <c r="AP58" s="209" t="s">
        <v>19</v>
      </c>
      <c r="AQ58" s="209" t="s">
        <v>19</v>
      </c>
      <c r="AR58" s="209" t="s">
        <v>19</v>
      </c>
      <c r="AS58" s="210" t="s">
        <v>19</v>
      </c>
      <c r="AT58" s="210" t="s">
        <v>19</v>
      </c>
      <c r="AU58" s="1209" t="s">
        <v>19</v>
      </c>
      <c r="AV58" s="747"/>
    </row>
    <row r="59" spans="2:48" ht="13.5">
      <c r="B59" s="3">
        <v>13</v>
      </c>
      <c r="C59" s="4" t="s">
        <v>93</v>
      </c>
      <c r="D59" s="709" t="s">
        <v>19</v>
      </c>
      <c r="E59" s="709" t="s">
        <v>19</v>
      </c>
      <c r="F59" s="709" t="s">
        <v>19</v>
      </c>
      <c r="G59" s="709" t="s">
        <v>19</v>
      </c>
      <c r="H59" s="709" t="s">
        <v>19</v>
      </c>
      <c r="I59" s="709" t="s">
        <v>19</v>
      </c>
      <c r="J59" s="709" t="s">
        <v>19</v>
      </c>
      <c r="K59" s="709" t="s">
        <v>19</v>
      </c>
      <c r="L59" s="709" t="s">
        <v>19</v>
      </c>
      <c r="M59" s="709" t="s">
        <v>19</v>
      </c>
      <c r="N59" s="709" t="s">
        <v>19</v>
      </c>
      <c r="O59" s="709" t="s">
        <v>19</v>
      </c>
      <c r="P59" s="709" t="s">
        <v>19</v>
      </c>
      <c r="Q59" s="709" t="s">
        <v>19</v>
      </c>
      <c r="R59" s="709" t="s">
        <v>19</v>
      </c>
      <c r="S59" s="709" t="s">
        <v>19</v>
      </c>
      <c r="T59" s="709" t="s">
        <v>19</v>
      </c>
      <c r="U59" s="709" t="s">
        <v>19</v>
      </c>
      <c r="V59" s="709" t="s">
        <v>19</v>
      </c>
      <c r="W59" s="709" t="s">
        <v>19</v>
      </c>
      <c r="X59" s="709" t="s">
        <v>19</v>
      </c>
      <c r="Y59" s="709" t="s">
        <v>19</v>
      </c>
      <c r="Z59" s="709" t="s">
        <v>19</v>
      </c>
      <c r="AA59" s="709" t="s">
        <v>19</v>
      </c>
      <c r="AB59" s="709" t="s">
        <v>19</v>
      </c>
      <c r="AC59" s="710">
        <v>54.3</v>
      </c>
      <c r="AD59" s="711">
        <v>52.6</v>
      </c>
      <c r="AE59" s="711">
        <v>52.7</v>
      </c>
      <c r="AF59" s="761">
        <v>60.2</v>
      </c>
      <c r="AG59" s="710">
        <v>51.5</v>
      </c>
      <c r="AH59" s="710">
        <v>48.3</v>
      </c>
      <c r="AI59" s="710">
        <v>47.3</v>
      </c>
      <c r="AJ59" s="711">
        <v>46.3</v>
      </c>
      <c r="AK59" s="711">
        <v>49.2</v>
      </c>
      <c r="AL59" s="711">
        <v>45.1</v>
      </c>
      <c r="AM59" s="761">
        <v>41.7</v>
      </c>
      <c r="AN59" s="711">
        <v>46.3</v>
      </c>
      <c r="AO59" s="711">
        <v>41</v>
      </c>
      <c r="AP59" s="710">
        <v>40.6</v>
      </c>
      <c r="AQ59" s="710">
        <v>41.9</v>
      </c>
      <c r="AR59" s="710">
        <v>43.5</v>
      </c>
      <c r="AS59" s="711">
        <v>34</v>
      </c>
      <c r="AT59" s="711">
        <v>37.7</v>
      </c>
      <c r="AU59" s="767">
        <v>41.5</v>
      </c>
      <c r="AV59" s="758"/>
    </row>
    <row r="60" spans="2:48" ht="13.5">
      <c r="B60" s="9"/>
      <c r="C60" s="5" t="s">
        <v>23</v>
      </c>
      <c r="D60" s="244">
        <v>57.1</v>
      </c>
      <c r="E60" s="244">
        <v>58.7</v>
      </c>
      <c r="F60" s="244">
        <v>58.7</v>
      </c>
      <c r="G60" s="244">
        <v>62.4</v>
      </c>
      <c r="H60" s="244">
        <v>64.7</v>
      </c>
      <c r="I60" s="244">
        <v>68.7</v>
      </c>
      <c r="J60" s="244">
        <v>69</v>
      </c>
      <c r="K60" s="244">
        <v>62.4</v>
      </c>
      <c r="L60" s="244">
        <v>72.4</v>
      </c>
      <c r="M60" s="244">
        <v>73.1</v>
      </c>
      <c r="N60" s="244">
        <v>68</v>
      </c>
      <c r="O60" s="244">
        <v>66.1</v>
      </c>
      <c r="P60" s="244">
        <v>68</v>
      </c>
      <c r="Q60" s="244">
        <v>68.4</v>
      </c>
      <c r="R60" s="244">
        <v>62</v>
      </c>
      <c r="S60" s="244">
        <v>58.3</v>
      </c>
      <c r="T60" s="244">
        <v>57.1</v>
      </c>
      <c r="U60" s="244">
        <v>55</v>
      </c>
      <c r="V60" s="244">
        <v>57.8</v>
      </c>
      <c r="W60" s="244">
        <v>53.1</v>
      </c>
      <c r="X60" s="244">
        <v>51</v>
      </c>
      <c r="Y60" s="244">
        <v>50.2</v>
      </c>
      <c r="Z60" s="244">
        <v>57.4</v>
      </c>
      <c r="AA60" s="244">
        <v>56</v>
      </c>
      <c r="AB60" s="244">
        <v>52.9</v>
      </c>
      <c r="AC60" s="209" t="s">
        <v>19</v>
      </c>
      <c r="AD60" s="210" t="s">
        <v>19</v>
      </c>
      <c r="AE60" s="210" t="s">
        <v>19</v>
      </c>
      <c r="AF60" s="286" t="s">
        <v>19</v>
      </c>
      <c r="AG60" s="209" t="s">
        <v>19</v>
      </c>
      <c r="AH60" s="209" t="s">
        <v>19</v>
      </c>
      <c r="AI60" s="209" t="s">
        <v>19</v>
      </c>
      <c r="AJ60" s="210" t="s">
        <v>19</v>
      </c>
      <c r="AK60" s="210" t="s">
        <v>19</v>
      </c>
      <c r="AL60" s="210" t="s">
        <v>19</v>
      </c>
      <c r="AM60" s="286" t="s">
        <v>19</v>
      </c>
      <c r="AN60" s="210" t="s">
        <v>19</v>
      </c>
      <c r="AO60" s="210" t="s">
        <v>19</v>
      </c>
      <c r="AP60" s="209" t="s">
        <v>19</v>
      </c>
      <c r="AQ60" s="209" t="s">
        <v>19</v>
      </c>
      <c r="AR60" s="209" t="s">
        <v>19</v>
      </c>
      <c r="AS60" s="210" t="s">
        <v>19</v>
      </c>
      <c r="AT60" s="210" t="s">
        <v>19</v>
      </c>
      <c r="AU60" s="1209" t="s">
        <v>19</v>
      </c>
      <c r="AV60" s="747"/>
    </row>
    <row r="61" spans="2:48" ht="14.25" thickBot="1">
      <c r="B61" s="14"/>
      <c r="C61" s="15" t="s">
        <v>53</v>
      </c>
      <c r="D61" s="245">
        <v>52.9</v>
      </c>
      <c r="E61" s="245">
        <v>54.1</v>
      </c>
      <c r="F61" s="245">
        <v>55.6</v>
      </c>
      <c r="G61" s="245">
        <v>56.9</v>
      </c>
      <c r="H61" s="245">
        <v>57.2</v>
      </c>
      <c r="I61" s="245">
        <v>56.7</v>
      </c>
      <c r="J61" s="245">
        <v>52.7</v>
      </c>
      <c r="K61" s="245">
        <v>53.6</v>
      </c>
      <c r="L61" s="245">
        <v>61</v>
      </c>
      <c r="M61" s="245">
        <v>58.2</v>
      </c>
      <c r="N61" s="245">
        <v>60.7</v>
      </c>
      <c r="O61" s="245">
        <v>59.7</v>
      </c>
      <c r="P61" s="245">
        <v>60.1</v>
      </c>
      <c r="Q61" s="245">
        <v>56.8</v>
      </c>
      <c r="R61" s="245">
        <v>48.8</v>
      </c>
      <c r="S61" s="245">
        <v>53.3</v>
      </c>
      <c r="T61" s="245">
        <v>49.6</v>
      </c>
      <c r="U61" s="245">
        <v>53.3</v>
      </c>
      <c r="V61" s="245">
        <v>57</v>
      </c>
      <c r="W61" s="245">
        <v>47.9</v>
      </c>
      <c r="X61" s="245">
        <v>47.8</v>
      </c>
      <c r="Y61" s="245">
        <v>49.7</v>
      </c>
      <c r="Z61" s="245">
        <v>50.1</v>
      </c>
      <c r="AA61" s="245">
        <v>48.2</v>
      </c>
      <c r="AB61" s="245">
        <v>52.2</v>
      </c>
      <c r="AC61" s="246" t="s">
        <v>19</v>
      </c>
      <c r="AD61" s="247" t="s">
        <v>19</v>
      </c>
      <c r="AE61" s="247" t="s">
        <v>19</v>
      </c>
      <c r="AF61" s="294" t="s">
        <v>19</v>
      </c>
      <c r="AG61" s="246" t="s">
        <v>19</v>
      </c>
      <c r="AH61" s="246" t="s">
        <v>19</v>
      </c>
      <c r="AI61" s="246" t="s">
        <v>19</v>
      </c>
      <c r="AJ61" s="247" t="s">
        <v>19</v>
      </c>
      <c r="AK61" s="247" t="s">
        <v>19</v>
      </c>
      <c r="AL61" s="247" t="s">
        <v>19</v>
      </c>
      <c r="AM61" s="294" t="s">
        <v>19</v>
      </c>
      <c r="AN61" s="247" t="s">
        <v>19</v>
      </c>
      <c r="AO61" s="247" t="s">
        <v>19</v>
      </c>
      <c r="AP61" s="246" t="s">
        <v>19</v>
      </c>
      <c r="AQ61" s="246" t="s">
        <v>19</v>
      </c>
      <c r="AR61" s="246" t="s">
        <v>19</v>
      </c>
      <c r="AS61" s="247" t="s">
        <v>19</v>
      </c>
      <c r="AT61" s="247" t="s">
        <v>19</v>
      </c>
      <c r="AU61" s="1219" t="s">
        <v>19</v>
      </c>
      <c r="AV61" s="747"/>
    </row>
    <row r="62" spans="2:48" ht="13.5">
      <c r="B62" s="39">
        <v>1</v>
      </c>
      <c r="C62" s="40" t="s">
        <v>94</v>
      </c>
      <c r="D62" s="715" t="s">
        <v>19</v>
      </c>
      <c r="E62" s="715" t="s">
        <v>19</v>
      </c>
      <c r="F62" s="715" t="s">
        <v>19</v>
      </c>
      <c r="G62" s="715" t="s">
        <v>19</v>
      </c>
      <c r="H62" s="715" t="s">
        <v>19</v>
      </c>
      <c r="I62" s="715" t="s">
        <v>19</v>
      </c>
      <c r="J62" s="715" t="s">
        <v>19</v>
      </c>
      <c r="K62" s="715" t="s">
        <v>19</v>
      </c>
      <c r="L62" s="715" t="s">
        <v>19</v>
      </c>
      <c r="M62" s="715" t="s">
        <v>19</v>
      </c>
      <c r="N62" s="715" t="s">
        <v>19</v>
      </c>
      <c r="O62" s="715" t="s">
        <v>19</v>
      </c>
      <c r="P62" s="715" t="s">
        <v>19</v>
      </c>
      <c r="Q62" s="715" t="s">
        <v>19</v>
      </c>
      <c r="R62" s="715" t="s">
        <v>19</v>
      </c>
      <c r="S62" s="715" t="s">
        <v>19</v>
      </c>
      <c r="T62" s="715" t="s">
        <v>19</v>
      </c>
      <c r="U62" s="715" t="s">
        <v>19</v>
      </c>
      <c r="V62" s="715" t="s">
        <v>19</v>
      </c>
      <c r="W62" s="715" t="s">
        <v>19</v>
      </c>
      <c r="X62" s="715" t="s">
        <v>19</v>
      </c>
      <c r="Y62" s="715" t="s">
        <v>19</v>
      </c>
      <c r="Z62" s="715" t="s">
        <v>19</v>
      </c>
      <c r="AA62" s="715" t="s">
        <v>19</v>
      </c>
      <c r="AB62" s="715" t="s">
        <v>19</v>
      </c>
      <c r="AC62" s="716">
        <v>23.6</v>
      </c>
      <c r="AD62" s="717">
        <v>20.1</v>
      </c>
      <c r="AE62" s="717">
        <v>16.8</v>
      </c>
      <c r="AF62" s="815">
        <v>17.3</v>
      </c>
      <c r="AG62" s="716">
        <v>17.5</v>
      </c>
      <c r="AH62" s="716">
        <v>17.8</v>
      </c>
      <c r="AI62" s="716">
        <v>17.3</v>
      </c>
      <c r="AJ62" s="717">
        <v>20.1</v>
      </c>
      <c r="AK62" s="717">
        <v>19.2</v>
      </c>
      <c r="AL62" s="717">
        <v>18.4</v>
      </c>
      <c r="AM62" s="815">
        <v>18.3</v>
      </c>
      <c r="AN62" s="717">
        <v>18.5</v>
      </c>
      <c r="AO62" s="717">
        <v>19.5</v>
      </c>
      <c r="AP62" s="716">
        <v>19.4</v>
      </c>
      <c r="AQ62" s="716">
        <v>20.8</v>
      </c>
      <c r="AR62" s="716">
        <v>18</v>
      </c>
      <c r="AS62" s="717">
        <v>16.4</v>
      </c>
      <c r="AT62" s="717">
        <v>17.2</v>
      </c>
      <c r="AU62" s="1369">
        <v>31.4</v>
      </c>
      <c r="AV62" s="758"/>
    </row>
    <row r="63" spans="2:48" ht="13.5">
      <c r="B63" s="11"/>
      <c r="C63" s="5" t="s">
        <v>29</v>
      </c>
      <c r="D63" s="231">
        <v>20.3</v>
      </c>
      <c r="E63" s="231">
        <v>19.9</v>
      </c>
      <c r="F63" s="231">
        <v>20</v>
      </c>
      <c r="G63" s="231">
        <v>23.4</v>
      </c>
      <c r="H63" s="231">
        <v>23.7</v>
      </c>
      <c r="I63" s="231">
        <v>28.3</v>
      </c>
      <c r="J63" s="231">
        <v>35.4</v>
      </c>
      <c r="K63" s="231">
        <v>26.3</v>
      </c>
      <c r="L63" s="231">
        <v>25.2</v>
      </c>
      <c r="M63" s="231">
        <v>23.5</v>
      </c>
      <c r="N63" s="231">
        <v>17.5</v>
      </c>
      <c r="O63" s="231">
        <v>27.2</v>
      </c>
      <c r="P63" s="231">
        <v>23.8</v>
      </c>
      <c r="Q63" s="231">
        <v>23.7</v>
      </c>
      <c r="R63" s="231">
        <v>21.1</v>
      </c>
      <c r="S63" s="231">
        <v>20.4</v>
      </c>
      <c r="T63" s="231">
        <v>18.1</v>
      </c>
      <c r="U63" s="231">
        <v>17.3</v>
      </c>
      <c r="V63" s="231">
        <v>18.5</v>
      </c>
      <c r="W63" s="231">
        <v>15.6</v>
      </c>
      <c r="X63" s="231">
        <v>15</v>
      </c>
      <c r="Y63" s="231">
        <v>17.1</v>
      </c>
      <c r="Z63" s="231">
        <v>18.8</v>
      </c>
      <c r="AA63" s="231">
        <v>19.4</v>
      </c>
      <c r="AB63" s="231">
        <v>19.6</v>
      </c>
      <c r="AC63" s="209" t="s">
        <v>19</v>
      </c>
      <c r="AD63" s="210" t="s">
        <v>19</v>
      </c>
      <c r="AE63" s="210" t="s">
        <v>19</v>
      </c>
      <c r="AF63" s="286" t="s">
        <v>19</v>
      </c>
      <c r="AG63" s="209" t="s">
        <v>19</v>
      </c>
      <c r="AH63" s="209" t="s">
        <v>19</v>
      </c>
      <c r="AI63" s="209" t="s">
        <v>19</v>
      </c>
      <c r="AJ63" s="210" t="s">
        <v>19</v>
      </c>
      <c r="AK63" s="210" t="s">
        <v>19</v>
      </c>
      <c r="AL63" s="210" t="s">
        <v>19</v>
      </c>
      <c r="AM63" s="286" t="s">
        <v>19</v>
      </c>
      <c r="AN63" s="210" t="s">
        <v>19</v>
      </c>
      <c r="AO63" s="210" t="s">
        <v>19</v>
      </c>
      <c r="AP63" s="209" t="s">
        <v>19</v>
      </c>
      <c r="AQ63" s="209" t="s">
        <v>19</v>
      </c>
      <c r="AR63" s="209" t="s">
        <v>19</v>
      </c>
      <c r="AS63" s="210" t="s">
        <v>19</v>
      </c>
      <c r="AT63" s="210" t="s">
        <v>19</v>
      </c>
      <c r="AU63" s="1209" t="s">
        <v>19</v>
      </c>
      <c r="AV63" s="747"/>
    </row>
    <row r="64" spans="2:48" ht="13.5">
      <c r="B64" s="13"/>
      <c r="C64" s="7" t="s">
        <v>30</v>
      </c>
      <c r="D64" s="230">
        <v>19.7</v>
      </c>
      <c r="E64" s="230">
        <v>18.9</v>
      </c>
      <c r="F64" s="230">
        <v>20.4</v>
      </c>
      <c r="G64" s="230">
        <v>23.1</v>
      </c>
      <c r="H64" s="230">
        <v>21.5</v>
      </c>
      <c r="I64" s="230">
        <v>22.5</v>
      </c>
      <c r="J64" s="230">
        <v>22.7</v>
      </c>
      <c r="K64" s="230">
        <v>23</v>
      </c>
      <c r="L64" s="230">
        <v>25.2</v>
      </c>
      <c r="M64" s="230">
        <v>24.8</v>
      </c>
      <c r="N64" s="230">
        <v>24.7</v>
      </c>
      <c r="O64" s="230">
        <v>25.1</v>
      </c>
      <c r="P64" s="230">
        <v>27.7</v>
      </c>
      <c r="Q64" s="230">
        <v>28.1</v>
      </c>
      <c r="R64" s="230">
        <v>21.1</v>
      </c>
      <c r="S64" s="230">
        <v>21.1</v>
      </c>
      <c r="T64" s="230">
        <v>18.3</v>
      </c>
      <c r="U64" s="230">
        <v>21.4</v>
      </c>
      <c r="V64" s="230">
        <v>20.7</v>
      </c>
      <c r="W64" s="230">
        <v>19.5</v>
      </c>
      <c r="X64" s="230">
        <v>30.9</v>
      </c>
      <c r="Y64" s="230">
        <v>19.7</v>
      </c>
      <c r="Z64" s="230">
        <v>20.3</v>
      </c>
      <c r="AA64" s="230">
        <v>20.5</v>
      </c>
      <c r="AB64" s="230">
        <v>19.6</v>
      </c>
      <c r="AC64" s="209" t="s">
        <v>19</v>
      </c>
      <c r="AD64" s="210" t="s">
        <v>19</v>
      </c>
      <c r="AE64" s="210" t="s">
        <v>19</v>
      </c>
      <c r="AF64" s="286" t="s">
        <v>19</v>
      </c>
      <c r="AG64" s="209" t="s">
        <v>19</v>
      </c>
      <c r="AH64" s="209" t="s">
        <v>19</v>
      </c>
      <c r="AI64" s="209" t="s">
        <v>19</v>
      </c>
      <c r="AJ64" s="210" t="s">
        <v>19</v>
      </c>
      <c r="AK64" s="210" t="s">
        <v>19</v>
      </c>
      <c r="AL64" s="210" t="s">
        <v>19</v>
      </c>
      <c r="AM64" s="286" t="s">
        <v>19</v>
      </c>
      <c r="AN64" s="210" t="s">
        <v>19</v>
      </c>
      <c r="AO64" s="210" t="s">
        <v>19</v>
      </c>
      <c r="AP64" s="209" t="s">
        <v>19</v>
      </c>
      <c r="AQ64" s="209" t="s">
        <v>19</v>
      </c>
      <c r="AR64" s="209" t="s">
        <v>19</v>
      </c>
      <c r="AS64" s="210" t="s">
        <v>19</v>
      </c>
      <c r="AT64" s="210" t="s">
        <v>19</v>
      </c>
      <c r="AU64" s="1209" t="s">
        <v>19</v>
      </c>
      <c r="AV64" s="747"/>
    </row>
    <row r="65" spans="2:48" ht="13.5">
      <c r="B65" s="13"/>
      <c r="C65" s="7" t="s">
        <v>31</v>
      </c>
      <c r="D65" s="230">
        <v>14.4</v>
      </c>
      <c r="E65" s="230">
        <v>15.2</v>
      </c>
      <c r="F65" s="230">
        <v>16.4</v>
      </c>
      <c r="G65" s="230">
        <v>17.1</v>
      </c>
      <c r="H65" s="230">
        <v>18.1</v>
      </c>
      <c r="I65" s="230">
        <v>21</v>
      </c>
      <c r="J65" s="230">
        <v>19.9</v>
      </c>
      <c r="K65" s="230">
        <v>18.5</v>
      </c>
      <c r="L65" s="230">
        <v>19.5</v>
      </c>
      <c r="M65" s="230">
        <v>17.3</v>
      </c>
      <c r="N65" s="230">
        <v>14.4</v>
      </c>
      <c r="O65" s="230">
        <v>17.3</v>
      </c>
      <c r="P65" s="230">
        <v>18.1</v>
      </c>
      <c r="Q65" s="230">
        <v>13.3</v>
      </c>
      <c r="R65" s="230">
        <v>16.9</v>
      </c>
      <c r="S65" s="230">
        <v>13.1</v>
      </c>
      <c r="T65" s="230">
        <v>15.6</v>
      </c>
      <c r="U65" s="230">
        <v>15.3</v>
      </c>
      <c r="V65" s="230">
        <v>12.9</v>
      </c>
      <c r="W65" s="230">
        <v>13.1</v>
      </c>
      <c r="X65" s="230">
        <v>12.5</v>
      </c>
      <c r="Y65" s="230">
        <v>13.3</v>
      </c>
      <c r="Z65" s="230">
        <v>16.9</v>
      </c>
      <c r="AA65" s="230">
        <v>16.3</v>
      </c>
      <c r="AB65" s="230">
        <v>15.3</v>
      </c>
      <c r="AC65" s="209" t="s">
        <v>19</v>
      </c>
      <c r="AD65" s="210" t="s">
        <v>19</v>
      </c>
      <c r="AE65" s="210" t="s">
        <v>19</v>
      </c>
      <c r="AF65" s="286" t="s">
        <v>19</v>
      </c>
      <c r="AG65" s="209" t="s">
        <v>19</v>
      </c>
      <c r="AH65" s="209" t="s">
        <v>19</v>
      </c>
      <c r="AI65" s="209" t="s">
        <v>19</v>
      </c>
      <c r="AJ65" s="210" t="s">
        <v>19</v>
      </c>
      <c r="AK65" s="210" t="s">
        <v>19</v>
      </c>
      <c r="AL65" s="210" t="s">
        <v>19</v>
      </c>
      <c r="AM65" s="286" t="s">
        <v>19</v>
      </c>
      <c r="AN65" s="210" t="s">
        <v>19</v>
      </c>
      <c r="AO65" s="210" t="s">
        <v>19</v>
      </c>
      <c r="AP65" s="209" t="s">
        <v>19</v>
      </c>
      <c r="AQ65" s="209" t="s">
        <v>19</v>
      </c>
      <c r="AR65" s="209" t="s">
        <v>19</v>
      </c>
      <c r="AS65" s="210" t="s">
        <v>19</v>
      </c>
      <c r="AT65" s="210" t="s">
        <v>19</v>
      </c>
      <c r="AU65" s="1209" t="s">
        <v>19</v>
      </c>
      <c r="AV65" s="747"/>
    </row>
    <row r="66" spans="2:48" ht="13.5">
      <c r="B66" s="10"/>
      <c r="C66" s="8" t="s">
        <v>32</v>
      </c>
      <c r="D66" s="250">
        <v>15.4</v>
      </c>
      <c r="E66" s="250">
        <v>18.1</v>
      </c>
      <c r="F66" s="250">
        <v>17.1</v>
      </c>
      <c r="G66" s="250">
        <v>21.1</v>
      </c>
      <c r="H66" s="250">
        <v>19.5</v>
      </c>
      <c r="I66" s="250">
        <v>20.4</v>
      </c>
      <c r="J66" s="250">
        <v>20.1</v>
      </c>
      <c r="K66" s="250">
        <v>19.6</v>
      </c>
      <c r="L66" s="250">
        <v>21.2</v>
      </c>
      <c r="M66" s="250">
        <v>15.6</v>
      </c>
      <c r="N66" s="250">
        <v>13.2</v>
      </c>
      <c r="O66" s="250">
        <v>16.3</v>
      </c>
      <c r="P66" s="250">
        <v>17.9</v>
      </c>
      <c r="Q66" s="250">
        <v>21.8</v>
      </c>
      <c r="R66" s="250">
        <v>21.2</v>
      </c>
      <c r="S66" s="250">
        <v>20.5</v>
      </c>
      <c r="T66" s="250">
        <v>20.8</v>
      </c>
      <c r="U66" s="250">
        <v>18.9</v>
      </c>
      <c r="V66" s="250">
        <v>19.1</v>
      </c>
      <c r="W66" s="250">
        <v>17.3</v>
      </c>
      <c r="X66" s="250">
        <v>16.5</v>
      </c>
      <c r="Y66" s="250">
        <v>18.6</v>
      </c>
      <c r="Z66" s="250">
        <v>20.6</v>
      </c>
      <c r="AA66" s="250">
        <v>22.8</v>
      </c>
      <c r="AB66" s="250">
        <v>22.6</v>
      </c>
      <c r="AC66" s="213" t="s">
        <v>19</v>
      </c>
      <c r="AD66" s="214" t="s">
        <v>19</v>
      </c>
      <c r="AE66" s="214" t="s">
        <v>19</v>
      </c>
      <c r="AF66" s="287" t="s">
        <v>19</v>
      </c>
      <c r="AG66" s="213" t="s">
        <v>19</v>
      </c>
      <c r="AH66" s="213" t="s">
        <v>19</v>
      </c>
      <c r="AI66" s="213" t="s">
        <v>19</v>
      </c>
      <c r="AJ66" s="214" t="s">
        <v>19</v>
      </c>
      <c r="AK66" s="214" t="s">
        <v>19</v>
      </c>
      <c r="AL66" s="214" t="s">
        <v>19</v>
      </c>
      <c r="AM66" s="287" t="s">
        <v>19</v>
      </c>
      <c r="AN66" s="214" t="s">
        <v>19</v>
      </c>
      <c r="AO66" s="214" t="s">
        <v>19</v>
      </c>
      <c r="AP66" s="213" t="s">
        <v>19</v>
      </c>
      <c r="AQ66" s="213" t="s">
        <v>19</v>
      </c>
      <c r="AR66" s="213" t="s">
        <v>19</v>
      </c>
      <c r="AS66" s="214" t="s">
        <v>19</v>
      </c>
      <c r="AT66" s="214" t="s">
        <v>19</v>
      </c>
      <c r="AU66" s="1210" t="s">
        <v>19</v>
      </c>
      <c r="AV66" s="747"/>
    </row>
    <row r="67" spans="2:48" ht="13.5">
      <c r="B67" s="3">
        <v>2</v>
      </c>
      <c r="C67" s="4" t="s">
        <v>33</v>
      </c>
      <c r="D67" s="251">
        <v>74.6</v>
      </c>
      <c r="E67" s="251">
        <v>79.3</v>
      </c>
      <c r="F67" s="251">
        <v>68.5</v>
      </c>
      <c r="G67" s="251">
        <v>47</v>
      </c>
      <c r="H67" s="251">
        <v>59</v>
      </c>
      <c r="I67" s="251">
        <v>65.8</v>
      </c>
      <c r="J67" s="251">
        <v>76.8</v>
      </c>
      <c r="K67" s="251">
        <v>76</v>
      </c>
      <c r="L67" s="251">
        <v>75.6</v>
      </c>
      <c r="M67" s="251">
        <v>79.2</v>
      </c>
      <c r="N67" s="251">
        <v>76.1</v>
      </c>
      <c r="O67" s="251">
        <v>74.7</v>
      </c>
      <c r="P67" s="251">
        <v>71.5</v>
      </c>
      <c r="Q67" s="251">
        <v>72.3</v>
      </c>
      <c r="R67" s="251">
        <v>70.2</v>
      </c>
      <c r="S67" s="251">
        <v>74</v>
      </c>
      <c r="T67" s="251">
        <v>80.5</v>
      </c>
      <c r="U67" s="251">
        <v>77.5</v>
      </c>
      <c r="V67" s="251">
        <v>72.8</v>
      </c>
      <c r="W67" s="251">
        <v>70.4</v>
      </c>
      <c r="X67" s="251">
        <v>65.7</v>
      </c>
      <c r="Y67" s="251">
        <v>70.6</v>
      </c>
      <c r="Z67" s="251">
        <v>72.1</v>
      </c>
      <c r="AA67" s="251">
        <v>72.7</v>
      </c>
      <c r="AB67" s="251">
        <v>72.7</v>
      </c>
      <c r="AC67" s="251">
        <v>76.4</v>
      </c>
      <c r="AD67" s="252">
        <v>77.9</v>
      </c>
      <c r="AE67" s="252">
        <v>77.9</v>
      </c>
      <c r="AF67" s="289">
        <v>70.7</v>
      </c>
      <c r="AG67" s="251">
        <v>68.1</v>
      </c>
      <c r="AH67" s="251">
        <v>55.9</v>
      </c>
      <c r="AI67" s="251">
        <v>58.4</v>
      </c>
      <c r="AJ67" s="252">
        <v>54.8</v>
      </c>
      <c r="AK67" s="252">
        <v>53.8</v>
      </c>
      <c r="AL67" s="252">
        <v>58.4</v>
      </c>
      <c r="AM67" s="289">
        <v>57.8</v>
      </c>
      <c r="AN67" s="252">
        <v>58.1</v>
      </c>
      <c r="AO67" s="252">
        <v>54.1</v>
      </c>
      <c r="AP67" s="251">
        <v>51.4</v>
      </c>
      <c r="AQ67" s="251">
        <v>50.4</v>
      </c>
      <c r="AR67" s="251">
        <v>58.4</v>
      </c>
      <c r="AS67" s="252">
        <v>46</v>
      </c>
      <c r="AT67" s="252">
        <v>43.5</v>
      </c>
      <c r="AU67" s="1222">
        <v>53.7</v>
      </c>
      <c r="AV67" s="277"/>
    </row>
    <row r="68" spans="2:48" ht="13.5">
      <c r="B68" s="3">
        <v>3</v>
      </c>
      <c r="C68" s="4" t="s">
        <v>42</v>
      </c>
      <c r="D68" s="221">
        <v>12.7</v>
      </c>
      <c r="E68" s="221">
        <v>15</v>
      </c>
      <c r="F68" s="221">
        <v>14.8</v>
      </c>
      <c r="G68" s="221">
        <v>19</v>
      </c>
      <c r="H68" s="221">
        <v>19.8</v>
      </c>
      <c r="I68" s="221">
        <v>19.3</v>
      </c>
      <c r="J68" s="221">
        <v>18</v>
      </c>
      <c r="K68" s="221">
        <v>19</v>
      </c>
      <c r="L68" s="221">
        <v>20.3</v>
      </c>
      <c r="M68" s="221">
        <v>16.8</v>
      </c>
      <c r="N68" s="221">
        <v>15.9</v>
      </c>
      <c r="O68" s="221">
        <v>20.6</v>
      </c>
      <c r="P68" s="221">
        <v>20.7</v>
      </c>
      <c r="Q68" s="221">
        <v>16.5</v>
      </c>
      <c r="R68" s="221">
        <v>16</v>
      </c>
      <c r="S68" s="221">
        <v>21.7</v>
      </c>
      <c r="T68" s="221">
        <v>14.2</v>
      </c>
      <c r="U68" s="221">
        <v>14.3</v>
      </c>
      <c r="V68" s="221">
        <v>20.4</v>
      </c>
      <c r="W68" s="221">
        <v>25.1</v>
      </c>
      <c r="X68" s="221">
        <v>16.6</v>
      </c>
      <c r="Y68" s="221">
        <v>17.4</v>
      </c>
      <c r="Z68" s="221">
        <v>22.2</v>
      </c>
      <c r="AA68" s="221">
        <v>22.5</v>
      </c>
      <c r="AB68" s="221">
        <v>14.9</v>
      </c>
      <c r="AC68" s="221">
        <v>16.1</v>
      </c>
      <c r="AD68" s="239">
        <v>18.3</v>
      </c>
      <c r="AE68" s="239">
        <v>20.2</v>
      </c>
      <c r="AF68" s="288">
        <v>34.6</v>
      </c>
      <c r="AG68" s="221">
        <v>24.9</v>
      </c>
      <c r="AH68" s="221">
        <v>34.4</v>
      </c>
      <c r="AI68" s="221">
        <v>32.7</v>
      </c>
      <c r="AJ68" s="239">
        <v>20.3</v>
      </c>
      <c r="AK68" s="239">
        <v>19.7</v>
      </c>
      <c r="AL68" s="239">
        <v>28.2</v>
      </c>
      <c r="AM68" s="288">
        <v>44.3</v>
      </c>
      <c r="AN68" s="239">
        <v>21.7</v>
      </c>
      <c r="AO68" s="239">
        <v>20.2</v>
      </c>
      <c r="AP68" s="221">
        <v>35</v>
      </c>
      <c r="AQ68" s="221">
        <v>40</v>
      </c>
      <c r="AR68" s="221">
        <v>24.5</v>
      </c>
      <c r="AS68" s="239">
        <v>22.6</v>
      </c>
      <c r="AT68" s="239">
        <v>24.6</v>
      </c>
      <c r="AU68" s="1223">
        <v>23.3</v>
      </c>
      <c r="AV68" s="805"/>
    </row>
    <row r="69" spans="2:48" ht="13.5">
      <c r="B69" s="3">
        <v>4</v>
      </c>
      <c r="C69" s="4" t="s">
        <v>44</v>
      </c>
      <c r="D69" s="221">
        <v>32.5</v>
      </c>
      <c r="E69" s="221">
        <v>31.2</v>
      </c>
      <c r="F69" s="221">
        <v>34.5</v>
      </c>
      <c r="G69" s="221">
        <v>36.4</v>
      </c>
      <c r="H69" s="221">
        <v>35</v>
      </c>
      <c r="I69" s="221">
        <v>42.4</v>
      </c>
      <c r="J69" s="221">
        <v>43.3</v>
      </c>
      <c r="K69" s="221">
        <v>42.3</v>
      </c>
      <c r="L69" s="221">
        <v>41.3</v>
      </c>
      <c r="M69" s="221">
        <v>40.7</v>
      </c>
      <c r="N69" s="221">
        <v>37.1</v>
      </c>
      <c r="O69" s="221">
        <v>37.1</v>
      </c>
      <c r="P69" s="221">
        <v>38.5</v>
      </c>
      <c r="Q69" s="221">
        <v>38.6</v>
      </c>
      <c r="R69" s="221">
        <v>31</v>
      </c>
      <c r="S69" s="221">
        <v>31.9</v>
      </c>
      <c r="T69" s="221">
        <v>36</v>
      </c>
      <c r="U69" s="221">
        <v>33.5</v>
      </c>
      <c r="V69" s="221">
        <v>38.7</v>
      </c>
      <c r="W69" s="221">
        <v>36.3</v>
      </c>
      <c r="X69" s="221">
        <v>35.3</v>
      </c>
      <c r="Y69" s="221">
        <v>38.7</v>
      </c>
      <c r="Z69" s="221">
        <v>33.5</v>
      </c>
      <c r="AA69" s="221">
        <v>39.2</v>
      </c>
      <c r="AB69" s="221">
        <v>38.5</v>
      </c>
      <c r="AC69" s="221">
        <v>41.2</v>
      </c>
      <c r="AD69" s="239">
        <v>40.2</v>
      </c>
      <c r="AE69" s="239">
        <v>41.9</v>
      </c>
      <c r="AF69" s="288">
        <v>42.6</v>
      </c>
      <c r="AG69" s="221">
        <v>42.9</v>
      </c>
      <c r="AH69" s="221">
        <v>38.2</v>
      </c>
      <c r="AI69" s="221">
        <v>34.8</v>
      </c>
      <c r="AJ69" s="239">
        <v>34.8</v>
      </c>
      <c r="AK69" s="239">
        <v>39.5</v>
      </c>
      <c r="AL69" s="239">
        <v>37.4</v>
      </c>
      <c r="AM69" s="288">
        <v>38</v>
      </c>
      <c r="AN69" s="239">
        <v>35.4</v>
      </c>
      <c r="AO69" s="239">
        <v>38</v>
      </c>
      <c r="AP69" s="221">
        <v>37</v>
      </c>
      <c r="AQ69" s="221">
        <v>37.3</v>
      </c>
      <c r="AR69" s="221">
        <v>36</v>
      </c>
      <c r="AS69" s="239">
        <v>27.9</v>
      </c>
      <c r="AT69" s="239">
        <v>31.9</v>
      </c>
      <c r="AU69" s="1223">
        <v>33.6</v>
      </c>
      <c r="AV69" s="805"/>
    </row>
    <row r="70" spans="2:48" ht="13.5">
      <c r="B70" s="3">
        <v>5</v>
      </c>
      <c r="C70" s="4" t="s">
        <v>45</v>
      </c>
      <c r="D70" s="221">
        <v>32.2</v>
      </c>
      <c r="E70" s="221">
        <v>31.2</v>
      </c>
      <c r="F70" s="221">
        <v>33.4</v>
      </c>
      <c r="G70" s="221">
        <v>36.9</v>
      </c>
      <c r="H70" s="221">
        <v>41.2</v>
      </c>
      <c r="I70" s="221">
        <v>43.1</v>
      </c>
      <c r="J70" s="221">
        <v>43</v>
      </c>
      <c r="K70" s="221">
        <v>37.4</v>
      </c>
      <c r="L70" s="221">
        <v>44.8</v>
      </c>
      <c r="M70" s="221">
        <v>46.4</v>
      </c>
      <c r="N70" s="221">
        <v>38.5</v>
      </c>
      <c r="O70" s="221">
        <v>40.5</v>
      </c>
      <c r="P70" s="221">
        <v>35.1</v>
      </c>
      <c r="Q70" s="221">
        <v>37.4</v>
      </c>
      <c r="R70" s="221">
        <v>33.4</v>
      </c>
      <c r="S70" s="221">
        <v>34.3</v>
      </c>
      <c r="T70" s="221">
        <v>36.2</v>
      </c>
      <c r="U70" s="221">
        <v>34.7</v>
      </c>
      <c r="V70" s="221">
        <v>36.1</v>
      </c>
      <c r="W70" s="221">
        <v>33.9</v>
      </c>
      <c r="X70" s="221">
        <v>34.7</v>
      </c>
      <c r="Y70" s="221">
        <v>36.7</v>
      </c>
      <c r="Z70" s="221">
        <v>36.9</v>
      </c>
      <c r="AA70" s="221">
        <v>37</v>
      </c>
      <c r="AB70" s="221">
        <v>35</v>
      </c>
      <c r="AC70" s="221">
        <v>36.8</v>
      </c>
      <c r="AD70" s="239">
        <v>35.8</v>
      </c>
      <c r="AE70" s="239">
        <v>37.9</v>
      </c>
      <c r="AF70" s="288">
        <v>40.6</v>
      </c>
      <c r="AG70" s="221">
        <v>38.7</v>
      </c>
      <c r="AH70" s="221">
        <v>32.2</v>
      </c>
      <c r="AI70" s="221">
        <v>31</v>
      </c>
      <c r="AJ70" s="239">
        <v>35.1</v>
      </c>
      <c r="AK70" s="239">
        <v>36.3</v>
      </c>
      <c r="AL70" s="239">
        <v>33.4</v>
      </c>
      <c r="AM70" s="288">
        <v>34</v>
      </c>
      <c r="AN70" s="239">
        <v>32.3</v>
      </c>
      <c r="AO70" s="239">
        <v>35.9</v>
      </c>
      <c r="AP70" s="221">
        <v>35.5</v>
      </c>
      <c r="AQ70" s="221">
        <v>36.4</v>
      </c>
      <c r="AR70" s="221">
        <v>35.8</v>
      </c>
      <c r="AS70" s="239">
        <v>28.7</v>
      </c>
      <c r="AT70" s="239">
        <v>26.5</v>
      </c>
      <c r="AU70" s="1223">
        <v>31.1</v>
      </c>
      <c r="AV70" s="805"/>
    </row>
    <row r="71" spans="2:48" ht="14.25" thickBot="1">
      <c r="B71" s="32">
        <v>6</v>
      </c>
      <c r="C71" s="33" t="s">
        <v>64</v>
      </c>
      <c r="D71" s="303">
        <v>21.1</v>
      </c>
      <c r="E71" s="303">
        <v>18.3</v>
      </c>
      <c r="F71" s="303">
        <v>19</v>
      </c>
      <c r="G71" s="303">
        <v>21</v>
      </c>
      <c r="H71" s="303">
        <v>22.5</v>
      </c>
      <c r="I71" s="303">
        <v>23.4</v>
      </c>
      <c r="J71" s="303">
        <v>22.7</v>
      </c>
      <c r="K71" s="303">
        <v>20.1</v>
      </c>
      <c r="L71" s="303">
        <v>19.1</v>
      </c>
      <c r="M71" s="303">
        <v>21.2</v>
      </c>
      <c r="N71" s="303">
        <v>18.1</v>
      </c>
      <c r="O71" s="303">
        <v>21.6</v>
      </c>
      <c r="P71" s="303">
        <v>17.9</v>
      </c>
      <c r="Q71" s="303">
        <v>16.4</v>
      </c>
      <c r="R71" s="303">
        <v>17.4</v>
      </c>
      <c r="S71" s="303">
        <v>15.6</v>
      </c>
      <c r="T71" s="303">
        <v>20.1</v>
      </c>
      <c r="U71" s="303">
        <v>19.1</v>
      </c>
      <c r="V71" s="303">
        <v>19.1</v>
      </c>
      <c r="W71" s="303">
        <v>17.1</v>
      </c>
      <c r="X71" s="303">
        <v>16.8</v>
      </c>
      <c r="Y71" s="303">
        <v>18.9</v>
      </c>
      <c r="Z71" s="303">
        <v>24.7</v>
      </c>
      <c r="AA71" s="303">
        <v>22.5</v>
      </c>
      <c r="AB71" s="303">
        <v>21</v>
      </c>
      <c r="AC71" s="303">
        <v>21.1</v>
      </c>
      <c r="AD71" s="304">
        <v>20.4</v>
      </c>
      <c r="AE71" s="304">
        <v>35.7</v>
      </c>
      <c r="AF71" s="307">
        <v>23.1</v>
      </c>
      <c r="AG71" s="303">
        <v>24.5</v>
      </c>
      <c r="AH71" s="303">
        <v>22.5</v>
      </c>
      <c r="AI71" s="303">
        <v>25.1</v>
      </c>
      <c r="AJ71" s="304">
        <v>27.5</v>
      </c>
      <c r="AK71" s="304">
        <v>24.6</v>
      </c>
      <c r="AL71" s="304">
        <v>26.5</v>
      </c>
      <c r="AM71" s="307">
        <v>25</v>
      </c>
      <c r="AN71" s="304">
        <v>25.5</v>
      </c>
      <c r="AO71" s="304">
        <v>25</v>
      </c>
      <c r="AP71" s="303">
        <v>27.9</v>
      </c>
      <c r="AQ71" s="303">
        <v>26.4</v>
      </c>
      <c r="AR71" s="303">
        <v>26.1</v>
      </c>
      <c r="AS71" s="304">
        <v>19.8</v>
      </c>
      <c r="AT71" s="304">
        <v>19.9</v>
      </c>
      <c r="AU71" s="1224">
        <v>27.4</v>
      </c>
      <c r="AV71" s="805"/>
    </row>
    <row r="72" spans="2:48" ht="14.25" thickBot="1">
      <c r="B72" s="102"/>
      <c r="C72" s="9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0"/>
      <c r="AE72" s="280"/>
      <c r="AF72" s="306"/>
      <c r="AG72" s="281"/>
      <c r="AH72" s="281"/>
      <c r="AI72" s="281"/>
      <c r="AJ72" s="280"/>
      <c r="AK72" s="280"/>
      <c r="AL72" s="280"/>
      <c r="AM72" s="306"/>
      <c r="AN72" s="280"/>
      <c r="AO72" s="280"/>
      <c r="AP72" s="281"/>
      <c r="AQ72" s="281"/>
      <c r="AR72" s="281"/>
      <c r="AS72" s="280"/>
      <c r="AT72" s="280"/>
      <c r="AU72" s="1225"/>
      <c r="AV72" s="277"/>
    </row>
    <row r="73" spans="2:48" ht="13.5">
      <c r="B73" s="257"/>
      <c r="C73" s="258"/>
      <c r="D73" s="259">
        <f>AVERAGE(D5,D11,D14,D21,D28,D29,D31,D40,D43,D48,D51,D55,D56,D60)</f>
        <v>49.90714285714286</v>
      </c>
      <c r="E73" s="259">
        <f aca="true" t="shared" si="0" ref="E73:AA73">AVERAGE(E5,E11,E14,E21,E28,E29,E31,E40,E43,E48,E51,E55,E56,E60)</f>
        <v>53.478571428571435</v>
      </c>
      <c r="F73" s="259">
        <f t="shared" si="0"/>
        <v>54.89285714285715</v>
      </c>
      <c r="G73" s="259">
        <f t="shared" si="0"/>
        <v>55.61428571428571</v>
      </c>
      <c r="H73" s="259">
        <f t="shared" si="0"/>
        <v>59.6857142857143</v>
      </c>
      <c r="I73" s="259">
        <f t="shared" si="0"/>
        <v>61.58571428571428</v>
      </c>
      <c r="J73" s="259">
        <f t="shared" si="0"/>
        <v>61.75714285714286</v>
      </c>
      <c r="K73" s="259">
        <f t="shared" si="0"/>
        <v>62.271428571428565</v>
      </c>
      <c r="L73" s="259">
        <f t="shared" si="0"/>
        <v>62.68571428571427</v>
      </c>
      <c r="M73" s="259">
        <f t="shared" si="0"/>
        <v>63.05714285714286</v>
      </c>
      <c r="N73" s="259">
        <f t="shared" si="0"/>
        <v>59.42857142857142</v>
      </c>
      <c r="O73" s="259">
        <f t="shared" si="0"/>
        <v>58.46428571428571</v>
      </c>
      <c r="P73" s="259">
        <f t="shared" si="0"/>
        <v>59.199999999999996</v>
      </c>
      <c r="Q73" s="259">
        <f t="shared" si="0"/>
        <v>56.142857142857146</v>
      </c>
      <c r="R73" s="259">
        <f t="shared" si="0"/>
        <v>54.050000000000004</v>
      </c>
      <c r="S73" s="259">
        <f t="shared" si="0"/>
        <v>53.328571428571436</v>
      </c>
      <c r="T73" s="259">
        <f t="shared" si="0"/>
        <v>54.40714285714286</v>
      </c>
      <c r="U73" s="259">
        <f t="shared" si="0"/>
        <v>54.128571428571426</v>
      </c>
      <c r="V73" s="259">
        <f t="shared" si="0"/>
        <v>54.57857142857143</v>
      </c>
      <c r="W73" s="259">
        <f t="shared" si="0"/>
        <v>51.84285714285714</v>
      </c>
      <c r="X73" s="259">
        <f t="shared" si="0"/>
        <v>50.47857142857144</v>
      </c>
      <c r="Y73" s="259">
        <f t="shared" si="0"/>
        <v>50.65000000000001</v>
      </c>
      <c r="Z73" s="259">
        <f t="shared" si="0"/>
        <v>52.22142857142857</v>
      </c>
      <c r="AA73" s="259">
        <f t="shared" si="0"/>
        <v>52.51428571428571</v>
      </c>
      <c r="AB73" s="259">
        <f>AVERAGE(AB5,AB11,AB14,AB21,AB28,AB29,AB31,AB40,AB43,AB48,AB51,AB54,AB60)</f>
        <v>49.14615384615384</v>
      </c>
      <c r="AC73" s="259">
        <f>AVERAGE(AC4,AC10,AC14,AC20,AC28:AC29,AC31,AC39,AC42,AC47,AC51,AC54,AC59)</f>
        <v>49.23846153846153</v>
      </c>
      <c r="AD73" s="260">
        <f>AVERAGE(AD4,AD10,AD13,AD20,AD28:AD30,AD39,AD42,AD47,AD51,AD54,AD59)</f>
        <v>48.30769230769231</v>
      </c>
      <c r="AE73" s="260">
        <f>AVERAGE(AE4,AE10,AE13,AE20,AE28:AE30,AE39,AE42,AE47,AE51,AE54,AE59)</f>
        <v>48</v>
      </c>
      <c r="AF73" s="260">
        <f>AVERAGE(AF4,AF10,AF13,AF20,AF28:AF30,AF39,AF42,AF47,AF50,AF54,AF59)</f>
        <v>51.792307692307695</v>
      </c>
      <c r="AG73" s="275">
        <f>AVERAGE(AG4,AG10,AG13,AG20,AG28:AG30,AG39,AG42,AG47,AG50,AG54,AG59)</f>
        <v>50.34615384615385</v>
      </c>
      <c r="AH73" s="259">
        <f>AVERAGE(AH4,AH10,AH13,AH20,AH28:AH30,AH39,AH42,AH47,AH50,AH54,AH59)</f>
        <v>44.82307692307692</v>
      </c>
      <c r="AI73" s="259">
        <f aca="true" t="shared" si="1" ref="AI73:AN73">AVERAGE(AI4,AI10,AI13,AI20,AI28:AI30,AI39,AI42,AI47,AI50,AI54,AI59)</f>
        <v>42.56153846153846</v>
      </c>
      <c r="AJ73" s="260">
        <f t="shared" si="1"/>
        <v>43.215384615384615</v>
      </c>
      <c r="AK73" s="260">
        <f t="shared" si="1"/>
        <v>42.838461538461544</v>
      </c>
      <c r="AL73" s="260">
        <f t="shared" si="1"/>
        <v>41.93846153846153</v>
      </c>
      <c r="AM73" s="275">
        <f t="shared" si="1"/>
        <v>42.592307692307685</v>
      </c>
      <c r="AN73" s="260">
        <f t="shared" si="1"/>
        <v>41.53076923076923</v>
      </c>
      <c r="AO73" s="260">
        <f>AVERAGE(AO4,AO10,AO13,AO20,AO28:AO30,AO39,AO42,AO47,AO50,AO54,AO59)</f>
        <v>43.12307692307692</v>
      </c>
      <c r="AP73" s="259">
        <v>42.161538461538456</v>
      </c>
      <c r="AQ73" s="259">
        <v>42.9</v>
      </c>
      <c r="AR73" s="259">
        <v>41.7</v>
      </c>
      <c r="AS73" s="260">
        <v>33.1</v>
      </c>
      <c r="AT73" s="260">
        <v>37.4</v>
      </c>
      <c r="AU73" s="1226">
        <v>40.7</v>
      </c>
      <c r="AV73" s="276"/>
    </row>
    <row r="74" spans="2:48" ht="14.25" thickBot="1">
      <c r="B74" s="270"/>
      <c r="C74" s="90" t="s">
        <v>121</v>
      </c>
      <c r="D74" s="263">
        <v>52.8</v>
      </c>
      <c r="E74" s="263">
        <v>55.8</v>
      </c>
      <c r="F74" s="263">
        <v>56.7</v>
      </c>
      <c r="G74" s="263">
        <v>58</v>
      </c>
      <c r="H74" s="263">
        <v>62.2</v>
      </c>
      <c r="I74" s="263">
        <v>63.5</v>
      </c>
      <c r="J74" s="263">
        <v>63.7</v>
      </c>
      <c r="K74" s="263">
        <v>64.6</v>
      </c>
      <c r="L74" s="263">
        <v>64.8</v>
      </c>
      <c r="M74" s="263">
        <v>64.8</v>
      </c>
      <c r="N74" s="263">
        <v>61</v>
      </c>
      <c r="O74" s="263">
        <v>60</v>
      </c>
      <c r="P74" s="263">
        <v>60.4</v>
      </c>
      <c r="Q74" s="263">
        <v>58.1</v>
      </c>
      <c r="R74" s="263">
        <v>56.4</v>
      </c>
      <c r="S74" s="263">
        <v>55.2</v>
      </c>
      <c r="T74" s="263">
        <v>56</v>
      </c>
      <c r="U74" s="263">
        <v>55.8</v>
      </c>
      <c r="V74" s="263">
        <v>56.2</v>
      </c>
      <c r="W74" s="263">
        <v>53.2</v>
      </c>
      <c r="X74" s="263">
        <v>51.8</v>
      </c>
      <c r="Y74" s="263">
        <v>50.7</v>
      </c>
      <c r="Z74" s="263">
        <v>51.7</v>
      </c>
      <c r="AA74" s="263">
        <v>52</v>
      </c>
      <c r="AB74" s="263">
        <v>50.1</v>
      </c>
      <c r="AC74" s="263">
        <v>49.4</v>
      </c>
      <c r="AD74" s="264">
        <v>48.8</v>
      </c>
      <c r="AE74" s="264">
        <v>48.3</v>
      </c>
      <c r="AF74" s="264">
        <v>52.1</v>
      </c>
      <c r="AG74" s="296">
        <v>51.2</v>
      </c>
      <c r="AH74" s="263">
        <v>45.1</v>
      </c>
      <c r="AI74" s="263">
        <v>43.1</v>
      </c>
      <c r="AJ74" s="264">
        <v>43.9</v>
      </c>
      <c r="AK74" s="264">
        <v>43.2</v>
      </c>
      <c r="AL74" s="264">
        <v>41.9</v>
      </c>
      <c r="AM74" s="296">
        <v>43</v>
      </c>
      <c r="AN74" s="264">
        <v>41.9</v>
      </c>
      <c r="AO74" s="264">
        <v>43.8</v>
      </c>
      <c r="AP74" s="263">
        <v>43</v>
      </c>
      <c r="AQ74" s="263">
        <v>43.3</v>
      </c>
      <c r="AR74" s="263">
        <v>43.1</v>
      </c>
      <c r="AS74" s="264">
        <v>34.2</v>
      </c>
      <c r="AT74" s="264">
        <v>38.3</v>
      </c>
      <c r="AU74" s="1227">
        <v>42.8</v>
      </c>
      <c r="AV74" s="276"/>
    </row>
    <row r="75" spans="2:48" ht="13.5">
      <c r="B75" s="257"/>
      <c r="C75" s="258"/>
      <c r="D75" s="259">
        <f>AVERAGE(D6:D9,D12,D15:D19,D22:D27,D32:D38,D41,D44:D46,D49,D52:D53,D57:D58,D61,D63:D71)</f>
        <v>26.452380952380953</v>
      </c>
      <c r="E75" s="259">
        <f aca="true" t="shared" si="2" ref="E75:AA75">AVERAGE(E6:E9,E12,E15:E19,E22:E27,E32:E38,E41,E44:E46,E49,E52:E53,E57:E58,E61,E63:E71)</f>
        <v>27.550000000000004</v>
      </c>
      <c r="F75" s="259">
        <f t="shared" si="2"/>
        <v>27.092857142857145</v>
      </c>
      <c r="G75" s="259">
        <f t="shared" si="2"/>
        <v>27.916666666666668</v>
      </c>
      <c r="H75" s="259">
        <f t="shared" si="2"/>
        <v>29.17142857142857</v>
      </c>
      <c r="I75" s="259">
        <f t="shared" si="2"/>
        <v>31.533333333333335</v>
      </c>
      <c r="J75" s="259">
        <f t="shared" si="2"/>
        <v>30.70952380952381</v>
      </c>
      <c r="K75" s="259">
        <f t="shared" si="2"/>
        <v>30.571428571428573</v>
      </c>
      <c r="L75" s="259">
        <f t="shared" si="2"/>
        <v>31.480952380952377</v>
      </c>
      <c r="M75" s="259">
        <f t="shared" si="2"/>
        <v>30.74761904761905</v>
      </c>
      <c r="N75" s="259">
        <f t="shared" si="2"/>
        <v>28.51666666666667</v>
      </c>
      <c r="O75" s="259">
        <f t="shared" si="2"/>
        <v>30.052380952380943</v>
      </c>
      <c r="P75" s="259">
        <f t="shared" si="2"/>
        <v>29.10714285714286</v>
      </c>
      <c r="Q75" s="259">
        <f t="shared" si="2"/>
        <v>27.761904761904766</v>
      </c>
      <c r="R75" s="259">
        <f t="shared" si="2"/>
        <v>27.385714285714286</v>
      </c>
      <c r="S75" s="259">
        <f t="shared" si="2"/>
        <v>27.054761904761904</v>
      </c>
      <c r="T75" s="259">
        <f t="shared" si="2"/>
        <v>27.21190476190476</v>
      </c>
      <c r="U75" s="259">
        <f t="shared" si="2"/>
        <v>27.16666666666666</v>
      </c>
      <c r="V75" s="259">
        <f t="shared" si="2"/>
        <v>27.864285714285714</v>
      </c>
      <c r="W75" s="259">
        <f t="shared" si="2"/>
        <v>26.05952380952381</v>
      </c>
      <c r="X75" s="259">
        <f t="shared" si="2"/>
        <v>25.928571428571427</v>
      </c>
      <c r="Y75" s="259">
        <f t="shared" si="2"/>
        <v>25.950000000000003</v>
      </c>
      <c r="Z75" s="259">
        <f t="shared" si="2"/>
        <v>27.702380952380953</v>
      </c>
      <c r="AA75" s="259">
        <f t="shared" si="2"/>
        <v>28.745238095238093</v>
      </c>
      <c r="AB75" s="259">
        <f>AVERAGE(AB6:AB9,AB12,AB15:AB19,AB22:AB27,AB32:AB38,AB41,AB44:AB46,AB49,AB52:AB53,AB61,AB63:AB71)</f>
        <v>28.007500000000004</v>
      </c>
      <c r="AC75" s="259">
        <f>AVERAGE(AC15:AC19,AC32:AC38,AC52:AC53,AC62,AC67:AC71)</f>
        <v>35.07000000000001</v>
      </c>
      <c r="AD75" s="260">
        <f>AVERAGE(AD19,AD52:AD53,AD62,AD67:AD71)</f>
        <v>31.77777777777778</v>
      </c>
      <c r="AE75" s="260">
        <f>AVERAGE(AE19,AE52:AE53,AE62,AE67:AE71)</f>
        <v>33.44444444444444</v>
      </c>
      <c r="AF75" s="260">
        <f>AVERAGE(AF19,AF62,AF67:AF71)</f>
        <v>36.17142857142857</v>
      </c>
      <c r="AG75" s="275">
        <f>AVERAGE(AG19,AG62,AG67:AG71)</f>
        <v>34.114285714285714</v>
      </c>
      <c r="AH75" s="259">
        <f>AVERAGE(AH62,AH67:AH71)</f>
        <v>33.5</v>
      </c>
      <c r="AI75" s="259">
        <f aca="true" t="shared" si="3" ref="AI75:AN75">AVERAGE(AI62,AI67:AI71)</f>
        <v>33.21666666666666</v>
      </c>
      <c r="AJ75" s="260">
        <f t="shared" si="3"/>
        <v>32.1</v>
      </c>
      <c r="AK75" s="260">
        <f t="shared" si="3"/>
        <v>32.18333333333333</v>
      </c>
      <c r="AL75" s="260">
        <f t="shared" si="3"/>
        <v>33.71666666666667</v>
      </c>
      <c r="AM75" s="275">
        <f t="shared" si="3"/>
        <v>36.23333333333333</v>
      </c>
      <c r="AN75" s="260">
        <f t="shared" si="3"/>
        <v>31.916666666666668</v>
      </c>
      <c r="AO75" s="260">
        <f>AVERAGE(AO62,AO67:AO71)</f>
        <v>32.11666666666667</v>
      </c>
      <c r="AP75" s="259">
        <v>34.36666666666667</v>
      </c>
      <c r="AQ75" s="259">
        <v>35.2</v>
      </c>
      <c r="AR75" s="259">
        <v>33.1</v>
      </c>
      <c r="AS75" s="260">
        <v>26.9</v>
      </c>
      <c r="AT75" s="260">
        <v>27.3</v>
      </c>
      <c r="AU75" s="1226">
        <v>33.4</v>
      </c>
      <c r="AV75" s="276"/>
    </row>
    <row r="76" spans="2:48" ht="14.25" thickBot="1">
      <c r="B76" s="270"/>
      <c r="C76" s="90" t="s">
        <v>122</v>
      </c>
      <c r="D76" s="263">
        <v>28</v>
      </c>
      <c r="E76" s="263">
        <v>29.9</v>
      </c>
      <c r="F76" s="263">
        <v>28.7</v>
      </c>
      <c r="G76" s="263">
        <v>29.8</v>
      </c>
      <c r="H76" s="263">
        <v>31.1</v>
      </c>
      <c r="I76" s="263">
        <v>33.3</v>
      </c>
      <c r="J76" s="263">
        <v>32.6</v>
      </c>
      <c r="K76" s="263">
        <v>32.7</v>
      </c>
      <c r="L76" s="263">
        <v>33.8</v>
      </c>
      <c r="M76" s="263">
        <v>33.2</v>
      </c>
      <c r="N76" s="263">
        <v>30.9</v>
      </c>
      <c r="O76" s="263">
        <v>31.7</v>
      </c>
      <c r="P76" s="263">
        <v>31.3</v>
      </c>
      <c r="Q76" s="263">
        <v>29.4</v>
      </c>
      <c r="R76" s="263">
        <v>29</v>
      </c>
      <c r="S76" s="263">
        <v>28.7</v>
      </c>
      <c r="T76" s="263">
        <v>28.8</v>
      </c>
      <c r="U76" s="263">
        <v>29</v>
      </c>
      <c r="V76" s="263">
        <v>29.8</v>
      </c>
      <c r="W76" s="263">
        <v>27.8</v>
      </c>
      <c r="X76" s="263">
        <v>27.3</v>
      </c>
      <c r="Y76" s="263">
        <v>27.7</v>
      </c>
      <c r="Z76" s="263">
        <v>29.4</v>
      </c>
      <c r="AA76" s="263">
        <v>30.5</v>
      </c>
      <c r="AB76" s="263">
        <v>29.8</v>
      </c>
      <c r="AC76" s="263">
        <v>35</v>
      </c>
      <c r="AD76" s="264">
        <v>29.4</v>
      </c>
      <c r="AE76" s="264">
        <v>29.4</v>
      </c>
      <c r="AF76" s="264">
        <v>32.3</v>
      </c>
      <c r="AG76" s="296">
        <v>30.6</v>
      </c>
      <c r="AH76" s="263">
        <v>29.2</v>
      </c>
      <c r="AI76" s="263">
        <v>28</v>
      </c>
      <c r="AJ76" s="264">
        <v>28.9</v>
      </c>
      <c r="AK76" s="264">
        <v>29.3</v>
      </c>
      <c r="AL76" s="264">
        <v>29.2</v>
      </c>
      <c r="AM76" s="296">
        <v>31.4</v>
      </c>
      <c r="AN76" s="264">
        <v>29</v>
      </c>
      <c r="AO76" s="264">
        <v>29.6</v>
      </c>
      <c r="AP76" s="263">
        <v>30.7</v>
      </c>
      <c r="AQ76" s="263">
        <v>32.3</v>
      </c>
      <c r="AR76" s="263">
        <v>29.1</v>
      </c>
      <c r="AS76" s="264">
        <v>24.5</v>
      </c>
      <c r="AT76" s="264">
        <v>25.1</v>
      </c>
      <c r="AU76" s="1227">
        <v>33</v>
      </c>
      <c r="AV76" s="276"/>
    </row>
    <row r="77" spans="2:48" ht="14.25" thickBot="1">
      <c r="B77" s="6"/>
      <c r="C77" s="158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1145"/>
      <c r="Z77" s="1145"/>
      <c r="AA77" s="1145"/>
      <c r="AB77" s="1145"/>
      <c r="AC77" s="1145"/>
      <c r="AD77" s="1146"/>
      <c r="AE77" s="1146"/>
      <c r="AF77" s="1146"/>
      <c r="AG77" s="277"/>
      <c r="AH77" s="1145"/>
      <c r="AI77" s="1145"/>
      <c r="AJ77" s="1146"/>
      <c r="AK77" s="1146"/>
      <c r="AL77" s="1146"/>
      <c r="AM77" s="277"/>
      <c r="AN77" s="1146"/>
      <c r="AO77" s="1146"/>
      <c r="AP77" s="1145"/>
      <c r="AQ77" s="1145"/>
      <c r="AR77" s="1145"/>
      <c r="AS77" s="1146"/>
      <c r="AT77" s="1146"/>
      <c r="AU77" s="1370"/>
      <c r="AV77" s="277"/>
    </row>
    <row r="78" spans="2:48" ht="13.5">
      <c r="B78" s="271"/>
      <c r="C78" s="258"/>
      <c r="D78" s="272">
        <f>AVERAGE(D5:D9,D11:D12,D14:D19,D21:D29,D31:D38,D40:D41,D43:D46,D48:D49,D51:D53,D55:D58,D60:D61,D63:D71)</f>
        <v>32.31607142857143</v>
      </c>
      <c r="E78" s="272">
        <f aca="true" t="shared" si="4" ref="E78:AA78">AVERAGE(E5:E9,E11:E12,E14:E19,E21:E29,E31:E38,E40:E41,E43:E46,E48:E49,E51:E53,E55:E58,E60:E61,E63:E71)</f>
        <v>34.032142857142865</v>
      </c>
      <c r="F78" s="272">
        <f t="shared" si="4"/>
        <v>34.04285714285714</v>
      </c>
      <c r="G78" s="272">
        <f t="shared" si="4"/>
        <v>34.841071428571425</v>
      </c>
      <c r="H78" s="272">
        <f t="shared" si="4"/>
        <v>36.800000000000004</v>
      </c>
      <c r="I78" s="272">
        <f t="shared" si="4"/>
        <v>39.04642857142858</v>
      </c>
      <c r="J78" s="272">
        <f t="shared" si="4"/>
        <v>38.471428571428575</v>
      </c>
      <c r="K78" s="272">
        <f t="shared" si="4"/>
        <v>38.496428571428574</v>
      </c>
      <c r="L78" s="272">
        <f t="shared" si="4"/>
        <v>39.282142857142865</v>
      </c>
      <c r="M78" s="272">
        <f t="shared" si="4"/>
        <v>38.82499999999999</v>
      </c>
      <c r="N78" s="272">
        <f t="shared" si="4"/>
        <v>36.244642857142864</v>
      </c>
      <c r="O78" s="272">
        <f t="shared" si="4"/>
        <v>37.155357142857135</v>
      </c>
      <c r="P78" s="272">
        <f t="shared" si="4"/>
        <v>36.630357142857136</v>
      </c>
      <c r="Q78" s="272">
        <f t="shared" si="4"/>
        <v>34.85714285714286</v>
      </c>
      <c r="R78" s="272">
        <f t="shared" si="4"/>
        <v>34.051785714285714</v>
      </c>
      <c r="S78" s="272">
        <f t="shared" si="4"/>
        <v>33.623214285714276</v>
      </c>
      <c r="T78" s="272">
        <f t="shared" si="4"/>
        <v>34.01071428571428</v>
      </c>
      <c r="U78" s="272">
        <f t="shared" si="4"/>
        <v>33.90714285714286</v>
      </c>
      <c r="V78" s="272">
        <f t="shared" si="4"/>
        <v>34.54285714285714</v>
      </c>
      <c r="W78" s="272">
        <f t="shared" si="4"/>
        <v>32.50535714285714</v>
      </c>
      <c r="X78" s="272">
        <f t="shared" si="4"/>
        <v>32.066071428571426</v>
      </c>
      <c r="Y78" s="272">
        <f t="shared" si="4"/>
        <v>32.12500000000001</v>
      </c>
      <c r="Z78" s="272">
        <f t="shared" si="4"/>
        <v>33.83214285714286</v>
      </c>
      <c r="AA78" s="272">
        <f t="shared" si="4"/>
        <v>34.68750000000001</v>
      </c>
      <c r="AB78" s="272">
        <f>AVERAGE(AB5:AB9,AB11:AB12,AB14:AB19,AB21:AB29,AB31:AB38,AB40:AB41,AB43:AB46,AB48:AB49,AB51:AB54,AB60:AB61,AB63:AB71)</f>
        <v>33.19245283018868</v>
      </c>
      <c r="AC78" s="272">
        <f>AVERAGE(AC4,AC10,AC14:AC20,AC28:AC29,AC31:AC39,AC42,AC47,AC51:AC54,AC59,AC62,AC67:AC71)</f>
        <v>40.65151515151514</v>
      </c>
      <c r="AD78" s="273">
        <f>AVERAGE(AD4,AD10,AD13,AD19:AD20,AD28:AD30,AD39,AD42,AD47,AD51:AD54,AD59,AD62,AD67:AD71)</f>
        <v>41.54545454545454</v>
      </c>
      <c r="AE78" s="273">
        <f>AVERAGE(AE4,AE10,AE13,AE19:AE20,AE28:AE30,AE39,AE42,AE47,AE51:AE54,AE59,AE62,AE67:AE71)</f>
        <v>42.04545454545455</v>
      </c>
      <c r="AF78" s="273">
        <f>AVERAGE(AF4,AF10,AF13,AF19:AF20,AF28:AF30,AF39,AF42,AF47,AF50,AF54,AF59,AF62,AF67:AF71)</f>
        <v>46.32500000000001</v>
      </c>
      <c r="AG78" s="297">
        <f>AVERAGE(AG4,AG10,AG13,AG19:AG20,AG28:AG30,AG39,AG42,AG47,AG50,AG54,AG59,AG62,AG67:AG71)</f>
        <v>44.665000000000006</v>
      </c>
      <c r="AH78" s="272">
        <f>AVERAGE(AH4,AH10,AH13,AH20,AH28:AH30,AH39,AH42,AH47,AH50,AH54,AH59,AH62,AH67:AH71)</f>
        <v>41.24736842105263</v>
      </c>
      <c r="AI78" s="272">
        <f aca="true" t="shared" si="5" ref="AI78:AN78">AVERAGE(AI4,AI10,AI13,AI20,AI28:AI30,AI39,AI42,AI47,AI50,AI54,AI59,AI62,AI67:AI71)</f>
        <v>39.61052631578947</v>
      </c>
      <c r="AJ78" s="273">
        <f t="shared" si="5"/>
        <v>39.70526315789473</v>
      </c>
      <c r="AK78" s="273">
        <f t="shared" si="5"/>
        <v>39.47368421052632</v>
      </c>
      <c r="AL78" s="273">
        <f t="shared" si="5"/>
        <v>39.34210526315789</v>
      </c>
      <c r="AM78" s="297">
        <f t="shared" si="5"/>
        <v>40.58421052631578</v>
      </c>
      <c r="AN78" s="273">
        <f t="shared" si="5"/>
        <v>38.49473684210526</v>
      </c>
      <c r="AO78" s="273">
        <f>AVERAGE(AO4,AO10,AO13,AO20,AO28:AO30,AO39,AO42,AO47,AO50,AO54,AO59,AO62,AO67:AO71)</f>
        <v>39.64736842105263</v>
      </c>
      <c r="AP78" s="272">
        <v>39.69999999999999</v>
      </c>
      <c r="AQ78" s="272">
        <v>40.5</v>
      </c>
      <c r="AR78" s="272">
        <v>39</v>
      </c>
      <c r="AS78" s="273">
        <v>31.1</v>
      </c>
      <c r="AT78" s="273">
        <v>34.2</v>
      </c>
      <c r="AU78" s="1230">
        <v>38.4</v>
      </c>
      <c r="AV78" s="277"/>
    </row>
    <row r="79" spans="2:48" ht="14.25" thickBot="1">
      <c r="B79" s="270"/>
      <c r="C79" s="90" t="s">
        <v>72</v>
      </c>
      <c r="D79" s="263">
        <v>45.7</v>
      </c>
      <c r="E79" s="263">
        <v>48.2</v>
      </c>
      <c r="F79" s="263">
        <v>48.6</v>
      </c>
      <c r="G79" s="263">
        <v>49.8</v>
      </c>
      <c r="H79" s="263">
        <v>53.3</v>
      </c>
      <c r="I79" s="263">
        <v>55</v>
      </c>
      <c r="J79" s="263">
        <v>54.8</v>
      </c>
      <c r="K79" s="263">
        <v>55.6</v>
      </c>
      <c r="L79" s="263">
        <v>56</v>
      </c>
      <c r="M79" s="263">
        <v>55.8</v>
      </c>
      <c r="N79" s="263">
        <v>52.1</v>
      </c>
      <c r="O79" s="263">
        <v>51.4</v>
      </c>
      <c r="P79" s="263">
        <v>51.4</v>
      </c>
      <c r="Q79" s="263">
        <v>49.2</v>
      </c>
      <c r="R79" s="263">
        <v>47.6</v>
      </c>
      <c r="S79" s="263">
        <v>46.7</v>
      </c>
      <c r="T79" s="263">
        <v>47.2</v>
      </c>
      <c r="U79" s="263">
        <v>47.2</v>
      </c>
      <c r="V79" s="263">
        <v>47.8</v>
      </c>
      <c r="W79" s="263">
        <v>45.2</v>
      </c>
      <c r="X79" s="263">
        <v>44.2</v>
      </c>
      <c r="Y79" s="263">
        <v>43.8</v>
      </c>
      <c r="Z79" s="263">
        <v>45.3</v>
      </c>
      <c r="AA79" s="263">
        <v>45.8</v>
      </c>
      <c r="AB79" s="263">
        <v>44.4</v>
      </c>
      <c r="AC79" s="263">
        <v>47</v>
      </c>
      <c r="AD79" s="264">
        <v>47.2</v>
      </c>
      <c r="AE79" s="264">
        <v>46.8</v>
      </c>
      <c r="AF79" s="264">
        <v>50.7</v>
      </c>
      <c r="AG79" s="296">
        <v>49.8</v>
      </c>
      <c r="AH79" s="263">
        <v>44.1</v>
      </c>
      <c r="AI79" s="263">
        <v>42.1</v>
      </c>
      <c r="AJ79" s="264">
        <v>43</v>
      </c>
      <c r="AK79" s="264">
        <v>42.3</v>
      </c>
      <c r="AL79" s="264">
        <v>41.2</v>
      </c>
      <c r="AM79" s="296">
        <v>42.3</v>
      </c>
      <c r="AN79" s="264">
        <v>41.1</v>
      </c>
      <c r="AO79" s="264">
        <v>43</v>
      </c>
      <c r="AP79" s="263">
        <v>42.3</v>
      </c>
      <c r="AQ79" s="263">
        <v>42.7</v>
      </c>
      <c r="AR79" s="263">
        <v>42.3</v>
      </c>
      <c r="AS79" s="264">
        <v>33.6</v>
      </c>
      <c r="AT79" s="264">
        <v>37.5</v>
      </c>
      <c r="AU79" s="1227">
        <v>42.2</v>
      </c>
      <c r="AV79" s="276"/>
    </row>
    <row r="80" spans="2:4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2:48" ht="14.25">
      <c r="B81" s="166" t="s">
        <v>185</v>
      </c>
      <c r="C81" s="1"/>
      <c r="D81" s="755"/>
      <c r="E81" s="755"/>
      <c r="F81" s="755"/>
      <c r="G81" s="755"/>
      <c r="H81" s="755"/>
      <c r="I81" s="755"/>
      <c r="J81" s="755"/>
      <c r="K81" s="755"/>
      <c r="L81" s="75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2:48" ht="14.25">
      <c r="B82" s="166" t="s">
        <v>186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2:48" ht="14.25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view="pageBreakPreview" zoomScale="90" zoomScaleNormal="70" zoomScaleSheetLayoutView="90" zoomScalePageLayoutView="0" workbookViewId="0" topLeftCell="A1">
      <pane xSplit="3" ySplit="3" topLeftCell="D52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R84" sqref="R84"/>
    </sheetView>
  </sheetViews>
  <sheetFormatPr defaultColWidth="9.00390625" defaultRowHeight="13.5"/>
  <cols>
    <col min="1" max="1" width="3.00390625" style="0" customWidth="1"/>
    <col min="3" max="3" width="12.25390625" style="0" bestFit="1" customWidth="1"/>
    <col min="29" max="29" width="1.625" style="0" customWidth="1"/>
  </cols>
  <sheetData>
    <row r="1" spans="2:39" ht="20.25">
      <c r="B1" s="459" t="s">
        <v>187</v>
      </c>
      <c r="C1" s="88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23"/>
      <c r="AH1" s="822"/>
      <c r="AI1" s="819"/>
      <c r="AJ1" s="819"/>
      <c r="AK1" s="819"/>
      <c r="AL1" s="819"/>
      <c r="AM1" s="819"/>
    </row>
    <row r="2" spans="2:39" ht="15" thickBot="1">
      <c r="B2" s="170"/>
      <c r="C2" s="170"/>
      <c r="D2" s="170" t="s">
        <v>188</v>
      </c>
      <c r="E2" s="752"/>
      <c r="F2" s="75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 t="s">
        <v>189</v>
      </c>
      <c r="AC2" s="112"/>
      <c r="AD2" s="1"/>
      <c r="AE2" s="1"/>
      <c r="AF2" s="1"/>
      <c r="AG2" s="1"/>
      <c r="AH2" s="1"/>
      <c r="AI2" s="180"/>
      <c r="AJ2" s="180"/>
      <c r="AK2" s="1"/>
      <c r="AL2" s="1"/>
      <c r="AM2" s="1"/>
    </row>
    <row r="3" spans="2:39" ht="15" thickBot="1">
      <c r="B3" s="113"/>
      <c r="C3" s="127"/>
      <c r="D3" s="130" t="s">
        <v>8</v>
      </c>
      <c r="E3" s="130" t="s">
        <v>9</v>
      </c>
      <c r="F3" s="131" t="s">
        <v>10</v>
      </c>
      <c r="G3" s="129" t="s">
        <v>11</v>
      </c>
      <c r="H3" s="1144" t="s">
        <v>225</v>
      </c>
      <c r="I3" s="1144" t="s">
        <v>196</v>
      </c>
      <c r="J3" s="129" t="s">
        <v>120</v>
      </c>
      <c r="K3" s="129" t="s">
        <v>77</v>
      </c>
      <c r="L3" s="130" t="s">
        <v>78</v>
      </c>
      <c r="M3" s="130" t="s">
        <v>79</v>
      </c>
      <c r="N3" s="131" t="s">
        <v>80</v>
      </c>
      <c r="O3" s="129" t="s">
        <v>81</v>
      </c>
      <c r="P3" s="130" t="s">
        <v>82</v>
      </c>
      <c r="Q3" s="130" t="s">
        <v>83</v>
      </c>
      <c r="R3" s="130" t="s">
        <v>84</v>
      </c>
      <c r="S3" s="130" t="s">
        <v>85</v>
      </c>
      <c r="T3" s="130" t="s">
        <v>86</v>
      </c>
      <c r="U3" s="131" t="s">
        <v>87</v>
      </c>
      <c r="V3" s="130" t="s">
        <v>88</v>
      </c>
      <c r="W3" s="129" t="s">
        <v>235</v>
      </c>
      <c r="X3" s="129" t="s">
        <v>236</v>
      </c>
      <c r="Y3" s="130" t="s">
        <v>244</v>
      </c>
      <c r="Z3" s="130" t="s">
        <v>247</v>
      </c>
      <c r="AA3" s="130" t="s">
        <v>75</v>
      </c>
      <c r="AB3" s="1179" t="s">
        <v>254</v>
      </c>
      <c r="AC3" s="132"/>
      <c r="AD3" s="166"/>
      <c r="AE3" s="166"/>
      <c r="AF3" s="166"/>
      <c r="AG3" s="166"/>
      <c r="AH3" s="166"/>
      <c r="AI3" s="166"/>
      <c r="AJ3" s="166"/>
      <c r="AK3" s="166"/>
      <c r="AL3" s="166"/>
      <c r="AM3" s="166"/>
    </row>
    <row r="4" spans="2:39" ht="13.5">
      <c r="B4" s="3">
        <v>1</v>
      </c>
      <c r="C4" s="4" t="s">
        <v>14</v>
      </c>
      <c r="D4" s="960" t="s">
        <v>19</v>
      </c>
      <c r="E4" s="960" t="s">
        <v>19</v>
      </c>
      <c r="F4" s="960" t="s">
        <v>19</v>
      </c>
      <c r="G4" s="960" t="s">
        <v>19</v>
      </c>
      <c r="H4" s="960" t="s">
        <v>19</v>
      </c>
      <c r="I4" s="960" t="s">
        <v>19</v>
      </c>
      <c r="J4" s="155">
        <v>33172053</v>
      </c>
      <c r="K4" s="155">
        <v>33790911</v>
      </c>
      <c r="L4" s="155">
        <v>34159533</v>
      </c>
      <c r="M4" s="155">
        <v>36494356</v>
      </c>
      <c r="N4" s="156">
        <v>36990033</v>
      </c>
      <c r="O4" s="154">
        <v>35102796</v>
      </c>
      <c r="P4" s="155">
        <v>34183610</v>
      </c>
      <c r="Q4" s="155">
        <v>34293076</v>
      </c>
      <c r="R4" s="155">
        <v>33892543</v>
      </c>
      <c r="S4" s="155">
        <v>33705173</v>
      </c>
      <c r="T4" s="155">
        <v>33862843</v>
      </c>
      <c r="U4" s="156">
        <v>33286393</v>
      </c>
      <c r="V4" s="155">
        <v>33439177</v>
      </c>
      <c r="W4" s="154">
        <v>33211473</v>
      </c>
      <c r="X4" s="154">
        <v>33085350</v>
      </c>
      <c r="Y4" s="155">
        <v>33373175</v>
      </c>
      <c r="Z4" s="155">
        <v>32488143</v>
      </c>
      <c r="AA4" s="155">
        <v>32425367</v>
      </c>
      <c r="AB4" s="1190">
        <v>32970868</v>
      </c>
      <c r="AC4" s="847"/>
      <c r="AD4" s="34"/>
      <c r="AE4" s="34"/>
      <c r="AF4" s="34"/>
      <c r="AG4" s="34"/>
      <c r="AH4" s="34"/>
      <c r="AI4" s="34"/>
      <c r="AJ4" s="34"/>
      <c r="AK4" s="34"/>
      <c r="AL4" s="34"/>
      <c r="AM4" s="821"/>
    </row>
    <row r="5" spans="2:39" ht="13.5">
      <c r="B5" s="35"/>
      <c r="C5" s="5" t="s">
        <v>14</v>
      </c>
      <c r="D5" s="961">
        <v>33995692</v>
      </c>
      <c r="E5" s="961">
        <v>33122249</v>
      </c>
      <c r="F5" s="961">
        <v>31912005</v>
      </c>
      <c r="G5" s="961">
        <v>31008653</v>
      </c>
      <c r="H5" s="961">
        <v>30655204</v>
      </c>
      <c r="I5" s="961">
        <v>29630923</v>
      </c>
      <c r="J5" s="66" t="s">
        <v>19</v>
      </c>
      <c r="K5" s="66" t="s">
        <v>19</v>
      </c>
      <c r="L5" s="66" t="s">
        <v>19</v>
      </c>
      <c r="M5" s="66" t="s">
        <v>19</v>
      </c>
      <c r="N5" s="77" t="s">
        <v>19</v>
      </c>
      <c r="O5" s="47" t="s">
        <v>19</v>
      </c>
      <c r="P5" s="66" t="s">
        <v>19</v>
      </c>
      <c r="Q5" s="66" t="s">
        <v>19</v>
      </c>
      <c r="R5" s="66" t="s">
        <v>19</v>
      </c>
      <c r="S5" s="66" t="s">
        <v>19</v>
      </c>
      <c r="T5" s="66" t="s">
        <v>19</v>
      </c>
      <c r="U5" s="77" t="s">
        <v>19</v>
      </c>
      <c r="V5" s="66" t="s">
        <v>19</v>
      </c>
      <c r="W5" s="47" t="s">
        <v>19</v>
      </c>
      <c r="X5" s="47" t="s">
        <v>19</v>
      </c>
      <c r="Y5" s="66" t="s">
        <v>19</v>
      </c>
      <c r="Z5" s="66" t="s">
        <v>19</v>
      </c>
      <c r="AA5" s="66" t="s">
        <v>19</v>
      </c>
      <c r="AB5" s="1181" t="s">
        <v>19</v>
      </c>
      <c r="AC5" s="838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2:39" ht="13.5">
      <c r="B6" s="6"/>
      <c r="C6" s="7" t="s">
        <v>54</v>
      </c>
      <c r="D6" s="962">
        <v>738667</v>
      </c>
      <c r="E6" s="962">
        <v>750508</v>
      </c>
      <c r="F6" s="962">
        <v>723629</v>
      </c>
      <c r="G6" s="962">
        <v>773646</v>
      </c>
      <c r="H6" s="962">
        <v>812296</v>
      </c>
      <c r="I6" s="962">
        <v>764785</v>
      </c>
      <c r="J6" s="67" t="s">
        <v>19</v>
      </c>
      <c r="K6" s="67" t="s">
        <v>19</v>
      </c>
      <c r="L6" s="67" t="s">
        <v>19</v>
      </c>
      <c r="M6" s="67" t="s">
        <v>19</v>
      </c>
      <c r="N6" s="78" t="s">
        <v>19</v>
      </c>
      <c r="O6" s="48" t="s">
        <v>19</v>
      </c>
      <c r="P6" s="67" t="s">
        <v>19</v>
      </c>
      <c r="Q6" s="67" t="s">
        <v>19</v>
      </c>
      <c r="R6" s="67" t="s">
        <v>19</v>
      </c>
      <c r="S6" s="67" t="s">
        <v>19</v>
      </c>
      <c r="T6" s="67" t="s">
        <v>19</v>
      </c>
      <c r="U6" s="78" t="s">
        <v>19</v>
      </c>
      <c r="V6" s="67" t="s">
        <v>19</v>
      </c>
      <c r="W6" s="48" t="s">
        <v>19</v>
      </c>
      <c r="X6" s="48" t="s">
        <v>19</v>
      </c>
      <c r="Y6" s="67" t="s">
        <v>19</v>
      </c>
      <c r="Z6" s="67" t="s">
        <v>19</v>
      </c>
      <c r="AA6" s="67" t="s">
        <v>19</v>
      </c>
      <c r="AB6" s="1182" t="s">
        <v>19</v>
      </c>
      <c r="AC6" s="830"/>
      <c r="AD6" s="34"/>
      <c r="AE6" s="34"/>
      <c r="AF6" s="34"/>
      <c r="AG6" s="34"/>
      <c r="AH6" s="34"/>
      <c r="AI6" s="34"/>
      <c r="AJ6" s="34"/>
      <c r="AK6" s="34"/>
      <c r="AL6" s="34"/>
      <c r="AM6" s="34"/>
    </row>
    <row r="7" spans="2:39" ht="13.5">
      <c r="B7" s="6"/>
      <c r="C7" s="7" t="s">
        <v>55</v>
      </c>
      <c r="D7" s="962">
        <v>578318</v>
      </c>
      <c r="E7" s="962">
        <v>592025</v>
      </c>
      <c r="F7" s="962">
        <v>566064</v>
      </c>
      <c r="G7" s="962">
        <v>564553</v>
      </c>
      <c r="H7" s="962">
        <v>560277</v>
      </c>
      <c r="I7" s="962">
        <v>545579</v>
      </c>
      <c r="J7" s="67" t="s">
        <v>19</v>
      </c>
      <c r="K7" s="67" t="s">
        <v>19</v>
      </c>
      <c r="L7" s="67" t="s">
        <v>19</v>
      </c>
      <c r="M7" s="67" t="s">
        <v>19</v>
      </c>
      <c r="N7" s="78" t="s">
        <v>19</v>
      </c>
      <c r="O7" s="48" t="s">
        <v>19</v>
      </c>
      <c r="P7" s="67" t="s">
        <v>19</v>
      </c>
      <c r="Q7" s="67" t="s">
        <v>19</v>
      </c>
      <c r="R7" s="67" t="s">
        <v>19</v>
      </c>
      <c r="S7" s="67" t="s">
        <v>19</v>
      </c>
      <c r="T7" s="67" t="s">
        <v>19</v>
      </c>
      <c r="U7" s="78" t="s">
        <v>19</v>
      </c>
      <c r="V7" s="67" t="s">
        <v>19</v>
      </c>
      <c r="W7" s="48" t="s">
        <v>19</v>
      </c>
      <c r="X7" s="48" t="s">
        <v>19</v>
      </c>
      <c r="Y7" s="67" t="s">
        <v>19</v>
      </c>
      <c r="Z7" s="67" t="s">
        <v>19</v>
      </c>
      <c r="AA7" s="67" t="s">
        <v>19</v>
      </c>
      <c r="AB7" s="1182" t="s">
        <v>19</v>
      </c>
      <c r="AC7" s="830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2:39" ht="13.5">
      <c r="B8" s="6"/>
      <c r="C8" s="7" t="s">
        <v>56</v>
      </c>
      <c r="D8" s="962">
        <v>1551197</v>
      </c>
      <c r="E8" s="962">
        <v>1551944</v>
      </c>
      <c r="F8" s="962">
        <v>1483532</v>
      </c>
      <c r="G8" s="962">
        <v>1488778</v>
      </c>
      <c r="H8" s="962">
        <v>1477995</v>
      </c>
      <c r="I8" s="962">
        <v>1420288</v>
      </c>
      <c r="J8" s="67" t="s">
        <v>19</v>
      </c>
      <c r="K8" s="67" t="s">
        <v>19</v>
      </c>
      <c r="L8" s="67" t="s">
        <v>19</v>
      </c>
      <c r="M8" s="67" t="s">
        <v>19</v>
      </c>
      <c r="N8" s="78" t="s">
        <v>19</v>
      </c>
      <c r="O8" s="48" t="s">
        <v>19</v>
      </c>
      <c r="P8" s="67" t="s">
        <v>19</v>
      </c>
      <c r="Q8" s="67" t="s">
        <v>19</v>
      </c>
      <c r="R8" s="67" t="s">
        <v>19</v>
      </c>
      <c r="S8" s="67" t="s">
        <v>19</v>
      </c>
      <c r="T8" s="67" t="s">
        <v>19</v>
      </c>
      <c r="U8" s="78" t="s">
        <v>19</v>
      </c>
      <c r="V8" s="67" t="s">
        <v>19</v>
      </c>
      <c r="W8" s="48" t="s">
        <v>19</v>
      </c>
      <c r="X8" s="48" t="s">
        <v>19</v>
      </c>
      <c r="Y8" s="67" t="s">
        <v>19</v>
      </c>
      <c r="Z8" s="67" t="s">
        <v>19</v>
      </c>
      <c r="AA8" s="67" t="s">
        <v>19</v>
      </c>
      <c r="AB8" s="1182" t="s">
        <v>19</v>
      </c>
      <c r="AC8" s="830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2:39" ht="13.5">
      <c r="B9" s="3"/>
      <c r="C9" s="8" t="s">
        <v>57</v>
      </c>
      <c r="D9" s="963">
        <v>996029</v>
      </c>
      <c r="E9" s="963">
        <v>996535</v>
      </c>
      <c r="F9" s="963">
        <v>966311</v>
      </c>
      <c r="G9" s="963">
        <v>933392</v>
      </c>
      <c r="H9" s="963">
        <v>914625</v>
      </c>
      <c r="I9" s="963">
        <v>877982</v>
      </c>
      <c r="J9" s="68" t="s">
        <v>19</v>
      </c>
      <c r="K9" s="68" t="s">
        <v>19</v>
      </c>
      <c r="L9" s="68" t="s">
        <v>19</v>
      </c>
      <c r="M9" s="68" t="s">
        <v>19</v>
      </c>
      <c r="N9" s="79" t="s">
        <v>19</v>
      </c>
      <c r="O9" s="49" t="s">
        <v>19</v>
      </c>
      <c r="P9" s="68" t="s">
        <v>19</v>
      </c>
      <c r="Q9" s="68" t="s">
        <v>19</v>
      </c>
      <c r="R9" s="68" t="s">
        <v>19</v>
      </c>
      <c r="S9" s="68" t="s">
        <v>19</v>
      </c>
      <c r="T9" s="68" t="s">
        <v>19</v>
      </c>
      <c r="U9" s="79" t="s">
        <v>19</v>
      </c>
      <c r="V9" s="68" t="s">
        <v>19</v>
      </c>
      <c r="W9" s="49" t="s">
        <v>19</v>
      </c>
      <c r="X9" s="49" t="s">
        <v>19</v>
      </c>
      <c r="Y9" s="68" t="s">
        <v>19</v>
      </c>
      <c r="Z9" s="68" t="s">
        <v>19</v>
      </c>
      <c r="AA9" s="68" t="s">
        <v>19</v>
      </c>
      <c r="AB9" s="1183" t="s">
        <v>19</v>
      </c>
      <c r="AC9" s="830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2:39" ht="13.5">
      <c r="B10" s="3">
        <v>2</v>
      </c>
      <c r="C10" s="4" t="s">
        <v>15</v>
      </c>
      <c r="D10" s="964" t="s">
        <v>19</v>
      </c>
      <c r="E10" s="964" t="s">
        <v>19</v>
      </c>
      <c r="F10" s="964" t="s">
        <v>19</v>
      </c>
      <c r="G10" s="964" t="s">
        <v>19</v>
      </c>
      <c r="H10" s="964" t="s">
        <v>19</v>
      </c>
      <c r="I10" s="964" t="s">
        <v>19</v>
      </c>
      <c r="J10" s="143">
        <v>23744198</v>
      </c>
      <c r="K10" s="143">
        <v>24406351</v>
      </c>
      <c r="L10" s="143">
        <v>24417408</v>
      </c>
      <c r="M10" s="143">
        <v>26391436</v>
      </c>
      <c r="N10" s="144">
        <v>26008941</v>
      </c>
      <c r="O10" s="142">
        <v>24510402</v>
      </c>
      <c r="P10" s="143">
        <v>24216524</v>
      </c>
      <c r="Q10" s="143">
        <v>23925252</v>
      </c>
      <c r="R10" s="143">
        <v>24235553</v>
      </c>
      <c r="S10" s="143">
        <v>24033138</v>
      </c>
      <c r="T10" s="143">
        <v>23804157</v>
      </c>
      <c r="U10" s="144">
        <v>23899654</v>
      </c>
      <c r="V10" s="143">
        <v>24209303</v>
      </c>
      <c r="W10" s="142">
        <v>24104054</v>
      </c>
      <c r="X10" s="142">
        <v>24518719</v>
      </c>
      <c r="Y10" s="143">
        <v>24484569</v>
      </c>
      <c r="Z10" s="143">
        <v>24063978</v>
      </c>
      <c r="AA10" s="143">
        <v>24007297</v>
      </c>
      <c r="AB10" s="1184">
        <v>24439007</v>
      </c>
      <c r="AC10" s="847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2:39" ht="13.5">
      <c r="B11" s="9"/>
      <c r="C11" s="5" t="s">
        <v>15</v>
      </c>
      <c r="D11" s="961">
        <v>24201014</v>
      </c>
      <c r="E11" s="961">
        <v>24076828</v>
      </c>
      <c r="F11" s="961">
        <v>23392916</v>
      </c>
      <c r="G11" s="961">
        <v>23865458</v>
      </c>
      <c r="H11" s="961">
        <v>23803212</v>
      </c>
      <c r="I11" s="961">
        <v>22728197</v>
      </c>
      <c r="J11" s="66" t="s">
        <v>19</v>
      </c>
      <c r="K11" s="66" t="s">
        <v>19</v>
      </c>
      <c r="L11" s="66" t="s">
        <v>19</v>
      </c>
      <c r="M11" s="66" t="s">
        <v>19</v>
      </c>
      <c r="N11" s="77" t="s">
        <v>19</v>
      </c>
      <c r="O11" s="47" t="s">
        <v>19</v>
      </c>
      <c r="P11" s="66" t="s">
        <v>19</v>
      </c>
      <c r="Q11" s="66" t="s">
        <v>19</v>
      </c>
      <c r="R11" s="66" t="s">
        <v>19</v>
      </c>
      <c r="S11" s="66" t="s">
        <v>19</v>
      </c>
      <c r="T11" s="66" t="s">
        <v>19</v>
      </c>
      <c r="U11" s="77" t="s">
        <v>19</v>
      </c>
      <c r="V11" s="66" t="s">
        <v>19</v>
      </c>
      <c r="W11" s="47" t="s">
        <v>19</v>
      </c>
      <c r="X11" s="47" t="s">
        <v>19</v>
      </c>
      <c r="Y11" s="66" t="s">
        <v>19</v>
      </c>
      <c r="Z11" s="66" t="s">
        <v>19</v>
      </c>
      <c r="AA11" s="66" t="s">
        <v>19</v>
      </c>
      <c r="AB11" s="1181" t="s">
        <v>19</v>
      </c>
      <c r="AC11" s="838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2:45" ht="13.5">
      <c r="B12" s="10"/>
      <c r="C12" s="8" t="s">
        <v>52</v>
      </c>
      <c r="D12" s="1127">
        <v>826780</v>
      </c>
      <c r="E12" s="1127">
        <v>840290</v>
      </c>
      <c r="F12" s="1127">
        <v>814269</v>
      </c>
      <c r="G12" s="1127">
        <v>857097</v>
      </c>
      <c r="H12" s="1127">
        <v>778743</v>
      </c>
      <c r="I12" s="1127">
        <v>802522</v>
      </c>
      <c r="J12" s="70" t="s">
        <v>19</v>
      </c>
      <c r="K12" s="70" t="s">
        <v>19</v>
      </c>
      <c r="L12" s="70" t="s">
        <v>19</v>
      </c>
      <c r="M12" s="70" t="s">
        <v>19</v>
      </c>
      <c r="N12" s="81" t="s">
        <v>19</v>
      </c>
      <c r="O12" s="87" t="s">
        <v>19</v>
      </c>
      <c r="P12" s="70" t="s">
        <v>19</v>
      </c>
      <c r="Q12" s="70" t="s">
        <v>19</v>
      </c>
      <c r="R12" s="70" t="s">
        <v>19</v>
      </c>
      <c r="S12" s="70" t="s">
        <v>19</v>
      </c>
      <c r="T12" s="70" t="s">
        <v>19</v>
      </c>
      <c r="U12" s="81" t="s">
        <v>19</v>
      </c>
      <c r="V12" s="70" t="s">
        <v>19</v>
      </c>
      <c r="W12" s="87" t="s">
        <v>19</v>
      </c>
      <c r="X12" s="87" t="s">
        <v>19</v>
      </c>
      <c r="Y12" s="70" t="s">
        <v>19</v>
      </c>
      <c r="Z12" s="70" t="s">
        <v>19</v>
      </c>
      <c r="AA12" s="70" t="s">
        <v>19</v>
      </c>
      <c r="AB12" s="1186" t="s">
        <v>19</v>
      </c>
      <c r="AC12" s="83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2:45" ht="13.5">
      <c r="B13" s="3">
        <v>3</v>
      </c>
      <c r="C13" s="4" t="s">
        <v>16</v>
      </c>
      <c r="D13" s="964" t="s">
        <v>19</v>
      </c>
      <c r="E13" s="964" t="s">
        <v>19</v>
      </c>
      <c r="F13" s="964" t="s">
        <v>19</v>
      </c>
      <c r="G13" s="964" t="s">
        <v>19</v>
      </c>
      <c r="H13" s="964" t="s">
        <v>19</v>
      </c>
      <c r="I13" s="964" t="s">
        <v>19</v>
      </c>
      <c r="J13" s="964" t="s">
        <v>19</v>
      </c>
      <c r="K13" s="143">
        <v>24692765</v>
      </c>
      <c r="L13" s="143">
        <v>25316266</v>
      </c>
      <c r="M13" s="143">
        <v>27373759</v>
      </c>
      <c r="N13" s="144">
        <v>27713480</v>
      </c>
      <c r="O13" s="142">
        <v>26847106</v>
      </c>
      <c r="P13" s="143">
        <v>26603094</v>
      </c>
      <c r="Q13" s="143">
        <v>26237138</v>
      </c>
      <c r="R13" s="143">
        <v>25746821</v>
      </c>
      <c r="S13" s="143">
        <v>25892981</v>
      </c>
      <c r="T13" s="143">
        <v>26123732</v>
      </c>
      <c r="U13" s="144">
        <v>25850750</v>
      </c>
      <c r="V13" s="143">
        <v>26226248</v>
      </c>
      <c r="W13" s="142">
        <v>26675380</v>
      </c>
      <c r="X13" s="142">
        <v>26822068</v>
      </c>
      <c r="Y13" s="143">
        <v>27275090</v>
      </c>
      <c r="Z13" s="143">
        <v>27059746</v>
      </c>
      <c r="AA13" s="143">
        <v>26973863</v>
      </c>
      <c r="AB13" s="1184">
        <v>27416999</v>
      </c>
      <c r="AC13" s="847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2:45" ht="13.5">
      <c r="B14" s="9"/>
      <c r="C14" s="158" t="s">
        <v>16</v>
      </c>
      <c r="D14" s="965">
        <v>18323044</v>
      </c>
      <c r="E14" s="965">
        <v>18760422</v>
      </c>
      <c r="F14" s="965">
        <v>18431214</v>
      </c>
      <c r="G14" s="965">
        <v>18518764</v>
      </c>
      <c r="H14" s="965">
        <v>18351888</v>
      </c>
      <c r="I14" s="965">
        <v>18030921</v>
      </c>
      <c r="J14" s="965">
        <v>18099114</v>
      </c>
      <c r="K14" s="172" t="s">
        <v>19</v>
      </c>
      <c r="L14" s="172" t="s">
        <v>19</v>
      </c>
      <c r="M14" s="172" t="s">
        <v>19</v>
      </c>
      <c r="N14" s="174" t="s">
        <v>19</v>
      </c>
      <c r="O14" s="161" t="s">
        <v>19</v>
      </c>
      <c r="P14" s="172" t="s">
        <v>19</v>
      </c>
      <c r="Q14" s="172" t="s">
        <v>19</v>
      </c>
      <c r="R14" s="172" t="s">
        <v>19</v>
      </c>
      <c r="S14" s="172" t="s">
        <v>19</v>
      </c>
      <c r="T14" s="172" t="s">
        <v>19</v>
      </c>
      <c r="U14" s="174" t="s">
        <v>19</v>
      </c>
      <c r="V14" s="172" t="s">
        <v>19</v>
      </c>
      <c r="W14" s="161" t="s">
        <v>19</v>
      </c>
      <c r="X14" s="161" t="s">
        <v>19</v>
      </c>
      <c r="Y14" s="172" t="s">
        <v>19</v>
      </c>
      <c r="Z14" s="172" t="s">
        <v>19</v>
      </c>
      <c r="AA14" s="172" t="s">
        <v>19</v>
      </c>
      <c r="AB14" s="1201" t="s">
        <v>19</v>
      </c>
      <c r="AC14" s="830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2:45" ht="13.5">
      <c r="B15" s="13"/>
      <c r="C15" s="7" t="s">
        <v>48</v>
      </c>
      <c r="D15" s="163">
        <v>588121</v>
      </c>
      <c r="E15" s="163">
        <v>592194</v>
      </c>
      <c r="F15" s="163">
        <v>570223</v>
      </c>
      <c r="G15" s="163">
        <v>572733</v>
      </c>
      <c r="H15" s="163">
        <v>567473</v>
      </c>
      <c r="I15" s="163">
        <v>526825</v>
      </c>
      <c r="J15" s="163">
        <v>525117</v>
      </c>
      <c r="K15" s="48" t="s">
        <v>19</v>
      </c>
      <c r="L15" s="67" t="s">
        <v>19</v>
      </c>
      <c r="M15" s="67" t="s">
        <v>19</v>
      </c>
      <c r="N15" s="78" t="s">
        <v>19</v>
      </c>
      <c r="O15" s="48" t="s">
        <v>19</v>
      </c>
      <c r="P15" s="67" t="s">
        <v>19</v>
      </c>
      <c r="Q15" s="67" t="s">
        <v>19</v>
      </c>
      <c r="R15" s="67" t="s">
        <v>19</v>
      </c>
      <c r="S15" s="67" t="s">
        <v>19</v>
      </c>
      <c r="T15" s="67" t="s">
        <v>19</v>
      </c>
      <c r="U15" s="78" t="s">
        <v>19</v>
      </c>
      <c r="V15" s="67" t="s">
        <v>19</v>
      </c>
      <c r="W15" s="48" t="s">
        <v>19</v>
      </c>
      <c r="X15" s="48" t="s">
        <v>19</v>
      </c>
      <c r="Y15" s="67" t="s">
        <v>19</v>
      </c>
      <c r="Z15" s="67" t="s">
        <v>19</v>
      </c>
      <c r="AA15" s="67" t="s">
        <v>19</v>
      </c>
      <c r="AB15" s="1182" t="s">
        <v>19</v>
      </c>
      <c r="AC15" s="830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2:45" ht="13.5">
      <c r="B16" s="13"/>
      <c r="C16" s="7" t="s">
        <v>49</v>
      </c>
      <c r="D16" s="163">
        <v>562367</v>
      </c>
      <c r="E16" s="163">
        <v>569266</v>
      </c>
      <c r="F16" s="163">
        <v>546430</v>
      </c>
      <c r="G16" s="163">
        <v>537854</v>
      </c>
      <c r="H16" s="163">
        <v>535342</v>
      </c>
      <c r="I16" s="163">
        <v>485440</v>
      </c>
      <c r="J16" s="163">
        <v>503161</v>
      </c>
      <c r="K16" s="48" t="s">
        <v>19</v>
      </c>
      <c r="L16" s="67" t="s">
        <v>19</v>
      </c>
      <c r="M16" s="67" t="s">
        <v>19</v>
      </c>
      <c r="N16" s="78" t="s">
        <v>19</v>
      </c>
      <c r="O16" s="48" t="s">
        <v>19</v>
      </c>
      <c r="P16" s="67" t="s">
        <v>19</v>
      </c>
      <c r="Q16" s="67" t="s">
        <v>19</v>
      </c>
      <c r="R16" s="67" t="s">
        <v>19</v>
      </c>
      <c r="S16" s="67" t="s">
        <v>19</v>
      </c>
      <c r="T16" s="67" t="s">
        <v>19</v>
      </c>
      <c r="U16" s="78" t="s">
        <v>19</v>
      </c>
      <c r="V16" s="67" t="s">
        <v>19</v>
      </c>
      <c r="W16" s="48" t="s">
        <v>19</v>
      </c>
      <c r="X16" s="48" t="s">
        <v>19</v>
      </c>
      <c r="Y16" s="67" t="s">
        <v>19</v>
      </c>
      <c r="Z16" s="67" t="s">
        <v>19</v>
      </c>
      <c r="AA16" s="67" t="s">
        <v>19</v>
      </c>
      <c r="AB16" s="1182" t="s">
        <v>19</v>
      </c>
      <c r="AC16" s="830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2:45" ht="13.5">
      <c r="B17" s="13"/>
      <c r="C17" s="7" t="s">
        <v>50</v>
      </c>
      <c r="D17" s="163">
        <v>4318281</v>
      </c>
      <c r="E17" s="163">
        <v>4367334</v>
      </c>
      <c r="F17" s="163">
        <v>4358197</v>
      </c>
      <c r="G17" s="163">
        <v>4291863</v>
      </c>
      <c r="H17" s="163">
        <v>4160826</v>
      </c>
      <c r="I17" s="163">
        <v>4198901</v>
      </c>
      <c r="J17" s="163">
        <v>4247000</v>
      </c>
      <c r="K17" s="48" t="s">
        <v>19</v>
      </c>
      <c r="L17" s="67" t="s">
        <v>19</v>
      </c>
      <c r="M17" s="67" t="s">
        <v>19</v>
      </c>
      <c r="N17" s="78" t="s">
        <v>19</v>
      </c>
      <c r="O17" s="48" t="s">
        <v>19</v>
      </c>
      <c r="P17" s="67" t="s">
        <v>19</v>
      </c>
      <c r="Q17" s="67" t="s">
        <v>19</v>
      </c>
      <c r="R17" s="67" t="s">
        <v>19</v>
      </c>
      <c r="S17" s="67" t="s">
        <v>19</v>
      </c>
      <c r="T17" s="67" t="s">
        <v>19</v>
      </c>
      <c r="U17" s="78" t="s">
        <v>19</v>
      </c>
      <c r="V17" s="67" t="s">
        <v>19</v>
      </c>
      <c r="W17" s="48" t="s">
        <v>19</v>
      </c>
      <c r="X17" s="48" t="s">
        <v>19</v>
      </c>
      <c r="Y17" s="67" t="s">
        <v>19</v>
      </c>
      <c r="Z17" s="67" t="s">
        <v>19</v>
      </c>
      <c r="AA17" s="67" t="s">
        <v>19</v>
      </c>
      <c r="AB17" s="1182" t="s">
        <v>19</v>
      </c>
      <c r="AC17" s="830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2:45" ht="13.5">
      <c r="B18" s="13"/>
      <c r="C18" s="158" t="s">
        <v>51</v>
      </c>
      <c r="D18" s="966">
        <v>1054621</v>
      </c>
      <c r="E18" s="966">
        <v>1076373</v>
      </c>
      <c r="F18" s="966">
        <v>1076255</v>
      </c>
      <c r="G18" s="966">
        <v>1136448</v>
      </c>
      <c r="H18" s="966">
        <v>1137028</v>
      </c>
      <c r="I18" s="966">
        <v>1080245</v>
      </c>
      <c r="J18" s="966">
        <v>1039602</v>
      </c>
      <c r="K18" s="63" t="s">
        <v>19</v>
      </c>
      <c r="L18" s="91" t="s">
        <v>19</v>
      </c>
      <c r="M18" s="91" t="s">
        <v>19</v>
      </c>
      <c r="N18" s="92" t="s">
        <v>19</v>
      </c>
      <c r="O18" s="63" t="s">
        <v>19</v>
      </c>
      <c r="P18" s="91" t="s">
        <v>19</v>
      </c>
      <c r="Q18" s="91" t="s">
        <v>19</v>
      </c>
      <c r="R18" s="91" t="s">
        <v>19</v>
      </c>
      <c r="S18" s="91" t="s">
        <v>19</v>
      </c>
      <c r="T18" s="91" t="s">
        <v>19</v>
      </c>
      <c r="U18" s="92" t="s">
        <v>19</v>
      </c>
      <c r="V18" s="91" t="s">
        <v>19</v>
      </c>
      <c r="W18" s="63" t="s">
        <v>19</v>
      </c>
      <c r="X18" s="63" t="s">
        <v>19</v>
      </c>
      <c r="Y18" s="91" t="s">
        <v>19</v>
      </c>
      <c r="Z18" s="91" t="s">
        <v>19</v>
      </c>
      <c r="AA18" s="91" t="s">
        <v>19</v>
      </c>
      <c r="AB18" s="1187" t="s">
        <v>19</v>
      </c>
      <c r="AC18" s="845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2:45" ht="13.5">
      <c r="B19" s="10"/>
      <c r="C19" s="95" t="s">
        <v>66</v>
      </c>
      <c r="D19" s="97">
        <v>666550</v>
      </c>
      <c r="E19" s="97">
        <v>674908</v>
      </c>
      <c r="F19" s="97">
        <v>653685</v>
      </c>
      <c r="G19" s="97">
        <v>636609</v>
      </c>
      <c r="H19" s="97">
        <v>643852</v>
      </c>
      <c r="I19" s="97">
        <v>622650</v>
      </c>
      <c r="J19" s="97">
        <v>613731</v>
      </c>
      <c r="K19" s="97">
        <v>607371</v>
      </c>
      <c r="L19" s="98">
        <v>602634</v>
      </c>
      <c r="M19" s="98">
        <v>649321</v>
      </c>
      <c r="N19" s="99">
        <v>663758</v>
      </c>
      <c r="O19" s="1128" t="s">
        <v>19</v>
      </c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79" t="s">
        <v>19</v>
      </c>
      <c r="V19" s="68" t="s">
        <v>19</v>
      </c>
      <c r="W19" s="49" t="s">
        <v>19</v>
      </c>
      <c r="X19" s="49" t="s">
        <v>19</v>
      </c>
      <c r="Y19" s="68" t="s">
        <v>19</v>
      </c>
      <c r="Z19" s="68" t="s">
        <v>19</v>
      </c>
      <c r="AA19" s="68" t="s">
        <v>19</v>
      </c>
      <c r="AB19" s="1183" t="s">
        <v>19</v>
      </c>
      <c r="AC19" s="845"/>
      <c r="AD19" s="736"/>
      <c r="AE19" s="736"/>
      <c r="AF19" s="736"/>
      <c r="AG19" s="844"/>
      <c r="AH19" s="844"/>
      <c r="AI19" s="844"/>
      <c r="AJ19" s="844"/>
      <c r="AK19" s="736"/>
      <c r="AL19" s="736"/>
      <c r="AM19" s="736"/>
      <c r="AN19" s="736"/>
      <c r="AO19" s="736"/>
      <c r="AP19" s="736"/>
      <c r="AQ19" s="736"/>
      <c r="AR19" s="736"/>
      <c r="AS19" s="736"/>
    </row>
    <row r="20" spans="2:45" ht="13.5">
      <c r="B20" s="3">
        <v>4</v>
      </c>
      <c r="C20" s="4" t="s">
        <v>17</v>
      </c>
      <c r="D20" s="959" t="s">
        <v>19</v>
      </c>
      <c r="E20" s="959" t="s">
        <v>19</v>
      </c>
      <c r="F20" s="959" t="s">
        <v>19</v>
      </c>
      <c r="G20" s="959" t="s">
        <v>19</v>
      </c>
      <c r="H20" s="959" t="s">
        <v>19</v>
      </c>
      <c r="I20" s="959" t="s">
        <v>19</v>
      </c>
      <c r="J20" s="149">
        <v>5639347</v>
      </c>
      <c r="K20" s="149">
        <v>5690856</v>
      </c>
      <c r="L20" s="149">
        <v>5619025</v>
      </c>
      <c r="M20" s="149">
        <v>6045617</v>
      </c>
      <c r="N20" s="150">
        <v>6083465</v>
      </c>
      <c r="O20" s="148">
        <v>5809682</v>
      </c>
      <c r="P20" s="149">
        <v>5723853</v>
      </c>
      <c r="Q20" s="149">
        <v>5704648</v>
      </c>
      <c r="R20" s="149">
        <v>5578110</v>
      </c>
      <c r="S20" s="149">
        <v>5512720</v>
      </c>
      <c r="T20" s="149">
        <v>5454489</v>
      </c>
      <c r="U20" s="150">
        <v>5350096</v>
      </c>
      <c r="V20" s="149">
        <v>5341016</v>
      </c>
      <c r="W20" s="148">
        <v>5310733</v>
      </c>
      <c r="X20" s="148">
        <v>5295684</v>
      </c>
      <c r="Y20" s="149">
        <v>5209791</v>
      </c>
      <c r="Z20" s="149">
        <v>5084389</v>
      </c>
      <c r="AA20" s="149">
        <v>5088143</v>
      </c>
      <c r="AB20" s="1188">
        <v>5103579</v>
      </c>
      <c r="AC20" s="847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2:45" ht="13.5">
      <c r="B21" s="11"/>
      <c r="C21" s="5" t="s">
        <v>17</v>
      </c>
      <c r="D21" s="961">
        <v>4938533</v>
      </c>
      <c r="E21" s="961">
        <v>5002790</v>
      </c>
      <c r="F21" s="961">
        <v>4834065</v>
      </c>
      <c r="G21" s="961">
        <v>4778554</v>
      </c>
      <c r="H21" s="961">
        <v>4731485</v>
      </c>
      <c r="I21" s="961">
        <v>4603790</v>
      </c>
      <c r="J21" s="66" t="s">
        <v>19</v>
      </c>
      <c r="K21" s="66" t="s">
        <v>19</v>
      </c>
      <c r="L21" s="66" t="s">
        <v>19</v>
      </c>
      <c r="M21" s="66" t="s">
        <v>19</v>
      </c>
      <c r="N21" s="77" t="s">
        <v>19</v>
      </c>
      <c r="O21" s="47" t="s">
        <v>19</v>
      </c>
      <c r="P21" s="66" t="s">
        <v>19</v>
      </c>
      <c r="Q21" s="66" t="s">
        <v>19</v>
      </c>
      <c r="R21" s="66" t="s">
        <v>19</v>
      </c>
      <c r="S21" s="66" t="s">
        <v>19</v>
      </c>
      <c r="T21" s="66" t="s">
        <v>19</v>
      </c>
      <c r="U21" s="77" t="s">
        <v>19</v>
      </c>
      <c r="V21" s="66" t="s">
        <v>19</v>
      </c>
      <c r="W21" s="47" t="s">
        <v>19</v>
      </c>
      <c r="X21" s="47" t="s">
        <v>19</v>
      </c>
      <c r="Y21" s="66" t="s">
        <v>19</v>
      </c>
      <c r="Z21" s="66" t="s">
        <v>19</v>
      </c>
      <c r="AA21" s="66" t="s">
        <v>19</v>
      </c>
      <c r="AB21" s="1181" t="s">
        <v>19</v>
      </c>
      <c r="AC21" s="838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2:45" ht="13.5">
      <c r="B22" s="6"/>
      <c r="C22" s="7" t="s">
        <v>63</v>
      </c>
      <c r="D22" s="962">
        <v>169696</v>
      </c>
      <c r="E22" s="962">
        <v>184386</v>
      </c>
      <c r="F22" s="962">
        <v>166289</v>
      </c>
      <c r="G22" s="962">
        <v>164750</v>
      </c>
      <c r="H22" s="962">
        <v>155298</v>
      </c>
      <c r="I22" s="962">
        <v>163165</v>
      </c>
      <c r="J22" s="67" t="s">
        <v>19</v>
      </c>
      <c r="K22" s="67" t="s">
        <v>19</v>
      </c>
      <c r="L22" s="67" t="s">
        <v>19</v>
      </c>
      <c r="M22" s="67" t="s">
        <v>19</v>
      </c>
      <c r="N22" s="78" t="s">
        <v>19</v>
      </c>
      <c r="O22" s="48" t="s">
        <v>19</v>
      </c>
      <c r="P22" s="67" t="s">
        <v>19</v>
      </c>
      <c r="Q22" s="67" t="s">
        <v>19</v>
      </c>
      <c r="R22" s="67" t="s">
        <v>19</v>
      </c>
      <c r="S22" s="67" t="s">
        <v>19</v>
      </c>
      <c r="T22" s="67" t="s">
        <v>19</v>
      </c>
      <c r="U22" s="78" t="s">
        <v>19</v>
      </c>
      <c r="V22" s="67" t="s">
        <v>19</v>
      </c>
      <c r="W22" s="48" t="s">
        <v>19</v>
      </c>
      <c r="X22" s="48" t="s">
        <v>19</v>
      </c>
      <c r="Y22" s="67" t="s">
        <v>19</v>
      </c>
      <c r="Z22" s="67" t="s">
        <v>19</v>
      </c>
      <c r="AA22" s="67" t="s">
        <v>19</v>
      </c>
      <c r="AB22" s="1182" t="s">
        <v>19</v>
      </c>
      <c r="AC22" s="830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2:45" ht="13.5">
      <c r="B23" s="6"/>
      <c r="C23" s="7" t="s">
        <v>65</v>
      </c>
      <c r="D23" s="962">
        <v>274587</v>
      </c>
      <c r="E23" s="962">
        <v>304827</v>
      </c>
      <c r="F23" s="962">
        <v>271843</v>
      </c>
      <c r="G23" s="962">
        <v>262652</v>
      </c>
      <c r="H23" s="962">
        <v>262450</v>
      </c>
      <c r="I23" s="962">
        <v>249857</v>
      </c>
      <c r="J23" s="67" t="s">
        <v>19</v>
      </c>
      <c r="K23" s="67" t="s">
        <v>19</v>
      </c>
      <c r="L23" s="67" t="s">
        <v>19</v>
      </c>
      <c r="M23" s="67" t="s">
        <v>19</v>
      </c>
      <c r="N23" s="78" t="s">
        <v>19</v>
      </c>
      <c r="O23" s="48" t="s">
        <v>19</v>
      </c>
      <c r="P23" s="67" t="s">
        <v>19</v>
      </c>
      <c r="Q23" s="67" t="s">
        <v>19</v>
      </c>
      <c r="R23" s="67" t="s">
        <v>19</v>
      </c>
      <c r="S23" s="67" t="s">
        <v>19</v>
      </c>
      <c r="T23" s="67" t="s">
        <v>19</v>
      </c>
      <c r="U23" s="78" t="s">
        <v>19</v>
      </c>
      <c r="V23" s="67" t="s">
        <v>19</v>
      </c>
      <c r="W23" s="48" t="s">
        <v>19</v>
      </c>
      <c r="X23" s="48" t="s">
        <v>19</v>
      </c>
      <c r="Y23" s="67" t="s">
        <v>19</v>
      </c>
      <c r="Z23" s="67" t="s">
        <v>19</v>
      </c>
      <c r="AA23" s="67" t="s">
        <v>19</v>
      </c>
      <c r="AB23" s="1182" t="s">
        <v>19</v>
      </c>
      <c r="AC23" s="830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2:45" ht="13.5">
      <c r="B24" s="6"/>
      <c r="C24" s="7" t="s">
        <v>67</v>
      </c>
      <c r="D24" s="962">
        <v>161257</v>
      </c>
      <c r="E24" s="962">
        <v>164706</v>
      </c>
      <c r="F24" s="962">
        <v>157054</v>
      </c>
      <c r="G24" s="962">
        <v>153962</v>
      </c>
      <c r="H24" s="962">
        <v>151200</v>
      </c>
      <c r="I24" s="962">
        <v>161393</v>
      </c>
      <c r="J24" s="67" t="s">
        <v>19</v>
      </c>
      <c r="K24" s="67" t="s">
        <v>19</v>
      </c>
      <c r="L24" s="67" t="s">
        <v>19</v>
      </c>
      <c r="M24" s="67" t="s">
        <v>19</v>
      </c>
      <c r="N24" s="78" t="s">
        <v>19</v>
      </c>
      <c r="O24" s="48" t="s">
        <v>19</v>
      </c>
      <c r="P24" s="67" t="s">
        <v>19</v>
      </c>
      <c r="Q24" s="67" t="s">
        <v>19</v>
      </c>
      <c r="R24" s="67" t="s">
        <v>19</v>
      </c>
      <c r="S24" s="67" t="s">
        <v>19</v>
      </c>
      <c r="T24" s="67" t="s">
        <v>19</v>
      </c>
      <c r="U24" s="78" t="s">
        <v>19</v>
      </c>
      <c r="V24" s="67" t="s">
        <v>19</v>
      </c>
      <c r="W24" s="48" t="s">
        <v>19</v>
      </c>
      <c r="X24" s="48" t="s">
        <v>19</v>
      </c>
      <c r="Y24" s="67" t="s">
        <v>19</v>
      </c>
      <c r="Z24" s="67" t="s">
        <v>19</v>
      </c>
      <c r="AA24" s="67" t="s">
        <v>19</v>
      </c>
      <c r="AB24" s="1182" t="s">
        <v>19</v>
      </c>
      <c r="AC24" s="830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2:45" ht="13.5">
      <c r="B25" s="6"/>
      <c r="C25" s="7" t="s">
        <v>68</v>
      </c>
      <c r="D25" s="962">
        <v>220576</v>
      </c>
      <c r="E25" s="962">
        <v>231164</v>
      </c>
      <c r="F25" s="962">
        <v>217184</v>
      </c>
      <c r="G25" s="962">
        <v>208685</v>
      </c>
      <c r="H25" s="962">
        <v>210016</v>
      </c>
      <c r="I25" s="962">
        <v>195399</v>
      </c>
      <c r="J25" s="67" t="s">
        <v>19</v>
      </c>
      <c r="K25" s="67" t="s">
        <v>19</v>
      </c>
      <c r="L25" s="67" t="s">
        <v>19</v>
      </c>
      <c r="M25" s="67" t="s">
        <v>19</v>
      </c>
      <c r="N25" s="78" t="s">
        <v>19</v>
      </c>
      <c r="O25" s="48" t="s">
        <v>19</v>
      </c>
      <c r="P25" s="67" t="s">
        <v>19</v>
      </c>
      <c r="Q25" s="67" t="s">
        <v>19</v>
      </c>
      <c r="R25" s="67" t="s">
        <v>19</v>
      </c>
      <c r="S25" s="67" t="s">
        <v>19</v>
      </c>
      <c r="T25" s="67" t="s">
        <v>19</v>
      </c>
      <c r="U25" s="78" t="s">
        <v>19</v>
      </c>
      <c r="V25" s="67" t="s">
        <v>19</v>
      </c>
      <c r="W25" s="48" t="s">
        <v>19</v>
      </c>
      <c r="X25" s="48" t="s">
        <v>19</v>
      </c>
      <c r="Y25" s="67" t="s">
        <v>19</v>
      </c>
      <c r="Z25" s="67" t="s">
        <v>19</v>
      </c>
      <c r="AA25" s="67" t="s">
        <v>19</v>
      </c>
      <c r="AB25" s="1182" t="s">
        <v>19</v>
      </c>
      <c r="AC25" s="830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2:45" ht="13.5">
      <c r="B26" s="6"/>
      <c r="C26" s="7" t="s">
        <v>69</v>
      </c>
      <c r="D26" s="962">
        <v>164384</v>
      </c>
      <c r="E26" s="962">
        <v>181953</v>
      </c>
      <c r="F26" s="962">
        <v>171988</v>
      </c>
      <c r="G26" s="962">
        <v>170344</v>
      </c>
      <c r="H26" s="962">
        <v>172083</v>
      </c>
      <c r="I26" s="962">
        <v>165280</v>
      </c>
      <c r="J26" s="67" t="s">
        <v>19</v>
      </c>
      <c r="K26" s="67" t="s">
        <v>19</v>
      </c>
      <c r="L26" s="67" t="s">
        <v>19</v>
      </c>
      <c r="M26" s="67" t="s">
        <v>19</v>
      </c>
      <c r="N26" s="78" t="s">
        <v>19</v>
      </c>
      <c r="O26" s="48" t="s">
        <v>19</v>
      </c>
      <c r="P26" s="67" t="s">
        <v>19</v>
      </c>
      <c r="Q26" s="67" t="s">
        <v>19</v>
      </c>
      <c r="R26" s="67" t="s">
        <v>19</v>
      </c>
      <c r="S26" s="67" t="s">
        <v>19</v>
      </c>
      <c r="T26" s="67" t="s">
        <v>19</v>
      </c>
      <c r="U26" s="78" t="s">
        <v>19</v>
      </c>
      <c r="V26" s="67" t="s">
        <v>19</v>
      </c>
      <c r="W26" s="48" t="s">
        <v>19</v>
      </c>
      <c r="X26" s="48" t="s">
        <v>19</v>
      </c>
      <c r="Y26" s="67" t="s">
        <v>19</v>
      </c>
      <c r="Z26" s="67" t="s">
        <v>19</v>
      </c>
      <c r="AA26" s="67" t="s">
        <v>19</v>
      </c>
      <c r="AB26" s="1182" t="s">
        <v>19</v>
      </c>
      <c r="AC26" s="830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2:45" ht="13.5">
      <c r="B27" s="3"/>
      <c r="C27" s="8" t="s">
        <v>70</v>
      </c>
      <c r="D27" s="963">
        <v>207922</v>
      </c>
      <c r="E27" s="963">
        <v>218769</v>
      </c>
      <c r="F27" s="963">
        <v>202849</v>
      </c>
      <c r="G27" s="963">
        <v>200902</v>
      </c>
      <c r="H27" s="963">
        <v>201835</v>
      </c>
      <c r="I27" s="963">
        <v>200622</v>
      </c>
      <c r="J27" s="68" t="s">
        <v>19</v>
      </c>
      <c r="K27" s="68" t="s">
        <v>19</v>
      </c>
      <c r="L27" s="68" t="s">
        <v>19</v>
      </c>
      <c r="M27" s="68" t="s">
        <v>19</v>
      </c>
      <c r="N27" s="79" t="s">
        <v>19</v>
      </c>
      <c r="O27" s="49" t="s">
        <v>19</v>
      </c>
      <c r="P27" s="68" t="s">
        <v>19</v>
      </c>
      <c r="Q27" s="68" t="s">
        <v>19</v>
      </c>
      <c r="R27" s="68" t="s">
        <v>19</v>
      </c>
      <c r="S27" s="68" t="s">
        <v>19</v>
      </c>
      <c r="T27" s="68" t="s">
        <v>19</v>
      </c>
      <c r="U27" s="79" t="s">
        <v>19</v>
      </c>
      <c r="V27" s="68" t="s">
        <v>19</v>
      </c>
      <c r="W27" s="49" t="s">
        <v>19</v>
      </c>
      <c r="X27" s="49" t="s">
        <v>19</v>
      </c>
      <c r="Y27" s="68" t="s">
        <v>19</v>
      </c>
      <c r="Z27" s="68" t="s">
        <v>19</v>
      </c>
      <c r="AA27" s="68" t="s">
        <v>19</v>
      </c>
      <c r="AB27" s="1183" t="s">
        <v>19</v>
      </c>
      <c r="AC27" s="830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2:29" ht="13.5">
      <c r="B28" s="3">
        <v>5</v>
      </c>
      <c r="C28" s="12" t="s">
        <v>20</v>
      </c>
      <c r="D28" s="69">
        <v>16976296</v>
      </c>
      <c r="E28" s="69">
        <v>16949124</v>
      </c>
      <c r="F28" s="69">
        <v>16693920</v>
      </c>
      <c r="G28" s="69">
        <v>16240172</v>
      </c>
      <c r="H28" s="69">
        <v>16221309</v>
      </c>
      <c r="I28" s="69">
        <v>15738354</v>
      </c>
      <c r="J28" s="69">
        <v>16081836</v>
      </c>
      <c r="K28" s="69">
        <v>16314430</v>
      </c>
      <c r="L28" s="69">
        <v>16921452</v>
      </c>
      <c r="M28" s="69">
        <v>18565908</v>
      </c>
      <c r="N28" s="80">
        <v>18638940</v>
      </c>
      <c r="O28" s="57">
        <v>17330598</v>
      </c>
      <c r="P28" s="69">
        <v>17026290</v>
      </c>
      <c r="Q28" s="69">
        <v>16579368</v>
      </c>
      <c r="R28" s="69">
        <v>16293580</v>
      </c>
      <c r="S28" s="69">
        <v>16526771</v>
      </c>
      <c r="T28" s="69">
        <v>16999287</v>
      </c>
      <c r="U28" s="80">
        <v>17020147</v>
      </c>
      <c r="V28" s="69">
        <v>17315341</v>
      </c>
      <c r="W28" s="57">
        <v>16977283</v>
      </c>
      <c r="X28" s="57">
        <v>16788135</v>
      </c>
      <c r="Y28" s="69">
        <v>17072753</v>
      </c>
      <c r="Z28" s="69">
        <v>16936054</v>
      </c>
      <c r="AA28" s="69">
        <v>16352530</v>
      </c>
      <c r="AB28" s="1185">
        <v>16551902</v>
      </c>
      <c r="AC28" s="837"/>
    </row>
    <row r="29" spans="2:29" ht="13.5">
      <c r="B29" s="3">
        <v>6</v>
      </c>
      <c r="C29" s="12" t="s">
        <v>21</v>
      </c>
      <c r="D29" s="71">
        <v>9147139</v>
      </c>
      <c r="E29" s="71">
        <v>9111418</v>
      </c>
      <c r="F29" s="71">
        <v>8910104</v>
      </c>
      <c r="G29" s="71">
        <v>8905751</v>
      </c>
      <c r="H29" s="71">
        <v>8838881</v>
      </c>
      <c r="I29" s="71">
        <v>8704856</v>
      </c>
      <c r="J29" s="71">
        <v>8651864</v>
      </c>
      <c r="K29" s="71">
        <v>8996104</v>
      </c>
      <c r="L29" s="71">
        <v>8950771</v>
      </c>
      <c r="M29" s="71">
        <v>9869400</v>
      </c>
      <c r="N29" s="82">
        <v>10028145</v>
      </c>
      <c r="O29" s="58">
        <v>9482723</v>
      </c>
      <c r="P29" s="71">
        <v>9248541</v>
      </c>
      <c r="Q29" s="71">
        <v>9472767</v>
      </c>
      <c r="R29" s="71">
        <v>9200741</v>
      </c>
      <c r="S29" s="71">
        <v>9307022</v>
      </c>
      <c r="T29" s="71">
        <v>9547752</v>
      </c>
      <c r="U29" s="82">
        <v>9338364</v>
      </c>
      <c r="V29" s="71">
        <v>9199559</v>
      </c>
      <c r="W29" s="58">
        <v>9613632</v>
      </c>
      <c r="X29" s="58">
        <v>9500962</v>
      </c>
      <c r="Y29" s="71">
        <v>9714622</v>
      </c>
      <c r="Z29" s="71">
        <v>9645227</v>
      </c>
      <c r="AA29" s="71">
        <v>9562967</v>
      </c>
      <c r="AB29" s="1189">
        <v>10048437</v>
      </c>
      <c r="AC29" s="839"/>
    </row>
    <row r="30" spans="2:29" ht="13.5">
      <c r="B30" s="3">
        <v>7</v>
      </c>
      <c r="C30" s="12" t="s">
        <v>22</v>
      </c>
      <c r="D30" s="964" t="s">
        <v>19</v>
      </c>
      <c r="E30" s="964" t="s">
        <v>19</v>
      </c>
      <c r="F30" s="964" t="s">
        <v>19</v>
      </c>
      <c r="G30" s="964" t="s">
        <v>19</v>
      </c>
      <c r="H30" s="964" t="s">
        <v>19</v>
      </c>
      <c r="I30" s="964" t="s">
        <v>19</v>
      </c>
      <c r="J30" s="964" t="s">
        <v>19</v>
      </c>
      <c r="K30" s="143">
        <v>18894040</v>
      </c>
      <c r="L30" s="143">
        <v>18949720</v>
      </c>
      <c r="M30" s="143">
        <v>20243618</v>
      </c>
      <c r="N30" s="144">
        <v>20446860</v>
      </c>
      <c r="O30" s="142">
        <v>19600670</v>
      </c>
      <c r="P30" s="143">
        <v>19331516</v>
      </c>
      <c r="Q30" s="143">
        <v>18821735</v>
      </c>
      <c r="R30" s="143">
        <v>18543339</v>
      </c>
      <c r="S30" s="143">
        <v>18108155</v>
      </c>
      <c r="T30" s="143">
        <v>18195427</v>
      </c>
      <c r="U30" s="144">
        <v>18024080</v>
      </c>
      <c r="V30" s="143">
        <v>18398428</v>
      </c>
      <c r="W30" s="142">
        <v>18597349</v>
      </c>
      <c r="X30" s="142">
        <v>18427019</v>
      </c>
      <c r="Y30" s="143">
        <v>18588440</v>
      </c>
      <c r="Z30" s="143">
        <v>18205867</v>
      </c>
      <c r="AA30" s="143">
        <v>18129976</v>
      </c>
      <c r="AB30" s="1184">
        <v>18773190</v>
      </c>
      <c r="AC30" s="847"/>
    </row>
    <row r="31" spans="2:29" ht="13.5">
      <c r="B31" s="9"/>
      <c r="C31" s="157" t="s">
        <v>22</v>
      </c>
      <c r="D31" s="967">
        <v>17236500</v>
      </c>
      <c r="E31" s="967">
        <v>17008100</v>
      </c>
      <c r="F31" s="967">
        <v>16378148</v>
      </c>
      <c r="G31" s="967">
        <v>16256804</v>
      </c>
      <c r="H31" s="967">
        <v>15578716</v>
      </c>
      <c r="I31" s="967">
        <v>15218728</v>
      </c>
      <c r="J31" s="967">
        <v>15108977</v>
      </c>
      <c r="K31" s="1129" t="s">
        <v>19</v>
      </c>
      <c r="L31" s="1129" t="s">
        <v>19</v>
      </c>
      <c r="M31" s="1129" t="s">
        <v>19</v>
      </c>
      <c r="N31" s="1130" t="s">
        <v>19</v>
      </c>
      <c r="O31" s="181" t="s">
        <v>19</v>
      </c>
      <c r="P31" s="1129" t="s">
        <v>19</v>
      </c>
      <c r="Q31" s="1129" t="s">
        <v>19</v>
      </c>
      <c r="R31" s="1129" t="s">
        <v>19</v>
      </c>
      <c r="S31" s="1129" t="s">
        <v>19</v>
      </c>
      <c r="T31" s="1129" t="s">
        <v>19</v>
      </c>
      <c r="U31" s="1130" t="s">
        <v>19</v>
      </c>
      <c r="V31" s="1129" t="s">
        <v>19</v>
      </c>
      <c r="W31" s="181" t="s">
        <v>19</v>
      </c>
      <c r="X31" s="181" t="s">
        <v>19</v>
      </c>
      <c r="Y31" s="1129" t="s">
        <v>19</v>
      </c>
      <c r="Z31" s="1129" t="s">
        <v>19</v>
      </c>
      <c r="AA31" s="1129" t="s">
        <v>19</v>
      </c>
      <c r="AB31" s="1324" t="s">
        <v>19</v>
      </c>
      <c r="AC31" s="838"/>
    </row>
    <row r="32" spans="2:29" ht="13.5">
      <c r="B32" s="13"/>
      <c r="C32" s="7" t="s">
        <v>34</v>
      </c>
      <c r="D32" s="968">
        <v>824797</v>
      </c>
      <c r="E32" s="968">
        <v>846763</v>
      </c>
      <c r="F32" s="968">
        <v>916449</v>
      </c>
      <c r="G32" s="968">
        <v>917231</v>
      </c>
      <c r="H32" s="968">
        <v>914271</v>
      </c>
      <c r="I32" s="968">
        <v>884545</v>
      </c>
      <c r="J32" s="968">
        <v>786140</v>
      </c>
      <c r="K32" s="65" t="s">
        <v>19</v>
      </c>
      <c r="L32" s="1131" t="s">
        <v>19</v>
      </c>
      <c r="M32" s="1131" t="s">
        <v>19</v>
      </c>
      <c r="N32" s="1132" t="s">
        <v>19</v>
      </c>
      <c r="O32" s="65" t="s">
        <v>19</v>
      </c>
      <c r="P32" s="1131" t="s">
        <v>19</v>
      </c>
      <c r="Q32" s="1131" t="s">
        <v>19</v>
      </c>
      <c r="R32" s="1131" t="s">
        <v>19</v>
      </c>
      <c r="S32" s="1131" t="s">
        <v>19</v>
      </c>
      <c r="T32" s="1131" t="s">
        <v>19</v>
      </c>
      <c r="U32" s="1132" t="s">
        <v>19</v>
      </c>
      <c r="V32" s="1131" t="s">
        <v>19</v>
      </c>
      <c r="W32" s="65" t="s">
        <v>19</v>
      </c>
      <c r="X32" s="65" t="s">
        <v>19</v>
      </c>
      <c r="Y32" s="1131" t="s">
        <v>19</v>
      </c>
      <c r="Z32" s="1131" t="s">
        <v>19</v>
      </c>
      <c r="AA32" s="1131" t="s">
        <v>19</v>
      </c>
      <c r="AB32" s="1325" t="s">
        <v>19</v>
      </c>
      <c r="AC32" s="840"/>
    </row>
    <row r="33" spans="2:29" ht="13.5">
      <c r="B33" s="13"/>
      <c r="C33" s="7" t="s">
        <v>35</v>
      </c>
      <c r="D33" s="163">
        <v>1011014</v>
      </c>
      <c r="E33" s="163">
        <v>1038017</v>
      </c>
      <c r="F33" s="163">
        <v>1005992</v>
      </c>
      <c r="G33" s="163">
        <v>1009250</v>
      </c>
      <c r="H33" s="163">
        <v>1024723</v>
      </c>
      <c r="I33" s="163">
        <v>1001551</v>
      </c>
      <c r="J33" s="163">
        <v>1004799</v>
      </c>
      <c r="K33" s="48" t="s">
        <v>19</v>
      </c>
      <c r="L33" s="67" t="s">
        <v>19</v>
      </c>
      <c r="M33" s="67" t="s">
        <v>19</v>
      </c>
      <c r="N33" s="78" t="s">
        <v>19</v>
      </c>
      <c r="O33" s="48" t="s">
        <v>19</v>
      </c>
      <c r="P33" s="67" t="s">
        <v>19</v>
      </c>
      <c r="Q33" s="67" t="s">
        <v>19</v>
      </c>
      <c r="R33" s="67" t="s">
        <v>19</v>
      </c>
      <c r="S33" s="67" t="s">
        <v>19</v>
      </c>
      <c r="T33" s="67" t="s">
        <v>19</v>
      </c>
      <c r="U33" s="78" t="s">
        <v>19</v>
      </c>
      <c r="V33" s="67" t="s">
        <v>19</v>
      </c>
      <c r="W33" s="48" t="s">
        <v>19</v>
      </c>
      <c r="X33" s="48" t="s">
        <v>19</v>
      </c>
      <c r="Y33" s="67" t="s">
        <v>19</v>
      </c>
      <c r="Z33" s="67" t="s">
        <v>19</v>
      </c>
      <c r="AA33" s="67" t="s">
        <v>19</v>
      </c>
      <c r="AB33" s="1182" t="s">
        <v>19</v>
      </c>
      <c r="AC33" s="830"/>
    </row>
    <row r="34" spans="2:29" ht="13.5">
      <c r="B34" s="13"/>
      <c r="C34" s="7" t="s">
        <v>36</v>
      </c>
      <c r="D34" s="163">
        <v>74904</v>
      </c>
      <c r="E34" s="163">
        <v>85605</v>
      </c>
      <c r="F34" s="163">
        <v>91241</v>
      </c>
      <c r="G34" s="163">
        <v>69953</v>
      </c>
      <c r="H34" s="163">
        <v>68916</v>
      </c>
      <c r="I34" s="163">
        <v>66728</v>
      </c>
      <c r="J34" s="163">
        <v>63424</v>
      </c>
      <c r="K34" s="48" t="s">
        <v>19</v>
      </c>
      <c r="L34" s="67" t="s">
        <v>19</v>
      </c>
      <c r="M34" s="67" t="s">
        <v>19</v>
      </c>
      <c r="N34" s="78" t="s">
        <v>19</v>
      </c>
      <c r="O34" s="48" t="s">
        <v>19</v>
      </c>
      <c r="P34" s="67" t="s">
        <v>19</v>
      </c>
      <c r="Q34" s="67" t="s">
        <v>19</v>
      </c>
      <c r="R34" s="67" t="s">
        <v>19</v>
      </c>
      <c r="S34" s="67" t="s">
        <v>19</v>
      </c>
      <c r="T34" s="67" t="s">
        <v>19</v>
      </c>
      <c r="U34" s="78" t="s">
        <v>19</v>
      </c>
      <c r="V34" s="67" t="s">
        <v>19</v>
      </c>
      <c r="W34" s="48" t="s">
        <v>19</v>
      </c>
      <c r="X34" s="48" t="s">
        <v>19</v>
      </c>
      <c r="Y34" s="67" t="s">
        <v>19</v>
      </c>
      <c r="Z34" s="67" t="s">
        <v>19</v>
      </c>
      <c r="AA34" s="67" t="s">
        <v>19</v>
      </c>
      <c r="AB34" s="1182" t="s">
        <v>19</v>
      </c>
      <c r="AC34" s="830"/>
    </row>
    <row r="35" spans="2:29" ht="13.5">
      <c r="B35" s="13"/>
      <c r="C35" s="7" t="s">
        <v>37</v>
      </c>
      <c r="D35" s="163">
        <v>1063325</v>
      </c>
      <c r="E35" s="163">
        <v>1086804</v>
      </c>
      <c r="F35" s="163">
        <v>1061274</v>
      </c>
      <c r="G35" s="163">
        <v>1093687</v>
      </c>
      <c r="H35" s="163">
        <v>1045576</v>
      </c>
      <c r="I35" s="163">
        <v>1017081</v>
      </c>
      <c r="J35" s="163">
        <v>1025156</v>
      </c>
      <c r="K35" s="48" t="s">
        <v>19</v>
      </c>
      <c r="L35" s="67" t="s">
        <v>19</v>
      </c>
      <c r="M35" s="67" t="s">
        <v>19</v>
      </c>
      <c r="N35" s="78" t="s">
        <v>19</v>
      </c>
      <c r="O35" s="48" t="s">
        <v>19</v>
      </c>
      <c r="P35" s="67" t="s">
        <v>19</v>
      </c>
      <c r="Q35" s="67" t="s">
        <v>19</v>
      </c>
      <c r="R35" s="67" t="s">
        <v>19</v>
      </c>
      <c r="S35" s="67" t="s">
        <v>19</v>
      </c>
      <c r="T35" s="67" t="s">
        <v>19</v>
      </c>
      <c r="U35" s="78" t="s">
        <v>19</v>
      </c>
      <c r="V35" s="67" t="s">
        <v>19</v>
      </c>
      <c r="W35" s="48" t="s">
        <v>19</v>
      </c>
      <c r="X35" s="48" t="s">
        <v>19</v>
      </c>
      <c r="Y35" s="67" t="s">
        <v>19</v>
      </c>
      <c r="Z35" s="67" t="s">
        <v>19</v>
      </c>
      <c r="AA35" s="67" t="s">
        <v>19</v>
      </c>
      <c r="AB35" s="1182" t="s">
        <v>19</v>
      </c>
      <c r="AC35" s="830"/>
    </row>
    <row r="36" spans="2:29" ht="13.5">
      <c r="B36" s="13"/>
      <c r="C36" s="7" t="s">
        <v>38</v>
      </c>
      <c r="D36" s="163">
        <v>323237</v>
      </c>
      <c r="E36" s="163">
        <v>319223</v>
      </c>
      <c r="F36" s="163">
        <v>314544</v>
      </c>
      <c r="G36" s="163">
        <v>303708</v>
      </c>
      <c r="H36" s="163">
        <v>283804</v>
      </c>
      <c r="I36" s="163">
        <v>272907</v>
      </c>
      <c r="J36" s="163">
        <v>258667</v>
      </c>
      <c r="K36" s="48" t="s">
        <v>19</v>
      </c>
      <c r="L36" s="67" t="s">
        <v>19</v>
      </c>
      <c r="M36" s="67" t="s">
        <v>19</v>
      </c>
      <c r="N36" s="78" t="s">
        <v>19</v>
      </c>
      <c r="O36" s="48" t="s">
        <v>19</v>
      </c>
      <c r="P36" s="67" t="s">
        <v>19</v>
      </c>
      <c r="Q36" s="67" t="s">
        <v>19</v>
      </c>
      <c r="R36" s="67" t="s">
        <v>19</v>
      </c>
      <c r="S36" s="67" t="s">
        <v>19</v>
      </c>
      <c r="T36" s="67" t="s">
        <v>19</v>
      </c>
      <c r="U36" s="78" t="s">
        <v>19</v>
      </c>
      <c r="V36" s="67" t="s">
        <v>19</v>
      </c>
      <c r="W36" s="48" t="s">
        <v>19</v>
      </c>
      <c r="X36" s="48" t="s">
        <v>19</v>
      </c>
      <c r="Y36" s="67" t="s">
        <v>19</v>
      </c>
      <c r="Z36" s="67" t="s">
        <v>19</v>
      </c>
      <c r="AA36" s="67" t="s">
        <v>19</v>
      </c>
      <c r="AB36" s="1182" t="s">
        <v>19</v>
      </c>
      <c r="AC36" s="830"/>
    </row>
    <row r="37" spans="2:29" ht="13.5">
      <c r="B37" s="13"/>
      <c r="C37" s="7" t="s">
        <v>40</v>
      </c>
      <c r="D37" s="163">
        <v>118448</v>
      </c>
      <c r="E37" s="163">
        <v>119890</v>
      </c>
      <c r="F37" s="163">
        <v>118195</v>
      </c>
      <c r="G37" s="163">
        <v>112346</v>
      </c>
      <c r="H37" s="163">
        <v>109037</v>
      </c>
      <c r="I37" s="163">
        <v>102455</v>
      </c>
      <c r="J37" s="163">
        <v>99157</v>
      </c>
      <c r="K37" s="48" t="s">
        <v>19</v>
      </c>
      <c r="L37" s="67" t="s">
        <v>19</v>
      </c>
      <c r="M37" s="67" t="s">
        <v>19</v>
      </c>
      <c r="N37" s="78" t="s">
        <v>19</v>
      </c>
      <c r="O37" s="48" t="s">
        <v>19</v>
      </c>
      <c r="P37" s="67" t="s">
        <v>19</v>
      </c>
      <c r="Q37" s="67" t="s">
        <v>19</v>
      </c>
      <c r="R37" s="67" t="s">
        <v>19</v>
      </c>
      <c r="S37" s="67" t="s">
        <v>19</v>
      </c>
      <c r="T37" s="67" t="s">
        <v>19</v>
      </c>
      <c r="U37" s="78" t="s">
        <v>19</v>
      </c>
      <c r="V37" s="67" t="s">
        <v>19</v>
      </c>
      <c r="W37" s="48" t="s">
        <v>19</v>
      </c>
      <c r="X37" s="48" t="s">
        <v>19</v>
      </c>
      <c r="Y37" s="67" t="s">
        <v>19</v>
      </c>
      <c r="Z37" s="67" t="s">
        <v>19</v>
      </c>
      <c r="AA37" s="67" t="s">
        <v>19</v>
      </c>
      <c r="AB37" s="1182" t="s">
        <v>19</v>
      </c>
      <c r="AC37" s="830"/>
    </row>
    <row r="38" spans="2:29" ht="13.5">
      <c r="B38" s="10"/>
      <c r="C38" s="4" t="s">
        <v>41</v>
      </c>
      <c r="D38" s="60">
        <v>394629</v>
      </c>
      <c r="E38" s="60">
        <v>402339</v>
      </c>
      <c r="F38" s="60">
        <v>389786</v>
      </c>
      <c r="G38" s="60">
        <v>388254</v>
      </c>
      <c r="H38" s="60">
        <v>396036</v>
      </c>
      <c r="I38" s="60">
        <v>384633</v>
      </c>
      <c r="J38" s="60">
        <v>381915</v>
      </c>
      <c r="K38" s="164" t="s">
        <v>19</v>
      </c>
      <c r="L38" s="165" t="s">
        <v>19</v>
      </c>
      <c r="M38" s="165" t="s">
        <v>19</v>
      </c>
      <c r="N38" s="175" t="s">
        <v>19</v>
      </c>
      <c r="O38" s="164" t="s">
        <v>19</v>
      </c>
      <c r="P38" s="165" t="s">
        <v>19</v>
      </c>
      <c r="Q38" s="165" t="s">
        <v>19</v>
      </c>
      <c r="R38" s="165" t="s">
        <v>19</v>
      </c>
      <c r="S38" s="165" t="s">
        <v>19</v>
      </c>
      <c r="T38" s="165" t="s">
        <v>19</v>
      </c>
      <c r="U38" s="175" t="s">
        <v>19</v>
      </c>
      <c r="V38" s="165" t="s">
        <v>19</v>
      </c>
      <c r="W38" s="164" t="s">
        <v>19</v>
      </c>
      <c r="X38" s="164" t="s">
        <v>19</v>
      </c>
      <c r="Y38" s="165" t="s">
        <v>19</v>
      </c>
      <c r="Z38" s="165" t="s">
        <v>19</v>
      </c>
      <c r="AA38" s="165" t="s">
        <v>19</v>
      </c>
      <c r="AB38" s="1202" t="s">
        <v>19</v>
      </c>
      <c r="AC38" s="830"/>
    </row>
    <row r="39" spans="2:29" ht="13.5">
      <c r="B39" s="3">
        <v>8</v>
      </c>
      <c r="C39" s="12" t="s">
        <v>24</v>
      </c>
      <c r="D39" s="964" t="s">
        <v>19</v>
      </c>
      <c r="E39" s="964" t="s">
        <v>19</v>
      </c>
      <c r="F39" s="964" t="s">
        <v>19</v>
      </c>
      <c r="G39" s="964" t="s">
        <v>19</v>
      </c>
      <c r="H39" s="964" t="s">
        <v>19</v>
      </c>
      <c r="I39" s="964" t="s">
        <v>19</v>
      </c>
      <c r="J39" s="143">
        <v>9715517</v>
      </c>
      <c r="K39" s="143">
        <v>10219692</v>
      </c>
      <c r="L39" s="143">
        <v>11372036</v>
      </c>
      <c r="M39" s="143">
        <v>11928726</v>
      </c>
      <c r="N39" s="144">
        <v>11297679</v>
      </c>
      <c r="O39" s="142">
        <v>9324451</v>
      </c>
      <c r="P39" s="143">
        <v>8480459</v>
      </c>
      <c r="Q39" s="143">
        <v>8518737</v>
      </c>
      <c r="R39" s="143">
        <v>8239699</v>
      </c>
      <c r="S39" s="143">
        <v>9683919</v>
      </c>
      <c r="T39" s="143">
        <v>8587427</v>
      </c>
      <c r="U39" s="144">
        <v>7990936</v>
      </c>
      <c r="V39" s="143">
        <v>7815144</v>
      </c>
      <c r="W39" s="142">
        <v>7984738</v>
      </c>
      <c r="X39" s="142">
        <v>8019220</v>
      </c>
      <c r="Y39" s="143">
        <v>8061105</v>
      </c>
      <c r="Z39" s="143">
        <v>7694241</v>
      </c>
      <c r="AA39" s="143">
        <v>7639400</v>
      </c>
      <c r="AB39" s="1184">
        <v>8501374</v>
      </c>
      <c r="AC39" s="847"/>
    </row>
    <row r="40" spans="2:29" ht="13.5">
      <c r="B40" s="9"/>
      <c r="C40" s="5" t="s">
        <v>24</v>
      </c>
      <c r="D40" s="969">
        <v>8765196</v>
      </c>
      <c r="E40" s="969">
        <v>8357933</v>
      </c>
      <c r="F40" s="969">
        <v>8403801</v>
      </c>
      <c r="G40" s="969">
        <v>9064420</v>
      </c>
      <c r="H40" s="969">
        <v>9024902</v>
      </c>
      <c r="I40" s="969">
        <v>8197331</v>
      </c>
      <c r="J40" s="117" t="s">
        <v>19</v>
      </c>
      <c r="K40" s="117" t="s">
        <v>19</v>
      </c>
      <c r="L40" s="117" t="s">
        <v>19</v>
      </c>
      <c r="M40" s="117" t="s">
        <v>19</v>
      </c>
      <c r="N40" s="1133" t="s">
        <v>19</v>
      </c>
      <c r="O40" s="1134" t="s">
        <v>19</v>
      </c>
      <c r="P40" s="117" t="s">
        <v>19</v>
      </c>
      <c r="Q40" s="117" t="s">
        <v>19</v>
      </c>
      <c r="R40" s="117" t="s">
        <v>19</v>
      </c>
      <c r="S40" s="117" t="s">
        <v>19</v>
      </c>
      <c r="T40" s="117" t="s">
        <v>19</v>
      </c>
      <c r="U40" s="1133" t="s">
        <v>19</v>
      </c>
      <c r="V40" s="117" t="s">
        <v>19</v>
      </c>
      <c r="W40" s="1134" t="s">
        <v>19</v>
      </c>
      <c r="X40" s="1134" t="s">
        <v>19</v>
      </c>
      <c r="Y40" s="117" t="s">
        <v>19</v>
      </c>
      <c r="Z40" s="117" t="s">
        <v>19</v>
      </c>
      <c r="AA40" s="117" t="s">
        <v>19</v>
      </c>
      <c r="AB40" s="1326" t="s">
        <v>19</v>
      </c>
      <c r="AC40" s="830"/>
    </row>
    <row r="41" spans="2:29" ht="13.5">
      <c r="B41" s="10"/>
      <c r="C41" s="8" t="s">
        <v>43</v>
      </c>
      <c r="D41" s="963">
        <v>569969</v>
      </c>
      <c r="E41" s="963">
        <v>585571</v>
      </c>
      <c r="F41" s="963">
        <v>554410</v>
      </c>
      <c r="G41" s="963">
        <v>560750</v>
      </c>
      <c r="H41" s="963">
        <v>554406</v>
      </c>
      <c r="I41" s="963">
        <v>513767</v>
      </c>
      <c r="J41" s="68" t="s">
        <v>19</v>
      </c>
      <c r="K41" s="68" t="s">
        <v>19</v>
      </c>
      <c r="L41" s="68" t="s">
        <v>19</v>
      </c>
      <c r="M41" s="68" t="s">
        <v>19</v>
      </c>
      <c r="N41" s="79" t="s">
        <v>19</v>
      </c>
      <c r="O41" s="49" t="s">
        <v>19</v>
      </c>
      <c r="P41" s="68" t="s">
        <v>19</v>
      </c>
      <c r="Q41" s="68" t="s">
        <v>19</v>
      </c>
      <c r="R41" s="68" t="s">
        <v>19</v>
      </c>
      <c r="S41" s="68" t="s">
        <v>19</v>
      </c>
      <c r="T41" s="68" t="s">
        <v>19</v>
      </c>
      <c r="U41" s="79" t="s">
        <v>19</v>
      </c>
      <c r="V41" s="68" t="s">
        <v>19</v>
      </c>
      <c r="W41" s="49" t="s">
        <v>19</v>
      </c>
      <c r="X41" s="49" t="s">
        <v>19</v>
      </c>
      <c r="Y41" s="68" t="s">
        <v>19</v>
      </c>
      <c r="Z41" s="68" t="s">
        <v>19</v>
      </c>
      <c r="AA41" s="68" t="s">
        <v>19</v>
      </c>
      <c r="AB41" s="1183" t="s">
        <v>19</v>
      </c>
      <c r="AC41" s="830"/>
    </row>
    <row r="42" spans="2:29" ht="13.5">
      <c r="B42" s="3">
        <v>9</v>
      </c>
      <c r="C42" s="4" t="s">
        <v>25</v>
      </c>
      <c r="D42" s="964" t="s">
        <v>19</v>
      </c>
      <c r="E42" s="964" t="s">
        <v>19</v>
      </c>
      <c r="F42" s="964" t="s">
        <v>19</v>
      </c>
      <c r="G42" s="964" t="s">
        <v>19</v>
      </c>
      <c r="H42" s="964" t="s">
        <v>19</v>
      </c>
      <c r="I42" s="964" t="s">
        <v>19</v>
      </c>
      <c r="J42" s="143">
        <v>4035909</v>
      </c>
      <c r="K42" s="143">
        <v>4037366</v>
      </c>
      <c r="L42" s="143">
        <v>3961539</v>
      </c>
      <c r="M42" s="143">
        <v>4357982</v>
      </c>
      <c r="N42" s="144">
        <v>4235284</v>
      </c>
      <c r="O42" s="142">
        <v>4053318</v>
      </c>
      <c r="P42" s="143">
        <v>3975654</v>
      </c>
      <c r="Q42" s="143">
        <v>3909163</v>
      </c>
      <c r="R42" s="143">
        <v>3796145</v>
      </c>
      <c r="S42" s="143">
        <v>3789165</v>
      </c>
      <c r="T42" s="143">
        <v>3711780</v>
      </c>
      <c r="U42" s="144">
        <v>3631215</v>
      </c>
      <c r="V42" s="143">
        <v>3795450</v>
      </c>
      <c r="W42" s="142">
        <v>3810760</v>
      </c>
      <c r="X42" s="142">
        <v>4047246</v>
      </c>
      <c r="Y42" s="143">
        <v>3703631</v>
      </c>
      <c r="Z42" s="143">
        <v>3529523</v>
      </c>
      <c r="AA42" s="143">
        <v>3577131</v>
      </c>
      <c r="AB42" s="1184">
        <v>3556948</v>
      </c>
      <c r="AC42" s="847"/>
    </row>
    <row r="43" spans="2:29" ht="13.5">
      <c r="B43" s="9"/>
      <c r="C43" s="5" t="s">
        <v>25</v>
      </c>
      <c r="D43" s="969">
        <v>3061888</v>
      </c>
      <c r="E43" s="969">
        <v>3050217</v>
      </c>
      <c r="F43" s="969">
        <v>2943741</v>
      </c>
      <c r="G43" s="969">
        <v>2883431</v>
      </c>
      <c r="H43" s="969">
        <v>2810490</v>
      </c>
      <c r="I43" s="969">
        <v>2755072</v>
      </c>
      <c r="J43" s="117" t="s">
        <v>19</v>
      </c>
      <c r="K43" s="117" t="s">
        <v>19</v>
      </c>
      <c r="L43" s="117" t="s">
        <v>19</v>
      </c>
      <c r="M43" s="117" t="s">
        <v>19</v>
      </c>
      <c r="N43" s="1133" t="s">
        <v>19</v>
      </c>
      <c r="O43" s="1134" t="s">
        <v>19</v>
      </c>
      <c r="P43" s="117" t="s">
        <v>19</v>
      </c>
      <c r="Q43" s="117" t="s">
        <v>19</v>
      </c>
      <c r="R43" s="117" t="s">
        <v>19</v>
      </c>
      <c r="S43" s="117" t="s">
        <v>19</v>
      </c>
      <c r="T43" s="117" t="s">
        <v>19</v>
      </c>
      <c r="U43" s="1133" t="s">
        <v>19</v>
      </c>
      <c r="V43" s="117" t="s">
        <v>19</v>
      </c>
      <c r="W43" s="1134" t="s">
        <v>19</v>
      </c>
      <c r="X43" s="1134" t="s">
        <v>19</v>
      </c>
      <c r="Y43" s="117" t="s">
        <v>19</v>
      </c>
      <c r="Z43" s="117" t="s">
        <v>19</v>
      </c>
      <c r="AA43" s="117" t="s">
        <v>19</v>
      </c>
      <c r="AB43" s="1326" t="s">
        <v>19</v>
      </c>
      <c r="AC43" s="830"/>
    </row>
    <row r="44" spans="2:29" ht="13.5">
      <c r="B44" s="13"/>
      <c r="C44" s="7" t="s">
        <v>60</v>
      </c>
      <c r="D44" s="962">
        <v>505900</v>
      </c>
      <c r="E44" s="962">
        <v>503256</v>
      </c>
      <c r="F44" s="962">
        <v>476421</v>
      </c>
      <c r="G44" s="962">
        <v>465840</v>
      </c>
      <c r="H44" s="962">
        <v>464507</v>
      </c>
      <c r="I44" s="962">
        <v>452155</v>
      </c>
      <c r="J44" s="67" t="s">
        <v>19</v>
      </c>
      <c r="K44" s="67" t="s">
        <v>19</v>
      </c>
      <c r="L44" s="67" t="s">
        <v>19</v>
      </c>
      <c r="M44" s="67" t="s">
        <v>19</v>
      </c>
      <c r="N44" s="78" t="s">
        <v>19</v>
      </c>
      <c r="O44" s="48" t="s">
        <v>19</v>
      </c>
      <c r="P44" s="67" t="s">
        <v>19</v>
      </c>
      <c r="Q44" s="67" t="s">
        <v>19</v>
      </c>
      <c r="R44" s="67" t="s">
        <v>19</v>
      </c>
      <c r="S44" s="67" t="s">
        <v>19</v>
      </c>
      <c r="T44" s="67" t="s">
        <v>19</v>
      </c>
      <c r="U44" s="78" t="s">
        <v>19</v>
      </c>
      <c r="V44" s="67" t="s">
        <v>19</v>
      </c>
      <c r="W44" s="48" t="s">
        <v>19</v>
      </c>
      <c r="X44" s="48" t="s">
        <v>19</v>
      </c>
      <c r="Y44" s="67" t="s">
        <v>19</v>
      </c>
      <c r="Z44" s="67" t="s">
        <v>19</v>
      </c>
      <c r="AA44" s="67" t="s">
        <v>19</v>
      </c>
      <c r="AB44" s="1182" t="s">
        <v>19</v>
      </c>
      <c r="AC44" s="830"/>
    </row>
    <row r="45" spans="2:29" ht="13.5">
      <c r="B45" s="13"/>
      <c r="C45" s="7" t="s">
        <v>61</v>
      </c>
      <c r="D45" s="962">
        <v>388306</v>
      </c>
      <c r="E45" s="962">
        <v>393111</v>
      </c>
      <c r="F45" s="962">
        <v>391584</v>
      </c>
      <c r="G45" s="962">
        <v>383560</v>
      </c>
      <c r="H45" s="962">
        <v>380139</v>
      </c>
      <c r="I45" s="962">
        <v>368730</v>
      </c>
      <c r="J45" s="67" t="s">
        <v>19</v>
      </c>
      <c r="K45" s="67" t="s">
        <v>19</v>
      </c>
      <c r="L45" s="67" t="s">
        <v>19</v>
      </c>
      <c r="M45" s="67" t="s">
        <v>19</v>
      </c>
      <c r="N45" s="78" t="s">
        <v>19</v>
      </c>
      <c r="O45" s="48" t="s">
        <v>19</v>
      </c>
      <c r="P45" s="67" t="s">
        <v>19</v>
      </c>
      <c r="Q45" s="67" t="s">
        <v>19</v>
      </c>
      <c r="R45" s="67" t="s">
        <v>19</v>
      </c>
      <c r="S45" s="67" t="s">
        <v>19</v>
      </c>
      <c r="T45" s="67" t="s">
        <v>19</v>
      </c>
      <c r="U45" s="78" t="s">
        <v>19</v>
      </c>
      <c r="V45" s="67" t="s">
        <v>19</v>
      </c>
      <c r="W45" s="48" t="s">
        <v>19</v>
      </c>
      <c r="X45" s="48" t="s">
        <v>19</v>
      </c>
      <c r="Y45" s="67" t="s">
        <v>19</v>
      </c>
      <c r="Z45" s="67" t="s">
        <v>19</v>
      </c>
      <c r="AA45" s="67" t="s">
        <v>19</v>
      </c>
      <c r="AB45" s="1182" t="s">
        <v>19</v>
      </c>
      <c r="AC45" s="830"/>
    </row>
    <row r="46" spans="2:29" ht="13.5">
      <c r="B46" s="10"/>
      <c r="C46" s="8" t="s">
        <v>62</v>
      </c>
      <c r="D46" s="963">
        <v>606798</v>
      </c>
      <c r="E46" s="963">
        <v>590373</v>
      </c>
      <c r="F46" s="963">
        <v>566014</v>
      </c>
      <c r="G46" s="963">
        <v>553107</v>
      </c>
      <c r="H46" s="963">
        <v>548840</v>
      </c>
      <c r="I46" s="963">
        <v>519675</v>
      </c>
      <c r="J46" s="68" t="s">
        <v>19</v>
      </c>
      <c r="K46" s="68" t="s">
        <v>19</v>
      </c>
      <c r="L46" s="68" t="s">
        <v>19</v>
      </c>
      <c r="M46" s="68" t="s">
        <v>19</v>
      </c>
      <c r="N46" s="79" t="s">
        <v>19</v>
      </c>
      <c r="O46" s="49" t="s">
        <v>19</v>
      </c>
      <c r="P46" s="68" t="s">
        <v>19</v>
      </c>
      <c r="Q46" s="68" t="s">
        <v>19</v>
      </c>
      <c r="R46" s="68" t="s">
        <v>19</v>
      </c>
      <c r="S46" s="68" t="s">
        <v>19</v>
      </c>
      <c r="T46" s="68" t="s">
        <v>19</v>
      </c>
      <c r="U46" s="79" t="s">
        <v>19</v>
      </c>
      <c r="V46" s="68" t="s">
        <v>19</v>
      </c>
      <c r="W46" s="49" t="s">
        <v>19</v>
      </c>
      <c r="X46" s="49" t="s">
        <v>19</v>
      </c>
      <c r="Y46" s="68" t="s">
        <v>19</v>
      </c>
      <c r="Z46" s="68" t="s">
        <v>19</v>
      </c>
      <c r="AA46" s="68" t="s">
        <v>19</v>
      </c>
      <c r="AB46" s="1183" t="s">
        <v>19</v>
      </c>
      <c r="AC46" s="830"/>
    </row>
    <row r="47" spans="2:29" ht="13.5">
      <c r="B47" s="3">
        <v>10</v>
      </c>
      <c r="C47" s="4" t="s">
        <v>26</v>
      </c>
      <c r="D47" s="964" t="s">
        <v>19</v>
      </c>
      <c r="E47" s="964" t="s">
        <v>19</v>
      </c>
      <c r="F47" s="964" t="s">
        <v>19</v>
      </c>
      <c r="G47" s="964" t="s">
        <v>19</v>
      </c>
      <c r="H47" s="964" t="s">
        <v>19</v>
      </c>
      <c r="I47" s="964" t="s">
        <v>19</v>
      </c>
      <c r="J47" s="143">
        <v>5290166</v>
      </c>
      <c r="K47" s="143">
        <v>5247519</v>
      </c>
      <c r="L47" s="143">
        <v>5122176</v>
      </c>
      <c r="M47" s="143">
        <v>5359711</v>
      </c>
      <c r="N47" s="144">
        <v>5346436</v>
      </c>
      <c r="O47" s="142">
        <v>5095773</v>
      </c>
      <c r="P47" s="143">
        <v>5056855</v>
      </c>
      <c r="Q47" s="143">
        <v>4863100</v>
      </c>
      <c r="R47" s="143">
        <v>4808303</v>
      </c>
      <c r="S47" s="143">
        <v>4766280</v>
      </c>
      <c r="T47" s="143">
        <v>4843420</v>
      </c>
      <c r="U47" s="144">
        <v>4809289</v>
      </c>
      <c r="V47" s="143">
        <v>4859309</v>
      </c>
      <c r="W47" s="142">
        <v>4786235</v>
      </c>
      <c r="X47" s="142">
        <v>4808044</v>
      </c>
      <c r="Y47" s="143">
        <v>4856636</v>
      </c>
      <c r="Z47" s="143">
        <v>4711766</v>
      </c>
      <c r="AA47" s="143">
        <v>4874181</v>
      </c>
      <c r="AB47" s="1184">
        <v>4779810</v>
      </c>
      <c r="AC47" s="847"/>
    </row>
    <row r="48" spans="2:29" ht="13.5">
      <c r="B48" s="9"/>
      <c r="C48" s="5" t="s">
        <v>26</v>
      </c>
      <c r="D48" s="969">
        <v>6615060</v>
      </c>
      <c r="E48" s="969">
        <v>6363432</v>
      </c>
      <c r="F48" s="969">
        <v>6099623</v>
      </c>
      <c r="G48" s="969">
        <v>5815541</v>
      </c>
      <c r="H48" s="969">
        <v>5540923</v>
      </c>
      <c r="I48" s="969">
        <v>5301017</v>
      </c>
      <c r="J48" s="117" t="s">
        <v>19</v>
      </c>
      <c r="K48" s="117" t="s">
        <v>19</v>
      </c>
      <c r="L48" s="117" t="s">
        <v>19</v>
      </c>
      <c r="M48" s="117" t="s">
        <v>19</v>
      </c>
      <c r="N48" s="1133" t="s">
        <v>19</v>
      </c>
      <c r="O48" s="1134" t="s">
        <v>19</v>
      </c>
      <c r="P48" s="117" t="s">
        <v>19</v>
      </c>
      <c r="Q48" s="117" t="s">
        <v>19</v>
      </c>
      <c r="R48" s="117" t="s">
        <v>19</v>
      </c>
      <c r="S48" s="117" t="s">
        <v>19</v>
      </c>
      <c r="T48" s="117" t="s">
        <v>19</v>
      </c>
      <c r="U48" s="1133" t="s">
        <v>19</v>
      </c>
      <c r="V48" s="117" t="s">
        <v>19</v>
      </c>
      <c r="W48" s="1134" t="s">
        <v>19</v>
      </c>
      <c r="X48" s="1134" t="s">
        <v>19</v>
      </c>
      <c r="Y48" s="117" t="s">
        <v>19</v>
      </c>
      <c r="Z48" s="117" t="s">
        <v>19</v>
      </c>
      <c r="AA48" s="117" t="s">
        <v>19</v>
      </c>
      <c r="AB48" s="1326" t="s">
        <v>19</v>
      </c>
      <c r="AC48" s="830"/>
    </row>
    <row r="49" spans="2:29" ht="13.5">
      <c r="B49" s="10"/>
      <c r="C49" s="8" t="s">
        <v>39</v>
      </c>
      <c r="D49" s="963">
        <v>259426</v>
      </c>
      <c r="E49" s="963">
        <v>261630</v>
      </c>
      <c r="F49" s="963">
        <v>248511</v>
      </c>
      <c r="G49" s="963">
        <v>249256</v>
      </c>
      <c r="H49" s="963">
        <v>254418</v>
      </c>
      <c r="I49" s="963">
        <v>237622</v>
      </c>
      <c r="J49" s="68" t="s">
        <v>19</v>
      </c>
      <c r="K49" s="68" t="s">
        <v>19</v>
      </c>
      <c r="L49" s="68" t="s">
        <v>19</v>
      </c>
      <c r="M49" s="68" t="s">
        <v>19</v>
      </c>
      <c r="N49" s="79" t="s">
        <v>19</v>
      </c>
      <c r="O49" s="49" t="s">
        <v>19</v>
      </c>
      <c r="P49" s="68" t="s">
        <v>19</v>
      </c>
      <c r="Q49" s="68" t="s">
        <v>19</v>
      </c>
      <c r="R49" s="68" t="s">
        <v>19</v>
      </c>
      <c r="S49" s="68" t="s">
        <v>19</v>
      </c>
      <c r="T49" s="68" t="s">
        <v>19</v>
      </c>
      <c r="U49" s="79" t="s">
        <v>19</v>
      </c>
      <c r="V49" s="68" t="s">
        <v>19</v>
      </c>
      <c r="W49" s="49" t="s">
        <v>19</v>
      </c>
      <c r="X49" s="49" t="s">
        <v>19</v>
      </c>
      <c r="Y49" s="68" t="s">
        <v>19</v>
      </c>
      <c r="Z49" s="68" t="s">
        <v>19</v>
      </c>
      <c r="AA49" s="68" t="s">
        <v>19</v>
      </c>
      <c r="AB49" s="1183" t="s">
        <v>19</v>
      </c>
      <c r="AC49" s="830"/>
    </row>
    <row r="50" spans="2:29" ht="13.5">
      <c r="B50" s="3">
        <v>11</v>
      </c>
      <c r="C50" s="4" t="s">
        <v>89</v>
      </c>
      <c r="D50" s="959" t="s">
        <v>19</v>
      </c>
      <c r="E50" s="959" t="s">
        <v>19</v>
      </c>
      <c r="F50" s="959" t="s">
        <v>19</v>
      </c>
      <c r="G50" s="959" t="s">
        <v>19</v>
      </c>
      <c r="H50" s="959" t="s">
        <v>19</v>
      </c>
      <c r="I50" s="959" t="s">
        <v>19</v>
      </c>
      <c r="J50" s="959" t="s">
        <v>19</v>
      </c>
      <c r="K50" s="959" t="s">
        <v>19</v>
      </c>
      <c r="L50" s="959" t="s">
        <v>19</v>
      </c>
      <c r="M50" s="959">
        <v>3477534</v>
      </c>
      <c r="N50" s="1135">
        <v>3492960</v>
      </c>
      <c r="O50" s="51">
        <v>3413366</v>
      </c>
      <c r="P50" s="186">
        <v>3406173</v>
      </c>
      <c r="Q50" s="186">
        <v>3406002</v>
      </c>
      <c r="R50" s="186">
        <v>3319699</v>
      </c>
      <c r="S50" s="186">
        <v>3354193</v>
      </c>
      <c r="T50" s="186">
        <v>3448604</v>
      </c>
      <c r="U50" s="1135">
        <v>3472980</v>
      </c>
      <c r="V50" s="186">
        <v>3262414</v>
      </c>
      <c r="W50" s="51">
        <v>3284144</v>
      </c>
      <c r="X50" s="51">
        <v>3296126</v>
      </c>
      <c r="Y50" s="186">
        <v>3442640</v>
      </c>
      <c r="Z50" s="186">
        <v>3438715</v>
      </c>
      <c r="AA50" s="186">
        <v>3434359</v>
      </c>
      <c r="AB50" s="1327">
        <v>3734025</v>
      </c>
      <c r="AC50" s="841"/>
    </row>
    <row r="51" spans="2:29" ht="13.5">
      <c r="B51" s="9"/>
      <c r="C51" s="157" t="s">
        <v>27</v>
      </c>
      <c r="D51" s="967">
        <v>2505525</v>
      </c>
      <c r="E51" s="967">
        <v>2502451</v>
      </c>
      <c r="F51" s="967">
        <v>2357274</v>
      </c>
      <c r="G51" s="967">
        <v>2284987</v>
      </c>
      <c r="H51" s="967">
        <v>2334967</v>
      </c>
      <c r="I51" s="967">
        <v>2118465</v>
      </c>
      <c r="J51" s="967">
        <v>2123836</v>
      </c>
      <c r="K51" s="967">
        <v>2157056</v>
      </c>
      <c r="L51" s="967">
        <v>2125240</v>
      </c>
      <c r="M51" s="1129" t="s">
        <v>19</v>
      </c>
      <c r="N51" s="174" t="s">
        <v>19</v>
      </c>
      <c r="O51" s="161" t="s">
        <v>19</v>
      </c>
      <c r="P51" s="172" t="s">
        <v>19</v>
      </c>
      <c r="Q51" s="172" t="s">
        <v>19</v>
      </c>
      <c r="R51" s="172" t="s">
        <v>19</v>
      </c>
      <c r="S51" s="172" t="s">
        <v>19</v>
      </c>
      <c r="T51" s="172" t="s">
        <v>19</v>
      </c>
      <c r="U51" s="174" t="s">
        <v>19</v>
      </c>
      <c r="V51" s="172" t="s">
        <v>19</v>
      </c>
      <c r="W51" s="161" t="s">
        <v>19</v>
      </c>
      <c r="X51" s="161" t="s">
        <v>19</v>
      </c>
      <c r="Y51" s="172" t="s">
        <v>19</v>
      </c>
      <c r="Z51" s="172" t="s">
        <v>19</v>
      </c>
      <c r="AA51" s="172" t="s">
        <v>19</v>
      </c>
      <c r="AB51" s="1201" t="s">
        <v>19</v>
      </c>
      <c r="AC51" s="830"/>
    </row>
    <row r="52" spans="2:29" ht="13.5">
      <c r="B52" s="13"/>
      <c r="C52" s="7" t="s">
        <v>58</v>
      </c>
      <c r="D52" s="163">
        <v>523239</v>
      </c>
      <c r="E52" s="163">
        <v>554489</v>
      </c>
      <c r="F52" s="163">
        <v>553994</v>
      </c>
      <c r="G52" s="163">
        <v>538961</v>
      </c>
      <c r="H52" s="163">
        <v>528504</v>
      </c>
      <c r="I52" s="163">
        <v>513802</v>
      </c>
      <c r="J52" s="163">
        <v>511956</v>
      </c>
      <c r="K52" s="163">
        <v>507748</v>
      </c>
      <c r="L52" s="962">
        <v>511985</v>
      </c>
      <c r="M52" s="67" t="s">
        <v>19</v>
      </c>
      <c r="N52" s="78" t="s">
        <v>19</v>
      </c>
      <c r="O52" s="48" t="s">
        <v>19</v>
      </c>
      <c r="P52" s="67" t="s">
        <v>19</v>
      </c>
      <c r="Q52" s="67" t="s">
        <v>19</v>
      </c>
      <c r="R52" s="67" t="s">
        <v>19</v>
      </c>
      <c r="S52" s="67" t="s">
        <v>19</v>
      </c>
      <c r="T52" s="67" t="s">
        <v>19</v>
      </c>
      <c r="U52" s="78" t="s">
        <v>19</v>
      </c>
      <c r="V52" s="67" t="s">
        <v>19</v>
      </c>
      <c r="W52" s="48" t="s">
        <v>19</v>
      </c>
      <c r="X52" s="48" t="s">
        <v>19</v>
      </c>
      <c r="Y52" s="67" t="s">
        <v>19</v>
      </c>
      <c r="Z52" s="67" t="s">
        <v>19</v>
      </c>
      <c r="AA52" s="67" t="s">
        <v>19</v>
      </c>
      <c r="AB52" s="1182" t="s">
        <v>19</v>
      </c>
      <c r="AC52" s="830"/>
    </row>
    <row r="53" spans="2:29" ht="13.5">
      <c r="B53" s="10"/>
      <c r="C53" s="4" t="s">
        <v>59</v>
      </c>
      <c r="D53" s="60">
        <v>581146</v>
      </c>
      <c r="E53" s="60">
        <v>571661</v>
      </c>
      <c r="F53" s="60">
        <v>546312</v>
      </c>
      <c r="G53" s="60">
        <v>541098</v>
      </c>
      <c r="H53" s="60">
        <v>523566</v>
      </c>
      <c r="I53" s="60">
        <v>505774</v>
      </c>
      <c r="J53" s="60">
        <v>506837</v>
      </c>
      <c r="K53" s="60">
        <v>501659</v>
      </c>
      <c r="L53" s="73">
        <v>492604</v>
      </c>
      <c r="M53" s="165" t="s">
        <v>19</v>
      </c>
      <c r="N53" s="175" t="s">
        <v>19</v>
      </c>
      <c r="O53" s="164" t="s">
        <v>19</v>
      </c>
      <c r="P53" s="165" t="s">
        <v>19</v>
      </c>
      <c r="Q53" s="165" t="s">
        <v>19</v>
      </c>
      <c r="R53" s="165" t="s">
        <v>19</v>
      </c>
      <c r="S53" s="165" t="s">
        <v>19</v>
      </c>
      <c r="T53" s="165" t="s">
        <v>19</v>
      </c>
      <c r="U53" s="175" t="s">
        <v>19</v>
      </c>
      <c r="V53" s="165" t="s">
        <v>19</v>
      </c>
      <c r="W53" s="164" t="s">
        <v>19</v>
      </c>
      <c r="X53" s="164" t="s">
        <v>19</v>
      </c>
      <c r="Y53" s="165" t="s">
        <v>19</v>
      </c>
      <c r="Z53" s="165" t="s">
        <v>19</v>
      </c>
      <c r="AA53" s="165" t="s">
        <v>19</v>
      </c>
      <c r="AB53" s="1202" t="s">
        <v>19</v>
      </c>
      <c r="AC53" s="830"/>
    </row>
    <row r="54" spans="2:29" ht="13.5">
      <c r="B54" s="6">
        <v>12</v>
      </c>
      <c r="C54" s="12" t="s">
        <v>92</v>
      </c>
      <c r="D54" s="964" t="s">
        <v>19</v>
      </c>
      <c r="E54" s="964" t="s">
        <v>19</v>
      </c>
      <c r="F54" s="964" t="s">
        <v>19</v>
      </c>
      <c r="G54" s="964" t="s">
        <v>19</v>
      </c>
      <c r="H54" s="964" t="s">
        <v>19</v>
      </c>
      <c r="I54" s="964">
        <v>25131989</v>
      </c>
      <c r="J54" s="143">
        <v>25180055</v>
      </c>
      <c r="K54" s="143">
        <v>26631089</v>
      </c>
      <c r="L54" s="143">
        <v>26973277</v>
      </c>
      <c r="M54" s="143">
        <v>29395236</v>
      </c>
      <c r="N54" s="144">
        <v>28417383</v>
      </c>
      <c r="O54" s="142">
        <v>27243431</v>
      </c>
      <c r="P54" s="143">
        <v>26459360</v>
      </c>
      <c r="Q54" s="143">
        <v>26408157</v>
      </c>
      <c r="R54" s="143">
        <v>25520639</v>
      </c>
      <c r="S54" s="143">
        <v>25570666</v>
      </c>
      <c r="T54" s="143">
        <v>25603977</v>
      </c>
      <c r="U54" s="144">
        <v>24496714</v>
      </c>
      <c r="V54" s="143">
        <v>25746952</v>
      </c>
      <c r="W54" s="142">
        <v>26105809</v>
      </c>
      <c r="X54" s="142">
        <v>26195614</v>
      </c>
      <c r="Y54" s="143">
        <v>26455256</v>
      </c>
      <c r="Z54" s="143">
        <v>24731812</v>
      </c>
      <c r="AA54" s="143">
        <v>26260181</v>
      </c>
      <c r="AB54" s="1184">
        <v>27388860</v>
      </c>
      <c r="AC54" s="847"/>
    </row>
    <row r="55" spans="2:29" ht="13.5">
      <c r="B55" s="9"/>
      <c r="C55" s="5" t="s">
        <v>18</v>
      </c>
      <c r="D55" s="969">
        <v>19173410</v>
      </c>
      <c r="E55" s="969">
        <v>18625109</v>
      </c>
      <c r="F55" s="969">
        <v>18403381</v>
      </c>
      <c r="G55" s="969">
        <v>17962416</v>
      </c>
      <c r="H55" s="969">
        <v>17191272</v>
      </c>
      <c r="I55" s="117" t="s">
        <v>19</v>
      </c>
      <c r="J55" s="117" t="s">
        <v>19</v>
      </c>
      <c r="K55" s="117" t="s">
        <v>19</v>
      </c>
      <c r="L55" s="117" t="s">
        <v>19</v>
      </c>
      <c r="M55" s="117" t="s">
        <v>19</v>
      </c>
      <c r="N55" s="1133" t="s">
        <v>19</v>
      </c>
      <c r="O55" s="1134" t="s">
        <v>19</v>
      </c>
      <c r="P55" s="117" t="s">
        <v>19</v>
      </c>
      <c r="Q55" s="117" t="s">
        <v>19</v>
      </c>
      <c r="R55" s="117" t="s">
        <v>19</v>
      </c>
      <c r="S55" s="117" t="s">
        <v>19</v>
      </c>
      <c r="T55" s="117" t="s">
        <v>19</v>
      </c>
      <c r="U55" s="1133" t="s">
        <v>19</v>
      </c>
      <c r="V55" s="117" t="s">
        <v>19</v>
      </c>
      <c r="W55" s="1134" t="s">
        <v>19</v>
      </c>
      <c r="X55" s="1134" t="s">
        <v>19</v>
      </c>
      <c r="Y55" s="117" t="s">
        <v>19</v>
      </c>
      <c r="Z55" s="117" t="s">
        <v>19</v>
      </c>
      <c r="AA55" s="117" t="s">
        <v>19</v>
      </c>
      <c r="AB55" s="1326" t="s">
        <v>19</v>
      </c>
      <c r="AC55" s="830"/>
    </row>
    <row r="56" spans="2:29" ht="13.5">
      <c r="B56" s="13"/>
      <c r="C56" s="7" t="s">
        <v>28</v>
      </c>
      <c r="D56" s="962">
        <v>7421608</v>
      </c>
      <c r="E56" s="962">
        <v>7268303</v>
      </c>
      <c r="F56" s="962">
        <v>7699393</v>
      </c>
      <c r="G56" s="962">
        <v>7645074</v>
      </c>
      <c r="H56" s="962">
        <v>7061284</v>
      </c>
      <c r="I56" s="67" t="s">
        <v>19</v>
      </c>
      <c r="J56" s="67" t="s">
        <v>19</v>
      </c>
      <c r="K56" s="67" t="s">
        <v>19</v>
      </c>
      <c r="L56" s="67" t="s">
        <v>19</v>
      </c>
      <c r="M56" s="67" t="s">
        <v>19</v>
      </c>
      <c r="N56" s="78" t="s">
        <v>19</v>
      </c>
      <c r="O56" s="48" t="s">
        <v>19</v>
      </c>
      <c r="P56" s="67" t="s">
        <v>19</v>
      </c>
      <c r="Q56" s="67" t="s">
        <v>19</v>
      </c>
      <c r="R56" s="67" t="s">
        <v>19</v>
      </c>
      <c r="S56" s="67" t="s">
        <v>19</v>
      </c>
      <c r="T56" s="67" t="s">
        <v>19</v>
      </c>
      <c r="U56" s="78" t="s">
        <v>19</v>
      </c>
      <c r="V56" s="67" t="s">
        <v>19</v>
      </c>
      <c r="W56" s="48" t="s">
        <v>19</v>
      </c>
      <c r="X56" s="48" t="s">
        <v>19</v>
      </c>
      <c r="Y56" s="67" t="s">
        <v>19</v>
      </c>
      <c r="Z56" s="67" t="s">
        <v>19</v>
      </c>
      <c r="AA56" s="67" t="s">
        <v>19</v>
      </c>
      <c r="AB56" s="1182" t="s">
        <v>19</v>
      </c>
      <c r="AC56" s="830"/>
    </row>
    <row r="57" spans="2:29" ht="13.5">
      <c r="B57" s="13"/>
      <c r="C57" s="7" t="s">
        <v>46</v>
      </c>
      <c r="D57" s="971">
        <v>1334628</v>
      </c>
      <c r="E57" s="971">
        <v>1356316</v>
      </c>
      <c r="F57" s="971">
        <v>1274373</v>
      </c>
      <c r="G57" s="971">
        <v>1277033</v>
      </c>
      <c r="H57" s="971">
        <v>1259708</v>
      </c>
      <c r="I57" s="1136" t="s">
        <v>19</v>
      </c>
      <c r="J57" s="1136" t="s">
        <v>19</v>
      </c>
      <c r="K57" s="1136" t="s">
        <v>19</v>
      </c>
      <c r="L57" s="1136" t="s">
        <v>19</v>
      </c>
      <c r="M57" s="1136" t="s">
        <v>19</v>
      </c>
      <c r="N57" s="1137" t="s">
        <v>19</v>
      </c>
      <c r="O57" s="1123" t="s">
        <v>19</v>
      </c>
      <c r="P57" s="1136" t="s">
        <v>19</v>
      </c>
      <c r="Q57" s="1136" t="s">
        <v>19</v>
      </c>
      <c r="R57" s="1136" t="s">
        <v>19</v>
      </c>
      <c r="S57" s="1136" t="s">
        <v>19</v>
      </c>
      <c r="T57" s="1136" t="s">
        <v>19</v>
      </c>
      <c r="U57" s="1137" t="s">
        <v>19</v>
      </c>
      <c r="V57" s="1136" t="s">
        <v>19</v>
      </c>
      <c r="W57" s="1123" t="s">
        <v>19</v>
      </c>
      <c r="X57" s="1123" t="s">
        <v>19</v>
      </c>
      <c r="Y57" s="1136" t="s">
        <v>19</v>
      </c>
      <c r="Z57" s="1136" t="s">
        <v>19</v>
      </c>
      <c r="AA57" s="1136" t="s">
        <v>19</v>
      </c>
      <c r="AB57" s="1328" t="s">
        <v>19</v>
      </c>
      <c r="AC57" s="838"/>
    </row>
    <row r="58" spans="2:29" ht="13.5">
      <c r="B58" s="10"/>
      <c r="C58" s="8" t="s">
        <v>47</v>
      </c>
      <c r="D58" s="963">
        <v>376983</v>
      </c>
      <c r="E58" s="963">
        <v>388073</v>
      </c>
      <c r="F58" s="963">
        <v>375386</v>
      </c>
      <c r="G58" s="963">
        <v>358147</v>
      </c>
      <c r="H58" s="963">
        <v>340030</v>
      </c>
      <c r="I58" s="68" t="s">
        <v>19</v>
      </c>
      <c r="J58" s="68" t="s">
        <v>19</v>
      </c>
      <c r="K58" s="68" t="s">
        <v>19</v>
      </c>
      <c r="L58" s="68" t="s">
        <v>19</v>
      </c>
      <c r="M58" s="68" t="s">
        <v>19</v>
      </c>
      <c r="N58" s="79" t="s">
        <v>19</v>
      </c>
      <c r="O58" s="49" t="s">
        <v>19</v>
      </c>
      <c r="P58" s="68" t="s">
        <v>19</v>
      </c>
      <c r="Q58" s="68" t="s">
        <v>19</v>
      </c>
      <c r="R58" s="68" t="s">
        <v>19</v>
      </c>
      <c r="S58" s="68" t="s">
        <v>19</v>
      </c>
      <c r="T58" s="68" t="s">
        <v>19</v>
      </c>
      <c r="U58" s="79" t="s">
        <v>19</v>
      </c>
      <c r="V58" s="68" t="s">
        <v>19</v>
      </c>
      <c r="W58" s="49" t="s">
        <v>19</v>
      </c>
      <c r="X58" s="49" t="s">
        <v>19</v>
      </c>
      <c r="Y58" s="68" t="s">
        <v>19</v>
      </c>
      <c r="Z58" s="68" t="s">
        <v>19</v>
      </c>
      <c r="AA58" s="68" t="s">
        <v>19</v>
      </c>
      <c r="AB58" s="1183" t="s">
        <v>19</v>
      </c>
      <c r="AC58" s="830"/>
    </row>
    <row r="59" spans="2:29" ht="13.5">
      <c r="B59" s="42">
        <v>13</v>
      </c>
      <c r="C59" s="4" t="s">
        <v>93</v>
      </c>
      <c r="D59" s="964" t="s">
        <v>19</v>
      </c>
      <c r="E59" s="964" t="s">
        <v>19</v>
      </c>
      <c r="F59" s="964" t="s">
        <v>19</v>
      </c>
      <c r="G59" s="964" t="s">
        <v>19</v>
      </c>
      <c r="H59" s="964" t="s">
        <v>19</v>
      </c>
      <c r="I59" s="964" t="s">
        <v>19</v>
      </c>
      <c r="J59" s="143">
        <v>9423759</v>
      </c>
      <c r="K59" s="143">
        <v>9984936</v>
      </c>
      <c r="L59" s="143">
        <v>9996682</v>
      </c>
      <c r="M59" s="143">
        <v>10512170</v>
      </c>
      <c r="N59" s="144">
        <v>10597672</v>
      </c>
      <c r="O59" s="142">
        <v>10199282</v>
      </c>
      <c r="P59" s="143">
        <v>10049722</v>
      </c>
      <c r="Q59" s="143">
        <v>10292093</v>
      </c>
      <c r="R59" s="143">
        <v>9978710</v>
      </c>
      <c r="S59" s="143">
        <v>9798729</v>
      </c>
      <c r="T59" s="143">
        <v>10032764</v>
      </c>
      <c r="U59" s="144">
        <v>9986336</v>
      </c>
      <c r="V59" s="143">
        <v>9660051</v>
      </c>
      <c r="W59" s="142">
        <v>9987206</v>
      </c>
      <c r="X59" s="142">
        <v>10528795</v>
      </c>
      <c r="Y59" s="143">
        <v>10269209</v>
      </c>
      <c r="Z59" s="143">
        <v>9771859</v>
      </c>
      <c r="AA59" s="143">
        <v>9993224</v>
      </c>
      <c r="AB59" s="1184">
        <v>10321864</v>
      </c>
      <c r="AC59" s="847"/>
    </row>
    <row r="60" spans="2:35" ht="13.5">
      <c r="B60" s="9"/>
      <c r="C60" s="5" t="s">
        <v>23</v>
      </c>
      <c r="D60" s="972">
        <v>7603929</v>
      </c>
      <c r="E60" s="972">
        <v>7311024</v>
      </c>
      <c r="F60" s="972">
        <v>7071187</v>
      </c>
      <c r="G60" s="972">
        <v>7181841</v>
      </c>
      <c r="H60" s="972">
        <v>6849835</v>
      </c>
      <c r="I60" s="972">
        <v>6373605</v>
      </c>
      <c r="J60" s="47" t="s">
        <v>19</v>
      </c>
      <c r="K60" s="47" t="s">
        <v>19</v>
      </c>
      <c r="L60" s="66" t="s">
        <v>19</v>
      </c>
      <c r="M60" s="66" t="s">
        <v>19</v>
      </c>
      <c r="N60" s="77" t="s">
        <v>19</v>
      </c>
      <c r="O60" s="47" t="s">
        <v>19</v>
      </c>
      <c r="P60" s="66" t="s">
        <v>19</v>
      </c>
      <c r="Q60" s="66" t="s">
        <v>19</v>
      </c>
      <c r="R60" s="66" t="s">
        <v>19</v>
      </c>
      <c r="S60" s="66" t="s">
        <v>19</v>
      </c>
      <c r="T60" s="66" t="s">
        <v>19</v>
      </c>
      <c r="U60" s="77" t="s">
        <v>19</v>
      </c>
      <c r="V60" s="66" t="s">
        <v>19</v>
      </c>
      <c r="W60" s="47" t="s">
        <v>19</v>
      </c>
      <c r="X60" s="47" t="s">
        <v>19</v>
      </c>
      <c r="Y60" s="66" t="s">
        <v>19</v>
      </c>
      <c r="Z60" s="66" t="s">
        <v>19</v>
      </c>
      <c r="AA60" s="66" t="s">
        <v>19</v>
      </c>
      <c r="AB60" s="1181" t="s">
        <v>19</v>
      </c>
      <c r="AC60" s="838"/>
      <c r="AD60" s="34"/>
      <c r="AE60" s="34"/>
      <c r="AF60" s="34"/>
      <c r="AG60" s="34"/>
      <c r="AH60" s="34"/>
      <c r="AI60" s="34"/>
    </row>
    <row r="61" spans="2:35" ht="14.25" thickBot="1">
      <c r="B61" s="14"/>
      <c r="C61" s="15" t="s">
        <v>53</v>
      </c>
      <c r="D61" s="973">
        <v>2967188</v>
      </c>
      <c r="E61" s="973">
        <v>2795882</v>
      </c>
      <c r="F61" s="973">
        <v>2863783</v>
      </c>
      <c r="G61" s="973">
        <v>3091110</v>
      </c>
      <c r="H61" s="973">
        <v>2634546</v>
      </c>
      <c r="I61" s="973">
        <v>2610800</v>
      </c>
      <c r="J61" s="1138" t="s">
        <v>19</v>
      </c>
      <c r="K61" s="1138" t="s">
        <v>19</v>
      </c>
      <c r="L61" s="1139" t="s">
        <v>19</v>
      </c>
      <c r="M61" s="1139" t="s">
        <v>19</v>
      </c>
      <c r="N61" s="1140" t="s">
        <v>19</v>
      </c>
      <c r="O61" s="1138" t="s">
        <v>19</v>
      </c>
      <c r="P61" s="1139" t="s">
        <v>19</v>
      </c>
      <c r="Q61" s="1139" t="s">
        <v>19</v>
      </c>
      <c r="R61" s="1139" t="s">
        <v>19</v>
      </c>
      <c r="S61" s="1139" t="s">
        <v>19</v>
      </c>
      <c r="T61" s="1139" t="s">
        <v>19</v>
      </c>
      <c r="U61" s="1140" t="s">
        <v>19</v>
      </c>
      <c r="V61" s="1139" t="s">
        <v>19</v>
      </c>
      <c r="W61" s="1138" t="s">
        <v>19</v>
      </c>
      <c r="X61" s="1138" t="s">
        <v>19</v>
      </c>
      <c r="Y61" s="1139" t="s">
        <v>19</v>
      </c>
      <c r="Z61" s="1139" t="s">
        <v>19</v>
      </c>
      <c r="AA61" s="1139" t="s">
        <v>19</v>
      </c>
      <c r="AB61" s="1329" t="s">
        <v>19</v>
      </c>
      <c r="AC61" s="830"/>
      <c r="AD61" s="34"/>
      <c r="AE61" s="34"/>
      <c r="AF61" s="34"/>
      <c r="AG61" s="34"/>
      <c r="AH61" s="34"/>
      <c r="AI61" s="34"/>
    </row>
    <row r="62" spans="2:35" ht="13.5">
      <c r="B62" s="39">
        <v>1</v>
      </c>
      <c r="C62" s="40" t="s">
        <v>94</v>
      </c>
      <c r="D62" s="960" t="s">
        <v>19</v>
      </c>
      <c r="E62" s="960" t="s">
        <v>19</v>
      </c>
      <c r="F62" s="960" t="s">
        <v>19</v>
      </c>
      <c r="G62" s="960" t="s">
        <v>19</v>
      </c>
      <c r="H62" s="960" t="s">
        <v>19</v>
      </c>
      <c r="I62" s="960" t="s">
        <v>19</v>
      </c>
      <c r="J62" s="155">
        <v>1369718</v>
      </c>
      <c r="K62" s="155">
        <v>1370673</v>
      </c>
      <c r="L62" s="155">
        <v>1402488</v>
      </c>
      <c r="M62" s="155">
        <v>1499327</v>
      </c>
      <c r="N62" s="156">
        <v>1507551</v>
      </c>
      <c r="O62" s="154">
        <v>1437664</v>
      </c>
      <c r="P62" s="155">
        <v>1398733</v>
      </c>
      <c r="Q62" s="155">
        <v>1388885</v>
      </c>
      <c r="R62" s="155">
        <v>1367049</v>
      </c>
      <c r="S62" s="155">
        <v>1390396</v>
      </c>
      <c r="T62" s="155">
        <v>1374442</v>
      </c>
      <c r="U62" s="156">
        <v>1333173</v>
      </c>
      <c r="V62" s="155">
        <v>1346469</v>
      </c>
      <c r="W62" s="154">
        <v>1371830</v>
      </c>
      <c r="X62" s="154">
        <v>1343826</v>
      </c>
      <c r="Y62" s="155">
        <v>1337341</v>
      </c>
      <c r="Z62" s="155">
        <v>1308872</v>
      </c>
      <c r="AA62" s="155">
        <v>1260149</v>
      </c>
      <c r="AB62" s="1190">
        <v>4031440</v>
      </c>
      <c r="AC62" s="847"/>
      <c r="AD62" s="34"/>
      <c r="AE62" s="34"/>
      <c r="AF62" s="34"/>
      <c r="AG62" s="34"/>
      <c r="AH62" s="34"/>
      <c r="AI62" s="34"/>
    </row>
    <row r="63" spans="2:35" ht="13.5">
      <c r="B63" s="11"/>
      <c r="C63" s="5" t="s">
        <v>29</v>
      </c>
      <c r="D63" s="969">
        <v>335185</v>
      </c>
      <c r="E63" s="969">
        <v>330914</v>
      </c>
      <c r="F63" s="969">
        <v>318769</v>
      </c>
      <c r="G63" s="969">
        <v>313226</v>
      </c>
      <c r="H63" s="969">
        <v>299669</v>
      </c>
      <c r="I63" s="969">
        <v>279551</v>
      </c>
      <c r="J63" s="117" t="s">
        <v>19</v>
      </c>
      <c r="K63" s="117" t="s">
        <v>19</v>
      </c>
      <c r="L63" s="117" t="s">
        <v>19</v>
      </c>
      <c r="M63" s="117" t="s">
        <v>19</v>
      </c>
      <c r="N63" s="1133" t="s">
        <v>19</v>
      </c>
      <c r="O63" s="1134" t="s">
        <v>19</v>
      </c>
      <c r="P63" s="117" t="s">
        <v>19</v>
      </c>
      <c r="Q63" s="117" t="s">
        <v>19</v>
      </c>
      <c r="R63" s="117" t="s">
        <v>19</v>
      </c>
      <c r="S63" s="117" t="s">
        <v>19</v>
      </c>
      <c r="T63" s="117" t="s">
        <v>19</v>
      </c>
      <c r="U63" s="1133" t="s">
        <v>19</v>
      </c>
      <c r="V63" s="117" t="s">
        <v>19</v>
      </c>
      <c r="W63" s="1134" t="s">
        <v>19</v>
      </c>
      <c r="X63" s="1134" t="s">
        <v>19</v>
      </c>
      <c r="Y63" s="117" t="s">
        <v>19</v>
      </c>
      <c r="Z63" s="117" t="s">
        <v>19</v>
      </c>
      <c r="AA63" s="117" t="s">
        <v>19</v>
      </c>
      <c r="AB63" s="1326" t="s">
        <v>19</v>
      </c>
      <c r="AC63" s="830"/>
      <c r="AD63" s="34"/>
      <c r="AE63" s="34"/>
      <c r="AF63" s="34"/>
      <c r="AG63" s="34"/>
      <c r="AH63" s="34"/>
      <c r="AI63" s="34"/>
    </row>
    <row r="64" spans="2:35" ht="13.5">
      <c r="B64" s="13"/>
      <c r="C64" s="7" t="s">
        <v>30</v>
      </c>
      <c r="D64" s="968">
        <v>473778</v>
      </c>
      <c r="E64" s="968">
        <v>492861</v>
      </c>
      <c r="F64" s="968">
        <v>488728</v>
      </c>
      <c r="G64" s="968">
        <v>462383</v>
      </c>
      <c r="H64" s="968">
        <v>450046</v>
      </c>
      <c r="I64" s="968">
        <v>440755</v>
      </c>
      <c r="J64" s="65" t="s">
        <v>19</v>
      </c>
      <c r="K64" s="65" t="s">
        <v>19</v>
      </c>
      <c r="L64" s="1131" t="s">
        <v>19</v>
      </c>
      <c r="M64" s="1131" t="s">
        <v>19</v>
      </c>
      <c r="N64" s="1132" t="s">
        <v>19</v>
      </c>
      <c r="O64" s="65" t="s">
        <v>19</v>
      </c>
      <c r="P64" s="1131" t="s">
        <v>19</v>
      </c>
      <c r="Q64" s="1131" t="s">
        <v>19</v>
      </c>
      <c r="R64" s="1131" t="s">
        <v>19</v>
      </c>
      <c r="S64" s="1131" t="s">
        <v>19</v>
      </c>
      <c r="T64" s="1131" t="s">
        <v>19</v>
      </c>
      <c r="U64" s="1132" t="s">
        <v>19</v>
      </c>
      <c r="V64" s="1131" t="s">
        <v>19</v>
      </c>
      <c r="W64" s="65" t="s">
        <v>19</v>
      </c>
      <c r="X64" s="65" t="s">
        <v>19</v>
      </c>
      <c r="Y64" s="1131" t="s">
        <v>19</v>
      </c>
      <c r="Z64" s="1131" t="s">
        <v>19</v>
      </c>
      <c r="AA64" s="1131" t="s">
        <v>19</v>
      </c>
      <c r="AB64" s="1325" t="s">
        <v>19</v>
      </c>
      <c r="AC64" s="840"/>
      <c r="AD64" s="34"/>
      <c r="AE64" s="34"/>
      <c r="AF64" s="34"/>
      <c r="AG64" s="34"/>
      <c r="AH64" s="34"/>
      <c r="AI64" s="34"/>
    </row>
    <row r="65" spans="2:35" ht="13.5">
      <c r="B65" s="13"/>
      <c r="C65" s="7" t="s">
        <v>31</v>
      </c>
      <c r="D65" s="968">
        <v>348564</v>
      </c>
      <c r="E65" s="968">
        <v>350863</v>
      </c>
      <c r="F65" s="968">
        <v>341249</v>
      </c>
      <c r="G65" s="968">
        <v>330148</v>
      </c>
      <c r="H65" s="968">
        <v>324349</v>
      </c>
      <c r="I65" s="968">
        <v>307181</v>
      </c>
      <c r="J65" s="65" t="s">
        <v>19</v>
      </c>
      <c r="K65" s="65" t="s">
        <v>19</v>
      </c>
      <c r="L65" s="1131" t="s">
        <v>19</v>
      </c>
      <c r="M65" s="1131" t="s">
        <v>19</v>
      </c>
      <c r="N65" s="1132" t="s">
        <v>19</v>
      </c>
      <c r="O65" s="65" t="s">
        <v>19</v>
      </c>
      <c r="P65" s="1131" t="s">
        <v>19</v>
      </c>
      <c r="Q65" s="1131" t="s">
        <v>19</v>
      </c>
      <c r="R65" s="1131" t="s">
        <v>19</v>
      </c>
      <c r="S65" s="1131" t="s">
        <v>19</v>
      </c>
      <c r="T65" s="1131" t="s">
        <v>19</v>
      </c>
      <c r="U65" s="1132" t="s">
        <v>19</v>
      </c>
      <c r="V65" s="1131" t="s">
        <v>19</v>
      </c>
      <c r="W65" s="65" t="s">
        <v>19</v>
      </c>
      <c r="X65" s="65" t="s">
        <v>19</v>
      </c>
      <c r="Y65" s="1131" t="s">
        <v>19</v>
      </c>
      <c r="Z65" s="1131" t="s">
        <v>19</v>
      </c>
      <c r="AA65" s="1131" t="s">
        <v>19</v>
      </c>
      <c r="AB65" s="1325" t="s">
        <v>19</v>
      </c>
      <c r="AC65" s="840"/>
      <c r="AD65" s="34"/>
      <c r="AE65" s="34"/>
      <c r="AF65" s="34"/>
      <c r="AG65" s="34"/>
      <c r="AH65" s="34"/>
      <c r="AI65" s="34"/>
    </row>
    <row r="66" spans="2:35" ht="13.5">
      <c r="B66" s="10"/>
      <c r="C66" s="8" t="s">
        <v>32</v>
      </c>
      <c r="D66" s="97">
        <v>385646</v>
      </c>
      <c r="E66" s="97">
        <v>390955</v>
      </c>
      <c r="F66" s="97">
        <v>361618</v>
      </c>
      <c r="G66" s="97">
        <v>354518</v>
      </c>
      <c r="H66" s="97">
        <v>347527</v>
      </c>
      <c r="I66" s="97">
        <v>326245</v>
      </c>
      <c r="J66" s="1124" t="s">
        <v>19</v>
      </c>
      <c r="K66" s="1124" t="s">
        <v>19</v>
      </c>
      <c r="L66" s="1141" t="s">
        <v>19</v>
      </c>
      <c r="M66" s="1141" t="s">
        <v>19</v>
      </c>
      <c r="N66" s="1142" t="s">
        <v>19</v>
      </c>
      <c r="O66" s="1124" t="s">
        <v>19</v>
      </c>
      <c r="P66" s="1141" t="s">
        <v>19</v>
      </c>
      <c r="Q66" s="1141" t="s">
        <v>19</v>
      </c>
      <c r="R66" s="1141" t="s">
        <v>19</v>
      </c>
      <c r="S66" s="1141" t="s">
        <v>19</v>
      </c>
      <c r="T66" s="1141" t="s">
        <v>19</v>
      </c>
      <c r="U66" s="1142" t="s">
        <v>19</v>
      </c>
      <c r="V66" s="1141" t="s">
        <v>19</v>
      </c>
      <c r="W66" s="1124" t="s">
        <v>19</v>
      </c>
      <c r="X66" s="1124" t="s">
        <v>19</v>
      </c>
      <c r="Y66" s="1141" t="s">
        <v>19</v>
      </c>
      <c r="Z66" s="1141" t="s">
        <v>19</v>
      </c>
      <c r="AA66" s="1141" t="s">
        <v>19</v>
      </c>
      <c r="AB66" s="1330" t="s">
        <v>19</v>
      </c>
      <c r="AC66" s="840"/>
      <c r="AD66" s="34"/>
      <c r="AE66" s="34"/>
      <c r="AF66" s="34"/>
      <c r="AG66" s="34"/>
      <c r="AH66" s="34"/>
      <c r="AI66" s="34"/>
    </row>
    <row r="67" spans="2:35" ht="13.5">
      <c r="B67" s="3">
        <v>2</v>
      </c>
      <c r="C67" s="4" t="s">
        <v>33</v>
      </c>
      <c r="D67" s="59">
        <v>1921494</v>
      </c>
      <c r="E67" s="59">
        <v>1771982</v>
      </c>
      <c r="F67" s="59">
        <v>1755629</v>
      </c>
      <c r="G67" s="59">
        <v>1659081</v>
      </c>
      <c r="H67" s="59">
        <v>1661063</v>
      </c>
      <c r="I67" s="59">
        <v>1635767</v>
      </c>
      <c r="J67" s="59">
        <v>1476163</v>
      </c>
      <c r="K67" s="59">
        <v>2363283</v>
      </c>
      <c r="L67" s="1143">
        <v>2001062</v>
      </c>
      <c r="M67" s="72">
        <v>1828481</v>
      </c>
      <c r="N67" s="83">
        <v>1661602</v>
      </c>
      <c r="O67" s="59">
        <v>1609619</v>
      </c>
      <c r="P67" s="72">
        <v>1533049</v>
      </c>
      <c r="Q67" s="72">
        <v>1491962</v>
      </c>
      <c r="R67" s="72">
        <v>1443905</v>
      </c>
      <c r="S67" s="72">
        <v>1463983</v>
      </c>
      <c r="T67" s="72">
        <v>1476266</v>
      </c>
      <c r="U67" s="83">
        <v>1445862</v>
      </c>
      <c r="V67" s="72">
        <v>1382369</v>
      </c>
      <c r="W67" s="59">
        <v>1399132</v>
      </c>
      <c r="X67" s="59">
        <v>1513542</v>
      </c>
      <c r="Y67" s="72">
        <v>1502737</v>
      </c>
      <c r="Z67" s="72">
        <v>1424349</v>
      </c>
      <c r="AA67" s="72">
        <v>1371316</v>
      </c>
      <c r="AB67" s="1191">
        <v>1685443</v>
      </c>
      <c r="AC67" s="842"/>
      <c r="AD67" s="34"/>
      <c r="AE67" s="34"/>
      <c r="AF67" s="34"/>
      <c r="AG67" s="34"/>
      <c r="AH67" s="34"/>
      <c r="AI67" s="34"/>
    </row>
    <row r="68" spans="2:35" ht="13.5">
      <c r="B68" s="3">
        <v>3</v>
      </c>
      <c r="C68" s="4" t="s">
        <v>42</v>
      </c>
      <c r="D68" s="60">
        <v>311968</v>
      </c>
      <c r="E68" s="60">
        <v>322986</v>
      </c>
      <c r="F68" s="60">
        <v>293498</v>
      </c>
      <c r="G68" s="60">
        <v>284341</v>
      </c>
      <c r="H68" s="60">
        <v>251925</v>
      </c>
      <c r="I68" s="60">
        <v>245284</v>
      </c>
      <c r="J68" s="60">
        <v>226806</v>
      </c>
      <c r="K68" s="60">
        <v>228042</v>
      </c>
      <c r="L68" s="69">
        <v>223822</v>
      </c>
      <c r="M68" s="73">
        <v>242352</v>
      </c>
      <c r="N68" s="84">
        <v>232457</v>
      </c>
      <c r="O68" s="60">
        <v>225412</v>
      </c>
      <c r="P68" s="73">
        <v>278504</v>
      </c>
      <c r="Q68" s="73">
        <v>230952</v>
      </c>
      <c r="R68" s="73">
        <v>236700</v>
      </c>
      <c r="S68" s="73">
        <v>225724</v>
      </c>
      <c r="T68" s="73">
        <v>211624</v>
      </c>
      <c r="U68" s="84">
        <v>198577</v>
      </c>
      <c r="V68" s="73">
        <v>199068</v>
      </c>
      <c r="W68" s="60">
        <v>188978</v>
      </c>
      <c r="X68" s="60">
        <v>210790</v>
      </c>
      <c r="Y68" s="73">
        <v>177958</v>
      </c>
      <c r="Z68" s="73">
        <v>188231</v>
      </c>
      <c r="AA68" s="73">
        <v>179457</v>
      </c>
      <c r="AB68" s="1192">
        <v>183314</v>
      </c>
      <c r="AC68" s="837"/>
      <c r="AD68" s="34"/>
      <c r="AE68" s="34"/>
      <c r="AF68" s="34"/>
      <c r="AG68" s="34"/>
      <c r="AH68" s="34"/>
      <c r="AI68" s="34"/>
    </row>
    <row r="69" spans="2:35" ht="13.5">
      <c r="B69" s="3">
        <v>4</v>
      </c>
      <c r="C69" s="4" t="s">
        <v>44</v>
      </c>
      <c r="D69" s="60">
        <v>1526887</v>
      </c>
      <c r="E69" s="60">
        <v>1499524</v>
      </c>
      <c r="F69" s="60">
        <v>1436285</v>
      </c>
      <c r="G69" s="60">
        <v>1485565</v>
      </c>
      <c r="H69" s="60">
        <v>1453168</v>
      </c>
      <c r="I69" s="60">
        <v>1394325</v>
      </c>
      <c r="J69" s="60">
        <v>1437732</v>
      </c>
      <c r="K69" s="60">
        <v>1543996</v>
      </c>
      <c r="L69" s="69">
        <v>1571669</v>
      </c>
      <c r="M69" s="73">
        <v>1849105</v>
      </c>
      <c r="N69" s="84">
        <v>1887342</v>
      </c>
      <c r="O69" s="60">
        <v>1698349</v>
      </c>
      <c r="P69" s="73">
        <v>1692950</v>
      </c>
      <c r="Q69" s="73">
        <v>1678373</v>
      </c>
      <c r="R69" s="73">
        <v>1706341</v>
      </c>
      <c r="S69" s="73">
        <v>1670678</v>
      </c>
      <c r="T69" s="73">
        <v>1695718</v>
      </c>
      <c r="U69" s="84">
        <v>1695860</v>
      </c>
      <c r="V69" s="73">
        <v>1682757</v>
      </c>
      <c r="W69" s="60">
        <v>1741718</v>
      </c>
      <c r="X69" s="60">
        <v>1751900</v>
      </c>
      <c r="Y69" s="73">
        <v>1772161</v>
      </c>
      <c r="Z69" s="73">
        <v>1751975</v>
      </c>
      <c r="AA69" s="73">
        <v>1739709</v>
      </c>
      <c r="AB69" s="1192">
        <v>1755862</v>
      </c>
      <c r="AC69" s="837"/>
      <c r="AD69" s="34"/>
      <c r="AE69" s="34"/>
      <c r="AF69" s="34"/>
      <c r="AG69" s="34"/>
      <c r="AH69" s="34"/>
      <c r="AI69" s="34"/>
    </row>
    <row r="70" spans="2:35" ht="13.5">
      <c r="B70" s="3">
        <v>5</v>
      </c>
      <c r="C70" s="4" t="s">
        <v>45</v>
      </c>
      <c r="D70" s="60">
        <v>1276417</v>
      </c>
      <c r="E70" s="60">
        <v>1330164</v>
      </c>
      <c r="F70" s="60">
        <v>1272776</v>
      </c>
      <c r="G70" s="60">
        <v>1251553</v>
      </c>
      <c r="H70" s="60">
        <v>1242541</v>
      </c>
      <c r="I70" s="60">
        <v>1170084</v>
      </c>
      <c r="J70" s="60">
        <v>1180811</v>
      </c>
      <c r="K70" s="60">
        <v>1242493</v>
      </c>
      <c r="L70" s="69">
        <v>1238584</v>
      </c>
      <c r="M70" s="73">
        <v>1386129</v>
      </c>
      <c r="N70" s="84">
        <v>1382264</v>
      </c>
      <c r="O70" s="60">
        <v>1344475</v>
      </c>
      <c r="P70" s="73">
        <v>1315122</v>
      </c>
      <c r="Q70" s="73">
        <v>1316102</v>
      </c>
      <c r="R70" s="69">
        <v>1311981</v>
      </c>
      <c r="S70" s="73">
        <v>1287786</v>
      </c>
      <c r="T70" s="73">
        <v>1290120</v>
      </c>
      <c r="U70" s="84">
        <v>1256074</v>
      </c>
      <c r="V70" s="73">
        <v>1291046</v>
      </c>
      <c r="W70" s="60">
        <v>1291501</v>
      </c>
      <c r="X70" s="60">
        <v>1291589</v>
      </c>
      <c r="Y70" s="73">
        <v>1295029</v>
      </c>
      <c r="Z70" s="73">
        <v>1311860</v>
      </c>
      <c r="AA70" s="73">
        <v>1309128</v>
      </c>
      <c r="AB70" s="1192">
        <v>1313978</v>
      </c>
      <c r="AC70" s="837"/>
      <c r="AD70" s="34"/>
      <c r="AE70" s="34"/>
      <c r="AF70" s="34"/>
      <c r="AG70" s="34"/>
      <c r="AH70" s="34"/>
      <c r="AI70" s="34"/>
    </row>
    <row r="71" spans="2:35" ht="14.25" thickBot="1">
      <c r="B71" s="32">
        <v>6</v>
      </c>
      <c r="C71" s="33" t="s">
        <v>64</v>
      </c>
      <c r="D71" s="105">
        <v>322690</v>
      </c>
      <c r="E71" s="105">
        <v>320647</v>
      </c>
      <c r="F71" s="105">
        <v>307457</v>
      </c>
      <c r="G71" s="105">
        <v>301528</v>
      </c>
      <c r="H71" s="105">
        <v>297877</v>
      </c>
      <c r="I71" s="105">
        <v>293796</v>
      </c>
      <c r="J71" s="105">
        <v>284903</v>
      </c>
      <c r="K71" s="105">
        <v>291668</v>
      </c>
      <c r="L71" s="106">
        <v>292507</v>
      </c>
      <c r="M71" s="106">
        <v>315881</v>
      </c>
      <c r="N71" s="107">
        <v>337709</v>
      </c>
      <c r="O71" s="105">
        <v>311397</v>
      </c>
      <c r="P71" s="106">
        <v>301975</v>
      </c>
      <c r="Q71" s="106">
        <v>310700</v>
      </c>
      <c r="R71" s="106">
        <v>308450</v>
      </c>
      <c r="S71" s="106">
        <v>302308</v>
      </c>
      <c r="T71" s="106">
        <v>311641</v>
      </c>
      <c r="U71" s="107">
        <v>290336</v>
      </c>
      <c r="V71" s="106">
        <v>299907</v>
      </c>
      <c r="W71" s="105">
        <v>299491</v>
      </c>
      <c r="X71" s="105">
        <v>290921</v>
      </c>
      <c r="Y71" s="106">
        <v>286496</v>
      </c>
      <c r="Z71" s="106">
        <v>262553</v>
      </c>
      <c r="AA71" s="106">
        <v>287550</v>
      </c>
      <c r="AB71" s="1193">
        <v>284964</v>
      </c>
      <c r="AC71" s="837"/>
      <c r="AD71" s="34"/>
      <c r="AE71" s="34"/>
      <c r="AF71" s="34"/>
      <c r="AG71" s="34"/>
      <c r="AH71" s="34"/>
      <c r="AI71" s="34"/>
    </row>
    <row r="72" spans="2:35" ht="14.25" thickBot="1">
      <c r="B72" s="102"/>
      <c r="C72" s="90"/>
      <c r="D72" s="169"/>
      <c r="E72" s="169"/>
      <c r="F72" s="169"/>
      <c r="G72" s="169"/>
      <c r="H72" s="169"/>
      <c r="I72" s="169"/>
      <c r="J72" s="169"/>
      <c r="K72" s="169"/>
      <c r="L72" s="173"/>
      <c r="M72" s="173"/>
      <c r="N72" s="177"/>
      <c r="O72" s="169"/>
      <c r="P72" s="173"/>
      <c r="Q72" s="173"/>
      <c r="R72" s="173"/>
      <c r="S72" s="173"/>
      <c r="T72" s="173"/>
      <c r="U72" s="177"/>
      <c r="V72" s="173"/>
      <c r="W72" s="169"/>
      <c r="X72" s="169"/>
      <c r="Y72" s="173"/>
      <c r="Z72" s="173"/>
      <c r="AA72" s="173"/>
      <c r="AB72" s="1203"/>
      <c r="AC72" s="842"/>
      <c r="AD72" s="34"/>
      <c r="AE72" s="34"/>
      <c r="AF72" s="34"/>
      <c r="AG72" s="821"/>
      <c r="AH72" s="820"/>
      <c r="AI72" s="821"/>
    </row>
    <row r="73" spans="2:35" ht="14.25" thickBot="1">
      <c r="B73" s="2"/>
      <c r="C73" s="16" t="s">
        <v>121</v>
      </c>
      <c r="D73" s="62">
        <f>SUM(D5,D11,D14,D21,D28,D29,D31,D40,D43,D48,D51,D55,D56,D60)</f>
        <v>179964834</v>
      </c>
      <c r="E73" s="62">
        <f>SUM(E5,E11,E14,E21,E28,E29,E31,E40,E43,E48,E51,E55,E56,E60)</f>
        <v>177509400</v>
      </c>
      <c r="F73" s="62">
        <f>SUM(F5,F11,F14,F21,F28,F29,F31,F40,F43,F48,F51,F55,F56,F60)</f>
        <v>173530772</v>
      </c>
      <c r="G73" s="62">
        <f>SUM(G5,G11,G14,G21,G28,G29,G31,G40,G43,G48,G51,G55,G56,G60)</f>
        <v>172411866</v>
      </c>
      <c r="H73" s="62">
        <f>SUM(H5,H11,H14,H21,H28,H29,H31,H40,H43,H48,H51,H55,H56,H60)</f>
        <v>168994368</v>
      </c>
      <c r="I73" s="62">
        <f>SUM(I5,I11,I14,I21,I28,I29,I31,I40,I43,I48,I51,I54,I60)</f>
        <v>164533248</v>
      </c>
      <c r="J73" s="62">
        <f>SUM(J4,J10,J14,J20,J28,J29,J31,J39,J42,J47,J51,J54,J59)</f>
        <v>176266631</v>
      </c>
      <c r="K73" s="62">
        <f>SUM(K4,K10,K13,K20,K28:K30,K39,K42,K47,K51,K54,K59)</f>
        <v>191063115</v>
      </c>
      <c r="L73" s="75">
        <f>SUM(L4,L10,L13,L20,L28:L30,L39,L42,L47,L51,L54,L59)</f>
        <v>193885125</v>
      </c>
      <c r="M73" s="75">
        <f>SUM(M4,M10,M13,M20,M28:M30,M39,M42,M47,M50,M54,M59)</f>
        <v>210015453</v>
      </c>
      <c r="N73" s="86">
        <f>SUM(N4,N10,N13,N20,N28:N30,N39,N42,N47,N50,N54,N59)</f>
        <v>209297278</v>
      </c>
      <c r="O73" s="62">
        <f>SUM(O4,O10,O13,O20,O28:O30,O39,O42,O47,O50,O54,O59)</f>
        <v>198013598</v>
      </c>
      <c r="P73" s="75">
        <f aca="true" t="shared" si="0" ref="P73:U73">SUM(P4,P10,P13,P20,P28:P30,P39,P42,P47,P50,P54,P59)</f>
        <v>193761651</v>
      </c>
      <c r="Q73" s="75">
        <f t="shared" si="0"/>
        <v>192431236</v>
      </c>
      <c r="R73" s="75">
        <f t="shared" si="0"/>
        <v>189153882</v>
      </c>
      <c r="S73" s="75">
        <f t="shared" si="0"/>
        <v>190048912</v>
      </c>
      <c r="T73" s="75">
        <f t="shared" si="0"/>
        <v>190215659</v>
      </c>
      <c r="U73" s="86">
        <f t="shared" si="0"/>
        <v>187156954</v>
      </c>
      <c r="V73" s="75">
        <f>SUM(V4,V10,V13,V20,V28:V30,V39,V42,V47,V50,V54,V59)</f>
        <v>189268392</v>
      </c>
      <c r="W73" s="62">
        <v>190448796</v>
      </c>
      <c r="X73" s="62">
        <v>191332982</v>
      </c>
      <c r="Y73" s="75">
        <v>192506917</v>
      </c>
      <c r="Z73" s="75">
        <v>187361320</v>
      </c>
      <c r="AA73" s="75">
        <v>188318619</v>
      </c>
      <c r="AB73" s="1195">
        <v>193586863</v>
      </c>
      <c r="AC73" s="376"/>
      <c r="AD73" s="34"/>
      <c r="AE73" s="34"/>
      <c r="AF73" s="34"/>
      <c r="AG73" s="821"/>
      <c r="AH73" s="820"/>
      <c r="AI73" s="34"/>
    </row>
    <row r="74" spans="2:35" ht="14.25" thickBot="1">
      <c r="B74" s="2"/>
      <c r="C74" s="16" t="s">
        <v>71</v>
      </c>
      <c r="D74" s="62">
        <f>SUM(D6:D9,D12,D15:D19,D22:D27,D32:D38,D41,D44:D46,D49,D52:D53,D57:D58,D61,D63:D71)</f>
        <v>31905919</v>
      </c>
      <c r="E74" s="62">
        <f>SUM(E6:E9,E12,E15:E19,E22:E27,E32:E38,E41,E44:E46,E49,E52:E53,E57:E58,E61,E63:E71)</f>
        <v>32007081</v>
      </c>
      <c r="F74" s="62">
        <f>SUM(F6:F9,F12,F15:F19,F22:F27,F32:F38,F41,F44:F46,F49,F52:F53,F57:F58,F61,F63:F71)</f>
        <v>31270080</v>
      </c>
      <c r="G74" s="62">
        <f>SUM(G6:G9,G12,G15:G19,G22:G27,G32:G38,G41,G44:G46,G49,G52:G53,G57:G58,G61,G63:G71)</f>
        <v>31309902</v>
      </c>
      <c r="H74" s="62">
        <f>SUM(H6:H9,H12,H15:H19,H22:H27,H32:H38,H41,H44:H46,H49,H52:H53,H57:H58,H61,H63:H71)</f>
        <v>30400531</v>
      </c>
      <c r="I74" s="62">
        <f>SUM(I6:I9,I12,I15:I19,I22:I27,I32:I38,I41,I44:I46,I49,I52:I53,I61,I63:I71)</f>
        <v>28006146</v>
      </c>
      <c r="J74" s="62">
        <f>SUM(J15:J19,J32:J38,J52:J53,J62,J67:J71)</f>
        <v>17542795</v>
      </c>
      <c r="K74" s="62">
        <f>SUM(K19,K52:K53,K62,K67:K71)</f>
        <v>8656933</v>
      </c>
      <c r="L74" s="75">
        <f>SUM(L19,L52:L53,L62,L67:L71)</f>
        <v>8337355</v>
      </c>
      <c r="M74" s="75">
        <f>SUM(M19,M62,M67:M71)</f>
        <v>7770596</v>
      </c>
      <c r="N74" s="86">
        <f>SUM(N19,N62,N67:N71)</f>
        <v>7672683</v>
      </c>
      <c r="O74" s="62">
        <f>SUM(O62,O67:O71)</f>
        <v>6626916</v>
      </c>
      <c r="P74" s="75">
        <f aca="true" t="shared" si="1" ref="P74:U74">SUM(P62,P67:P71)</f>
        <v>6520333</v>
      </c>
      <c r="Q74" s="75">
        <f t="shared" si="1"/>
        <v>6416974</v>
      </c>
      <c r="R74" s="75">
        <f t="shared" si="1"/>
        <v>6374426</v>
      </c>
      <c r="S74" s="75">
        <f t="shared" si="1"/>
        <v>6340875</v>
      </c>
      <c r="T74" s="75">
        <f t="shared" si="1"/>
        <v>6359811</v>
      </c>
      <c r="U74" s="86">
        <f t="shared" si="1"/>
        <v>6219882</v>
      </c>
      <c r="V74" s="75">
        <f>SUM(V62,V67:V71)</f>
        <v>6201616</v>
      </c>
      <c r="W74" s="62">
        <v>6292650</v>
      </c>
      <c r="X74" s="62">
        <v>6402568</v>
      </c>
      <c r="Y74" s="75">
        <v>6371722</v>
      </c>
      <c r="Z74" s="75">
        <v>6247840</v>
      </c>
      <c r="AA74" s="75">
        <v>6147309</v>
      </c>
      <c r="AB74" s="1195">
        <v>9255001</v>
      </c>
      <c r="AC74" s="376"/>
      <c r="AD74" s="34"/>
      <c r="AE74" s="34"/>
      <c r="AF74" s="34"/>
      <c r="AG74" s="821"/>
      <c r="AH74" s="820"/>
      <c r="AI74" s="34"/>
    </row>
    <row r="75" spans="2:35" ht="14.25" thickBot="1">
      <c r="B75" s="32"/>
      <c r="C75" s="33"/>
      <c r="D75" s="61"/>
      <c r="E75" s="61"/>
      <c r="F75" s="61"/>
      <c r="G75" s="61"/>
      <c r="H75" s="61"/>
      <c r="I75" s="61"/>
      <c r="J75" s="61"/>
      <c r="K75" s="61"/>
      <c r="L75" s="74"/>
      <c r="M75" s="74"/>
      <c r="N75" s="85"/>
      <c r="O75" s="61"/>
      <c r="P75" s="74"/>
      <c r="Q75" s="74"/>
      <c r="R75" s="74"/>
      <c r="S75" s="74"/>
      <c r="T75" s="74"/>
      <c r="U75" s="85"/>
      <c r="V75" s="74"/>
      <c r="W75" s="61"/>
      <c r="X75" s="61"/>
      <c r="Y75" s="74"/>
      <c r="Z75" s="74"/>
      <c r="AA75" s="74"/>
      <c r="AB75" s="1196"/>
      <c r="AC75" s="122"/>
      <c r="AD75" s="34"/>
      <c r="AE75" s="34"/>
      <c r="AF75" s="34"/>
      <c r="AG75" s="821"/>
      <c r="AH75" s="820"/>
      <c r="AI75" s="34"/>
    </row>
    <row r="76" spans="2:38" ht="14.25" thickBot="1">
      <c r="B76" s="2"/>
      <c r="C76" s="16" t="s">
        <v>72</v>
      </c>
      <c r="D76" s="62">
        <f>SUM(D73:D74)</f>
        <v>211870753</v>
      </c>
      <c r="E76" s="62">
        <f>SUM(E73:E74)</f>
        <v>209516481</v>
      </c>
      <c r="F76" s="62">
        <f>SUM(F73:F74)</f>
        <v>204800852</v>
      </c>
      <c r="G76" s="62">
        <f>SUM(G73:G74)</f>
        <v>203721768</v>
      </c>
      <c r="H76" s="62">
        <f>SUM(H73:H74)</f>
        <v>199394899</v>
      </c>
      <c r="I76" s="62">
        <f>SUM(I73,I74)</f>
        <v>192539394</v>
      </c>
      <c r="J76" s="62">
        <f aca="true" t="shared" si="2" ref="J76:O76">SUM(J73:J74)</f>
        <v>193809426</v>
      </c>
      <c r="K76" s="62">
        <f t="shared" si="2"/>
        <v>199720048</v>
      </c>
      <c r="L76" s="75">
        <f t="shared" si="2"/>
        <v>202222480</v>
      </c>
      <c r="M76" s="75">
        <f t="shared" si="2"/>
        <v>217786049</v>
      </c>
      <c r="N76" s="86">
        <f t="shared" si="2"/>
        <v>216969961</v>
      </c>
      <c r="O76" s="62">
        <f t="shared" si="2"/>
        <v>204640514</v>
      </c>
      <c r="P76" s="75">
        <f aca="true" t="shared" si="3" ref="P76:U76">SUM(P73:P74)</f>
        <v>200281984</v>
      </c>
      <c r="Q76" s="75">
        <f t="shared" si="3"/>
        <v>198848210</v>
      </c>
      <c r="R76" s="75">
        <f t="shared" si="3"/>
        <v>195528308</v>
      </c>
      <c r="S76" s="75">
        <f t="shared" si="3"/>
        <v>196389787</v>
      </c>
      <c r="T76" s="75">
        <f t="shared" si="3"/>
        <v>196575470</v>
      </c>
      <c r="U76" s="86">
        <f t="shared" si="3"/>
        <v>193376836</v>
      </c>
      <c r="V76" s="75">
        <f>SUM(V73:V74)</f>
        <v>195470008</v>
      </c>
      <c r="W76" s="62">
        <v>196741446</v>
      </c>
      <c r="X76" s="62">
        <v>197735550</v>
      </c>
      <c r="Y76" s="75">
        <v>198878639</v>
      </c>
      <c r="Z76" s="75">
        <v>193609160</v>
      </c>
      <c r="AA76" s="75">
        <v>194465928</v>
      </c>
      <c r="AB76" s="1195">
        <v>202841864</v>
      </c>
      <c r="AC76" s="376"/>
      <c r="AD76" s="34"/>
      <c r="AE76" s="34"/>
      <c r="AF76" s="34"/>
      <c r="AG76" s="821"/>
      <c r="AH76" s="820"/>
      <c r="AI76" s="34"/>
      <c r="AJ76" s="34"/>
      <c r="AK76" s="34"/>
      <c r="AL76" s="34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43"/>
      <c r="N77" s="343"/>
      <c r="O77" s="343"/>
      <c r="P77" s="846"/>
      <c r="Q77" s="846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1"/>
      <c r="AE77" s="1"/>
      <c r="AF77" s="1"/>
      <c r="AG77" s="1"/>
      <c r="AH77" s="1"/>
      <c r="AI77" s="821"/>
      <c r="AJ77" s="820"/>
      <c r="AK77" s="34"/>
      <c r="AL77" s="34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91"/>
  <sheetViews>
    <sheetView view="pageBreakPreview" zoomScale="60" zoomScaleNormal="60" zoomScalePageLayoutView="0" workbookViewId="0" topLeftCell="A1">
      <pane xSplit="3" ySplit="3" topLeftCell="D4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1" sqref="A1"/>
    </sheetView>
  </sheetViews>
  <sheetFormatPr defaultColWidth="9.00390625" defaultRowHeight="13.5"/>
  <cols>
    <col min="1" max="1" width="2.875" style="0" customWidth="1"/>
    <col min="3" max="3" width="12.875" style="0" customWidth="1"/>
    <col min="29" max="29" width="1.75390625" style="0" customWidth="1"/>
  </cols>
  <sheetData>
    <row r="1" spans="2:32" ht="20.25">
      <c r="B1" s="459" t="s">
        <v>190</v>
      </c>
      <c r="C1" s="88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</row>
    <row r="2" spans="2:32" ht="15" thickBot="1">
      <c r="B2" s="170"/>
      <c r="C2" s="170"/>
      <c r="D2" s="170" t="s">
        <v>188</v>
      </c>
      <c r="E2" s="752"/>
      <c r="F2" s="75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 t="s">
        <v>146</v>
      </c>
      <c r="AC2" s="112"/>
      <c r="AD2" s="1"/>
      <c r="AE2" s="180"/>
      <c r="AF2" s="180"/>
    </row>
    <row r="3" spans="2:32" ht="15" thickBot="1">
      <c r="B3" s="113"/>
      <c r="C3" s="127"/>
      <c r="D3" s="130" t="s">
        <v>8</v>
      </c>
      <c r="E3" s="130" t="s">
        <v>9</v>
      </c>
      <c r="F3" s="131" t="s">
        <v>10</v>
      </c>
      <c r="G3" s="129" t="s">
        <v>11</v>
      </c>
      <c r="H3" s="129" t="s">
        <v>12</v>
      </c>
      <c r="I3" s="1144" t="s">
        <v>196</v>
      </c>
      <c r="J3" s="1144" t="s">
        <v>197</v>
      </c>
      <c r="K3" s="129" t="s">
        <v>77</v>
      </c>
      <c r="L3" s="130" t="s">
        <v>78</v>
      </c>
      <c r="M3" s="131" t="s">
        <v>79</v>
      </c>
      <c r="N3" s="129" t="s">
        <v>80</v>
      </c>
      <c r="O3" s="129" t="s">
        <v>81</v>
      </c>
      <c r="P3" s="130" t="s">
        <v>82</v>
      </c>
      <c r="Q3" s="130" t="s">
        <v>83</v>
      </c>
      <c r="R3" s="130" t="s">
        <v>84</v>
      </c>
      <c r="S3" s="130" t="s">
        <v>85</v>
      </c>
      <c r="T3" s="131" t="s">
        <v>86</v>
      </c>
      <c r="U3" s="130" t="s">
        <v>87</v>
      </c>
      <c r="V3" s="130" t="s">
        <v>88</v>
      </c>
      <c r="W3" s="129" t="s">
        <v>235</v>
      </c>
      <c r="X3" s="129" t="s">
        <v>236</v>
      </c>
      <c r="Y3" s="130" t="s">
        <v>244</v>
      </c>
      <c r="Z3" s="130" t="s">
        <v>247</v>
      </c>
      <c r="AA3" s="130" t="s">
        <v>75</v>
      </c>
      <c r="AB3" s="1179" t="s">
        <v>254</v>
      </c>
      <c r="AC3" s="132"/>
      <c r="AD3" s="166"/>
      <c r="AE3" s="166"/>
      <c r="AF3" s="166"/>
    </row>
    <row r="4" spans="2:32" ht="13.5">
      <c r="B4" s="3">
        <v>1</v>
      </c>
      <c r="C4" s="4" t="s">
        <v>14</v>
      </c>
      <c r="D4" s="939" t="s">
        <v>19</v>
      </c>
      <c r="E4" s="939" t="s">
        <v>19</v>
      </c>
      <c r="F4" s="939" t="s">
        <v>19</v>
      </c>
      <c r="G4" s="939" t="s">
        <v>19</v>
      </c>
      <c r="H4" s="939" t="s">
        <v>19</v>
      </c>
      <c r="I4" s="939" t="s">
        <v>19</v>
      </c>
      <c r="J4" s="939">
        <v>87.26948089684849</v>
      </c>
      <c r="K4" s="940">
        <v>88.39494129834254</v>
      </c>
      <c r="L4" s="940">
        <v>89.5</v>
      </c>
      <c r="M4" s="941">
        <v>90.7</v>
      </c>
      <c r="N4" s="942">
        <v>91.8</v>
      </c>
      <c r="O4" s="942">
        <v>92.4</v>
      </c>
      <c r="P4" s="940">
        <v>93.2</v>
      </c>
      <c r="Q4" s="940">
        <v>93.9</v>
      </c>
      <c r="R4" s="940">
        <v>94.6</v>
      </c>
      <c r="S4" s="940">
        <v>95.4</v>
      </c>
      <c r="T4" s="941">
        <v>95.9</v>
      </c>
      <c r="U4" s="940">
        <v>96.2</v>
      </c>
      <c r="V4" s="940">
        <v>97.5</v>
      </c>
      <c r="W4" s="942">
        <v>97.7</v>
      </c>
      <c r="X4" s="942">
        <v>97.6</v>
      </c>
      <c r="Y4" s="940">
        <v>97.6</v>
      </c>
      <c r="Z4" s="940">
        <v>96.6</v>
      </c>
      <c r="AA4" s="940">
        <v>97.7</v>
      </c>
      <c r="AB4" s="1331">
        <v>97.8</v>
      </c>
      <c r="AC4" s="943"/>
      <c r="AD4" s="34"/>
      <c r="AE4" s="34"/>
      <c r="AF4" s="821"/>
    </row>
    <row r="5" spans="2:32" ht="13.5">
      <c r="B5" s="35"/>
      <c r="C5" s="5" t="s">
        <v>14</v>
      </c>
      <c r="D5" s="848">
        <v>90.8</v>
      </c>
      <c r="E5" s="848">
        <v>89.8</v>
      </c>
      <c r="F5" s="848">
        <v>88.9</v>
      </c>
      <c r="G5" s="848">
        <v>87.3</v>
      </c>
      <c r="H5" s="848">
        <v>86.91569783456175</v>
      </c>
      <c r="I5" s="848">
        <v>86.80821638929673</v>
      </c>
      <c r="J5" s="849" t="s">
        <v>19</v>
      </c>
      <c r="K5" s="849" t="s">
        <v>19</v>
      </c>
      <c r="L5" s="849" t="s">
        <v>19</v>
      </c>
      <c r="M5" s="850" t="s">
        <v>19</v>
      </c>
      <c r="N5" s="851" t="s">
        <v>19</v>
      </c>
      <c r="O5" s="851" t="s">
        <v>19</v>
      </c>
      <c r="P5" s="849" t="s">
        <v>19</v>
      </c>
      <c r="Q5" s="849" t="s">
        <v>19</v>
      </c>
      <c r="R5" s="849" t="s">
        <v>19</v>
      </c>
      <c r="S5" s="849" t="s">
        <v>19</v>
      </c>
      <c r="T5" s="850" t="s">
        <v>19</v>
      </c>
      <c r="U5" s="849" t="s">
        <v>19</v>
      </c>
      <c r="V5" s="849" t="s">
        <v>19</v>
      </c>
      <c r="W5" s="851" t="s">
        <v>19</v>
      </c>
      <c r="X5" s="851" t="s">
        <v>19</v>
      </c>
      <c r="Y5" s="849" t="s">
        <v>19</v>
      </c>
      <c r="Z5" s="849" t="s">
        <v>19</v>
      </c>
      <c r="AA5" s="849" t="s">
        <v>19</v>
      </c>
      <c r="AB5" s="1332" t="s">
        <v>19</v>
      </c>
      <c r="AC5" s="924"/>
      <c r="AD5" s="34"/>
      <c r="AE5" s="34"/>
      <c r="AF5" s="34"/>
    </row>
    <row r="6" spans="2:32" ht="13.5">
      <c r="B6" s="6"/>
      <c r="C6" s="7" t="s">
        <v>54</v>
      </c>
      <c r="D6" s="852">
        <v>94.7</v>
      </c>
      <c r="E6" s="852">
        <v>94.5</v>
      </c>
      <c r="F6" s="852">
        <v>93.5</v>
      </c>
      <c r="G6" s="852">
        <v>93.3</v>
      </c>
      <c r="H6" s="852">
        <v>93.48738552831624</v>
      </c>
      <c r="I6" s="852">
        <v>91.51747517862891</v>
      </c>
      <c r="J6" s="853" t="s">
        <v>19</v>
      </c>
      <c r="K6" s="853" t="s">
        <v>19</v>
      </c>
      <c r="L6" s="853" t="s">
        <v>19</v>
      </c>
      <c r="M6" s="854" t="s">
        <v>19</v>
      </c>
      <c r="N6" s="855" t="s">
        <v>19</v>
      </c>
      <c r="O6" s="855" t="s">
        <v>19</v>
      </c>
      <c r="P6" s="853" t="s">
        <v>19</v>
      </c>
      <c r="Q6" s="853" t="s">
        <v>19</v>
      </c>
      <c r="R6" s="853" t="s">
        <v>19</v>
      </c>
      <c r="S6" s="853" t="s">
        <v>19</v>
      </c>
      <c r="T6" s="854" t="s">
        <v>19</v>
      </c>
      <c r="U6" s="853" t="s">
        <v>19</v>
      </c>
      <c r="V6" s="853" t="s">
        <v>19</v>
      </c>
      <c r="W6" s="855" t="s">
        <v>19</v>
      </c>
      <c r="X6" s="855" t="s">
        <v>19</v>
      </c>
      <c r="Y6" s="853" t="s">
        <v>19</v>
      </c>
      <c r="Z6" s="853" t="s">
        <v>19</v>
      </c>
      <c r="AA6" s="853" t="s">
        <v>19</v>
      </c>
      <c r="AB6" s="1333" t="s">
        <v>19</v>
      </c>
      <c r="AC6" s="920"/>
      <c r="AD6" s="34"/>
      <c r="AE6" s="34"/>
      <c r="AF6" s="34"/>
    </row>
    <row r="7" spans="2:32" ht="13.5">
      <c r="B7" s="6"/>
      <c r="C7" s="7" t="s">
        <v>55</v>
      </c>
      <c r="D7" s="852">
        <v>95.7</v>
      </c>
      <c r="E7" s="852">
        <v>95</v>
      </c>
      <c r="F7" s="852">
        <v>94.7</v>
      </c>
      <c r="G7" s="852">
        <v>94.4</v>
      </c>
      <c r="H7" s="852">
        <v>93.70387156874715</v>
      </c>
      <c r="I7" s="852">
        <v>92.06468400483291</v>
      </c>
      <c r="J7" s="853" t="s">
        <v>19</v>
      </c>
      <c r="K7" s="853" t="s">
        <v>19</v>
      </c>
      <c r="L7" s="853" t="s">
        <v>19</v>
      </c>
      <c r="M7" s="854" t="s">
        <v>19</v>
      </c>
      <c r="N7" s="855" t="s">
        <v>19</v>
      </c>
      <c r="O7" s="855" t="s">
        <v>19</v>
      </c>
      <c r="P7" s="853" t="s">
        <v>19</v>
      </c>
      <c r="Q7" s="853" t="s">
        <v>19</v>
      </c>
      <c r="R7" s="853" t="s">
        <v>19</v>
      </c>
      <c r="S7" s="853" t="s">
        <v>19</v>
      </c>
      <c r="T7" s="854" t="s">
        <v>19</v>
      </c>
      <c r="U7" s="853" t="s">
        <v>19</v>
      </c>
      <c r="V7" s="853" t="s">
        <v>19</v>
      </c>
      <c r="W7" s="855" t="s">
        <v>19</v>
      </c>
      <c r="X7" s="855" t="s">
        <v>19</v>
      </c>
      <c r="Y7" s="853" t="s">
        <v>19</v>
      </c>
      <c r="Z7" s="853" t="s">
        <v>19</v>
      </c>
      <c r="AA7" s="853" t="s">
        <v>19</v>
      </c>
      <c r="AB7" s="1333" t="s">
        <v>19</v>
      </c>
      <c r="AC7" s="920"/>
      <c r="AD7" s="34"/>
      <c r="AE7" s="34"/>
      <c r="AF7" s="34"/>
    </row>
    <row r="8" spans="2:32" ht="13.5">
      <c r="B8" s="6"/>
      <c r="C8" s="7" t="s">
        <v>56</v>
      </c>
      <c r="D8" s="852">
        <v>86.4</v>
      </c>
      <c r="E8" s="852">
        <v>85.3</v>
      </c>
      <c r="F8" s="852">
        <v>84.2</v>
      </c>
      <c r="G8" s="852">
        <v>84.2</v>
      </c>
      <c r="H8" s="852">
        <v>83.87695583505807</v>
      </c>
      <c r="I8" s="852">
        <v>83.46480291903029</v>
      </c>
      <c r="J8" s="853" t="s">
        <v>19</v>
      </c>
      <c r="K8" s="853" t="s">
        <v>19</v>
      </c>
      <c r="L8" s="853" t="s">
        <v>19</v>
      </c>
      <c r="M8" s="854" t="s">
        <v>19</v>
      </c>
      <c r="N8" s="855" t="s">
        <v>19</v>
      </c>
      <c r="O8" s="855" t="s">
        <v>19</v>
      </c>
      <c r="P8" s="853" t="s">
        <v>19</v>
      </c>
      <c r="Q8" s="853" t="s">
        <v>19</v>
      </c>
      <c r="R8" s="853" t="s">
        <v>19</v>
      </c>
      <c r="S8" s="853" t="s">
        <v>19</v>
      </c>
      <c r="T8" s="854" t="s">
        <v>19</v>
      </c>
      <c r="U8" s="853" t="s">
        <v>19</v>
      </c>
      <c r="V8" s="853" t="s">
        <v>19</v>
      </c>
      <c r="W8" s="855" t="s">
        <v>19</v>
      </c>
      <c r="X8" s="855" t="s">
        <v>19</v>
      </c>
      <c r="Y8" s="853" t="s">
        <v>19</v>
      </c>
      <c r="Z8" s="853" t="s">
        <v>19</v>
      </c>
      <c r="AA8" s="853" t="s">
        <v>19</v>
      </c>
      <c r="AB8" s="1333" t="s">
        <v>19</v>
      </c>
      <c r="AC8" s="920"/>
      <c r="AD8" s="34"/>
      <c r="AE8" s="34"/>
      <c r="AF8" s="34"/>
    </row>
    <row r="9" spans="2:32" ht="13.5">
      <c r="B9" s="3"/>
      <c r="C9" s="8" t="s">
        <v>57</v>
      </c>
      <c r="D9" s="856">
        <v>98.7</v>
      </c>
      <c r="E9" s="856">
        <v>98.4</v>
      </c>
      <c r="F9" s="856">
        <v>98.5</v>
      </c>
      <c r="G9" s="856">
        <v>98</v>
      </c>
      <c r="H9" s="856">
        <v>97.83843514128742</v>
      </c>
      <c r="I9" s="856">
        <v>97.77234834396083</v>
      </c>
      <c r="J9" s="857" t="s">
        <v>19</v>
      </c>
      <c r="K9" s="857" t="s">
        <v>19</v>
      </c>
      <c r="L9" s="857" t="s">
        <v>19</v>
      </c>
      <c r="M9" s="858" t="s">
        <v>19</v>
      </c>
      <c r="N9" s="859" t="s">
        <v>19</v>
      </c>
      <c r="O9" s="859" t="s">
        <v>19</v>
      </c>
      <c r="P9" s="857" t="s">
        <v>19</v>
      </c>
      <c r="Q9" s="857" t="s">
        <v>19</v>
      </c>
      <c r="R9" s="857" t="s">
        <v>19</v>
      </c>
      <c r="S9" s="857" t="s">
        <v>19</v>
      </c>
      <c r="T9" s="858" t="s">
        <v>19</v>
      </c>
      <c r="U9" s="857" t="s">
        <v>19</v>
      </c>
      <c r="V9" s="857" t="s">
        <v>19</v>
      </c>
      <c r="W9" s="859" t="s">
        <v>19</v>
      </c>
      <c r="X9" s="859" t="s">
        <v>19</v>
      </c>
      <c r="Y9" s="857" t="s">
        <v>19</v>
      </c>
      <c r="Z9" s="857" t="s">
        <v>19</v>
      </c>
      <c r="AA9" s="857" t="s">
        <v>19</v>
      </c>
      <c r="AB9" s="1334" t="s">
        <v>19</v>
      </c>
      <c r="AC9" s="920"/>
      <c r="AD9" s="34"/>
      <c r="AE9" s="34"/>
      <c r="AF9" s="34"/>
    </row>
    <row r="10" spans="2:32" ht="13.5">
      <c r="B10" s="3">
        <v>2</v>
      </c>
      <c r="C10" s="4" t="s">
        <v>15</v>
      </c>
      <c r="D10" s="944" t="s">
        <v>19</v>
      </c>
      <c r="E10" s="944" t="s">
        <v>19</v>
      </c>
      <c r="F10" s="944" t="s">
        <v>19</v>
      </c>
      <c r="G10" s="944" t="s">
        <v>19</v>
      </c>
      <c r="H10" s="944" t="s">
        <v>19</v>
      </c>
      <c r="I10" s="944" t="s">
        <v>19</v>
      </c>
      <c r="J10" s="944">
        <v>91.6757357733043</v>
      </c>
      <c r="K10" s="945">
        <v>91.96499532381718</v>
      </c>
      <c r="L10" s="945">
        <v>92.1</v>
      </c>
      <c r="M10" s="946">
        <v>92.5</v>
      </c>
      <c r="N10" s="947">
        <v>92.2</v>
      </c>
      <c r="O10" s="947">
        <v>92</v>
      </c>
      <c r="P10" s="945">
        <v>92.3</v>
      </c>
      <c r="Q10" s="945">
        <v>92.6</v>
      </c>
      <c r="R10" s="945">
        <v>93.1</v>
      </c>
      <c r="S10" s="945">
        <v>93.4</v>
      </c>
      <c r="T10" s="946">
        <v>94.2</v>
      </c>
      <c r="U10" s="945">
        <v>94.8</v>
      </c>
      <c r="V10" s="945">
        <v>95.4</v>
      </c>
      <c r="W10" s="947">
        <v>96</v>
      </c>
      <c r="X10" s="947">
        <v>96.7</v>
      </c>
      <c r="Y10" s="945">
        <v>97</v>
      </c>
      <c r="Z10" s="945">
        <v>96.7</v>
      </c>
      <c r="AA10" s="945">
        <v>97.4</v>
      </c>
      <c r="AB10" s="1335">
        <v>97.4</v>
      </c>
      <c r="AC10" s="943"/>
      <c r="AD10" s="34"/>
      <c r="AE10" s="34"/>
      <c r="AF10" s="34"/>
    </row>
    <row r="11" spans="2:32" ht="13.5">
      <c r="B11" s="9"/>
      <c r="C11" s="5" t="s">
        <v>15</v>
      </c>
      <c r="D11" s="848">
        <v>92.7</v>
      </c>
      <c r="E11" s="848">
        <v>92.2</v>
      </c>
      <c r="F11" s="848">
        <v>91.7</v>
      </c>
      <c r="G11" s="848">
        <v>91.4</v>
      </c>
      <c r="H11" s="848">
        <v>91.20525271366067</v>
      </c>
      <c r="I11" s="848">
        <v>91.08107668376707</v>
      </c>
      <c r="J11" s="849" t="s">
        <v>19</v>
      </c>
      <c r="K11" s="849" t="s">
        <v>19</v>
      </c>
      <c r="L11" s="849" t="s">
        <v>19</v>
      </c>
      <c r="M11" s="850" t="s">
        <v>19</v>
      </c>
      <c r="N11" s="851" t="s">
        <v>19</v>
      </c>
      <c r="O11" s="851" t="s">
        <v>19</v>
      </c>
      <c r="P11" s="849" t="s">
        <v>19</v>
      </c>
      <c r="Q11" s="849" t="s">
        <v>19</v>
      </c>
      <c r="R11" s="849" t="s">
        <v>19</v>
      </c>
      <c r="S11" s="849" t="s">
        <v>19</v>
      </c>
      <c r="T11" s="850" t="s">
        <v>19</v>
      </c>
      <c r="U11" s="849" t="s">
        <v>19</v>
      </c>
      <c r="V11" s="849" t="s">
        <v>19</v>
      </c>
      <c r="W11" s="851" t="s">
        <v>19</v>
      </c>
      <c r="X11" s="851" t="s">
        <v>19</v>
      </c>
      <c r="Y11" s="849" t="s">
        <v>19</v>
      </c>
      <c r="Z11" s="849" t="s">
        <v>19</v>
      </c>
      <c r="AA11" s="849" t="s">
        <v>19</v>
      </c>
      <c r="AB11" s="1332" t="s">
        <v>19</v>
      </c>
      <c r="AC11" s="924"/>
      <c r="AD11" s="34"/>
      <c r="AE11" s="34"/>
      <c r="AF11" s="34"/>
    </row>
    <row r="12" spans="2:39" ht="13.5">
      <c r="B12" s="10"/>
      <c r="C12" s="8" t="s">
        <v>52</v>
      </c>
      <c r="D12" s="860">
        <v>96.8</v>
      </c>
      <c r="E12" s="860">
        <v>96.2</v>
      </c>
      <c r="F12" s="860">
        <v>95.9</v>
      </c>
      <c r="G12" s="860">
        <v>95.7</v>
      </c>
      <c r="H12" s="860">
        <v>94.45869676757312</v>
      </c>
      <c r="I12" s="860">
        <v>93.56827556938086</v>
      </c>
      <c r="J12" s="861" t="s">
        <v>19</v>
      </c>
      <c r="K12" s="861" t="s">
        <v>19</v>
      </c>
      <c r="L12" s="861" t="s">
        <v>19</v>
      </c>
      <c r="M12" s="862" t="s">
        <v>19</v>
      </c>
      <c r="N12" s="863" t="s">
        <v>19</v>
      </c>
      <c r="O12" s="863" t="s">
        <v>19</v>
      </c>
      <c r="P12" s="861" t="s">
        <v>19</v>
      </c>
      <c r="Q12" s="861" t="s">
        <v>19</v>
      </c>
      <c r="R12" s="861" t="s">
        <v>19</v>
      </c>
      <c r="S12" s="861" t="s">
        <v>19</v>
      </c>
      <c r="T12" s="862" t="s">
        <v>19</v>
      </c>
      <c r="U12" s="861" t="s">
        <v>19</v>
      </c>
      <c r="V12" s="861" t="s">
        <v>19</v>
      </c>
      <c r="W12" s="863" t="s">
        <v>19</v>
      </c>
      <c r="X12" s="863" t="s">
        <v>19</v>
      </c>
      <c r="Y12" s="861" t="s">
        <v>19</v>
      </c>
      <c r="Z12" s="861" t="s">
        <v>19</v>
      </c>
      <c r="AA12" s="861" t="s">
        <v>19</v>
      </c>
      <c r="AB12" s="1336" t="s">
        <v>19</v>
      </c>
      <c r="AC12" s="920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2:39" ht="13.5">
      <c r="B13" s="3">
        <v>3</v>
      </c>
      <c r="C13" s="4" t="s">
        <v>16</v>
      </c>
      <c r="D13" s="944" t="s">
        <v>19</v>
      </c>
      <c r="E13" s="944" t="s">
        <v>19</v>
      </c>
      <c r="F13" s="944" t="s">
        <v>19</v>
      </c>
      <c r="G13" s="944" t="s">
        <v>19</v>
      </c>
      <c r="H13" s="944" t="s">
        <v>19</v>
      </c>
      <c r="I13" s="944" t="s">
        <v>19</v>
      </c>
      <c r="J13" s="944" t="s">
        <v>19</v>
      </c>
      <c r="K13" s="945">
        <v>88.75546706962193</v>
      </c>
      <c r="L13" s="945">
        <v>89.8</v>
      </c>
      <c r="M13" s="946">
        <v>90.9</v>
      </c>
      <c r="N13" s="947">
        <v>91.1</v>
      </c>
      <c r="O13" s="947">
        <v>91</v>
      </c>
      <c r="P13" s="945">
        <v>91.1</v>
      </c>
      <c r="Q13" s="945">
        <v>91.9</v>
      </c>
      <c r="R13" s="945">
        <v>92.6</v>
      </c>
      <c r="S13" s="945">
        <v>93.4</v>
      </c>
      <c r="T13" s="946">
        <v>93.8</v>
      </c>
      <c r="U13" s="945">
        <v>94.3</v>
      </c>
      <c r="V13" s="945">
        <v>94.7</v>
      </c>
      <c r="W13" s="947">
        <v>95.4</v>
      </c>
      <c r="X13" s="947">
        <v>96.1</v>
      </c>
      <c r="Y13" s="945">
        <v>96.5</v>
      </c>
      <c r="Z13" s="945">
        <v>95.8</v>
      </c>
      <c r="AA13" s="945">
        <v>97</v>
      </c>
      <c r="AB13" s="1335">
        <v>96.9</v>
      </c>
      <c r="AC13" s="943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2:39" ht="13.5">
      <c r="B14" s="9"/>
      <c r="C14" s="158" t="s">
        <v>16</v>
      </c>
      <c r="D14" s="864">
        <v>92.8</v>
      </c>
      <c r="E14" s="864">
        <v>91.9</v>
      </c>
      <c r="F14" s="864">
        <v>91.3</v>
      </c>
      <c r="G14" s="864">
        <v>90.7</v>
      </c>
      <c r="H14" s="864">
        <v>89.31559995146793</v>
      </c>
      <c r="I14" s="864">
        <v>88.62872849585118</v>
      </c>
      <c r="J14" s="864">
        <v>88.31699722344119</v>
      </c>
      <c r="K14" s="865" t="s">
        <v>19</v>
      </c>
      <c r="L14" s="865" t="s">
        <v>19</v>
      </c>
      <c r="M14" s="866" t="s">
        <v>19</v>
      </c>
      <c r="N14" s="867" t="s">
        <v>19</v>
      </c>
      <c r="O14" s="867" t="s">
        <v>19</v>
      </c>
      <c r="P14" s="865" t="s">
        <v>19</v>
      </c>
      <c r="Q14" s="865" t="s">
        <v>19</v>
      </c>
      <c r="R14" s="865" t="s">
        <v>19</v>
      </c>
      <c r="S14" s="865" t="s">
        <v>19</v>
      </c>
      <c r="T14" s="866" t="s">
        <v>19</v>
      </c>
      <c r="U14" s="865" t="s">
        <v>19</v>
      </c>
      <c r="V14" s="865" t="s">
        <v>19</v>
      </c>
      <c r="W14" s="867" t="s">
        <v>19</v>
      </c>
      <c r="X14" s="867" t="s">
        <v>19</v>
      </c>
      <c r="Y14" s="865" t="s">
        <v>19</v>
      </c>
      <c r="Z14" s="865" t="s">
        <v>19</v>
      </c>
      <c r="AA14" s="865" t="s">
        <v>19</v>
      </c>
      <c r="AB14" s="1337" t="s">
        <v>19</v>
      </c>
      <c r="AC14" s="920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2:39" ht="13.5">
      <c r="B15" s="13"/>
      <c r="C15" s="7" t="s">
        <v>48</v>
      </c>
      <c r="D15" s="868">
        <v>96.2</v>
      </c>
      <c r="E15" s="868">
        <v>95.9</v>
      </c>
      <c r="F15" s="868">
        <v>95.6</v>
      </c>
      <c r="G15" s="868">
        <v>95.5</v>
      </c>
      <c r="H15" s="868">
        <v>95.50748444037525</v>
      </c>
      <c r="I15" s="868">
        <v>95.1071258358487</v>
      </c>
      <c r="J15" s="868">
        <v>95.22770672049006</v>
      </c>
      <c r="K15" s="855" t="s">
        <v>19</v>
      </c>
      <c r="L15" s="853" t="s">
        <v>19</v>
      </c>
      <c r="M15" s="854" t="s">
        <v>19</v>
      </c>
      <c r="N15" s="855" t="s">
        <v>19</v>
      </c>
      <c r="O15" s="855" t="s">
        <v>19</v>
      </c>
      <c r="P15" s="853" t="s">
        <v>19</v>
      </c>
      <c r="Q15" s="853" t="s">
        <v>19</v>
      </c>
      <c r="R15" s="853" t="s">
        <v>19</v>
      </c>
      <c r="S15" s="853" t="s">
        <v>19</v>
      </c>
      <c r="T15" s="854" t="s">
        <v>19</v>
      </c>
      <c r="U15" s="853" t="s">
        <v>19</v>
      </c>
      <c r="V15" s="853" t="s">
        <v>19</v>
      </c>
      <c r="W15" s="855" t="s">
        <v>19</v>
      </c>
      <c r="X15" s="855" t="s">
        <v>19</v>
      </c>
      <c r="Y15" s="853" t="s">
        <v>19</v>
      </c>
      <c r="Z15" s="853" t="s">
        <v>19</v>
      </c>
      <c r="AA15" s="853" t="s">
        <v>19</v>
      </c>
      <c r="AB15" s="1333" t="s">
        <v>19</v>
      </c>
      <c r="AC15" s="920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2:39" ht="13.5">
      <c r="B16" s="13"/>
      <c r="C16" s="7" t="s">
        <v>49</v>
      </c>
      <c r="D16" s="868">
        <v>89.8</v>
      </c>
      <c r="E16" s="868">
        <v>88.2</v>
      </c>
      <c r="F16" s="868">
        <v>86.2</v>
      </c>
      <c r="G16" s="868">
        <v>84.1</v>
      </c>
      <c r="H16" s="868">
        <v>83.23594988509893</v>
      </c>
      <c r="I16" s="868">
        <v>85.23654088260135</v>
      </c>
      <c r="J16" s="868">
        <v>86.9475284908285</v>
      </c>
      <c r="K16" s="855" t="s">
        <v>19</v>
      </c>
      <c r="L16" s="853" t="s">
        <v>19</v>
      </c>
      <c r="M16" s="854" t="s">
        <v>19</v>
      </c>
      <c r="N16" s="855" t="s">
        <v>19</v>
      </c>
      <c r="O16" s="855" t="s">
        <v>19</v>
      </c>
      <c r="P16" s="853" t="s">
        <v>19</v>
      </c>
      <c r="Q16" s="853" t="s">
        <v>19</v>
      </c>
      <c r="R16" s="853" t="s">
        <v>19</v>
      </c>
      <c r="S16" s="853" t="s">
        <v>19</v>
      </c>
      <c r="T16" s="854" t="s">
        <v>19</v>
      </c>
      <c r="U16" s="853" t="s">
        <v>19</v>
      </c>
      <c r="V16" s="853" t="s">
        <v>19</v>
      </c>
      <c r="W16" s="855" t="s">
        <v>19</v>
      </c>
      <c r="X16" s="855" t="s">
        <v>19</v>
      </c>
      <c r="Y16" s="853" t="s">
        <v>19</v>
      </c>
      <c r="Z16" s="853" t="s">
        <v>19</v>
      </c>
      <c r="AA16" s="853" t="s">
        <v>19</v>
      </c>
      <c r="AB16" s="1333" t="s">
        <v>19</v>
      </c>
      <c r="AC16" s="920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2:39" ht="13.5">
      <c r="B17" s="13"/>
      <c r="C17" s="7" t="s">
        <v>50</v>
      </c>
      <c r="D17" s="868">
        <v>92.6</v>
      </c>
      <c r="E17" s="868">
        <v>92.1</v>
      </c>
      <c r="F17" s="868">
        <v>93.1</v>
      </c>
      <c r="G17" s="868">
        <v>91.8</v>
      </c>
      <c r="H17" s="868">
        <v>90.49462240241189</v>
      </c>
      <c r="I17" s="868">
        <v>91.02816996979458</v>
      </c>
      <c r="J17" s="868">
        <v>90.70960240274721</v>
      </c>
      <c r="K17" s="855" t="s">
        <v>19</v>
      </c>
      <c r="L17" s="853" t="s">
        <v>19</v>
      </c>
      <c r="M17" s="854" t="s">
        <v>19</v>
      </c>
      <c r="N17" s="855" t="s">
        <v>19</v>
      </c>
      <c r="O17" s="855" t="s">
        <v>19</v>
      </c>
      <c r="P17" s="853" t="s">
        <v>19</v>
      </c>
      <c r="Q17" s="853" t="s">
        <v>19</v>
      </c>
      <c r="R17" s="853" t="s">
        <v>19</v>
      </c>
      <c r="S17" s="853" t="s">
        <v>19</v>
      </c>
      <c r="T17" s="854" t="s">
        <v>19</v>
      </c>
      <c r="U17" s="853" t="s">
        <v>19</v>
      </c>
      <c r="V17" s="853" t="s">
        <v>19</v>
      </c>
      <c r="W17" s="855" t="s">
        <v>19</v>
      </c>
      <c r="X17" s="855" t="s">
        <v>19</v>
      </c>
      <c r="Y17" s="853" t="s">
        <v>19</v>
      </c>
      <c r="Z17" s="853" t="s">
        <v>19</v>
      </c>
      <c r="AA17" s="853" t="s">
        <v>19</v>
      </c>
      <c r="AB17" s="1333" t="s">
        <v>19</v>
      </c>
      <c r="AC17" s="920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ht="13.5">
      <c r="B18" s="13"/>
      <c r="C18" s="158" t="s">
        <v>51</v>
      </c>
      <c r="D18" s="918">
        <v>95.9</v>
      </c>
      <c r="E18" s="918">
        <v>95.4</v>
      </c>
      <c r="F18" s="918">
        <v>95.2</v>
      </c>
      <c r="G18" s="918">
        <v>95.1</v>
      </c>
      <c r="H18" s="918">
        <v>95.13183005874268</v>
      </c>
      <c r="I18" s="918">
        <v>94.70466735516541</v>
      </c>
      <c r="J18" s="918">
        <v>92.73276584129668</v>
      </c>
      <c r="K18" s="921" t="s">
        <v>19</v>
      </c>
      <c r="L18" s="919" t="s">
        <v>19</v>
      </c>
      <c r="M18" s="920" t="s">
        <v>19</v>
      </c>
      <c r="N18" s="921" t="s">
        <v>19</v>
      </c>
      <c r="O18" s="921" t="s">
        <v>19</v>
      </c>
      <c r="P18" s="919" t="s">
        <v>19</v>
      </c>
      <c r="Q18" s="919" t="s">
        <v>19</v>
      </c>
      <c r="R18" s="919" t="s">
        <v>19</v>
      </c>
      <c r="S18" s="919" t="s">
        <v>19</v>
      </c>
      <c r="T18" s="920" t="s">
        <v>19</v>
      </c>
      <c r="U18" s="919" t="s">
        <v>19</v>
      </c>
      <c r="V18" s="919" t="s">
        <v>19</v>
      </c>
      <c r="W18" s="921" t="s">
        <v>19</v>
      </c>
      <c r="X18" s="921" t="s">
        <v>19</v>
      </c>
      <c r="Y18" s="919" t="s">
        <v>19</v>
      </c>
      <c r="Z18" s="919" t="s">
        <v>19</v>
      </c>
      <c r="AA18" s="919" t="s">
        <v>19</v>
      </c>
      <c r="AB18" s="1338" t="s">
        <v>19</v>
      </c>
      <c r="AC18" s="920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ht="13.5">
      <c r="B19" s="10"/>
      <c r="C19" s="95" t="s">
        <v>66</v>
      </c>
      <c r="D19" s="902">
        <v>95.1</v>
      </c>
      <c r="E19" s="902">
        <v>95.1</v>
      </c>
      <c r="F19" s="902">
        <v>95.8</v>
      </c>
      <c r="G19" s="902">
        <v>95.5</v>
      </c>
      <c r="H19" s="902">
        <v>95.96768543981636</v>
      </c>
      <c r="I19" s="902">
        <v>95.48426077715432</v>
      </c>
      <c r="J19" s="902">
        <v>95.15533863170526</v>
      </c>
      <c r="K19" s="902">
        <v>95.19891787173081</v>
      </c>
      <c r="L19" s="922">
        <v>94.9</v>
      </c>
      <c r="M19" s="923">
        <v>95.5</v>
      </c>
      <c r="N19" s="902">
        <v>95.6</v>
      </c>
      <c r="O19" s="903" t="s">
        <v>19</v>
      </c>
      <c r="P19" s="857" t="s">
        <v>19</v>
      </c>
      <c r="Q19" s="857" t="s">
        <v>19</v>
      </c>
      <c r="R19" s="857" t="s">
        <v>19</v>
      </c>
      <c r="S19" s="857" t="s">
        <v>19</v>
      </c>
      <c r="T19" s="858" t="s">
        <v>19</v>
      </c>
      <c r="U19" s="857" t="s">
        <v>19</v>
      </c>
      <c r="V19" s="857" t="s">
        <v>19</v>
      </c>
      <c r="W19" s="859" t="s">
        <v>19</v>
      </c>
      <c r="X19" s="859" t="s">
        <v>19</v>
      </c>
      <c r="Y19" s="857" t="s">
        <v>19</v>
      </c>
      <c r="Z19" s="857" t="s">
        <v>19</v>
      </c>
      <c r="AA19" s="857" t="s">
        <v>19</v>
      </c>
      <c r="AB19" s="1334" t="s">
        <v>19</v>
      </c>
      <c r="AC19" s="920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</row>
    <row r="20" spans="2:39" ht="13.5">
      <c r="B20" s="3">
        <v>4</v>
      </c>
      <c r="C20" s="4" t="s">
        <v>17</v>
      </c>
      <c r="D20" s="948" t="s">
        <v>19</v>
      </c>
      <c r="E20" s="948" t="s">
        <v>19</v>
      </c>
      <c r="F20" s="948" t="s">
        <v>19</v>
      </c>
      <c r="G20" s="948" t="s">
        <v>19</v>
      </c>
      <c r="H20" s="948" t="s">
        <v>19</v>
      </c>
      <c r="I20" s="948" t="s">
        <v>19</v>
      </c>
      <c r="J20" s="948">
        <v>87.45440678575905</v>
      </c>
      <c r="K20" s="949">
        <v>87.96714697130152</v>
      </c>
      <c r="L20" s="949">
        <v>86.9</v>
      </c>
      <c r="M20" s="950">
        <v>86.8</v>
      </c>
      <c r="N20" s="951">
        <v>86.9</v>
      </c>
      <c r="O20" s="951">
        <v>88.1</v>
      </c>
      <c r="P20" s="949">
        <v>87.8</v>
      </c>
      <c r="Q20" s="949">
        <v>88.7</v>
      </c>
      <c r="R20" s="949">
        <v>89.9</v>
      </c>
      <c r="S20" s="949">
        <v>90.7</v>
      </c>
      <c r="T20" s="950">
        <v>91.5</v>
      </c>
      <c r="U20" s="949">
        <v>91.7</v>
      </c>
      <c r="V20" s="949">
        <v>91.9</v>
      </c>
      <c r="W20" s="951">
        <v>92.1</v>
      </c>
      <c r="X20" s="951">
        <v>92.4</v>
      </c>
      <c r="Y20" s="949">
        <v>92.4</v>
      </c>
      <c r="Z20" s="949">
        <v>91.2</v>
      </c>
      <c r="AA20" s="949">
        <v>93.4</v>
      </c>
      <c r="AB20" s="1339">
        <v>97.4</v>
      </c>
      <c r="AC20" s="943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ht="13.5">
      <c r="B21" s="11"/>
      <c r="C21" s="5" t="s">
        <v>17</v>
      </c>
      <c r="D21" s="848">
        <v>88.8</v>
      </c>
      <c r="E21" s="848">
        <v>87.7</v>
      </c>
      <c r="F21" s="848">
        <v>87</v>
      </c>
      <c r="G21" s="848">
        <v>87.1</v>
      </c>
      <c r="H21" s="848">
        <v>87.47658239935632</v>
      </c>
      <c r="I21" s="848">
        <v>87.03454998211589</v>
      </c>
      <c r="J21" s="849" t="s">
        <v>19</v>
      </c>
      <c r="K21" s="849" t="s">
        <v>19</v>
      </c>
      <c r="L21" s="849" t="s">
        <v>19</v>
      </c>
      <c r="M21" s="850" t="s">
        <v>19</v>
      </c>
      <c r="N21" s="851" t="s">
        <v>19</v>
      </c>
      <c r="O21" s="851" t="s">
        <v>19</v>
      </c>
      <c r="P21" s="849" t="s">
        <v>19</v>
      </c>
      <c r="Q21" s="849" t="s">
        <v>19</v>
      </c>
      <c r="R21" s="849" t="s">
        <v>19</v>
      </c>
      <c r="S21" s="849" t="s">
        <v>19</v>
      </c>
      <c r="T21" s="850" t="s">
        <v>19</v>
      </c>
      <c r="U21" s="849" t="s">
        <v>19</v>
      </c>
      <c r="V21" s="849" t="s">
        <v>19</v>
      </c>
      <c r="W21" s="851" t="s">
        <v>19</v>
      </c>
      <c r="X21" s="851" t="s">
        <v>19</v>
      </c>
      <c r="Y21" s="849" t="s">
        <v>19</v>
      </c>
      <c r="Z21" s="849" t="s">
        <v>19</v>
      </c>
      <c r="AA21" s="849" t="s">
        <v>19</v>
      </c>
      <c r="AB21" s="1332" t="s">
        <v>19</v>
      </c>
      <c r="AC21" s="92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13.5">
      <c r="B22" s="6"/>
      <c r="C22" s="7" t="s">
        <v>63</v>
      </c>
      <c r="D22" s="852">
        <v>99.6</v>
      </c>
      <c r="E22" s="852">
        <v>99.5</v>
      </c>
      <c r="F22" s="852">
        <v>99.2</v>
      </c>
      <c r="G22" s="852">
        <v>99.1</v>
      </c>
      <c r="H22" s="852">
        <v>98.9096235908541</v>
      </c>
      <c r="I22" s="852">
        <v>98.88488227629466</v>
      </c>
      <c r="J22" s="853" t="s">
        <v>19</v>
      </c>
      <c r="K22" s="853" t="s">
        <v>19</v>
      </c>
      <c r="L22" s="853" t="s">
        <v>19</v>
      </c>
      <c r="M22" s="854" t="s">
        <v>19</v>
      </c>
      <c r="N22" s="855" t="s">
        <v>19</v>
      </c>
      <c r="O22" s="855" t="s">
        <v>19</v>
      </c>
      <c r="P22" s="853" t="s">
        <v>19</v>
      </c>
      <c r="Q22" s="853" t="s">
        <v>19</v>
      </c>
      <c r="R22" s="853" t="s">
        <v>19</v>
      </c>
      <c r="S22" s="853" t="s">
        <v>19</v>
      </c>
      <c r="T22" s="854" t="s">
        <v>19</v>
      </c>
      <c r="U22" s="853" t="s">
        <v>19</v>
      </c>
      <c r="V22" s="853" t="s">
        <v>19</v>
      </c>
      <c r="W22" s="855" t="s">
        <v>19</v>
      </c>
      <c r="X22" s="855" t="s">
        <v>19</v>
      </c>
      <c r="Y22" s="853" t="s">
        <v>19</v>
      </c>
      <c r="Z22" s="853" t="s">
        <v>19</v>
      </c>
      <c r="AA22" s="853" t="s">
        <v>19</v>
      </c>
      <c r="AB22" s="1333" t="s">
        <v>19</v>
      </c>
      <c r="AC22" s="920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3.5">
      <c r="B23" s="6"/>
      <c r="C23" s="7" t="s">
        <v>65</v>
      </c>
      <c r="D23" s="852">
        <v>97.7</v>
      </c>
      <c r="E23" s="852">
        <v>98</v>
      </c>
      <c r="F23" s="852">
        <v>97.6</v>
      </c>
      <c r="G23" s="852">
        <v>97.1</v>
      </c>
      <c r="H23" s="852">
        <v>96.3455149501661</v>
      </c>
      <c r="I23" s="852">
        <v>96.11215399055254</v>
      </c>
      <c r="J23" s="853" t="s">
        <v>19</v>
      </c>
      <c r="K23" s="853" t="s">
        <v>19</v>
      </c>
      <c r="L23" s="853" t="s">
        <v>19</v>
      </c>
      <c r="M23" s="854" t="s">
        <v>19</v>
      </c>
      <c r="N23" s="855" t="s">
        <v>19</v>
      </c>
      <c r="O23" s="855" t="s">
        <v>19</v>
      </c>
      <c r="P23" s="853" t="s">
        <v>19</v>
      </c>
      <c r="Q23" s="853" t="s">
        <v>19</v>
      </c>
      <c r="R23" s="853" t="s">
        <v>19</v>
      </c>
      <c r="S23" s="853" t="s">
        <v>19</v>
      </c>
      <c r="T23" s="854" t="s">
        <v>19</v>
      </c>
      <c r="U23" s="853" t="s">
        <v>19</v>
      </c>
      <c r="V23" s="853" t="s">
        <v>19</v>
      </c>
      <c r="W23" s="855" t="s">
        <v>19</v>
      </c>
      <c r="X23" s="855" t="s">
        <v>19</v>
      </c>
      <c r="Y23" s="853" t="s">
        <v>19</v>
      </c>
      <c r="Z23" s="853" t="s">
        <v>19</v>
      </c>
      <c r="AA23" s="853" t="s">
        <v>19</v>
      </c>
      <c r="AB23" s="1333" t="s">
        <v>19</v>
      </c>
      <c r="AC23" s="920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3.5">
      <c r="B24" s="6"/>
      <c r="C24" s="7" t="s">
        <v>67</v>
      </c>
      <c r="D24" s="852">
        <v>97.9</v>
      </c>
      <c r="E24" s="852">
        <v>96.8</v>
      </c>
      <c r="F24" s="852">
        <v>95.5</v>
      </c>
      <c r="G24" s="852">
        <v>95.1</v>
      </c>
      <c r="H24" s="852">
        <v>94.91287098880129</v>
      </c>
      <c r="I24" s="852">
        <v>95.8829155849171</v>
      </c>
      <c r="J24" s="853" t="s">
        <v>19</v>
      </c>
      <c r="K24" s="853" t="s">
        <v>19</v>
      </c>
      <c r="L24" s="853" t="s">
        <v>19</v>
      </c>
      <c r="M24" s="854" t="s">
        <v>19</v>
      </c>
      <c r="N24" s="855" t="s">
        <v>19</v>
      </c>
      <c r="O24" s="855" t="s">
        <v>19</v>
      </c>
      <c r="P24" s="853" t="s">
        <v>19</v>
      </c>
      <c r="Q24" s="853" t="s">
        <v>19</v>
      </c>
      <c r="R24" s="853" t="s">
        <v>19</v>
      </c>
      <c r="S24" s="853" t="s">
        <v>19</v>
      </c>
      <c r="T24" s="854" t="s">
        <v>19</v>
      </c>
      <c r="U24" s="853" t="s">
        <v>19</v>
      </c>
      <c r="V24" s="853" t="s">
        <v>19</v>
      </c>
      <c r="W24" s="855" t="s">
        <v>19</v>
      </c>
      <c r="X24" s="855" t="s">
        <v>19</v>
      </c>
      <c r="Y24" s="853" t="s">
        <v>19</v>
      </c>
      <c r="Z24" s="853" t="s">
        <v>19</v>
      </c>
      <c r="AA24" s="853" t="s">
        <v>19</v>
      </c>
      <c r="AB24" s="1333" t="s">
        <v>19</v>
      </c>
      <c r="AC24" s="920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3.5">
      <c r="B25" s="6"/>
      <c r="C25" s="7" t="s">
        <v>68</v>
      </c>
      <c r="D25" s="852">
        <v>96.5</v>
      </c>
      <c r="E25" s="852">
        <v>97</v>
      </c>
      <c r="F25" s="852">
        <v>96.8</v>
      </c>
      <c r="G25" s="852">
        <v>96.9</v>
      </c>
      <c r="H25" s="852">
        <v>97.27331255239622</v>
      </c>
      <c r="I25" s="852">
        <v>97.18248915768115</v>
      </c>
      <c r="J25" s="853" t="s">
        <v>19</v>
      </c>
      <c r="K25" s="853" t="s">
        <v>19</v>
      </c>
      <c r="L25" s="853" t="s">
        <v>19</v>
      </c>
      <c r="M25" s="854" t="s">
        <v>19</v>
      </c>
      <c r="N25" s="855" t="s">
        <v>19</v>
      </c>
      <c r="O25" s="855" t="s">
        <v>19</v>
      </c>
      <c r="P25" s="853" t="s">
        <v>19</v>
      </c>
      <c r="Q25" s="853" t="s">
        <v>19</v>
      </c>
      <c r="R25" s="853" t="s">
        <v>19</v>
      </c>
      <c r="S25" s="853" t="s">
        <v>19</v>
      </c>
      <c r="T25" s="854" t="s">
        <v>19</v>
      </c>
      <c r="U25" s="853" t="s">
        <v>19</v>
      </c>
      <c r="V25" s="853" t="s">
        <v>19</v>
      </c>
      <c r="W25" s="855" t="s">
        <v>19</v>
      </c>
      <c r="X25" s="855" t="s">
        <v>19</v>
      </c>
      <c r="Y25" s="853" t="s">
        <v>19</v>
      </c>
      <c r="Z25" s="853" t="s">
        <v>19</v>
      </c>
      <c r="AA25" s="853" t="s">
        <v>19</v>
      </c>
      <c r="AB25" s="1333" t="s">
        <v>19</v>
      </c>
      <c r="AC25" s="920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13.5">
      <c r="B26" s="6"/>
      <c r="C26" s="7" t="s">
        <v>69</v>
      </c>
      <c r="D26" s="852">
        <v>97.2</v>
      </c>
      <c r="E26" s="852">
        <v>97</v>
      </c>
      <c r="F26" s="852">
        <v>96.6</v>
      </c>
      <c r="G26" s="852">
        <v>95.8</v>
      </c>
      <c r="H26" s="852">
        <v>95.76713098742829</v>
      </c>
      <c r="I26" s="852">
        <v>95.0305595004686</v>
      </c>
      <c r="J26" s="853" t="s">
        <v>19</v>
      </c>
      <c r="K26" s="853" t="s">
        <v>19</v>
      </c>
      <c r="L26" s="853" t="s">
        <v>19</v>
      </c>
      <c r="M26" s="854" t="s">
        <v>19</v>
      </c>
      <c r="N26" s="855" t="s">
        <v>19</v>
      </c>
      <c r="O26" s="855" t="s">
        <v>19</v>
      </c>
      <c r="P26" s="853" t="s">
        <v>19</v>
      </c>
      <c r="Q26" s="853" t="s">
        <v>19</v>
      </c>
      <c r="R26" s="853" t="s">
        <v>19</v>
      </c>
      <c r="S26" s="853" t="s">
        <v>19</v>
      </c>
      <c r="T26" s="854" t="s">
        <v>19</v>
      </c>
      <c r="U26" s="853" t="s">
        <v>19</v>
      </c>
      <c r="V26" s="853" t="s">
        <v>19</v>
      </c>
      <c r="W26" s="855" t="s">
        <v>19</v>
      </c>
      <c r="X26" s="855" t="s">
        <v>19</v>
      </c>
      <c r="Y26" s="853" t="s">
        <v>19</v>
      </c>
      <c r="Z26" s="853" t="s">
        <v>19</v>
      </c>
      <c r="AA26" s="853" t="s">
        <v>19</v>
      </c>
      <c r="AB26" s="1333" t="s">
        <v>19</v>
      </c>
      <c r="AC26" s="920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ht="13.5">
      <c r="B27" s="3"/>
      <c r="C27" s="8" t="s">
        <v>70</v>
      </c>
      <c r="D27" s="856">
        <v>97.8</v>
      </c>
      <c r="E27" s="856">
        <v>98.2</v>
      </c>
      <c r="F27" s="856">
        <v>97.3</v>
      </c>
      <c r="G27" s="856">
        <v>95.8</v>
      </c>
      <c r="H27" s="856">
        <v>94.66888053995994</v>
      </c>
      <c r="I27" s="856">
        <v>93.59814130556488</v>
      </c>
      <c r="J27" s="857" t="s">
        <v>19</v>
      </c>
      <c r="K27" s="857" t="s">
        <v>19</v>
      </c>
      <c r="L27" s="857" t="s">
        <v>19</v>
      </c>
      <c r="M27" s="858" t="s">
        <v>19</v>
      </c>
      <c r="N27" s="859" t="s">
        <v>19</v>
      </c>
      <c r="O27" s="859" t="s">
        <v>19</v>
      </c>
      <c r="P27" s="857" t="s">
        <v>19</v>
      </c>
      <c r="Q27" s="857" t="s">
        <v>19</v>
      </c>
      <c r="R27" s="857" t="s">
        <v>19</v>
      </c>
      <c r="S27" s="857" t="s">
        <v>19</v>
      </c>
      <c r="T27" s="858" t="s">
        <v>19</v>
      </c>
      <c r="U27" s="857" t="s">
        <v>19</v>
      </c>
      <c r="V27" s="857" t="s">
        <v>19</v>
      </c>
      <c r="W27" s="859" t="s">
        <v>19</v>
      </c>
      <c r="X27" s="859" t="s">
        <v>19</v>
      </c>
      <c r="Y27" s="857" t="s">
        <v>19</v>
      </c>
      <c r="Z27" s="857" t="s">
        <v>19</v>
      </c>
      <c r="AA27" s="857" t="s">
        <v>19</v>
      </c>
      <c r="AB27" s="1334" t="s">
        <v>19</v>
      </c>
      <c r="AC27" s="920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0" ht="13.5">
      <c r="B28" s="3">
        <v>5</v>
      </c>
      <c r="C28" s="12" t="s">
        <v>20</v>
      </c>
      <c r="D28" s="873">
        <v>93.7</v>
      </c>
      <c r="E28" s="873">
        <v>92.8</v>
      </c>
      <c r="F28" s="873">
        <v>92</v>
      </c>
      <c r="G28" s="873">
        <v>90.6</v>
      </c>
      <c r="H28" s="873">
        <v>90.03891898516676</v>
      </c>
      <c r="I28" s="873">
        <v>89.59167199870664</v>
      </c>
      <c r="J28" s="873">
        <v>90.04059762662612</v>
      </c>
      <c r="K28" s="873">
        <v>90.67354316455997</v>
      </c>
      <c r="L28" s="873">
        <v>91.2</v>
      </c>
      <c r="M28" s="874">
        <v>91.5</v>
      </c>
      <c r="N28" s="875">
        <v>91.8</v>
      </c>
      <c r="O28" s="875">
        <v>91.6</v>
      </c>
      <c r="P28" s="873">
        <v>92.3</v>
      </c>
      <c r="Q28" s="873">
        <v>92.4</v>
      </c>
      <c r="R28" s="873">
        <v>93</v>
      </c>
      <c r="S28" s="873">
        <v>94.2</v>
      </c>
      <c r="T28" s="874">
        <v>95.1</v>
      </c>
      <c r="U28" s="873">
        <v>96</v>
      </c>
      <c r="V28" s="873">
        <v>96.6</v>
      </c>
      <c r="W28" s="875">
        <v>97.4</v>
      </c>
      <c r="X28" s="875">
        <v>97.5</v>
      </c>
      <c r="Y28" s="873">
        <v>97.7</v>
      </c>
      <c r="Z28" s="873">
        <v>97.6</v>
      </c>
      <c r="AA28" s="873">
        <v>98.3</v>
      </c>
      <c r="AB28" s="1340">
        <v>98.4</v>
      </c>
      <c r="AC28" s="925"/>
      <c r="AD28" s="34"/>
    </row>
    <row r="29" spans="2:30" ht="13.5">
      <c r="B29" s="3">
        <v>6</v>
      </c>
      <c r="C29" s="12" t="s">
        <v>21</v>
      </c>
      <c r="D29" s="876">
        <v>94.6</v>
      </c>
      <c r="E29" s="876">
        <v>94.2</v>
      </c>
      <c r="F29" s="876">
        <v>93.7</v>
      </c>
      <c r="G29" s="876">
        <v>93.2</v>
      </c>
      <c r="H29" s="876">
        <v>92.65730017585102</v>
      </c>
      <c r="I29" s="876">
        <v>92.26280145024049</v>
      </c>
      <c r="J29" s="876">
        <v>92.0140894801101</v>
      </c>
      <c r="K29" s="876">
        <v>93.18939074462705</v>
      </c>
      <c r="L29" s="876">
        <v>93.7</v>
      </c>
      <c r="M29" s="877">
        <v>93.9</v>
      </c>
      <c r="N29" s="878">
        <v>93.4</v>
      </c>
      <c r="O29" s="878">
        <v>92.8</v>
      </c>
      <c r="P29" s="876">
        <v>93.2</v>
      </c>
      <c r="Q29" s="876">
        <v>93.3</v>
      </c>
      <c r="R29" s="876">
        <v>93.5</v>
      </c>
      <c r="S29" s="873">
        <v>94.9</v>
      </c>
      <c r="T29" s="874">
        <v>96.1</v>
      </c>
      <c r="U29" s="873">
        <v>96.6</v>
      </c>
      <c r="V29" s="873">
        <v>96.9</v>
      </c>
      <c r="W29" s="875">
        <v>97.4</v>
      </c>
      <c r="X29" s="875">
        <v>97.9</v>
      </c>
      <c r="Y29" s="873">
        <v>98.4</v>
      </c>
      <c r="Z29" s="873">
        <v>98.1</v>
      </c>
      <c r="AA29" s="873">
        <v>98.9</v>
      </c>
      <c r="AB29" s="1340">
        <v>99</v>
      </c>
      <c r="AC29" s="926"/>
      <c r="AD29" s="34"/>
    </row>
    <row r="30" spans="2:30" ht="13.5">
      <c r="B30" s="3">
        <v>7</v>
      </c>
      <c r="C30" s="12" t="s">
        <v>22</v>
      </c>
      <c r="D30" s="944" t="s">
        <v>19</v>
      </c>
      <c r="E30" s="944" t="s">
        <v>19</v>
      </c>
      <c r="F30" s="944" t="s">
        <v>19</v>
      </c>
      <c r="G30" s="944" t="s">
        <v>19</v>
      </c>
      <c r="H30" s="944" t="s">
        <v>19</v>
      </c>
      <c r="I30" s="944" t="s">
        <v>19</v>
      </c>
      <c r="J30" s="944" t="s">
        <v>19</v>
      </c>
      <c r="K30" s="945">
        <v>91.19750458979166</v>
      </c>
      <c r="L30" s="945">
        <v>92</v>
      </c>
      <c r="M30" s="946">
        <v>92.9</v>
      </c>
      <c r="N30" s="947">
        <v>92.9</v>
      </c>
      <c r="O30" s="947">
        <v>92.5</v>
      </c>
      <c r="P30" s="945">
        <v>92.8</v>
      </c>
      <c r="Q30" s="945">
        <v>93.4</v>
      </c>
      <c r="R30" s="945">
        <v>94.2</v>
      </c>
      <c r="S30" s="873">
        <v>95</v>
      </c>
      <c r="T30" s="874">
        <v>95.6</v>
      </c>
      <c r="U30" s="873">
        <v>96.5</v>
      </c>
      <c r="V30" s="873">
        <v>96.7</v>
      </c>
      <c r="W30" s="875">
        <v>97.1</v>
      </c>
      <c r="X30" s="875">
        <v>97.2</v>
      </c>
      <c r="Y30" s="873">
        <v>97.2</v>
      </c>
      <c r="Z30" s="873">
        <v>96.1</v>
      </c>
      <c r="AA30" s="873">
        <v>97.1</v>
      </c>
      <c r="AB30" s="1340">
        <v>97.4</v>
      </c>
      <c r="AC30" s="943"/>
      <c r="AD30" s="34"/>
    </row>
    <row r="31" spans="2:30" ht="13.5">
      <c r="B31" s="9"/>
      <c r="C31" s="157" t="s">
        <v>22</v>
      </c>
      <c r="D31" s="879">
        <v>93.7</v>
      </c>
      <c r="E31" s="879">
        <v>93.3</v>
      </c>
      <c r="F31" s="879">
        <v>93.1</v>
      </c>
      <c r="G31" s="879">
        <v>92.4</v>
      </c>
      <c r="H31" s="879">
        <v>91.74352144896514</v>
      </c>
      <c r="I31" s="879">
        <v>91.19359381567071</v>
      </c>
      <c r="J31" s="879">
        <v>90.88682674979816</v>
      </c>
      <c r="K31" s="880" t="s">
        <v>19</v>
      </c>
      <c r="L31" s="880" t="s">
        <v>19</v>
      </c>
      <c r="M31" s="881" t="s">
        <v>19</v>
      </c>
      <c r="N31" s="882" t="s">
        <v>19</v>
      </c>
      <c r="O31" s="882" t="s">
        <v>19</v>
      </c>
      <c r="P31" s="880" t="s">
        <v>19</v>
      </c>
      <c r="Q31" s="880" t="s">
        <v>19</v>
      </c>
      <c r="R31" s="880" t="s">
        <v>19</v>
      </c>
      <c r="S31" s="880" t="s">
        <v>19</v>
      </c>
      <c r="T31" s="881" t="s">
        <v>19</v>
      </c>
      <c r="U31" s="880" t="s">
        <v>19</v>
      </c>
      <c r="V31" s="880" t="s">
        <v>19</v>
      </c>
      <c r="W31" s="882" t="s">
        <v>19</v>
      </c>
      <c r="X31" s="882" t="s">
        <v>19</v>
      </c>
      <c r="Y31" s="880" t="s">
        <v>19</v>
      </c>
      <c r="Z31" s="880" t="s">
        <v>19</v>
      </c>
      <c r="AA31" s="880" t="s">
        <v>19</v>
      </c>
      <c r="AB31" s="1341" t="s">
        <v>19</v>
      </c>
      <c r="AC31" s="924"/>
      <c r="AD31" s="34"/>
    </row>
    <row r="32" spans="2:30" ht="13.5">
      <c r="B32" s="13"/>
      <c r="C32" s="7" t="s">
        <v>34</v>
      </c>
      <c r="D32" s="883">
        <v>97.7</v>
      </c>
      <c r="E32" s="883">
        <v>97.4</v>
      </c>
      <c r="F32" s="883">
        <v>96.2</v>
      </c>
      <c r="G32" s="883">
        <v>96.7</v>
      </c>
      <c r="H32" s="883">
        <v>96.18407583875742</v>
      </c>
      <c r="I32" s="883">
        <v>95.52002038808635</v>
      </c>
      <c r="J32" s="883">
        <v>94.88531301749151</v>
      </c>
      <c r="K32" s="886" t="s">
        <v>19</v>
      </c>
      <c r="L32" s="884" t="s">
        <v>19</v>
      </c>
      <c r="M32" s="885" t="s">
        <v>19</v>
      </c>
      <c r="N32" s="886" t="s">
        <v>19</v>
      </c>
      <c r="O32" s="886" t="s">
        <v>19</v>
      </c>
      <c r="P32" s="884" t="s">
        <v>19</v>
      </c>
      <c r="Q32" s="884" t="s">
        <v>19</v>
      </c>
      <c r="R32" s="884" t="s">
        <v>19</v>
      </c>
      <c r="S32" s="884" t="s">
        <v>19</v>
      </c>
      <c r="T32" s="885" t="s">
        <v>19</v>
      </c>
      <c r="U32" s="884" t="s">
        <v>19</v>
      </c>
      <c r="V32" s="884" t="s">
        <v>19</v>
      </c>
      <c r="W32" s="886" t="s">
        <v>19</v>
      </c>
      <c r="X32" s="886" t="s">
        <v>19</v>
      </c>
      <c r="Y32" s="884" t="s">
        <v>19</v>
      </c>
      <c r="Z32" s="884" t="s">
        <v>19</v>
      </c>
      <c r="AA32" s="884" t="s">
        <v>19</v>
      </c>
      <c r="AB32" s="1342" t="s">
        <v>19</v>
      </c>
      <c r="AC32" s="927"/>
      <c r="AD32" s="34"/>
    </row>
    <row r="33" spans="2:30" ht="13.5">
      <c r="B33" s="13"/>
      <c r="C33" s="7" t="s">
        <v>35</v>
      </c>
      <c r="D33" s="868">
        <v>94.5</v>
      </c>
      <c r="E33" s="868">
        <v>94.2</v>
      </c>
      <c r="F33" s="868">
        <v>94.2</v>
      </c>
      <c r="G33" s="868">
        <v>94.2</v>
      </c>
      <c r="H33" s="868">
        <v>93.87796047448211</v>
      </c>
      <c r="I33" s="868">
        <v>93.8273813984861</v>
      </c>
      <c r="J33" s="868">
        <v>93.66589357425975</v>
      </c>
      <c r="K33" s="855" t="s">
        <v>19</v>
      </c>
      <c r="L33" s="853" t="s">
        <v>19</v>
      </c>
      <c r="M33" s="854" t="s">
        <v>19</v>
      </c>
      <c r="N33" s="855" t="s">
        <v>19</v>
      </c>
      <c r="O33" s="855" t="s">
        <v>19</v>
      </c>
      <c r="P33" s="853" t="s">
        <v>19</v>
      </c>
      <c r="Q33" s="853" t="s">
        <v>19</v>
      </c>
      <c r="R33" s="853" t="s">
        <v>19</v>
      </c>
      <c r="S33" s="853" t="s">
        <v>19</v>
      </c>
      <c r="T33" s="854" t="s">
        <v>19</v>
      </c>
      <c r="U33" s="853" t="s">
        <v>19</v>
      </c>
      <c r="V33" s="853" t="s">
        <v>19</v>
      </c>
      <c r="W33" s="855" t="s">
        <v>19</v>
      </c>
      <c r="X33" s="855" t="s">
        <v>19</v>
      </c>
      <c r="Y33" s="853" t="s">
        <v>19</v>
      </c>
      <c r="Z33" s="853" t="s">
        <v>19</v>
      </c>
      <c r="AA33" s="853" t="s">
        <v>19</v>
      </c>
      <c r="AB33" s="1333" t="s">
        <v>19</v>
      </c>
      <c r="AC33" s="920"/>
      <c r="AD33" s="34"/>
    </row>
    <row r="34" spans="2:30" ht="13.5">
      <c r="B34" s="13"/>
      <c r="C34" s="7" t="s">
        <v>36</v>
      </c>
      <c r="D34" s="868">
        <v>95.9</v>
      </c>
      <c r="E34" s="868">
        <v>96</v>
      </c>
      <c r="F34" s="868">
        <v>96.7</v>
      </c>
      <c r="G34" s="868">
        <v>95.7</v>
      </c>
      <c r="H34" s="868">
        <v>96.02876013711227</v>
      </c>
      <c r="I34" s="868">
        <v>96.40545538603791</v>
      </c>
      <c r="J34" s="868">
        <v>96.04167297616524</v>
      </c>
      <c r="K34" s="855" t="s">
        <v>19</v>
      </c>
      <c r="L34" s="853" t="s">
        <v>19</v>
      </c>
      <c r="M34" s="854" t="s">
        <v>19</v>
      </c>
      <c r="N34" s="855" t="s">
        <v>19</v>
      </c>
      <c r="O34" s="855" t="s">
        <v>19</v>
      </c>
      <c r="P34" s="853" t="s">
        <v>19</v>
      </c>
      <c r="Q34" s="853" t="s">
        <v>19</v>
      </c>
      <c r="R34" s="853" t="s">
        <v>19</v>
      </c>
      <c r="S34" s="853" t="s">
        <v>19</v>
      </c>
      <c r="T34" s="854" t="s">
        <v>19</v>
      </c>
      <c r="U34" s="853" t="s">
        <v>19</v>
      </c>
      <c r="V34" s="853" t="s">
        <v>19</v>
      </c>
      <c r="W34" s="855" t="s">
        <v>19</v>
      </c>
      <c r="X34" s="855" t="s">
        <v>19</v>
      </c>
      <c r="Y34" s="853" t="s">
        <v>19</v>
      </c>
      <c r="Z34" s="853" t="s">
        <v>19</v>
      </c>
      <c r="AA34" s="853" t="s">
        <v>19</v>
      </c>
      <c r="AB34" s="1333" t="s">
        <v>19</v>
      </c>
      <c r="AC34" s="920"/>
      <c r="AD34" s="34"/>
    </row>
    <row r="35" spans="2:30" ht="13.5">
      <c r="B35" s="13"/>
      <c r="C35" s="7" t="s">
        <v>37</v>
      </c>
      <c r="D35" s="868">
        <v>91.5</v>
      </c>
      <c r="E35" s="868">
        <v>90.3</v>
      </c>
      <c r="F35" s="868">
        <v>89.6</v>
      </c>
      <c r="G35" s="868">
        <v>90.3</v>
      </c>
      <c r="H35" s="868">
        <v>91.43550745422873</v>
      </c>
      <c r="I35" s="868">
        <v>90.96398041702368</v>
      </c>
      <c r="J35" s="868">
        <v>90.75807314076073</v>
      </c>
      <c r="K35" s="855" t="s">
        <v>19</v>
      </c>
      <c r="L35" s="853" t="s">
        <v>19</v>
      </c>
      <c r="M35" s="854" t="s">
        <v>19</v>
      </c>
      <c r="N35" s="855" t="s">
        <v>19</v>
      </c>
      <c r="O35" s="855" t="s">
        <v>19</v>
      </c>
      <c r="P35" s="853" t="s">
        <v>19</v>
      </c>
      <c r="Q35" s="853" t="s">
        <v>19</v>
      </c>
      <c r="R35" s="853" t="s">
        <v>19</v>
      </c>
      <c r="S35" s="853" t="s">
        <v>19</v>
      </c>
      <c r="T35" s="854" t="s">
        <v>19</v>
      </c>
      <c r="U35" s="853" t="s">
        <v>19</v>
      </c>
      <c r="V35" s="853" t="s">
        <v>19</v>
      </c>
      <c r="W35" s="855" t="s">
        <v>19</v>
      </c>
      <c r="X35" s="855" t="s">
        <v>19</v>
      </c>
      <c r="Y35" s="853" t="s">
        <v>19</v>
      </c>
      <c r="Z35" s="853" t="s">
        <v>19</v>
      </c>
      <c r="AA35" s="853" t="s">
        <v>19</v>
      </c>
      <c r="AB35" s="1333" t="s">
        <v>19</v>
      </c>
      <c r="AC35" s="920"/>
      <c r="AD35" s="34"/>
    </row>
    <row r="36" spans="2:30" ht="13.5">
      <c r="B36" s="13"/>
      <c r="C36" s="7" t="s">
        <v>38</v>
      </c>
      <c r="D36" s="868">
        <v>96.3</v>
      </c>
      <c r="E36" s="868">
        <v>93.4</v>
      </c>
      <c r="F36" s="868">
        <v>93.6</v>
      </c>
      <c r="G36" s="868">
        <v>94.4</v>
      </c>
      <c r="H36" s="868">
        <v>93.90860088745356</v>
      </c>
      <c r="I36" s="868">
        <v>94.13702467023568</v>
      </c>
      <c r="J36" s="868">
        <v>95.77634278012694</v>
      </c>
      <c r="K36" s="855" t="s">
        <v>19</v>
      </c>
      <c r="L36" s="853" t="s">
        <v>19</v>
      </c>
      <c r="M36" s="854" t="s">
        <v>19</v>
      </c>
      <c r="N36" s="855" t="s">
        <v>19</v>
      </c>
      <c r="O36" s="855" t="s">
        <v>19</v>
      </c>
      <c r="P36" s="853" t="s">
        <v>19</v>
      </c>
      <c r="Q36" s="853" t="s">
        <v>19</v>
      </c>
      <c r="R36" s="853" t="s">
        <v>19</v>
      </c>
      <c r="S36" s="853" t="s">
        <v>19</v>
      </c>
      <c r="T36" s="854" t="s">
        <v>19</v>
      </c>
      <c r="U36" s="853" t="s">
        <v>19</v>
      </c>
      <c r="V36" s="853" t="s">
        <v>19</v>
      </c>
      <c r="W36" s="855" t="s">
        <v>19</v>
      </c>
      <c r="X36" s="855" t="s">
        <v>19</v>
      </c>
      <c r="Y36" s="853" t="s">
        <v>19</v>
      </c>
      <c r="Z36" s="853" t="s">
        <v>19</v>
      </c>
      <c r="AA36" s="853" t="s">
        <v>19</v>
      </c>
      <c r="AB36" s="1333" t="s">
        <v>19</v>
      </c>
      <c r="AC36" s="920"/>
      <c r="AD36" s="34"/>
    </row>
    <row r="37" spans="2:30" ht="13.5">
      <c r="B37" s="13"/>
      <c r="C37" s="7" t="s">
        <v>40</v>
      </c>
      <c r="D37" s="868">
        <v>97</v>
      </c>
      <c r="E37" s="868">
        <v>97.2</v>
      </c>
      <c r="F37" s="868">
        <v>97.7</v>
      </c>
      <c r="G37" s="868">
        <v>98.6</v>
      </c>
      <c r="H37" s="868">
        <v>98.7770299038836</v>
      </c>
      <c r="I37" s="868">
        <v>99.13496985940841</v>
      </c>
      <c r="J37" s="868">
        <v>99.13122588127086</v>
      </c>
      <c r="K37" s="855" t="s">
        <v>19</v>
      </c>
      <c r="L37" s="853" t="s">
        <v>19</v>
      </c>
      <c r="M37" s="854" t="s">
        <v>19</v>
      </c>
      <c r="N37" s="855" t="s">
        <v>19</v>
      </c>
      <c r="O37" s="855" t="s">
        <v>19</v>
      </c>
      <c r="P37" s="853" t="s">
        <v>19</v>
      </c>
      <c r="Q37" s="853" t="s">
        <v>19</v>
      </c>
      <c r="R37" s="853" t="s">
        <v>19</v>
      </c>
      <c r="S37" s="853" t="s">
        <v>19</v>
      </c>
      <c r="T37" s="854" t="s">
        <v>19</v>
      </c>
      <c r="U37" s="853" t="s">
        <v>19</v>
      </c>
      <c r="V37" s="853" t="s">
        <v>19</v>
      </c>
      <c r="W37" s="855" t="s">
        <v>19</v>
      </c>
      <c r="X37" s="855" t="s">
        <v>19</v>
      </c>
      <c r="Y37" s="853" t="s">
        <v>19</v>
      </c>
      <c r="Z37" s="853" t="s">
        <v>19</v>
      </c>
      <c r="AA37" s="853" t="s">
        <v>19</v>
      </c>
      <c r="AB37" s="1333" t="s">
        <v>19</v>
      </c>
      <c r="AC37" s="920"/>
      <c r="AD37" s="34"/>
    </row>
    <row r="38" spans="2:30" ht="13.5">
      <c r="B38" s="10"/>
      <c r="C38" s="4" t="s">
        <v>41</v>
      </c>
      <c r="D38" s="869">
        <v>93</v>
      </c>
      <c r="E38" s="869">
        <v>91.9</v>
      </c>
      <c r="F38" s="869">
        <v>90.9</v>
      </c>
      <c r="G38" s="869">
        <v>90.4</v>
      </c>
      <c r="H38" s="869">
        <v>91.0731163261317</v>
      </c>
      <c r="I38" s="869">
        <v>91.07749210303234</v>
      </c>
      <c r="J38" s="869">
        <v>89.71079446957846</v>
      </c>
      <c r="K38" s="872" t="s">
        <v>19</v>
      </c>
      <c r="L38" s="870" t="s">
        <v>19</v>
      </c>
      <c r="M38" s="871" t="s">
        <v>19</v>
      </c>
      <c r="N38" s="872" t="s">
        <v>19</v>
      </c>
      <c r="O38" s="872" t="s">
        <v>19</v>
      </c>
      <c r="P38" s="870" t="s">
        <v>19</v>
      </c>
      <c r="Q38" s="870" t="s">
        <v>19</v>
      </c>
      <c r="R38" s="870" t="s">
        <v>19</v>
      </c>
      <c r="S38" s="870" t="s">
        <v>19</v>
      </c>
      <c r="T38" s="871" t="s">
        <v>19</v>
      </c>
      <c r="U38" s="870" t="s">
        <v>19</v>
      </c>
      <c r="V38" s="870" t="s">
        <v>19</v>
      </c>
      <c r="W38" s="872" t="s">
        <v>19</v>
      </c>
      <c r="X38" s="872" t="s">
        <v>19</v>
      </c>
      <c r="Y38" s="870" t="s">
        <v>19</v>
      </c>
      <c r="Z38" s="870" t="s">
        <v>19</v>
      </c>
      <c r="AA38" s="870" t="s">
        <v>19</v>
      </c>
      <c r="AB38" s="1343" t="s">
        <v>19</v>
      </c>
      <c r="AC38" s="920"/>
      <c r="AD38" s="34"/>
    </row>
    <row r="39" spans="2:30" ht="13.5">
      <c r="B39" s="3">
        <v>8</v>
      </c>
      <c r="C39" s="12" t="s">
        <v>24</v>
      </c>
      <c r="D39" s="944" t="s">
        <v>19</v>
      </c>
      <c r="E39" s="944" t="s">
        <v>19</v>
      </c>
      <c r="F39" s="944" t="s">
        <v>19</v>
      </c>
      <c r="G39" s="944" t="s">
        <v>19</v>
      </c>
      <c r="H39" s="944" t="s">
        <v>19</v>
      </c>
      <c r="I39" s="944" t="s">
        <v>19</v>
      </c>
      <c r="J39" s="944">
        <v>96.00053318714494</v>
      </c>
      <c r="K39" s="945">
        <v>95.87966757836406</v>
      </c>
      <c r="L39" s="945">
        <v>96.1</v>
      </c>
      <c r="M39" s="946">
        <v>96.1</v>
      </c>
      <c r="N39" s="947">
        <v>96</v>
      </c>
      <c r="O39" s="947">
        <v>94.9</v>
      </c>
      <c r="P39" s="945">
        <v>94.5</v>
      </c>
      <c r="Q39" s="945">
        <v>94.8</v>
      </c>
      <c r="R39" s="945">
        <v>94.9</v>
      </c>
      <c r="S39" s="945">
        <v>95.9</v>
      </c>
      <c r="T39" s="946">
        <v>95.7</v>
      </c>
      <c r="U39" s="945">
        <v>95.4</v>
      </c>
      <c r="V39" s="945">
        <v>95.4</v>
      </c>
      <c r="W39" s="1339">
        <v>95.6</v>
      </c>
      <c r="X39" s="947">
        <v>95.8</v>
      </c>
      <c r="Y39" s="945">
        <v>96.4</v>
      </c>
      <c r="Z39" s="945">
        <v>96.1</v>
      </c>
      <c r="AA39" s="945">
        <v>97.2</v>
      </c>
      <c r="AB39" s="1335">
        <v>98.4</v>
      </c>
      <c r="AC39" s="943"/>
      <c r="AD39" s="34"/>
    </row>
    <row r="40" spans="2:30" ht="13.5">
      <c r="B40" s="9"/>
      <c r="C40" s="5" t="s">
        <v>24</v>
      </c>
      <c r="D40" s="887">
        <v>96.4</v>
      </c>
      <c r="E40" s="887">
        <v>96</v>
      </c>
      <c r="F40" s="887">
        <v>95.9</v>
      </c>
      <c r="G40" s="887">
        <v>96.1</v>
      </c>
      <c r="H40" s="887">
        <v>95.81489783366798</v>
      </c>
      <c r="I40" s="887">
        <v>95.57346133465158</v>
      </c>
      <c r="J40" s="888" t="s">
        <v>19</v>
      </c>
      <c r="K40" s="888" t="s">
        <v>19</v>
      </c>
      <c r="L40" s="888" t="s">
        <v>19</v>
      </c>
      <c r="M40" s="889" t="s">
        <v>19</v>
      </c>
      <c r="N40" s="890" t="s">
        <v>19</v>
      </c>
      <c r="O40" s="890" t="s">
        <v>19</v>
      </c>
      <c r="P40" s="888" t="s">
        <v>19</v>
      </c>
      <c r="Q40" s="888" t="s">
        <v>19</v>
      </c>
      <c r="R40" s="888" t="s">
        <v>19</v>
      </c>
      <c r="S40" s="888" t="s">
        <v>19</v>
      </c>
      <c r="T40" s="889" t="s">
        <v>19</v>
      </c>
      <c r="U40" s="888" t="s">
        <v>19</v>
      </c>
      <c r="V40" s="888" t="s">
        <v>19</v>
      </c>
      <c r="W40" s="890" t="s">
        <v>19</v>
      </c>
      <c r="X40" s="890" t="s">
        <v>19</v>
      </c>
      <c r="Y40" s="888" t="s">
        <v>19</v>
      </c>
      <c r="Z40" s="888" t="s">
        <v>19</v>
      </c>
      <c r="AA40" s="888" t="s">
        <v>19</v>
      </c>
      <c r="AB40" s="1344" t="s">
        <v>19</v>
      </c>
      <c r="AC40" s="920"/>
      <c r="AD40" s="34"/>
    </row>
    <row r="41" spans="2:30" ht="13.5">
      <c r="B41" s="10"/>
      <c r="C41" s="8" t="s">
        <v>43</v>
      </c>
      <c r="D41" s="856">
        <v>95.5</v>
      </c>
      <c r="E41" s="856">
        <v>95.1</v>
      </c>
      <c r="F41" s="856">
        <v>94.4</v>
      </c>
      <c r="G41" s="856">
        <v>94.4</v>
      </c>
      <c r="H41" s="856">
        <v>94.27422892881556</v>
      </c>
      <c r="I41" s="856">
        <v>92.6330536253259</v>
      </c>
      <c r="J41" s="857" t="s">
        <v>19</v>
      </c>
      <c r="K41" s="857" t="s">
        <v>19</v>
      </c>
      <c r="L41" s="857" t="s">
        <v>19</v>
      </c>
      <c r="M41" s="858" t="s">
        <v>19</v>
      </c>
      <c r="N41" s="859" t="s">
        <v>19</v>
      </c>
      <c r="O41" s="859" t="s">
        <v>19</v>
      </c>
      <c r="P41" s="857" t="s">
        <v>19</v>
      </c>
      <c r="Q41" s="857" t="s">
        <v>19</v>
      </c>
      <c r="R41" s="857" t="s">
        <v>19</v>
      </c>
      <c r="S41" s="857" t="s">
        <v>19</v>
      </c>
      <c r="T41" s="858" t="s">
        <v>19</v>
      </c>
      <c r="U41" s="857" t="s">
        <v>19</v>
      </c>
      <c r="V41" s="857" t="s">
        <v>19</v>
      </c>
      <c r="W41" s="859" t="s">
        <v>19</v>
      </c>
      <c r="X41" s="859" t="s">
        <v>19</v>
      </c>
      <c r="Y41" s="857" t="s">
        <v>19</v>
      </c>
      <c r="Z41" s="857" t="s">
        <v>19</v>
      </c>
      <c r="AA41" s="857" t="s">
        <v>19</v>
      </c>
      <c r="AB41" s="1334" t="s">
        <v>19</v>
      </c>
      <c r="AC41" s="920"/>
      <c r="AD41" s="34"/>
    </row>
    <row r="42" spans="2:30" ht="13.5">
      <c r="B42" s="3">
        <v>9</v>
      </c>
      <c r="C42" s="4" t="s">
        <v>25</v>
      </c>
      <c r="D42" s="944" t="s">
        <v>19</v>
      </c>
      <c r="E42" s="944" t="s">
        <v>19</v>
      </c>
      <c r="F42" s="944" t="s">
        <v>19</v>
      </c>
      <c r="G42" s="944" t="s">
        <v>19</v>
      </c>
      <c r="H42" s="944" t="s">
        <v>19</v>
      </c>
      <c r="I42" s="944" t="s">
        <v>19</v>
      </c>
      <c r="J42" s="944">
        <v>86.16508885921768</v>
      </c>
      <c r="K42" s="945">
        <v>85.89517228643624</v>
      </c>
      <c r="L42" s="945">
        <v>85.5</v>
      </c>
      <c r="M42" s="946">
        <v>87.3</v>
      </c>
      <c r="N42" s="947">
        <v>87.2</v>
      </c>
      <c r="O42" s="947">
        <v>86.9</v>
      </c>
      <c r="P42" s="945">
        <v>87.7</v>
      </c>
      <c r="Q42" s="945">
        <v>88.1</v>
      </c>
      <c r="R42" s="945">
        <v>88.9</v>
      </c>
      <c r="S42" s="945">
        <v>90</v>
      </c>
      <c r="T42" s="946">
        <v>89.7</v>
      </c>
      <c r="U42" s="945">
        <v>90.2</v>
      </c>
      <c r="V42" s="945">
        <v>92</v>
      </c>
      <c r="W42" s="947">
        <v>94</v>
      </c>
      <c r="X42" s="947">
        <v>95.3</v>
      </c>
      <c r="Y42" s="945">
        <v>94.7</v>
      </c>
      <c r="Z42" s="945">
        <v>92.7</v>
      </c>
      <c r="AA42" s="945">
        <v>95</v>
      </c>
      <c r="AB42" s="1335">
        <v>94.8</v>
      </c>
      <c r="AC42" s="943"/>
      <c r="AD42" s="34"/>
    </row>
    <row r="43" spans="2:30" ht="13.5">
      <c r="B43" s="9"/>
      <c r="C43" s="5" t="s">
        <v>25</v>
      </c>
      <c r="D43" s="887">
        <v>92</v>
      </c>
      <c r="E43" s="887">
        <v>91.3</v>
      </c>
      <c r="F43" s="887">
        <v>90</v>
      </c>
      <c r="G43" s="887">
        <v>88.7</v>
      </c>
      <c r="H43" s="887">
        <v>86.81135998873194</v>
      </c>
      <c r="I43" s="887">
        <v>85.19345521090472</v>
      </c>
      <c r="J43" s="888" t="s">
        <v>19</v>
      </c>
      <c r="K43" s="888" t="s">
        <v>19</v>
      </c>
      <c r="L43" s="888" t="s">
        <v>19</v>
      </c>
      <c r="M43" s="889" t="s">
        <v>19</v>
      </c>
      <c r="N43" s="890" t="s">
        <v>19</v>
      </c>
      <c r="O43" s="890" t="s">
        <v>19</v>
      </c>
      <c r="P43" s="888" t="s">
        <v>19</v>
      </c>
      <c r="Q43" s="888" t="s">
        <v>19</v>
      </c>
      <c r="R43" s="888" t="s">
        <v>19</v>
      </c>
      <c r="S43" s="888" t="s">
        <v>19</v>
      </c>
      <c r="T43" s="889" t="s">
        <v>19</v>
      </c>
      <c r="U43" s="888" t="s">
        <v>19</v>
      </c>
      <c r="V43" s="888" t="s">
        <v>19</v>
      </c>
      <c r="W43" s="890" t="s">
        <v>19</v>
      </c>
      <c r="X43" s="890" t="s">
        <v>19</v>
      </c>
      <c r="Y43" s="888" t="s">
        <v>19</v>
      </c>
      <c r="Z43" s="888" t="s">
        <v>19</v>
      </c>
      <c r="AA43" s="888" t="s">
        <v>19</v>
      </c>
      <c r="AB43" s="1344" t="s">
        <v>19</v>
      </c>
      <c r="AC43" s="920"/>
      <c r="AD43" s="34"/>
    </row>
    <row r="44" spans="2:29" ht="13.5">
      <c r="B44" s="13"/>
      <c r="C44" s="7" t="s">
        <v>60</v>
      </c>
      <c r="D44" s="852">
        <v>93.9</v>
      </c>
      <c r="E44" s="852">
        <v>94.1</v>
      </c>
      <c r="F44" s="852">
        <v>93.8</v>
      </c>
      <c r="G44" s="852">
        <v>93</v>
      </c>
      <c r="H44" s="852">
        <v>91.95845797195557</v>
      </c>
      <c r="I44" s="852">
        <v>92.31666009918598</v>
      </c>
      <c r="J44" s="853" t="s">
        <v>19</v>
      </c>
      <c r="K44" s="853" t="s">
        <v>19</v>
      </c>
      <c r="L44" s="853" t="s">
        <v>19</v>
      </c>
      <c r="M44" s="854" t="s">
        <v>19</v>
      </c>
      <c r="N44" s="855" t="s">
        <v>19</v>
      </c>
      <c r="O44" s="855" t="s">
        <v>19</v>
      </c>
      <c r="P44" s="853" t="s">
        <v>19</v>
      </c>
      <c r="Q44" s="853" t="s">
        <v>19</v>
      </c>
      <c r="R44" s="853" t="s">
        <v>19</v>
      </c>
      <c r="S44" s="853" t="s">
        <v>19</v>
      </c>
      <c r="T44" s="854" t="s">
        <v>19</v>
      </c>
      <c r="U44" s="853" t="s">
        <v>19</v>
      </c>
      <c r="V44" s="853" t="s">
        <v>19</v>
      </c>
      <c r="W44" s="855" t="s">
        <v>19</v>
      </c>
      <c r="X44" s="855" t="s">
        <v>19</v>
      </c>
      <c r="Y44" s="853" t="s">
        <v>19</v>
      </c>
      <c r="Z44" s="853" t="s">
        <v>19</v>
      </c>
      <c r="AA44" s="853" t="s">
        <v>19</v>
      </c>
      <c r="AB44" s="1333" t="s">
        <v>19</v>
      </c>
      <c r="AC44" s="920"/>
    </row>
    <row r="45" spans="2:29" ht="13.5">
      <c r="B45" s="13"/>
      <c r="C45" s="7" t="s">
        <v>61</v>
      </c>
      <c r="D45" s="852">
        <v>96.6</v>
      </c>
      <c r="E45" s="852">
        <v>96.7</v>
      </c>
      <c r="F45" s="852">
        <v>97</v>
      </c>
      <c r="G45" s="852">
        <v>96.7</v>
      </c>
      <c r="H45" s="852">
        <v>96.14425469922911</v>
      </c>
      <c r="I45" s="852">
        <v>95.43986250737677</v>
      </c>
      <c r="J45" s="853" t="s">
        <v>19</v>
      </c>
      <c r="K45" s="853" t="s">
        <v>19</v>
      </c>
      <c r="L45" s="853" t="s">
        <v>19</v>
      </c>
      <c r="M45" s="854" t="s">
        <v>19</v>
      </c>
      <c r="N45" s="855" t="s">
        <v>19</v>
      </c>
      <c r="O45" s="855" t="s">
        <v>19</v>
      </c>
      <c r="P45" s="853" t="s">
        <v>19</v>
      </c>
      <c r="Q45" s="853" t="s">
        <v>19</v>
      </c>
      <c r="R45" s="853" t="s">
        <v>19</v>
      </c>
      <c r="S45" s="853" t="s">
        <v>19</v>
      </c>
      <c r="T45" s="854" t="s">
        <v>19</v>
      </c>
      <c r="U45" s="853" t="s">
        <v>19</v>
      </c>
      <c r="V45" s="853" t="s">
        <v>19</v>
      </c>
      <c r="W45" s="855" t="s">
        <v>19</v>
      </c>
      <c r="X45" s="855" t="s">
        <v>19</v>
      </c>
      <c r="Y45" s="853" t="s">
        <v>19</v>
      </c>
      <c r="Z45" s="853" t="s">
        <v>19</v>
      </c>
      <c r="AA45" s="853" t="s">
        <v>19</v>
      </c>
      <c r="AB45" s="1333" t="s">
        <v>19</v>
      </c>
      <c r="AC45" s="920"/>
    </row>
    <row r="46" spans="2:29" ht="13.5">
      <c r="B46" s="10"/>
      <c r="C46" s="8" t="s">
        <v>62</v>
      </c>
      <c r="D46" s="856">
        <v>91.1</v>
      </c>
      <c r="E46" s="856">
        <v>90.6</v>
      </c>
      <c r="F46" s="856">
        <v>90.2</v>
      </c>
      <c r="G46" s="856">
        <v>89.9</v>
      </c>
      <c r="H46" s="856">
        <v>89.29628978829471</v>
      </c>
      <c r="I46" s="856">
        <v>88.54906811977958</v>
      </c>
      <c r="J46" s="857" t="s">
        <v>19</v>
      </c>
      <c r="K46" s="857" t="s">
        <v>19</v>
      </c>
      <c r="L46" s="857" t="s">
        <v>19</v>
      </c>
      <c r="M46" s="858" t="s">
        <v>19</v>
      </c>
      <c r="N46" s="859" t="s">
        <v>19</v>
      </c>
      <c r="O46" s="859" t="s">
        <v>19</v>
      </c>
      <c r="P46" s="857" t="s">
        <v>19</v>
      </c>
      <c r="Q46" s="857" t="s">
        <v>19</v>
      </c>
      <c r="R46" s="857" t="s">
        <v>19</v>
      </c>
      <c r="S46" s="857" t="s">
        <v>19</v>
      </c>
      <c r="T46" s="858" t="s">
        <v>19</v>
      </c>
      <c r="U46" s="857" t="s">
        <v>19</v>
      </c>
      <c r="V46" s="857" t="s">
        <v>19</v>
      </c>
      <c r="W46" s="859" t="s">
        <v>19</v>
      </c>
      <c r="X46" s="859" t="s">
        <v>19</v>
      </c>
      <c r="Y46" s="857" t="s">
        <v>19</v>
      </c>
      <c r="Z46" s="857" t="s">
        <v>19</v>
      </c>
      <c r="AA46" s="857" t="s">
        <v>19</v>
      </c>
      <c r="AB46" s="1334" t="s">
        <v>19</v>
      </c>
      <c r="AC46" s="920"/>
    </row>
    <row r="47" spans="2:29" ht="13.5">
      <c r="B47" s="3">
        <v>10</v>
      </c>
      <c r="C47" s="4" t="s">
        <v>26</v>
      </c>
      <c r="D47" s="944" t="s">
        <v>19</v>
      </c>
      <c r="E47" s="944" t="s">
        <v>19</v>
      </c>
      <c r="F47" s="944" t="s">
        <v>19</v>
      </c>
      <c r="G47" s="944" t="s">
        <v>19</v>
      </c>
      <c r="H47" s="944" t="s">
        <v>19</v>
      </c>
      <c r="I47" s="944" t="s">
        <v>19</v>
      </c>
      <c r="J47" s="944">
        <v>92.88973351316034</v>
      </c>
      <c r="K47" s="945">
        <v>92.51654493079047</v>
      </c>
      <c r="L47" s="945">
        <v>92.2</v>
      </c>
      <c r="M47" s="946">
        <v>92.6</v>
      </c>
      <c r="N47" s="947">
        <v>92.9</v>
      </c>
      <c r="O47" s="947">
        <v>93</v>
      </c>
      <c r="P47" s="945">
        <v>93.6</v>
      </c>
      <c r="Q47" s="945">
        <v>93.2</v>
      </c>
      <c r="R47" s="945">
        <v>93</v>
      </c>
      <c r="S47" s="945">
        <v>93.1</v>
      </c>
      <c r="T47" s="946">
        <v>93.4</v>
      </c>
      <c r="U47" s="945">
        <v>93.2</v>
      </c>
      <c r="V47" s="945">
        <v>95.1</v>
      </c>
      <c r="W47" s="947">
        <v>94.6</v>
      </c>
      <c r="X47" s="947">
        <v>94.9</v>
      </c>
      <c r="Y47" s="945">
        <v>94.9</v>
      </c>
      <c r="Z47" s="945">
        <v>93.6</v>
      </c>
      <c r="AA47" s="945">
        <v>95.8</v>
      </c>
      <c r="AB47" s="1335">
        <v>96.1</v>
      </c>
      <c r="AC47" s="943"/>
    </row>
    <row r="48" spans="2:29" ht="13.5">
      <c r="B48" s="9"/>
      <c r="C48" s="5" t="s">
        <v>26</v>
      </c>
      <c r="D48" s="887">
        <v>96.1</v>
      </c>
      <c r="E48" s="887">
        <v>95.5</v>
      </c>
      <c r="F48" s="887">
        <v>95</v>
      </c>
      <c r="G48" s="887">
        <v>94.6</v>
      </c>
      <c r="H48" s="887">
        <v>93.97023573102939</v>
      </c>
      <c r="I48" s="887">
        <v>93.82405700576376</v>
      </c>
      <c r="J48" s="888" t="s">
        <v>19</v>
      </c>
      <c r="K48" s="888" t="s">
        <v>19</v>
      </c>
      <c r="L48" s="888" t="s">
        <v>19</v>
      </c>
      <c r="M48" s="889" t="s">
        <v>19</v>
      </c>
      <c r="N48" s="890" t="s">
        <v>19</v>
      </c>
      <c r="O48" s="890" t="s">
        <v>19</v>
      </c>
      <c r="P48" s="888" t="s">
        <v>19</v>
      </c>
      <c r="Q48" s="888" t="s">
        <v>19</v>
      </c>
      <c r="R48" s="888" t="s">
        <v>19</v>
      </c>
      <c r="S48" s="888" t="s">
        <v>19</v>
      </c>
      <c r="T48" s="889" t="s">
        <v>19</v>
      </c>
      <c r="U48" s="888" t="s">
        <v>19</v>
      </c>
      <c r="V48" s="888" t="s">
        <v>19</v>
      </c>
      <c r="W48" s="890" t="s">
        <v>19</v>
      </c>
      <c r="X48" s="890" t="s">
        <v>19</v>
      </c>
      <c r="Y48" s="888" t="s">
        <v>19</v>
      </c>
      <c r="Z48" s="888" t="s">
        <v>19</v>
      </c>
      <c r="AA48" s="888" t="s">
        <v>19</v>
      </c>
      <c r="AB48" s="1344" t="s">
        <v>19</v>
      </c>
      <c r="AC48" s="920"/>
    </row>
    <row r="49" spans="2:29" ht="13.5">
      <c r="B49" s="10"/>
      <c r="C49" s="8" t="s">
        <v>39</v>
      </c>
      <c r="D49" s="856">
        <v>95.1</v>
      </c>
      <c r="E49" s="856">
        <v>95.1</v>
      </c>
      <c r="F49" s="856">
        <v>94.2</v>
      </c>
      <c r="G49" s="856">
        <v>93.7</v>
      </c>
      <c r="H49" s="856">
        <v>93.36920061948136</v>
      </c>
      <c r="I49" s="856">
        <v>93.30841150854266</v>
      </c>
      <c r="J49" s="857" t="s">
        <v>19</v>
      </c>
      <c r="K49" s="857" t="s">
        <v>19</v>
      </c>
      <c r="L49" s="857" t="s">
        <v>19</v>
      </c>
      <c r="M49" s="858" t="s">
        <v>19</v>
      </c>
      <c r="N49" s="859" t="s">
        <v>19</v>
      </c>
      <c r="O49" s="859" t="s">
        <v>19</v>
      </c>
      <c r="P49" s="857" t="s">
        <v>19</v>
      </c>
      <c r="Q49" s="857" t="s">
        <v>19</v>
      </c>
      <c r="R49" s="857" t="s">
        <v>19</v>
      </c>
      <c r="S49" s="857" t="s">
        <v>19</v>
      </c>
      <c r="T49" s="858" t="s">
        <v>19</v>
      </c>
      <c r="U49" s="857" t="s">
        <v>19</v>
      </c>
      <c r="V49" s="857" t="s">
        <v>19</v>
      </c>
      <c r="W49" s="859" t="s">
        <v>19</v>
      </c>
      <c r="X49" s="859" t="s">
        <v>19</v>
      </c>
      <c r="Y49" s="857" t="s">
        <v>19</v>
      </c>
      <c r="Z49" s="857" t="s">
        <v>19</v>
      </c>
      <c r="AA49" s="857" t="s">
        <v>19</v>
      </c>
      <c r="AB49" s="1334" t="s">
        <v>19</v>
      </c>
      <c r="AC49" s="920"/>
    </row>
    <row r="50" spans="2:29" ht="13.5">
      <c r="B50" s="3">
        <v>11</v>
      </c>
      <c r="C50" s="4" t="s">
        <v>89</v>
      </c>
      <c r="D50" s="133" t="s">
        <v>19</v>
      </c>
      <c r="E50" s="133" t="s">
        <v>19</v>
      </c>
      <c r="F50" s="133" t="s">
        <v>19</v>
      </c>
      <c r="G50" s="133" t="s">
        <v>19</v>
      </c>
      <c r="H50" s="133" t="s">
        <v>19</v>
      </c>
      <c r="I50" s="133" t="s">
        <v>19</v>
      </c>
      <c r="J50" s="133" t="s">
        <v>19</v>
      </c>
      <c r="K50" s="133" t="s">
        <v>19</v>
      </c>
      <c r="L50" s="133" t="s">
        <v>19</v>
      </c>
      <c r="M50" s="950">
        <v>91.7</v>
      </c>
      <c r="N50" s="947">
        <v>92</v>
      </c>
      <c r="O50" s="947">
        <v>92.5</v>
      </c>
      <c r="P50" s="945">
        <v>93</v>
      </c>
      <c r="Q50" s="945">
        <v>92.6</v>
      </c>
      <c r="R50" s="945">
        <v>92.1</v>
      </c>
      <c r="S50" s="945">
        <v>93.9</v>
      </c>
      <c r="T50" s="946">
        <v>94.7</v>
      </c>
      <c r="U50" s="945">
        <v>95.4</v>
      </c>
      <c r="V50" s="945">
        <v>95.4</v>
      </c>
      <c r="W50" s="947">
        <v>95.7</v>
      </c>
      <c r="X50" s="947">
        <v>95.9</v>
      </c>
      <c r="Y50" s="945">
        <v>96.3</v>
      </c>
      <c r="Z50" s="945">
        <v>95.9</v>
      </c>
      <c r="AA50" s="945">
        <v>96.1</v>
      </c>
      <c r="AB50" s="1335">
        <v>96.1</v>
      </c>
      <c r="AC50" s="943"/>
    </row>
    <row r="51" spans="2:29" ht="13.5">
      <c r="B51" s="9"/>
      <c r="C51" s="157" t="s">
        <v>27</v>
      </c>
      <c r="D51" s="879">
        <v>94.9</v>
      </c>
      <c r="E51" s="879">
        <v>93.8</v>
      </c>
      <c r="F51" s="879">
        <v>92.6</v>
      </c>
      <c r="G51" s="879">
        <v>90.9</v>
      </c>
      <c r="H51" s="879">
        <v>90.5853525876159</v>
      </c>
      <c r="I51" s="879">
        <v>89.7380503668159</v>
      </c>
      <c r="J51" s="879">
        <v>91.44135009543099</v>
      </c>
      <c r="K51" s="879">
        <v>92.10146867499871</v>
      </c>
      <c r="L51" s="879">
        <v>93</v>
      </c>
      <c r="M51" s="826" t="s">
        <v>19</v>
      </c>
      <c r="N51" s="422" t="s">
        <v>19</v>
      </c>
      <c r="O51" s="422" t="s">
        <v>19</v>
      </c>
      <c r="P51" s="418" t="s">
        <v>19</v>
      </c>
      <c r="Q51" s="418" t="s">
        <v>19</v>
      </c>
      <c r="R51" s="418" t="s">
        <v>19</v>
      </c>
      <c r="S51" s="418" t="s">
        <v>19</v>
      </c>
      <c r="T51" s="952" t="s">
        <v>19</v>
      </c>
      <c r="U51" s="418" t="s">
        <v>19</v>
      </c>
      <c r="V51" s="418" t="s">
        <v>19</v>
      </c>
      <c r="W51" s="422" t="s">
        <v>19</v>
      </c>
      <c r="X51" s="422" t="s">
        <v>19</v>
      </c>
      <c r="Y51" s="418" t="s">
        <v>19</v>
      </c>
      <c r="Z51" s="418" t="s">
        <v>19</v>
      </c>
      <c r="AA51" s="418" t="s">
        <v>19</v>
      </c>
      <c r="AB51" s="1345" t="s">
        <v>19</v>
      </c>
      <c r="AC51" s="953"/>
    </row>
    <row r="52" spans="2:29" ht="13.5">
      <c r="B52" s="13"/>
      <c r="C52" s="7" t="s">
        <v>58</v>
      </c>
      <c r="D52" s="868">
        <v>97.1</v>
      </c>
      <c r="E52" s="868">
        <v>96.8</v>
      </c>
      <c r="F52" s="868">
        <v>96.4</v>
      </c>
      <c r="G52" s="868">
        <v>96.4</v>
      </c>
      <c r="H52" s="868">
        <v>95.65752512235383</v>
      </c>
      <c r="I52" s="868">
        <v>95.18324277560517</v>
      </c>
      <c r="J52" s="868">
        <v>94.92972371592805</v>
      </c>
      <c r="K52" s="868">
        <v>93.7728315351287</v>
      </c>
      <c r="L52" s="852">
        <v>95.5</v>
      </c>
      <c r="M52" s="824" t="s">
        <v>19</v>
      </c>
      <c r="N52" s="954" t="s">
        <v>19</v>
      </c>
      <c r="O52" s="954" t="s">
        <v>19</v>
      </c>
      <c r="P52" s="955" t="s">
        <v>19</v>
      </c>
      <c r="Q52" s="955" t="s">
        <v>19</v>
      </c>
      <c r="R52" s="955" t="s">
        <v>19</v>
      </c>
      <c r="S52" s="955" t="s">
        <v>19</v>
      </c>
      <c r="T52" s="956" t="s">
        <v>19</v>
      </c>
      <c r="U52" s="955" t="s">
        <v>19</v>
      </c>
      <c r="V52" s="955" t="s">
        <v>19</v>
      </c>
      <c r="W52" s="954" t="s">
        <v>19</v>
      </c>
      <c r="X52" s="954" t="s">
        <v>19</v>
      </c>
      <c r="Y52" s="955" t="s">
        <v>19</v>
      </c>
      <c r="Z52" s="955" t="s">
        <v>19</v>
      </c>
      <c r="AA52" s="955" t="s">
        <v>19</v>
      </c>
      <c r="AB52" s="1346" t="s">
        <v>19</v>
      </c>
      <c r="AC52" s="953"/>
    </row>
    <row r="53" spans="2:29" ht="13.5">
      <c r="B53" s="10"/>
      <c r="C53" s="4" t="s">
        <v>59</v>
      </c>
      <c r="D53" s="869">
        <v>91.2</v>
      </c>
      <c r="E53" s="869">
        <v>87.5</v>
      </c>
      <c r="F53" s="869">
        <v>83.9</v>
      </c>
      <c r="G53" s="869">
        <v>82.6</v>
      </c>
      <c r="H53" s="869">
        <v>80.59660136111808</v>
      </c>
      <c r="I53" s="869">
        <v>81.59224366006323</v>
      </c>
      <c r="J53" s="869">
        <v>80.87587863121026</v>
      </c>
      <c r="K53" s="869">
        <v>79.92489600310995</v>
      </c>
      <c r="L53" s="891">
        <v>79.3</v>
      </c>
      <c r="M53" s="825" t="s">
        <v>19</v>
      </c>
      <c r="N53" s="957" t="s">
        <v>19</v>
      </c>
      <c r="O53" s="957" t="s">
        <v>19</v>
      </c>
      <c r="P53" s="133" t="s">
        <v>19</v>
      </c>
      <c r="Q53" s="133" t="s">
        <v>19</v>
      </c>
      <c r="R53" s="133" t="s">
        <v>19</v>
      </c>
      <c r="S53" s="133" t="s">
        <v>19</v>
      </c>
      <c r="T53" s="958" t="s">
        <v>19</v>
      </c>
      <c r="U53" s="133" t="s">
        <v>19</v>
      </c>
      <c r="V53" s="133" t="s">
        <v>19</v>
      </c>
      <c r="W53" s="957" t="s">
        <v>19</v>
      </c>
      <c r="X53" s="957" t="s">
        <v>19</v>
      </c>
      <c r="Y53" s="133" t="s">
        <v>19</v>
      </c>
      <c r="Z53" s="133" t="s">
        <v>19</v>
      </c>
      <c r="AA53" s="133" t="s">
        <v>19</v>
      </c>
      <c r="AB53" s="1347" t="s">
        <v>19</v>
      </c>
      <c r="AC53" s="953"/>
    </row>
    <row r="54" spans="2:29" ht="13.5">
      <c r="B54" s="6">
        <v>12</v>
      </c>
      <c r="C54" s="12" t="s">
        <v>92</v>
      </c>
      <c r="D54" s="944" t="s">
        <v>19</v>
      </c>
      <c r="E54" s="944" t="s">
        <v>19</v>
      </c>
      <c r="F54" s="944" t="s">
        <v>19</v>
      </c>
      <c r="G54" s="944" t="s">
        <v>19</v>
      </c>
      <c r="H54" s="944" t="s">
        <v>19</v>
      </c>
      <c r="I54" s="944">
        <v>93.01620193274073</v>
      </c>
      <c r="J54" s="944">
        <v>93.44327626997226</v>
      </c>
      <c r="K54" s="945">
        <v>94.3532508573908</v>
      </c>
      <c r="L54" s="945">
        <v>94.6</v>
      </c>
      <c r="M54" s="946">
        <v>94.9</v>
      </c>
      <c r="N54" s="947">
        <v>94.5</v>
      </c>
      <c r="O54" s="947">
        <v>94</v>
      </c>
      <c r="P54" s="945">
        <v>94</v>
      </c>
      <c r="Q54" s="945">
        <v>94.3</v>
      </c>
      <c r="R54" s="945">
        <v>94.5</v>
      </c>
      <c r="S54" s="945">
        <v>94.8</v>
      </c>
      <c r="T54" s="946">
        <v>95.4</v>
      </c>
      <c r="U54" s="945">
        <v>95.8</v>
      </c>
      <c r="V54" s="945">
        <v>96.2</v>
      </c>
      <c r="W54" s="947">
        <v>96.7</v>
      </c>
      <c r="X54" s="947">
        <v>97</v>
      </c>
      <c r="Y54" s="945">
        <v>97.3</v>
      </c>
      <c r="Z54" s="945">
        <v>95.9</v>
      </c>
      <c r="AA54" s="945">
        <v>97.7</v>
      </c>
      <c r="AB54" s="1335">
        <v>97.8</v>
      </c>
      <c r="AC54" s="943"/>
    </row>
    <row r="55" spans="2:29" ht="13.5">
      <c r="B55" s="9"/>
      <c r="C55" s="5" t="s">
        <v>18</v>
      </c>
      <c r="D55" s="887">
        <v>94.4</v>
      </c>
      <c r="E55" s="887">
        <v>94</v>
      </c>
      <c r="F55" s="887">
        <v>93.7</v>
      </c>
      <c r="G55" s="887">
        <v>93</v>
      </c>
      <c r="H55" s="887">
        <v>91.85206382834691</v>
      </c>
      <c r="I55" s="888" t="s">
        <v>19</v>
      </c>
      <c r="J55" s="888" t="s">
        <v>19</v>
      </c>
      <c r="K55" s="888" t="s">
        <v>19</v>
      </c>
      <c r="L55" s="888" t="s">
        <v>19</v>
      </c>
      <c r="M55" s="889" t="s">
        <v>19</v>
      </c>
      <c r="N55" s="890" t="s">
        <v>19</v>
      </c>
      <c r="O55" s="890" t="s">
        <v>19</v>
      </c>
      <c r="P55" s="888" t="s">
        <v>19</v>
      </c>
      <c r="Q55" s="888" t="s">
        <v>19</v>
      </c>
      <c r="R55" s="888" t="s">
        <v>19</v>
      </c>
      <c r="S55" s="888" t="s">
        <v>19</v>
      </c>
      <c r="T55" s="889" t="s">
        <v>19</v>
      </c>
      <c r="U55" s="888" t="s">
        <v>19</v>
      </c>
      <c r="V55" s="888" t="s">
        <v>19</v>
      </c>
      <c r="W55" s="890" t="s">
        <v>19</v>
      </c>
      <c r="X55" s="890" t="s">
        <v>19</v>
      </c>
      <c r="Y55" s="888" t="s">
        <v>19</v>
      </c>
      <c r="Z55" s="888" t="s">
        <v>19</v>
      </c>
      <c r="AA55" s="888" t="s">
        <v>19</v>
      </c>
      <c r="AB55" s="1344" t="s">
        <v>19</v>
      </c>
      <c r="AC55" s="920"/>
    </row>
    <row r="56" spans="2:29" ht="13.5">
      <c r="B56" s="13"/>
      <c r="C56" s="7" t="s">
        <v>28</v>
      </c>
      <c r="D56" s="852">
        <v>97.3</v>
      </c>
      <c r="E56" s="852">
        <v>97.2</v>
      </c>
      <c r="F56" s="852">
        <v>97.1</v>
      </c>
      <c r="G56" s="852">
        <v>96.5</v>
      </c>
      <c r="H56" s="852">
        <v>95.66090069088209</v>
      </c>
      <c r="I56" s="853" t="s">
        <v>19</v>
      </c>
      <c r="J56" s="853" t="s">
        <v>19</v>
      </c>
      <c r="K56" s="853" t="s">
        <v>19</v>
      </c>
      <c r="L56" s="853" t="s">
        <v>19</v>
      </c>
      <c r="M56" s="854" t="s">
        <v>19</v>
      </c>
      <c r="N56" s="855" t="s">
        <v>19</v>
      </c>
      <c r="O56" s="855" t="s">
        <v>19</v>
      </c>
      <c r="P56" s="853" t="s">
        <v>19</v>
      </c>
      <c r="Q56" s="853" t="s">
        <v>19</v>
      </c>
      <c r="R56" s="853" t="s">
        <v>19</v>
      </c>
      <c r="S56" s="853" t="s">
        <v>19</v>
      </c>
      <c r="T56" s="854" t="s">
        <v>19</v>
      </c>
      <c r="U56" s="853" t="s">
        <v>19</v>
      </c>
      <c r="V56" s="853" t="s">
        <v>19</v>
      </c>
      <c r="W56" s="855" t="s">
        <v>19</v>
      </c>
      <c r="X56" s="855" t="s">
        <v>19</v>
      </c>
      <c r="Y56" s="853" t="s">
        <v>19</v>
      </c>
      <c r="Z56" s="853" t="s">
        <v>19</v>
      </c>
      <c r="AA56" s="853" t="s">
        <v>19</v>
      </c>
      <c r="AB56" s="1333" t="s">
        <v>19</v>
      </c>
      <c r="AC56" s="920"/>
    </row>
    <row r="57" spans="2:29" ht="13.5">
      <c r="B57" s="13"/>
      <c r="C57" s="7" t="s">
        <v>46</v>
      </c>
      <c r="D57" s="893">
        <v>87.9</v>
      </c>
      <c r="E57" s="893">
        <v>86.3</v>
      </c>
      <c r="F57" s="893">
        <v>92.5</v>
      </c>
      <c r="G57" s="893">
        <v>92.6</v>
      </c>
      <c r="H57" s="893">
        <v>92.0401183354997</v>
      </c>
      <c r="I57" s="894" t="s">
        <v>19</v>
      </c>
      <c r="J57" s="894" t="s">
        <v>19</v>
      </c>
      <c r="K57" s="894" t="s">
        <v>19</v>
      </c>
      <c r="L57" s="894" t="s">
        <v>19</v>
      </c>
      <c r="M57" s="895" t="s">
        <v>19</v>
      </c>
      <c r="N57" s="896" t="s">
        <v>19</v>
      </c>
      <c r="O57" s="896" t="s">
        <v>19</v>
      </c>
      <c r="P57" s="894" t="s">
        <v>19</v>
      </c>
      <c r="Q57" s="894" t="s">
        <v>19</v>
      </c>
      <c r="R57" s="894" t="s">
        <v>19</v>
      </c>
      <c r="S57" s="894" t="s">
        <v>19</v>
      </c>
      <c r="T57" s="895" t="s">
        <v>19</v>
      </c>
      <c r="U57" s="894" t="s">
        <v>19</v>
      </c>
      <c r="V57" s="894" t="s">
        <v>19</v>
      </c>
      <c r="W57" s="896" t="s">
        <v>19</v>
      </c>
      <c r="X57" s="896" t="s">
        <v>19</v>
      </c>
      <c r="Y57" s="894" t="s">
        <v>19</v>
      </c>
      <c r="Z57" s="894" t="s">
        <v>19</v>
      </c>
      <c r="AA57" s="894" t="s">
        <v>19</v>
      </c>
      <c r="AB57" s="1348" t="s">
        <v>19</v>
      </c>
      <c r="AC57" s="924"/>
    </row>
    <row r="58" spans="2:29" ht="13.5">
      <c r="B58" s="10"/>
      <c r="C58" s="8" t="s">
        <v>47</v>
      </c>
      <c r="D58" s="856">
        <v>98.4</v>
      </c>
      <c r="E58" s="856">
        <v>98.2</v>
      </c>
      <c r="F58" s="856">
        <v>97.9</v>
      </c>
      <c r="G58" s="856">
        <v>97.6</v>
      </c>
      <c r="H58" s="856">
        <v>95.85303080275469</v>
      </c>
      <c r="I58" s="857" t="s">
        <v>19</v>
      </c>
      <c r="J58" s="857" t="s">
        <v>19</v>
      </c>
      <c r="K58" s="857" t="s">
        <v>19</v>
      </c>
      <c r="L58" s="857" t="s">
        <v>19</v>
      </c>
      <c r="M58" s="858" t="s">
        <v>19</v>
      </c>
      <c r="N58" s="859" t="s">
        <v>19</v>
      </c>
      <c r="O58" s="859" t="s">
        <v>19</v>
      </c>
      <c r="P58" s="857" t="s">
        <v>19</v>
      </c>
      <c r="Q58" s="857" t="s">
        <v>19</v>
      </c>
      <c r="R58" s="857" t="s">
        <v>19</v>
      </c>
      <c r="S58" s="857" t="s">
        <v>19</v>
      </c>
      <c r="T58" s="858" t="s">
        <v>19</v>
      </c>
      <c r="U58" s="857" t="s">
        <v>19</v>
      </c>
      <c r="V58" s="857" t="s">
        <v>19</v>
      </c>
      <c r="W58" s="859" t="s">
        <v>19</v>
      </c>
      <c r="X58" s="859" t="s">
        <v>19</v>
      </c>
      <c r="Y58" s="857" t="s">
        <v>19</v>
      </c>
      <c r="Z58" s="857" t="s">
        <v>19</v>
      </c>
      <c r="AA58" s="857" t="s">
        <v>19</v>
      </c>
      <c r="AB58" s="1334" t="s">
        <v>19</v>
      </c>
      <c r="AC58" s="920"/>
    </row>
    <row r="59" spans="2:29" ht="13.5">
      <c r="B59" s="42">
        <v>13</v>
      </c>
      <c r="C59" s="4" t="s">
        <v>93</v>
      </c>
      <c r="D59" s="944" t="s">
        <v>19</v>
      </c>
      <c r="E59" s="944" t="s">
        <v>19</v>
      </c>
      <c r="F59" s="944" t="s">
        <v>19</v>
      </c>
      <c r="G59" s="944" t="s">
        <v>19</v>
      </c>
      <c r="H59" s="944" t="s">
        <v>19</v>
      </c>
      <c r="I59" s="944" t="s">
        <v>19</v>
      </c>
      <c r="J59" s="944">
        <v>90.98960679782353</v>
      </c>
      <c r="K59" s="945">
        <v>91.65209724014811</v>
      </c>
      <c r="L59" s="945">
        <v>92.4</v>
      </c>
      <c r="M59" s="946">
        <v>92.8</v>
      </c>
      <c r="N59" s="947">
        <v>93.2</v>
      </c>
      <c r="O59" s="947">
        <v>93.4</v>
      </c>
      <c r="P59" s="945">
        <v>93.9</v>
      </c>
      <c r="Q59" s="945">
        <v>94.7</v>
      </c>
      <c r="R59" s="945">
        <v>94.9</v>
      </c>
      <c r="S59" s="945">
        <v>95.2</v>
      </c>
      <c r="T59" s="946">
        <v>96</v>
      </c>
      <c r="U59" s="945">
        <v>96.6</v>
      </c>
      <c r="V59" s="945">
        <v>96.9</v>
      </c>
      <c r="W59" s="947">
        <v>97.2</v>
      </c>
      <c r="X59" s="947">
        <v>98</v>
      </c>
      <c r="Y59" s="945">
        <v>98.4</v>
      </c>
      <c r="Z59" s="945">
        <v>96.7</v>
      </c>
      <c r="AA59" s="945">
        <v>98.7</v>
      </c>
      <c r="AB59" s="1335">
        <v>98.9</v>
      </c>
      <c r="AC59" s="943"/>
    </row>
    <row r="60" spans="2:30" ht="13.5">
      <c r="B60" s="9"/>
      <c r="C60" s="5" t="s">
        <v>23</v>
      </c>
      <c r="D60" s="897">
        <v>93.5</v>
      </c>
      <c r="E60" s="897">
        <v>92.3</v>
      </c>
      <c r="F60" s="897">
        <v>91.8</v>
      </c>
      <c r="G60" s="897">
        <v>91</v>
      </c>
      <c r="H60" s="897">
        <v>90.3160888736996</v>
      </c>
      <c r="I60" s="897">
        <v>90.04222951256926</v>
      </c>
      <c r="J60" s="851" t="s">
        <v>19</v>
      </c>
      <c r="K60" s="851" t="s">
        <v>19</v>
      </c>
      <c r="L60" s="849" t="s">
        <v>19</v>
      </c>
      <c r="M60" s="850" t="s">
        <v>19</v>
      </c>
      <c r="N60" s="851" t="s">
        <v>19</v>
      </c>
      <c r="O60" s="851" t="s">
        <v>19</v>
      </c>
      <c r="P60" s="849" t="s">
        <v>19</v>
      </c>
      <c r="Q60" s="849" t="s">
        <v>19</v>
      </c>
      <c r="R60" s="849" t="s">
        <v>19</v>
      </c>
      <c r="S60" s="849" t="s">
        <v>19</v>
      </c>
      <c r="T60" s="850" t="s">
        <v>19</v>
      </c>
      <c r="U60" s="849" t="s">
        <v>19</v>
      </c>
      <c r="V60" s="849" t="s">
        <v>19</v>
      </c>
      <c r="W60" s="851" t="s">
        <v>19</v>
      </c>
      <c r="X60" s="851" t="s">
        <v>19</v>
      </c>
      <c r="Y60" s="849" t="s">
        <v>19</v>
      </c>
      <c r="Z60" s="849" t="s">
        <v>19</v>
      </c>
      <c r="AA60" s="849" t="s">
        <v>19</v>
      </c>
      <c r="AB60" s="1332" t="s">
        <v>19</v>
      </c>
      <c r="AC60" s="924"/>
      <c r="AD60" s="34"/>
    </row>
    <row r="61" spans="2:30" ht="14.25" thickBot="1">
      <c r="B61" s="14"/>
      <c r="C61" s="15" t="s">
        <v>53</v>
      </c>
      <c r="D61" s="898">
        <v>94.2</v>
      </c>
      <c r="E61" s="898">
        <v>93</v>
      </c>
      <c r="F61" s="898">
        <v>92.6</v>
      </c>
      <c r="G61" s="898">
        <v>92.5</v>
      </c>
      <c r="H61" s="898">
        <v>92.2500136560551</v>
      </c>
      <c r="I61" s="898">
        <v>91.55866814191103</v>
      </c>
      <c r="J61" s="899" t="s">
        <v>19</v>
      </c>
      <c r="K61" s="899" t="s">
        <v>19</v>
      </c>
      <c r="L61" s="900" t="s">
        <v>19</v>
      </c>
      <c r="M61" s="901" t="s">
        <v>19</v>
      </c>
      <c r="N61" s="899" t="s">
        <v>19</v>
      </c>
      <c r="O61" s="899" t="s">
        <v>19</v>
      </c>
      <c r="P61" s="900" t="s">
        <v>19</v>
      </c>
      <c r="Q61" s="900" t="s">
        <v>19</v>
      </c>
      <c r="R61" s="900" t="s">
        <v>19</v>
      </c>
      <c r="S61" s="900" t="s">
        <v>19</v>
      </c>
      <c r="T61" s="901" t="s">
        <v>19</v>
      </c>
      <c r="U61" s="900" t="s">
        <v>19</v>
      </c>
      <c r="V61" s="900" t="s">
        <v>19</v>
      </c>
      <c r="W61" s="899" t="s">
        <v>19</v>
      </c>
      <c r="X61" s="899" t="s">
        <v>19</v>
      </c>
      <c r="Y61" s="900" t="s">
        <v>19</v>
      </c>
      <c r="Z61" s="900" t="s">
        <v>19</v>
      </c>
      <c r="AA61" s="900" t="s">
        <v>19</v>
      </c>
      <c r="AB61" s="1349" t="s">
        <v>19</v>
      </c>
      <c r="AC61" s="920"/>
      <c r="AD61" s="34"/>
    </row>
    <row r="62" spans="2:30" ht="13.5">
      <c r="B62" s="39">
        <v>1</v>
      </c>
      <c r="C62" s="40" t="s">
        <v>94</v>
      </c>
      <c r="D62" s="939" t="s">
        <v>19</v>
      </c>
      <c r="E62" s="939" t="s">
        <v>19</v>
      </c>
      <c r="F62" s="939" t="s">
        <v>19</v>
      </c>
      <c r="G62" s="939" t="s">
        <v>19</v>
      </c>
      <c r="H62" s="939" t="s">
        <v>19</v>
      </c>
      <c r="I62" s="939" t="s">
        <v>19</v>
      </c>
      <c r="J62" s="939">
        <v>93.06173641392598</v>
      </c>
      <c r="K62" s="940">
        <v>92.73836265223274</v>
      </c>
      <c r="L62" s="940">
        <v>92.7</v>
      </c>
      <c r="M62" s="941">
        <v>93</v>
      </c>
      <c r="N62" s="942">
        <v>93.4</v>
      </c>
      <c r="O62" s="942">
        <v>92.8</v>
      </c>
      <c r="P62" s="940">
        <v>92.9</v>
      </c>
      <c r="Q62" s="940">
        <v>92.2</v>
      </c>
      <c r="R62" s="940">
        <v>92.2</v>
      </c>
      <c r="S62" s="940">
        <v>91.8</v>
      </c>
      <c r="T62" s="941">
        <v>92.3</v>
      </c>
      <c r="U62" s="940">
        <v>92.4</v>
      </c>
      <c r="V62" s="940">
        <v>92.6</v>
      </c>
      <c r="W62" s="942">
        <v>93.3</v>
      </c>
      <c r="X62" s="942">
        <v>92.8</v>
      </c>
      <c r="Y62" s="940">
        <v>92.7</v>
      </c>
      <c r="Z62" s="940">
        <v>92.7</v>
      </c>
      <c r="AA62" s="940">
        <v>92.7</v>
      </c>
      <c r="AB62" s="1331">
        <v>97.6</v>
      </c>
      <c r="AC62" s="943"/>
      <c r="AD62" s="34"/>
    </row>
    <row r="63" spans="2:30" ht="13.5">
      <c r="B63" s="11"/>
      <c r="C63" s="5" t="s">
        <v>29</v>
      </c>
      <c r="D63" s="887">
        <v>97.5</v>
      </c>
      <c r="E63" s="887">
        <v>96.8</v>
      </c>
      <c r="F63" s="887">
        <v>95.6</v>
      </c>
      <c r="G63" s="887">
        <v>93.4</v>
      </c>
      <c r="H63" s="887">
        <v>91.60799826363944</v>
      </c>
      <c r="I63" s="887">
        <v>90.78836691944205</v>
      </c>
      <c r="J63" s="888" t="s">
        <v>19</v>
      </c>
      <c r="K63" s="888" t="s">
        <v>19</v>
      </c>
      <c r="L63" s="888" t="s">
        <v>19</v>
      </c>
      <c r="M63" s="889" t="s">
        <v>19</v>
      </c>
      <c r="N63" s="890" t="s">
        <v>19</v>
      </c>
      <c r="O63" s="890" t="s">
        <v>19</v>
      </c>
      <c r="P63" s="888" t="s">
        <v>19</v>
      </c>
      <c r="Q63" s="888" t="s">
        <v>19</v>
      </c>
      <c r="R63" s="888" t="s">
        <v>19</v>
      </c>
      <c r="S63" s="888" t="s">
        <v>19</v>
      </c>
      <c r="T63" s="889" t="s">
        <v>19</v>
      </c>
      <c r="U63" s="888" t="s">
        <v>19</v>
      </c>
      <c r="V63" s="888" t="s">
        <v>19</v>
      </c>
      <c r="W63" s="890" t="s">
        <v>19</v>
      </c>
      <c r="X63" s="890" t="s">
        <v>19</v>
      </c>
      <c r="Y63" s="888" t="s">
        <v>19</v>
      </c>
      <c r="Z63" s="888" t="s">
        <v>19</v>
      </c>
      <c r="AA63" s="888" t="s">
        <v>19</v>
      </c>
      <c r="AB63" s="1344" t="s">
        <v>19</v>
      </c>
      <c r="AC63" s="920"/>
      <c r="AD63" s="34"/>
    </row>
    <row r="64" spans="2:30" ht="13.5">
      <c r="B64" s="13"/>
      <c r="C64" s="7" t="s">
        <v>30</v>
      </c>
      <c r="D64" s="883">
        <v>93.6</v>
      </c>
      <c r="E64" s="883">
        <v>93.5</v>
      </c>
      <c r="F64" s="883">
        <v>93.9</v>
      </c>
      <c r="G64" s="883">
        <v>92.7</v>
      </c>
      <c r="H64" s="883">
        <v>91.5166624641088</v>
      </c>
      <c r="I64" s="883">
        <v>92.07947888724544</v>
      </c>
      <c r="J64" s="886" t="s">
        <v>19</v>
      </c>
      <c r="K64" s="886" t="s">
        <v>19</v>
      </c>
      <c r="L64" s="884" t="s">
        <v>19</v>
      </c>
      <c r="M64" s="885" t="s">
        <v>19</v>
      </c>
      <c r="N64" s="886" t="s">
        <v>19</v>
      </c>
      <c r="O64" s="886" t="s">
        <v>19</v>
      </c>
      <c r="P64" s="884" t="s">
        <v>19</v>
      </c>
      <c r="Q64" s="884" t="s">
        <v>19</v>
      </c>
      <c r="R64" s="884" t="s">
        <v>19</v>
      </c>
      <c r="S64" s="884" t="s">
        <v>19</v>
      </c>
      <c r="T64" s="885" t="s">
        <v>19</v>
      </c>
      <c r="U64" s="884" t="s">
        <v>19</v>
      </c>
      <c r="V64" s="884" t="s">
        <v>19</v>
      </c>
      <c r="W64" s="886" t="s">
        <v>19</v>
      </c>
      <c r="X64" s="886" t="s">
        <v>19</v>
      </c>
      <c r="Y64" s="884" t="s">
        <v>19</v>
      </c>
      <c r="Z64" s="884" t="s">
        <v>19</v>
      </c>
      <c r="AA64" s="884" t="s">
        <v>19</v>
      </c>
      <c r="AB64" s="1342" t="s">
        <v>19</v>
      </c>
      <c r="AC64" s="927"/>
      <c r="AD64" s="34"/>
    </row>
    <row r="65" spans="2:30" ht="13.5">
      <c r="B65" s="13"/>
      <c r="C65" s="7" t="s">
        <v>31</v>
      </c>
      <c r="D65" s="883">
        <v>99.4</v>
      </c>
      <c r="E65" s="883">
        <v>99.4</v>
      </c>
      <c r="F65" s="883">
        <v>99.1</v>
      </c>
      <c r="G65" s="883">
        <v>97.8</v>
      </c>
      <c r="H65" s="883">
        <v>96.71406719166052</v>
      </c>
      <c r="I65" s="883">
        <v>95.96287456576611</v>
      </c>
      <c r="J65" s="886" t="s">
        <v>19</v>
      </c>
      <c r="K65" s="886" t="s">
        <v>19</v>
      </c>
      <c r="L65" s="884" t="s">
        <v>19</v>
      </c>
      <c r="M65" s="885" t="s">
        <v>19</v>
      </c>
      <c r="N65" s="886" t="s">
        <v>19</v>
      </c>
      <c r="O65" s="886" t="s">
        <v>19</v>
      </c>
      <c r="P65" s="884" t="s">
        <v>19</v>
      </c>
      <c r="Q65" s="884" t="s">
        <v>19</v>
      </c>
      <c r="R65" s="884" t="s">
        <v>19</v>
      </c>
      <c r="S65" s="884" t="s">
        <v>19</v>
      </c>
      <c r="T65" s="885" t="s">
        <v>19</v>
      </c>
      <c r="U65" s="884" t="s">
        <v>19</v>
      </c>
      <c r="V65" s="884" t="s">
        <v>19</v>
      </c>
      <c r="W65" s="886" t="s">
        <v>19</v>
      </c>
      <c r="X65" s="886" t="s">
        <v>19</v>
      </c>
      <c r="Y65" s="884" t="s">
        <v>19</v>
      </c>
      <c r="Z65" s="884" t="s">
        <v>19</v>
      </c>
      <c r="AA65" s="884" t="s">
        <v>19</v>
      </c>
      <c r="AB65" s="1342" t="s">
        <v>19</v>
      </c>
      <c r="AC65" s="927"/>
      <c r="AD65" s="34"/>
    </row>
    <row r="66" spans="2:30" ht="13.5">
      <c r="B66" s="10"/>
      <c r="C66" s="8" t="s">
        <v>32</v>
      </c>
      <c r="D66" s="902">
        <v>98.2</v>
      </c>
      <c r="E66" s="902">
        <v>97.3</v>
      </c>
      <c r="F66" s="902">
        <v>96.5</v>
      </c>
      <c r="G66" s="902">
        <v>95.4</v>
      </c>
      <c r="H66" s="902">
        <v>94.87962826456119</v>
      </c>
      <c r="I66" s="902">
        <v>94.43730424764519</v>
      </c>
      <c r="J66" s="903" t="s">
        <v>19</v>
      </c>
      <c r="K66" s="903" t="s">
        <v>19</v>
      </c>
      <c r="L66" s="904" t="s">
        <v>19</v>
      </c>
      <c r="M66" s="905" t="s">
        <v>19</v>
      </c>
      <c r="N66" s="903" t="s">
        <v>19</v>
      </c>
      <c r="O66" s="903" t="s">
        <v>19</v>
      </c>
      <c r="P66" s="904" t="s">
        <v>19</v>
      </c>
      <c r="Q66" s="904" t="s">
        <v>19</v>
      </c>
      <c r="R66" s="904" t="s">
        <v>19</v>
      </c>
      <c r="S66" s="904" t="s">
        <v>19</v>
      </c>
      <c r="T66" s="905" t="s">
        <v>19</v>
      </c>
      <c r="U66" s="904" t="s">
        <v>19</v>
      </c>
      <c r="V66" s="904" t="s">
        <v>19</v>
      </c>
      <c r="W66" s="903" t="s">
        <v>19</v>
      </c>
      <c r="X66" s="903" t="s">
        <v>19</v>
      </c>
      <c r="Y66" s="904" t="s">
        <v>19</v>
      </c>
      <c r="Z66" s="904" t="s">
        <v>19</v>
      </c>
      <c r="AA66" s="904" t="s">
        <v>19</v>
      </c>
      <c r="AB66" s="1350" t="s">
        <v>19</v>
      </c>
      <c r="AC66" s="927"/>
      <c r="AD66" s="34"/>
    </row>
    <row r="67" spans="2:30" ht="13.5">
      <c r="B67" s="3">
        <v>2</v>
      </c>
      <c r="C67" s="4" t="s">
        <v>33</v>
      </c>
      <c r="D67" s="906">
        <v>99</v>
      </c>
      <c r="E67" s="906">
        <v>99.1</v>
      </c>
      <c r="F67" s="906">
        <v>99.5</v>
      </c>
      <c r="G67" s="906">
        <v>99.2</v>
      </c>
      <c r="H67" s="906">
        <v>99.27984498347988</v>
      </c>
      <c r="I67" s="906">
        <v>99.03319901001129</v>
      </c>
      <c r="J67" s="906">
        <v>98.77210919402562</v>
      </c>
      <c r="K67" s="906">
        <v>99.20152961102798</v>
      </c>
      <c r="L67" s="907">
        <v>98.9</v>
      </c>
      <c r="M67" s="908">
        <v>99</v>
      </c>
      <c r="N67" s="906">
        <v>98.9</v>
      </c>
      <c r="O67" s="906">
        <v>98.7</v>
      </c>
      <c r="P67" s="930">
        <v>98.7</v>
      </c>
      <c r="Q67" s="930">
        <v>98.9</v>
      </c>
      <c r="R67" s="930">
        <v>99</v>
      </c>
      <c r="S67" s="930">
        <v>99.3</v>
      </c>
      <c r="T67" s="908">
        <v>99.6</v>
      </c>
      <c r="U67" s="930">
        <v>99.6</v>
      </c>
      <c r="V67" s="930">
        <v>99.6</v>
      </c>
      <c r="W67" s="906">
        <v>99.6</v>
      </c>
      <c r="X67" s="906">
        <v>99.7</v>
      </c>
      <c r="Y67" s="930">
        <v>99.7</v>
      </c>
      <c r="Z67" s="930">
        <v>99.6</v>
      </c>
      <c r="AA67" s="930">
        <v>99.8</v>
      </c>
      <c r="AB67" s="1351">
        <v>99.9</v>
      </c>
      <c r="AC67" s="928"/>
      <c r="AD67" s="34"/>
    </row>
    <row r="68" spans="2:30" ht="13.5">
      <c r="B68" s="3">
        <v>3</v>
      </c>
      <c r="C68" s="4" t="s">
        <v>42</v>
      </c>
      <c r="D68" s="869">
        <v>98</v>
      </c>
      <c r="E68" s="869">
        <v>97.8</v>
      </c>
      <c r="F68" s="869">
        <v>97.4</v>
      </c>
      <c r="G68" s="869">
        <v>97.2</v>
      </c>
      <c r="H68" s="869">
        <v>90.09580894002195</v>
      </c>
      <c r="I68" s="869">
        <v>96.23320320929047</v>
      </c>
      <c r="J68" s="869">
        <v>95.8653862410604</v>
      </c>
      <c r="K68" s="869">
        <v>95.5181744309757</v>
      </c>
      <c r="L68" s="891">
        <v>95.4</v>
      </c>
      <c r="M68" s="892">
        <v>95.6</v>
      </c>
      <c r="N68" s="869">
        <v>93.9</v>
      </c>
      <c r="O68" s="869">
        <v>93.6</v>
      </c>
      <c r="P68" s="891">
        <v>94.3</v>
      </c>
      <c r="Q68" s="891">
        <v>92.1</v>
      </c>
      <c r="R68" s="891">
        <v>92.6</v>
      </c>
      <c r="S68" s="930">
        <v>93.8</v>
      </c>
      <c r="T68" s="908">
        <v>94</v>
      </c>
      <c r="U68" s="930">
        <v>94.1</v>
      </c>
      <c r="V68" s="930">
        <v>94.7</v>
      </c>
      <c r="W68" s="906">
        <v>94.6</v>
      </c>
      <c r="X68" s="906">
        <v>94.6</v>
      </c>
      <c r="Y68" s="930">
        <v>93.3</v>
      </c>
      <c r="Z68" s="930">
        <v>93.7</v>
      </c>
      <c r="AA68" s="930">
        <v>93.4</v>
      </c>
      <c r="AB68" s="1351">
        <v>94</v>
      </c>
      <c r="AC68" s="925"/>
      <c r="AD68" s="34"/>
    </row>
    <row r="69" spans="2:30" ht="13.5">
      <c r="B69" s="3">
        <v>4</v>
      </c>
      <c r="C69" s="4" t="s">
        <v>44</v>
      </c>
      <c r="D69" s="869">
        <v>96.4</v>
      </c>
      <c r="E69" s="869">
        <v>96.2</v>
      </c>
      <c r="F69" s="869">
        <v>95.6</v>
      </c>
      <c r="G69" s="869">
        <v>95</v>
      </c>
      <c r="H69" s="869">
        <v>94.22316052655127</v>
      </c>
      <c r="I69" s="869">
        <v>93.651265945214</v>
      </c>
      <c r="J69" s="869">
        <v>93.37104373605749</v>
      </c>
      <c r="K69" s="869">
        <v>93.5146456185489</v>
      </c>
      <c r="L69" s="891">
        <v>93.5</v>
      </c>
      <c r="M69" s="892">
        <v>94.2</v>
      </c>
      <c r="N69" s="869">
        <v>94.2</v>
      </c>
      <c r="O69" s="869">
        <v>93.2</v>
      </c>
      <c r="P69" s="891">
        <v>93.3</v>
      </c>
      <c r="Q69" s="891">
        <v>93.2</v>
      </c>
      <c r="R69" s="891">
        <v>93.3</v>
      </c>
      <c r="S69" s="930">
        <v>93.2</v>
      </c>
      <c r="T69" s="908">
        <v>93.7</v>
      </c>
      <c r="U69" s="930">
        <v>94.5</v>
      </c>
      <c r="V69" s="930">
        <v>95.8</v>
      </c>
      <c r="W69" s="906">
        <v>96</v>
      </c>
      <c r="X69" s="906">
        <v>96.3</v>
      </c>
      <c r="Y69" s="930">
        <v>96.7</v>
      </c>
      <c r="Z69" s="930">
        <v>96.6</v>
      </c>
      <c r="AA69" s="930">
        <v>97.8</v>
      </c>
      <c r="AB69" s="1351">
        <v>98.4</v>
      </c>
      <c r="AC69" s="925"/>
      <c r="AD69" s="34"/>
    </row>
    <row r="70" spans="2:30" ht="13.5">
      <c r="B70" s="3">
        <v>5</v>
      </c>
      <c r="C70" s="4" t="s">
        <v>45</v>
      </c>
      <c r="D70" s="869">
        <v>95.2</v>
      </c>
      <c r="E70" s="869">
        <v>95.6</v>
      </c>
      <c r="F70" s="869">
        <v>96.4</v>
      </c>
      <c r="G70" s="869">
        <v>96.1</v>
      </c>
      <c r="H70" s="869">
        <v>95.52959320728199</v>
      </c>
      <c r="I70" s="869">
        <v>94.83494635726217</v>
      </c>
      <c r="J70" s="869">
        <v>94.54051240992794</v>
      </c>
      <c r="K70" s="869">
        <v>94.43359285933609</v>
      </c>
      <c r="L70" s="891">
        <v>94.4</v>
      </c>
      <c r="M70" s="892">
        <v>95</v>
      </c>
      <c r="N70" s="869">
        <v>95.3</v>
      </c>
      <c r="O70" s="869">
        <v>95.3</v>
      </c>
      <c r="P70" s="891">
        <v>95.3</v>
      </c>
      <c r="Q70" s="891">
        <v>95.4</v>
      </c>
      <c r="R70" s="891">
        <v>95.6</v>
      </c>
      <c r="S70" s="930">
        <v>95.1</v>
      </c>
      <c r="T70" s="908">
        <v>94.9</v>
      </c>
      <c r="U70" s="930">
        <v>95.3</v>
      </c>
      <c r="V70" s="930">
        <v>97</v>
      </c>
      <c r="W70" s="906">
        <v>97.1</v>
      </c>
      <c r="X70" s="906">
        <v>97.2</v>
      </c>
      <c r="Y70" s="930">
        <v>97.3</v>
      </c>
      <c r="Z70" s="930">
        <v>97.6</v>
      </c>
      <c r="AA70" s="930">
        <v>97.7</v>
      </c>
      <c r="AB70" s="1351">
        <v>97.7</v>
      </c>
      <c r="AC70" s="925"/>
      <c r="AD70" s="34"/>
    </row>
    <row r="71" spans="2:30" ht="14.25" thickBot="1">
      <c r="B71" s="32">
        <v>6</v>
      </c>
      <c r="C71" s="33" t="s">
        <v>64</v>
      </c>
      <c r="D71" s="934">
        <v>99.7</v>
      </c>
      <c r="E71" s="934">
        <v>99.6</v>
      </c>
      <c r="F71" s="934">
        <v>99.5</v>
      </c>
      <c r="G71" s="934">
        <v>99.3</v>
      </c>
      <c r="H71" s="934">
        <v>99.25858541429248</v>
      </c>
      <c r="I71" s="934">
        <v>99.07332470055033</v>
      </c>
      <c r="J71" s="934">
        <v>98.92430929059273</v>
      </c>
      <c r="K71" s="934">
        <v>98.69586697437077</v>
      </c>
      <c r="L71" s="935">
        <v>98.5</v>
      </c>
      <c r="M71" s="936">
        <v>98.2</v>
      </c>
      <c r="N71" s="934">
        <v>98.4</v>
      </c>
      <c r="O71" s="934">
        <v>97.6</v>
      </c>
      <c r="P71" s="935">
        <v>97.3</v>
      </c>
      <c r="Q71" s="935">
        <v>96.7</v>
      </c>
      <c r="R71" s="935">
        <v>96.5</v>
      </c>
      <c r="S71" s="935">
        <v>97.1</v>
      </c>
      <c r="T71" s="936">
        <v>97.4</v>
      </c>
      <c r="U71" s="935">
        <v>97.6</v>
      </c>
      <c r="V71" s="935">
        <v>97.1</v>
      </c>
      <c r="W71" s="934">
        <v>96.6</v>
      </c>
      <c r="X71" s="934">
        <v>96.5</v>
      </c>
      <c r="Y71" s="935">
        <v>96.3</v>
      </c>
      <c r="Z71" s="935">
        <v>89.5</v>
      </c>
      <c r="AA71" s="935">
        <v>95.8</v>
      </c>
      <c r="AB71" s="1352">
        <v>95.9</v>
      </c>
      <c r="AC71" s="925"/>
      <c r="AD71" s="34"/>
    </row>
    <row r="72" spans="2:30" ht="14.25" thickBot="1">
      <c r="B72" s="102"/>
      <c r="C72" s="90"/>
      <c r="D72" s="931"/>
      <c r="E72" s="931"/>
      <c r="F72" s="931"/>
      <c r="G72" s="931"/>
      <c r="H72" s="931"/>
      <c r="I72" s="931"/>
      <c r="J72" s="931"/>
      <c r="K72" s="931"/>
      <c r="L72" s="932"/>
      <c r="M72" s="933"/>
      <c r="N72" s="931"/>
      <c r="O72" s="931"/>
      <c r="P72" s="932"/>
      <c r="Q72" s="932"/>
      <c r="R72" s="932"/>
      <c r="S72" s="932"/>
      <c r="T72" s="933"/>
      <c r="U72" s="932"/>
      <c r="V72" s="932"/>
      <c r="W72" s="931"/>
      <c r="X72" s="931"/>
      <c r="Y72" s="932"/>
      <c r="Z72" s="932"/>
      <c r="AA72" s="932"/>
      <c r="AB72" s="1353"/>
      <c r="AC72" s="928"/>
      <c r="AD72" s="34"/>
    </row>
    <row r="73" spans="2:30" ht="14.25" thickBot="1">
      <c r="B73" s="2"/>
      <c r="C73" s="16" t="s">
        <v>121</v>
      </c>
      <c r="D73" s="912">
        <v>93.2</v>
      </c>
      <c r="E73" s="912">
        <v>92.5</v>
      </c>
      <c r="F73" s="912">
        <v>92</v>
      </c>
      <c r="G73" s="912">
        <v>91.2</v>
      </c>
      <c r="H73" s="912">
        <v>90.52943452670068</v>
      </c>
      <c r="I73" s="912">
        <v>90.2</v>
      </c>
      <c r="J73" s="912">
        <v>90.5</v>
      </c>
      <c r="K73" s="912">
        <v>91</v>
      </c>
      <c r="L73" s="913">
        <v>91.6</v>
      </c>
      <c r="M73" s="914">
        <v>92.2</v>
      </c>
      <c r="N73" s="912">
        <v>92.4</v>
      </c>
      <c r="O73" s="912">
        <v>92.3</v>
      </c>
      <c r="P73" s="913">
        <v>92.6</v>
      </c>
      <c r="Q73" s="913">
        <v>93.1</v>
      </c>
      <c r="R73" s="913">
        <v>93.6</v>
      </c>
      <c r="S73" s="913">
        <v>94.3</v>
      </c>
      <c r="T73" s="914">
        <v>94.9</v>
      </c>
      <c r="U73" s="913">
        <v>95.4</v>
      </c>
      <c r="V73" s="913">
        <v>96</v>
      </c>
      <c r="W73" s="912">
        <v>96.5</v>
      </c>
      <c r="X73" s="912">
        <v>96.8</v>
      </c>
      <c r="Y73" s="913">
        <v>97</v>
      </c>
      <c r="Z73" s="913">
        <v>96.2</v>
      </c>
      <c r="AA73" s="913">
        <v>97.4</v>
      </c>
      <c r="AB73" s="1354">
        <v>97.7</v>
      </c>
      <c r="AC73" s="929"/>
      <c r="AD73" s="34"/>
    </row>
    <row r="74" spans="2:30" ht="14.25" thickBot="1">
      <c r="B74" s="2"/>
      <c r="C74" s="16" t="s">
        <v>71</v>
      </c>
      <c r="D74" s="912">
        <v>94.4</v>
      </c>
      <c r="E74" s="912">
        <v>93.7</v>
      </c>
      <c r="F74" s="912">
        <v>93.8</v>
      </c>
      <c r="G74" s="912">
        <v>93.3</v>
      </c>
      <c r="H74" s="912">
        <v>92.7829437407934</v>
      </c>
      <c r="I74" s="912">
        <v>92.6</v>
      </c>
      <c r="J74" s="912">
        <v>92.7</v>
      </c>
      <c r="K74" s="912">
        <v>94.4</v>
      </c>
      <c r="L74" s="913">
        <v>94.2</v>
      </c>
      <c r="M74" s="914">
        <v>95.5</v>
      </c>
      <c r="N74" s="912">
        <v>95.5</v>
      </c>
      <c r="O74" s="912">
        <v>95</v>
      </c>
      <c r="P74" s="913">
        <v>95.1</v>
      </c>
      <c r="Q74" s="913">
        <v>94.8</v>
      </c>
      <c r="R74" s="913">
        <v>94.9</v>
      </c>
      <c r="S74" s="913">
        <v>94.8</v>
      </c>
      <c r="T74" s="914">
        <v>95.1</v>
      </c>
      <c r="U74" s="913">
        <v>95.5</v>
      </c>
      <c r="V74" s="913">
        <v>96.2</v>
      </c>
      <c r="W74" s="912">
        <v>96.4</v>
      </c>
      <c r="X74" s="912">
        <v>96.5</v>
      </c>
      <c r="Y74" s="913">
        <v>96.5</v>
      </c>
      <c r="Z74" s="913">
        <v>96.2</v>
      </c>
      <c r="AA74" s="913">
        <v>96.9</v>
      </c>
      <c r="AB74" s="1354">
        <v>98</v>
      </c>
      <c r="AC74" s="929"/>
      <c r="AD74" s="34"/>
    </row>
    <row r="75" spans="2:30" ht="14.25" thickBot="1">
      <c r="B75" s="32"/>
      <c r="C75" s="33"/>
      <c r="D75" s="909"/>
      <c r="E75" s="909"/>
      <c r="F75" s="909"/>
      <c r="G75" s="909"/>
      <c r="H75" s="909"/>
      <c r="I75" s="909"/>
      <c r="J75" s="909"/>
      <c r="K75" s="909"/>
      <c r="L75" s="910"/>
      <c r="M75" s="911"/>
      <c r="N75" s="909"/>
      <c r="O75" s="909"/>
      <c r="P75" s="910"/>
      <c r="Q75" s="910"/>
      <c r="R75" s="910"/>
      <c r="S75" s="910"/>
      <c r="T75" s="911"/>
      <c r="U75" s="910"/>
      <c r="V75" s="910"/>
      <c r="W75" s="909"/>
      <c r="X75" s="909"/>
      <c r="Y75" s="910"/>
      <c r="Z75" s="910"/>
      <c r="AA75" s="910"/>
      <c r="AB75" s="1355"/>
      <c r="AC75" s="928"/>
      <c r="AD75" s="34"/>
    </row>
    <row r="76" spans="2:34" ht="14.25" thickBot="1">
      <c r="B76" s="2"/>
      <c r="C76" s="16" t="s">
        <v>72</v>
      </c>
      <c r="D76" s="912">
        <v>93.4</v>
      </c>
      <c r="E76" s="912">
        <v>92.7</v>
      </c>
      <c r="F76" s="912">
        <v>92.2</v>
      </c>
      <c r="G76" s="912">
        <v>91.5</v>
      </c>
      <c r="H76" s="912">
        <v>90.9</v>
      </c>
      <c r="I76" s="912">
        <v>90.6</v>
      </c>
      <c r="J76" s="912">
        <v>90.7</v>
      </c>
      <c r="K76" s="912">
        <v>91.2</v>
      </c>
      <c r="L76" s="913">
        <v>91.7</v>
      </c>
      <c r="M76" s="914">
        <v>92.3</v>
      </c>
      <c r="N76" s="912">
        <v>92.5</v>
      </c>
      <c r="O76" s="912">
        <v>92.4</v>
      </c>
      <c r="P76" s="913">
        <v>92.7</v>
      </c>
      <c r="Q76" s="913">
        <v>93.1</v>
      </c>
      <c r="R76" s="913">
        <v>93.6</v>
      </c>
      <c r="S76" s="913">
        <v>94.3</v>
      </c>
      <c r="T76" s="914">
        <v>94.9</v>
      </c>
      <c r="U76" s="913">
        <v>95.4</v>
      </c>
      <c r="V76" s="913">
        <v>96</v>
      </c>
      <c r="W76" s="912">
        <v>96.5</v>
      </c>
      <c r="X76" s="912">
        <v>96.8</v>
      </c>
      <c r="Y76" s="913">
        <v>97</v>
      </c>
      <c r="Z76" s="913">
        <v>96.2</v>
      </c>
      <c r="AA76" s="913">
        <v>97.4</v>
      </c>
      <c r="AB76" s="1354">
        <v>97.7</v>
      </c>
      <c r="AC76" s="929"/>
      <c r="AD76" s="34"/>
      <c r="AE76" s="34"/>
      <c r="AF76" s="34"/>
      <c r="AG76" s="34"/>
      <c r="AH76" s="34"/>
    </row>
    <row r="77" spans="2:34" ht="13.5">
      <c r="B77" s="937" t="s">
        <v>191</v>
      </c>
      <c r="C77" s="937" t="s">
        <v>192</v>
      </c>
      <c r="D77" s="937"/>
      <c r="E77" s="937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937"/>
      <c r="AA77" s="937"/>
      <c r="AB77" s="937"/>
      <c r="AC77" s="937"/>
      <c r="AD77" s="937"/>
      <c r="AE77" s="916"/>
      <c r="AF77" s="915"/>
      <c r="AG77" s="917"/>
      <c r="AH77" s="917"/>
    </row>
    <row r="78" spans="2:34" ht="13.5">
      <c r="B78" s="937"/>
      <c r="C78" s="937" t="s">
        <v>193</v>
      </c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16"/>
      <c r="AF78" s="938"/>
      <c r="AG78" s="917"/>
      <c r="AH78" s="937"/>
    </row>
    <row r="79" spans="2:34" ht="13.5">
      <c r="B79" s="937"/>
      <c r="C79" s="458" t="s">
        <v>194</v>
      </c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16"/>
      <c r="AF79" s="938"/>
      <c r="AG79" s="937"/>
      <c r="AH79" s="937"/>
    </row>
    <row r="80" spans="2:34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821"/>
      <c r="AF80" s="1"/>
      <c r="AG80" s="1"/>
      <c r="AH80" s="1"/>
    </row>
    <row r="81" spans="2:34" ht="14.25">
      <c r="B81" s="1"/>
      <c r="C81" s="45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821"/>
      <c r="AF81" s="1"/>
      <c r="AG81" s="1"/>
      <c r="AH81" s="1"/>
    </row>
    <row r="82" spans="2:34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821"/>
      <c r="AF82" s="1"/>
      <c r="AG82" s="1"/>
      <c r="AH82" s="1"/>
    </row>
    <row r="83" spans="2:34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="90" zoomScaleNormal="60" zoomScaleSheetLayoutView="90" zoomScalePageLayoutView="0" workbookViewId="0" topLeftCell="A1">
      <pane xSplit="3" ySplit="3" topLeftCell="T4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V2" sqref="V2"/>
    </sheetView>
  </sheetViews>
  <sheetFormatPr defaultColWidth="9.00390625" defaultRowHeight="13.5"/>
  <cols>
    <col min="1" max="1" width="2.75390625" style="0" customWidth="1"/>
    <col min="3" max="3" width="12.875" style="0" customWidth="1"/>
    <col min="4" max="4" width="9.00390625" style="0" customWidth="1"/>
    <col min="40" max="40" width="1.4921875" style="0" customWidth="1"/>
  </cols>
  <sheetData>
    <row r="1" spans="2:40" ht="18">
      <c r="B1" s="88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 t="s">
        <v>101</v>
      </c>
      <c r="AN2" s="112"/>
    </row>
    <row r="3" spans="2:40" ht="15" thickBot="1">
      <c r="B3" s="974"/>
      <c r="C3" s="975"/>
      <c r="D3" s="976" t="s">
        <v>1</v>
      </c>
      <c r="E3" s="977" t="s">
        <v>2</v>
      </c>
      <c r="F3" s="978" t="s">
        <v>3</v>
      </c>
      <c r="G3" s="979" t="s">
        <v>74</v>
      </c>
      <c r="H3" s="979" t="s">
        <v>75</v>
      </c>
      <c r="I3" s="979" t="s">
        <v>76</v>
      </c>
      <c r="J3" s="979" t="s">
        <v>4</v>
      </c>
      <c r="K3" s="979" t="s">
        <v>5</v>
      </c>
      <c r="L3" s="979" t="s">
        <v>6</v>
      </c>
      <c r="M3" s="979" t="s">
        <v>7</v>
      </c>
      <c r="N3" s="979" t="s">
        <v>198</v>
      </c>
      <c r="O3" s="980" t="s">
        <v>8</v>
      </c>
      <c r="P3" s="980" t="s">
        <v>9</v>
      </c>
      <c r="Q3" s="981" t="s">
        <v>10</v>
      </c>
      <c r="R3" s="979" t="s">
        <v>11</v>
      </c>
      <c r="S3" s="979" t="s">
        <v>12</v>
      </c>
      <c r="T3" s="979" t="s">
        <v>199</v>
      </c>
      <c r="U3" s="979" t="s">
        <v>200</v>
      </c>
      <c r="V3" s="979" t="s">
        <v>77</v>
      </c>
      <c r="W3" s="979" t="s">
        <v>78</v>
      </c>
      <c r="X3" s="979" t="s">
        <v>79</v>
      </c>
      <c r="Y3" s="979" t="s">
        <v>80</v>
      </c>
      <c r="Z3" s="979" t="s">
        <v>81</v>
      </c>
      <c r="AA3" s="979" t="s">
        <v>82</v>
      </c>
      <c r="AB3" s="979" t="s">
        <v>83</v>
      </c>
      <c r="AC3" s="980" t="s">
        <v>84</v>
      </c>
      <c r="AD3" s="980" t="s">
        <v>85</v>
      </c>
      <c r="AE3" s="980" t="s">
        <v>86</v>
      </c>
      <c r="AF3" s="981" t="s">
        <v>87</v>
      </c>
      <c r="AG3" s="980" t="s">
        <v>88</v>
      </c>
      <c r="AH3" s="979" t="s">
        <v>235</v>
      </c>
      <c r="AI3" s="980" t="s">
        <v>236</v>
      </c>
      <c r="AJ3" s="980" t="s">
        <v>240</v>
      </c>
      <c r="AK3" s="980" t="s">
        <v>246</v>
      </c>
      <c r="AL3" s="980" t="s">
        <v>75</v>
      </c>
      <c r="AM3" s="1199" t="s">
        <v>252</v>
      </c>
      <c r="AN3" s="132"/>
    </row>
    <row r="4" spans="2:40" ht="13.5">
      <c r="B4" s="982">
        <v>1</v>
      </c>
      <c r="C4" s="983" t="s">
        <v>14</v>
      </c>
      <c r="D4" s="959" t="s">
        <v>19</v>
      </c>
      <c r="E4" s="959" t="s">
        <v>19</v>
      </c>
      <c r="F4" s="959" t="s">
        <v>19</v>
      </c>
      <c r="G4" s="960" t="s">
        <v>19</v>
      </c>
      <c r="H4" s="960" t="s">
        <v>19</v>
      </c>
      <c r="I4" s="960" t="s">
        <v>19</v>
      </c>
      <c r="J4" s="960" t="s">
        <v>19</v>
      </c>
      <c r="K4" s="960" t="s">
        <v>19</v>
      </c>
      <c r="L4" s="960" t="s">
        <v>19</v>
      </c>
      <c r="M4" s="960" t="s">
        <v>19</v>
      </c>
      <c r="N4" s="960" t="s">
        <v>215</v>
      </c>
      <c r="O4" s="960" t="s">
        <v>19</v>
      </c>
      <c r="P4" s="960" t="s">
        <v>19</v>
      </c>
      <c r="Q4" s="960" t="s">
        <v>19</v>
      </c>
      <c r="R4" s="960" t="s">
        <v>19</v>
      </c>
      <c r="S4" s="960" t="s">
        <v>19</v>
      </c>
      <c r="T4" s="1035" t="s">
        <v>19</v>
      </c>
      <c r="U4" s="1035">
        <v>119481233</v>
      </c>
      <c r="V4" s="135">
        <v>115361060</v>
      </c>
      <c r="W4" s="136">
        <v>115328408</v>
      </c>
      <c r="X4" s="136">
        <v>112166142</v>
      </c>
      <c r="Y4" s="136">
        <v>112079504</v>
      </c>
      <c r="Z4" s="136">
        <v>125120052</v>
      </c>
      <c r="AA4" s="136">
        <v>116777980</v>
      </c>
      <c r="AB4" s="136">
        <v>121249674</v>
      </c>
      <c r="AC4" s="137">
        <v>117798811</v>
      </c>
      <c r="AD4" s="137">
        <v>128217049</v>
      </c>
      <c r="AE4" s="137">
        <v>123331861</v>
      </c>
      <c r="AF4" s="138">
        <v>126056801</v>
      </c>
      <c r="AG4" s="137">
        <v>118454881</v>
      </c>
      <c r="AH4" s="136">
        <v>125022972</v>
      </c>
      <c r="AI4" s="137">
        <v>114129822</v>
      </c>
      <c r="AJ4" s="137">
        <v>119597727</v>
      </c>
      <c r="AK4" s="137">
        <v>147487605</v>
      </c>
      <c r="AL4" s="137">
        <v>129605584</v>
      </c>
      <c r="AM4" s="1180">
        <v>144925985</v>
      </c>
      <c r="AN4" s="139"/>
    </row>
    <row r="5" spans="2:40" ht="13.5">
      <c r="B5" s="984"/>
      <c r="C5" s="985" t="s">
        <v>14</v>
      </c>
      <c r="D5" s="961">
        <v>65245446</v>
      </c>
      <c r="E5" s="961">
        <v>67390923</v>
      </c>
      <c r="F5" s="961">
        <v>73447008</v>
      </c>
      <c r="G5" s="961">
        <v>75287771</v>
      </c>
      <c r="H5" s="961">
        <v>79329706</v>
      </c>
      <c r="I5" s="961">
        <v>86239793</v>
      </c>
      <c r="J5" s="961">
        <v>83072903</v>
      </c>
      <c r="K5" s="961">
        <v>82081355</v>
      </c>
      <c r="L5" s="961">
        <v>85906272</v>
      </c>
      <c r="M5" s="961">
        <v>87253043</v>
      </c>
      <c r="N5" s="961">
        <v>86973141</v>
      </c>
      <c r="O5" s="961">
        <v>89475341</v>
      </c>
      <c r="P5" s="961">
        <v>98639746</v>
      </c>
      <c r="Q5" s="961">
        <v>101238332</v>
      </c>
      <c r="R5" s="961">
        <v>95954362</v>
      </c>
      <c r="S5" s="961">
        <v>97740871</v>
      </c>
      <c r="T5" s="972">
        <v>92349930</v>
      </c>
      <c r="U5" s="47" t="s">
        <v>19</v>
      </c>
      <c r="V5" s="47" t="s">
        <v>19</v>
      </c>
      <c r="W5" s="47" t="s">
        <v>19</v>
      </c>
      <c r="X5" s="47" t="s">
        <v>19</v>
      </c>
      <c r="Y5" s="47" t="s">
        <v>19</v>
      </c>
      <c r="Z5" s="47" t="s">
        <v>19</v>
      </c>
      <c r="AA5" s="47" t="s">
        <v>19</v>
      </c>
      <c r="AB5" s="47" t="s">
        <v>19</v>
      </c>
      <c r="AC5" s="66" t="s">
        <v>19</v>
      </c>
      <c r="AD5" s="66" t="s">
        <v>19</v>
      </c>
      <c r="AE5" s="66" t="s">
        <v>19</v>
      </c>
      <c r="AF5" s="77" t="s">
        <v>19</v>
      </c>
      <c r="AG5" s="66" t="s">
        <v>19</v>
      </c>
      <c r="AH5" s="47" t="s">
        <v>19</v>
      </c>
      <c r="AI5" s="66" t="s">
        <v>19</v>
      </c>
      <c r="AJ5" s="66" t="s">
        <v>19</v>
      </c>
      <c r="AK5" s="66" t="s">
        <v>19</v>
      </c>
      <c r="AL5" s="66" t="s">
        <v>19</v>
      </c>
      <c r="AM5" s="1181" t="s">
        <v>19</v>
      </c>
      <c r="AN5" s="118"/>
    </row>
    <row r="6" spans="2:40" ht="13.5">
      <c r="B6" s="986"/>
      <c r="C6" s="987" t="s">
        <v>54</v>
      </c>
      <c r="D6" s="962">
        <v>2347403</v>
      </c>
      <c r="E6" s="962">
        <v>2523066</v>
      </c>
      <c r="F6" s="962">
        <v>2590209</v>
      </c>
      <c r="G6" s="962">
        <v>2823756</v>
      </c>
      <c r="H6" s="962">
        <v>2945616</v>
      </c>
      <c r="I6" s="962">
        <v>3317571</v>
      </c>
      <c r="J6" s="962">
        <v>3479702</v>
      </c>
      <c r="K6" s="962">
        <v>3665082</v>
      </c>
      <c r="L6" s="962">
        <v>3134698</v>
      </c>
      <c r="M6" s="962">
        <v>3817320</v>
      </c>
      <c r="N6" s="962">
        <v>3917753</v>
      </c>
      <c r="O6" s="962">
        <v>4537563</v>
      </c>
      <c r="P6" s="962">
        <v>4468438</v>
      </c>
      <c r="Q6" s="962">
        <v>4200592</v>
      </c>
      <c r="R6" s="962">
        <v>3918366</v>
      </c>
      <c r="S6" s="962">
        <v>3919907</v>
      </c>
      <c r="T6" s="163">
        <v>4135353</v>
      </c>
      <c r="U6" s="48" t="s">
        <v>19</v>
      </c>
      <c r="V6" s="48" t="s">
        <v>19</v>
      </c>
      <c r="W6" s="48" t="s">
        <v>19</v>
      </c>
      <c r="X6" s="48" t="s">
        <v>19</v>
      </c>
      <c r="Y6" s="48" t="s">
        <v>19</v>
      </c>
      <c r="Z6" s="48" t="s">
        <v>19</v>
      </c>
      <c r="AA6" s="48" t="s">
        <v>19</v>
      </c>
      <c r="AB6" s="48" t="s">
        <v>19</v>
      </c>
      <c r="AC6" s="67" t="s">
        <v>19</v>
      </c>
      <c r="AD6" s="67" t="s">
        <v>19</v>
      </c>
      <c r="AE6" s="67" t="s">
        <v>19</v>
      </c>
      <c r="AF6" s="78" t="s">
        <v>19</v>
      </c>
      <c r="AG6" s="67" t="s">
        <v>19</v>
      </c>
      <c r="AH6" s="48" t="s">
        <v>19</v>
      </c>
      <c r="AI6" s="67" t="s">
        <v>19</v>
      </c>
      <c r="AJ6" s="67" t="s">
        <v>19</v>
      </c>
      <c r="AK6" s="67" t="s">
        <v>19</v>
      </c>
      <c r="AL6" s="67" t="s">
        <v>19</v>
      </c>
      <c r="AM6" s="1182" t="s">
        <v>19</v>
      </c>
      <c r="AN6" s="92"/>
    </row>
    <row r="7" spans="2:40" ht="13.5">
      <c r="B7" s="986"/>
      <c r="C7" s="987" t="s">
        <v>55</v>
      </c>
      <c r="D7" s="962">
        <v>3719621</v>
      </c>
      <c r="E7" s="962">
        <v>3478112</v>
      </c>
      <c r="F7" s="962">
        <v>3504348</v>
      </c>
      <c r="G7" s="962">
        <v>3799865</v>
      </c>
      <c r="H7" s="962">
        <v>3877675</v>
      </c>
      <c r="I7" s="962">
        <v>4301946</v>
      </c>
      <c r="J7" s="962">
        <v>4454381</v>
      </c>
      <c r="K7" s="962">
        <v>5116853</v>
      </c>
      <c r="L7" s="962">
        <v>4996055</v>
      </c>
      <c r="M7" s="962">
        <v>4757316</v>
      </c>
      <c r="N7" s="962">
        <v>4925356</v>
      </c>
      <c r="O7" s="962">
        <v>5370882</v>
      </c>
      <c r="P7" s="962">
        <v>5714238</v>
      </c>
      <c r="Q7" s="962">
        <v>5343093</v>
      </c>
      <c r="R7" s="962">
        <v>5051909</v>
      </c>
      <c r="S7" s="962">
        <v>5044188</v>
      </c>
      <c r="T7" s="163">
        <v>5442528</v>
      </c>
      <c r="U7" s="48" t="s">
        <v>19</v>
      </c>
      <c r="V7" s="48" t="s">
        <v>19</v>
      </c>
      <c r="W7" s="48" t="s">
        <v>19</v>
      </c>
      <c r="X7" s="48" t="s">
        <v>19</v>
      </c>
      <c r="Y7" s="48" t="s">
        <v>19</v>
      </c>
      <c r="Z7" s="48" t="s">
        <v>19</v>
      </c>
      <c r="AA7" s="48" t="s">
        <v>19</v>
      </c>
      <c r="AB7" s="48" t="s">
        <v>19</v>
      </c>
      <c r="AC7" s="67" t="s">
        <v>19</v>
      </c>
      <c r="AD7" s="67" t="s">
        <v>19</v>
      </c>
      <c r="AE7" s="67" t="s">
        <v>19</v>
      </c>
      <c r="AF7" s="78" t="s">
        <v>19</v>
      </c>
      <c r="AG7" s="67" t="s">
        <v>19</v>
      </c>
      <c r="AH7" s="48" t="s">
        <v>19</v>
      </c>
      <c r="AI7" s="67" t="s">
        <v>19</v>
      </c>
      <c r="AJ7" s="67" t="s">
        <v>19</v>
      </c>
      <c r="AK7" s="67" t="s">
        <v>19</v>
      </c>
      <c r="AL7" s="67" t="s">
        <v>19</v>
      </c>
      <c r="AM7" s="1182" t="s">
        <v>19</v>
      </c>
      <c r="AN7" s="92"/>
    </row>
    <row r="8" spans="2:40" ht="13.5">
      <c r="B8" s="986"/>
      <c r="C8" s="987" t="s">
        <v>56</v>
      </c>
      <c r="D8" s="962">
        <v>4734410</v>
      </c>
      <c r="E8" s="962">
        <v>4145955</v>
      </c>
      <c r="F8" s="962">
        <v>4842624</v>
      </c>
      <c r="G8" s="962">
        <v>4991677</v>
      </c>
      <c r="H8" s="962">
        <v>6208639</v>
      </c>
      <c r="I8" s="962">
        <v>5951717</v>
      </c>
      <c r="J8" s="962">
        <v>6691946</v>
      </c>
      <c r="K8" s="962">
        <v>6405294</v>
      </c>
      <c r="L8" s="962">
        <v>6529200</v>
      </c>
      <c r="M8" s="962">
        <v>7269561</v>
      </c>
      <c r="N8" s="962">
        <v>6637040</v>
      </c>
      <c r="O8" s="962">
        <v>6948972</v>
      </c>
      <c r="P8" s="962">
        <v>9103042</v>
      </c>
      <c r="Q8" s="962">
        <v>6839843</v>
      </c>
      <c r="R8" s="962">
        <v>8218583</v>
      </c>
      <c r="S8" s="962">
        <v>7741634</v>
      </c>
      <c r="T8" s="163">
        <v>8968441</v>
      </c>
      <c r="U8" s="48" t="s">
        <v>19</v>
      </c>
      <c r="V8" s="48" t="s">
        <v>19</v>
      </c>
      <c r="W8" s="48" t="s">
        <v>19</v>
      </c>
      <c r="X8" s="48" t="s">
        <v>19</v>
      </c>
      <c r="Y8" s="48" t="s">
        <v>19</v>
      </c>
      <c r="Z8" s="48" t="s">
        <v>19</v>
      </c>
      <c r="AA8" s="48" t="s">
        <v>19</v>
      </c>
      <c r="AB8" s="48" t="s">
        <v>19</v>
      </c>
      <c r="AC8" s="67" t="s">
        <v>19</v>
      </c>
      <c r="AD8" s="67" t="s">
        <v>19</v>
      </c>
      <c r="AE8" s="67" t="s">
        <v>19</v>
      </c>
      <c r="AF8" s="78" t="s">
        <v>19</v>
      </c>
      <c r="AG8" s="67" t="s">
        <v>19</v>
      </c>
      <c r="AH8" s="48" t="s">
        <v>19</v>
      </c>
      <c r="AI8" s="67" t="s">
        <v>19</v>
      </c>
      <c r="AJ8" s="67" t="s">
        <v>19</v>
      </c>
      <c r="AK8" s="67" t="s">
        <v>19</v>
      </c>
      <c r="AL8" s="67" t="s">
        <v>19</v>
      </c>
      <c r="AM8" s="1182" t="s">
        <v>19</v>
      </c>
      <c r="AN8" s="92"/>
    </row>
    <row r="9" spans="2:40" ht="13.5">
      <c r="B9" s="982"/>
      <c r="C9" s="988" t="s">
        <v>57</v>
      </c>
      <c r="D9" s="963">
        <v>5494332</v>
      </c>
      <c r="E9" s="963">
        <v>5422591</v>
      </c>
      <c r="F9" s="963">
        <v>5978032</v>
      </c>
      <c r="G9" s="963">
        <v>6315102</v>
      </c>
      <c r="H9" s="963">
        <v>7696738</v>
      </c>
      <c r="I9" s="963">
        <v>8113138</v>
      </c>
      <c r="J9" s="963">
        <v>7216797</v>
      </c>
      <c r="K9" s="963">
        <v>7080594</v>
      </c>
      <c r="L9" s="963">
        <v>7234055</v>
      </c>
      <c r="M9" s="963">
        <v>7724104</v>
      </c>
      <c r="N9" s="963">
        <v>6727393</v>
      </c>
      <c r="O9" s="963">
        <v>7273669</v>
      </c>
      <c r="P9" s="963">
        <v>7837242</v>
      </c>
      <c r="Q9" s="963">
        <v>8462991</v>
      </c>
      <c r="R9" s="963">
        <v>7105330</v>
      </c>
      <c r="S9" s="963">
        <v>6538551</v>
      </c>
      <c r="T9" s="1036">
        <v>7326287</v>
      </c>
      <c r="U9" s="49" t="s">
        <v>19</v>
      </c>
      <c r="V9" s="49" t="s">
        <v>19</v>
      </c>
      <c r="W9" s="49" t="s">
        <v>19</v>
      </c>
      <c r="X9" s="49" t="s">
        <v>19</v>
      </c>
      <c r="Y9" s="49" t="s">
        <v>19</v>
      </c>
      <c r="Z9" s="49" t="s">
        <v>19</v>
      </c>
      <c r="AA9" s="49" t="s">
        <v>19</v>
      </c>
      <c r="AB9" s="49" t="s">
        <v>19</v>
      </c>
      <c r="AC9" s="68" t="s">
        <v>19</v>
      </c>
      <c r="AD9" s="68" t="s">
        <v>19</v>
      </c>
      <c r="AE9" s="68" t="s">
        <v>19</v>
      </c>
      <c r="AF9" s="79" t="s">
        <v>19</v>
      </c>
      <c r="AG9" s="68" t="s">
        <v>19</v>
      </c>
      <c r="AH9" s="49" t="s">
        <v>19</v>
      </c>
      <c r="AI9" s="68" t="s">
        <v>19</v>
      </c>
      <c r="AJ9" s="68" t="s">
        <v>19</v>
      </c>
      <c r="AK9" s="68" t="s">
        <v>19</v>
      </c>
      <c r="AL9" s="68" t="s">
        <v>19</v>
      </c>
      <c r="AM9" s="1183" t="s">
        <v>19</v>
      </c>
      <c r="AN9" s="92"/>
    </row>
    <row r="10" spans="2:40" ht="13.5">
      <c r="B10" s="982">
        <v>2</v>
      </c>
      <c r="C10" s="983" t="s">
        <v>15</v>
      </c>
      <c r="D10" s="964" t="s">
        <v>19</v>
      </c>
      <c r="E10" s="964" t="s">
        <v>19</v>
      </c>
      <c r="F10" s="964" t="s">
        <v>19</v>
      </c>
      <c r="G10" s="964" t="s">
        <v>19</v>
      </c>
      <c r="H10" s="964" t="s">
        <v>19</v>
      </c>
      <c r="I10" s="964" t="s">
        <v>19</v>
      </c>
      <c r="J10" s="964" t="s">
        <v>19</v>
      </c>
      <c r="K10" s="964" t="s">
        <v>19</v>
      </c>
      <c r="L10" s="964" t="s">
        <v>19</v>
      </c>
      <c r="M10" s="964" t="s">
        <v>19</v>
      </c>
      <c r="N10" s="964" t="s">
        <v>215</v>
      </c>
      <c r="O10" s="964" t="s">
        <v>19</v>
      </c>
      <c r="P10" s="964" t="s">
        <v>19</v>
      </c>
      <c r="Q10" s="964" t="s">
        <v>19</v>
      </c>
      <c r="R10" s="964" t="s">
        <v>19</v>
      </c>
      <c r="S10" s="964" t="s">
        <v>19</v>
      </c>
      <c r="T10" s="970" t="s">
        <v>19</v>
      </c>
      <c r="U10" s="970">
        <v>61470076</v>
      </c>
      <c r="V10" s="141">
        <v>60115450</v>
      </c>
      <c r="W10" s="142">
        <v>58331730</v>
      </c>
      <c r="X10" s="142">
        <v>59135428</v>
      </c>
      <c r="Y10" s="142">
        <v>59253823</v>
      </c>
      <c r="Z10" s="142">
        <v>65960669</v>
      </c>
      <c r="AA10" s="142">
        <v>65181453</v>
      </c>
      <c r="AB10" s="142">
        <v>62703885</v>
      </c>
      <c r="AC10" s="143">
        <v>62886667</v>
      </c>
      <c r="AD10" s="143">
        <v>73451862</v>
      </c>
      <c r="AE10" s="143">
        <v>67199506</v>
      </c>
      <c r="AF10" s="144">
        <v>66006608</v>
      </c>
      <c r="AG10" s="143">
        <v>64496190</v>
      </c>
      <c r="AH10" s="142">
        <v>65203509</v>
      </c>
      <c r="AI10" s="143">
        <v>63458593</v>
      </c>
      <c r="AJ10" s="143">
        <v>66045211</v>
      </c>
      <c r="AK10" s="143">
        <v>85275019</v>
      </c>
      <c r="AL10" s="143">
        <v>81868468</v>
      </c>
      <c r="AM10" s="1184">
        <v>72856043</v>
      </c>
      <c r="AN10" s="145"/>
    </row>
    <row r="11" spans="2:40" ht="13.5">
      <c r="B11" s="989"/>
      <c r="C11" s="985" t="s">
        <v>15</v>
      </c>
      <c r="D11" s="961">
        <v>36377394</v>
      </c>
      <c r="E11" s="961">
        <v>37302627</v>
      </c>
      <c r="F11" s="961">
        <v>41894935</v>
      </c>
      <c r="G11" s="961">
        <v>44000845</v>
      </c>
      <c r="H11" s="961">
        <v>47912564</v>
      </c>
      <c r="I11" s="961">
        <v>51057588</v>
      </c>
      <c r="J11" s="961">
        <v>53240856</v>
      </c>
      <c r="K11" s="961">
        <v>54098196</v>
      </c>
      <c r="L11" s="961">
        <v>53068283</v>
      </c>
      <c r="M11" s="961">
        <v>57798734</v>
      </c>
      <c r="N11" s="961">
        <v>57860869</v>
      </c>
      <c r="O11" s="961">
        <v>60658514</v>
      </c>
      <c r="P11" s="961">
        <v>61153903</v>
      </c>
      <c r="Q11" s="961">
        <v>59629148</v>
      </c>
      <c r="R11" s="961">
        <v>67278518</v>
      </c>
      <c r="S11" s="961">
        <v>61622522</v>
      </c>
      <c r="T11" s="972">
        <v>58748426</v>
      </c>
      <c r="U11" s="47" t="s">
        <v>19</v>
      </c>
      <c r="V11" s="47" t="s">
        <v>19</v>
      </c>
      <c r="W11" s="47" t="s">
        <v>19</v>
      </c>
      <c r="X11" s="47" t="s">
        <v>19</v>
      </c>
      <c r="Y11" s="47" t="s">
        <v>19</v>
      </c>
      <c r="Z11" s="47" t="s">
        <v>19</v>
      </c>
      <c r="AA11" s="47" t="s">
        <v>19</v>
      </c>
      <c r="AB11" s="47" t="s">
        <v>19</v>
      </c>
      <c r="AC11" s="66" t="s">
        <v>19</v>
      </c>
      <c r="AD11" s="66" t="s">
        <v>19</v>
      </c>
      <c r="AE11" s="66" t="s">
        <v>19</v>
      </c>
      <c r="AF11" s="77" t="s">
        <v>19</v>
      </c>
      <c r="AG11" s="66" t="s">
        <v>19</v>
      </c>
      <c r="AH11" s="47" t="s">
        <v>19</v>
      </c>
      <c r="AI11" s="66" t="s">
        <v>19</v>
      </c>
      <c r="AJ11" s="66" t="s">
        <v>19</v>
      </c>
      <c r="AK11" s="66" t="s">
        <v>19</v>
      </c>
      <c r="AL11" s="66" t="s">
        <v>19</v>
      </c>
      <c r="AM11" s="1181" t="s">
        <v>19</v>
      </c>
      <c r="AN11" s="118"/>
    </row>
    <row r="12" spans="2:40" ht="13.5">
      <c r="B12" s="990"/>
      <c r="C12" s="988" t="s">
        <v>52</v>
      </c>
      <c r="D12" s="963">
        <v>2785492</v>
      </c>
      <c r="E12" s="963">
        <v>2348657</v>
      </c>
      <c r="F12" s="963">
        <v>2413576</v>
      </c>
      <c r="G12" s="963">
        <v>3415431</v>
      </c>
      <c r="H12" s="963">
        <v>3166648</v>
      </c>
      <c r="I12" s="963">
        <v>3919271</v>
      </c>
      <c r="J12" s="963">
        <v>3650845</v>
      </c>
      <c r="K12" s="963">
        <v>4202576</v>
      </c>
      <c r="L12" s="963">
        <v>3761052</v>
      </c>
      <c r="M12" s="963">
        <v>3998215</v>
      </c>
      <c r="N12" s="963">
        <v>3928162</v>
      </c>
      <c r="O12" s="963">
        <v>3504517</v>
      </c>
      <c r="P12" s="963">
        <v>4044027</v>
      </c>
      <c r="Q12" s="963">
        <v>3695673</v>
      </c>
      <c r="R12" s="963">
        <v>3700352</v>
      </c>
      <c r="S12" s="963">
        <v>4038183</v>
      </c>
      <c r="T12" s="1036">
        <v>3711810</v>
      </c>
      <c r="U12" s="49" t="s">
        <v>19</v>
      </c>
      <c r="V12" s="49" t="s">
        <v>19</v>
      </c>
      <c r="W12" s="49" t="s">
        <v>19</v>
      </c>
      <c r="X12" s="49" t="s">
        <v>19</v>
      </c>
      <c r="Y12" s="49" t="s">
        <v>19</v>
      </c>
      <c r="Z12" s="49" t="s">
        <v>19</v>
      </c>
      <c r="AA12" s="49" t="s">
        <v>19</v>
      </c>
      <c r="AB12" s="49" t="s">
        <v>19</v>
      </c>
      <c r="AC12" s="68" t="s">
        <v>19</v>
      </c>
      <c r="AD12" s="68" t="s">
        <v>19</v>
      </c>
      <c r="AE12" s="68" t="s">
        <v>19</v>
      </c>
      <c r="AF12" s="79" t="s">
        <v>19</v>
      </c>
      <c r="AG12" s="68" t="s">
        <v>19</v>
      </c>
      <c r="AH12" s="49" t="s">
        <v>19</v>
      </c>
      <c r="AI12" s="68" t="s">
        <v>19</v>
      </c>
      <c r="AJ12" s="68" t="s">
        <v>19</v>
      </c>
      <c r="AK12" s="68" t="s">
        <v>19</v>
      </c>
      <c r="AL12" s="68" t="s">
        <v>19</v>
      </c>
      <c r="AM12" s="1183" t="s">
        <v>19</v>
      </c>
      <c r="AN12" s="92"/>
    </row>
    <row r="13" spans="2:40" ht="13.5">
      <c r="B13" s="982">
        <v>3</v>
      </c>
      <c r="C13" s="983" t="s">
        <v>16</v>
      </c>
      <c r="D13" s="1119" t="s">
        <v>19</v>
      </c>
      <c r="E13" s="1119" t="s">
        <v>19</v>
      </c>
      <c r="F13" s="1119" t="s">
        <v>19</v>
      </c>
      <c r="G13" s="1119" t="s">
        <v>19</v>
      </c>
      <c r="H13" s="1119" t="s">
        <v>19</v>
      </c>
      <c r="I13" s="1119" t="s">
        <v>19</v>
      </c>
      <c r="J13" s="1119" t="s">
        <v>19</v>
      </c>
      <c r="K13" s="1119" t="s">
        <v>19</v>
      </c>
      <c r="L13" s="1119" t="s">
        <v>19</v>
      </c>
      <c r="M13" s="1119" t="s">
        <v>19</v>
      </c>
      <c r="N13" s="69" t="s">
        <v>215</v>
      </c>
      <c r="O13" s="964" t="s">
        <v>19</v>
      </c>
      <c r="P13" s="964" t="s">
        <v>19</v>
      </c>
      <c r="Q13" s="964" t="s">
        <v>19</v>
      </c>
      <c r="R13" s="964" t="s">
        <v>19</v>
      </c>
      <c r="S13" s="964" t="s">
        <v>19</v>
      </c>
      <c r="T13" s="970" t="s">
        <v>19</v>
      </c>
      <c r="U13" s="970" t="s">
        <v>19</v>
      </c>
      <c r="V13" s="142">
        <v>67055549</v>
      </c>
      <c r="W13" s="142">
        <v>61416357</v>
      </c>
      <c r="X13" s="57">
        <v>63137912</v>
      </c>
      <c r="Y13" s="57">
        <v>62461253</v>
      </c>
      <c r="Z13" s="57">
        <v>75699085</v>
      </c>
      <c r="AA13" s="57">
        <v>72235483</v>
      </c>
      <c r="AB13" s="57">
        <v>72784034</v>
      </c>
      <c r="AC13" s="69">
        <v>76002650</v>
      </c>
      <c r="AD13" s="69">
        <v>76167514</v>
      </c>
      <c r="AE13" s="69">
        <v>77859474</v>
      </c>
      <c r="AF13" s="80">
        <v>81270304</v>
      </c>
      <c r="AG13" s="69">
        <v>77600857</v>
      </c>
      <c r="AH13" s="57">
        <v>78134781</v>
      </c>
      <c r="AI13" s="69">
        <v>79388851</v>
      </c>
      <c r="AJ13" s="69">
        <v>88198883</v>
      </c>
      <c r="AK13" s="69">
        <v>110918714</v>
      </c>
      <c r="AL13" s="69">
        <v>93706624</v>
      </c>
      <c r="AM13" s="1185">
        <v>89937702</v>
      </c>
      <c r="AN13" s="120"/>
    </row>
    <row r="14" spans="2:40" ht="13.5">
      <c r="B14" s="989"/>
      <c r="C14" s="991" t="s">
        <v>16</v>
      </c>
      <c r="D14" s="965">
        <v>24667215</v>
      </c>
      <c r="E14" s="965">
        <v>24670081</v>
      </c>
      <c r="F14" s="965">
        <v>28203754</v>
      </c>
      <c r="G14" s="965">
        <v>30671820</v>
      </c>
      <c r="H14" s="965">
        <v>30908948</v>
      </c>
      <c r="I14" s="965">
        <v>34640624</v>
      </c>
      <c r="J14" s="965">
        <v>38434704</v>
      </c>
      <c r="K14" s="965">
        <v>37087399</v>
      </c>
      <c r="L14" s="965">
        <v>40613295</v>
      </c>
      <c r="M14" s="965">
        <v>39062922</v>
      </c>
      <c r="N14" s="965">
        <v>41825066</v>
      </c>
      <c r="O14" s="965">
        <v>41181317</v>
      </c>
      <c r="P14" s="965">
        <v>45143464</v>
      </c>
      <c r="Q14" s="965">
        <v>45507012</v>
      </c>
      <c r="R14" s="965">
        <v>46029933</v>
      </c>
      <c r="S14" s="965">
        <v>48606781</v>
      </c>
      <c r="T14" s="966">
        <v>44447623</v>
      </c>
      <c r="U14" s="966">
        <v>42377949</v>
      </c>
      <c r="V14" s="63" t="s">
        <v>19</v>
      </c>
      <c r="W14" s="63" t="s">
        <v>19</v>
      </c>
      <c r="X14" s="48" t="s">
        <v>19</v>
      </c>
      <c r="Y14" s="48" t="s">
        <v>19</v>
      </c>
      <c r="Z14" s="48" t="s">
        <v>19</v>
      </c>
      <c r="AA14" s="48" t="s">
        <v>19</v>
      </c>
      <c r="AB14" s="48" t="s">
        <v>19</v>
      </c>
      <c r="AC14" s="67" t="s">
        <v>19</v>
      </c>
      <c r="AD14" s="67" t="s">
        <v>19</v>
      </c>
      <c r="AE14" s="67" t="s">
        <v>19</v>
      </c>
      <c r="AF14" s="78" t="s">
        <v>19</v>
      </c>
      <c r="AG14" s="67" t="s">
        <v>19</v>
      </c>
      <c r="AH14" s="48" t="s">
        <v>19</v>
      </c>
      <c r="AI14" s="67" t="s">
        <v>19</v>
      </c>
      <c r="AJ14" s="67" t="s">
        <v>19</v>
      </c>
      <c r="AK14" s="67" t="s">
        <v>19</v>
      </c>
      <c r="AL14" s="67" t="s">
        <v>19</v>
      </c>
      <c r="AM14" s="1182" t="s">
        <v>19</v>
      </c>
      <c r="AN14" s="92"/>
    </row>
    <row r="15" spans="2:40" ht="13.5">
      <c r="B15" s="992"/>
      <c r="C15" s="987" t="s">
        <v>48</v>
      </c>
      <c r="D15" s="163">
        <v>4091420</v>
      </c>
      <c r="E15" s="163">
        <v>4014362</v>
      </c>
      <c r="F15" s="163">
        <v>4760393</v>
      </c>
      <c r="G15" s="163">
        <v>5057198</v>
      </c>
      <c r="H15" s="163">
        <v>5347349</v>
      </c>
      <c r="I15" s="163">
        <v>5080419</v>
      </c>
      <c r="J15" s="163">
        <v>5452113</v>
      </c>
      <c r="K15" s="163">
        <v>5777170</v>
      </c>
      <c r="L15" s="163">
        <v>5922159</v>
      </c>
      <c r="M15" s="163">
        <v>5678581</v>
      </c>
      <c r="N15" s="163">
        <v>6368877</v>
      </c>
      <c r="O15" s="163">
        <v>5487039</v>
      </c>
      <c r="P15" s="163">
        <v>5698977</v>
      </c>
      <c r="Q15" s="163">
        <v>5062974</v>
      </c>
      <c r="R15" s="163">
        <v>4895199</v>
      </c>
      <c r="S15" s="163">
        <v>5014975</v>
      </c>
      <c r="T15" s="163">
        <v>4941438</v>
      </c>
      <c r="U15" s="163">
        <v>6392442</v>
      </c>
      <c r="V15" s="48" t="s">
        <v>19</v>
      </c>
      <c r="W15" s="48" t="s">
        <v>19</v>
      </c>
      <c r="X15" s="48" t="s">
        <v>19</v>
      </c>
      <c r="Y15" s="48" t="s">
        <v>19</v>
      </c>
      <c r="Z15" s="48" t="s">
        <v>19</v>
      </c>
      <c r="AA15" s="48" t="s">
        <v>19</v>
      </c>
      <c r="AB15" s="48" t="s">
        <v>19</v>
      </c>
      <c r="AC15" s="67" t="s">
        <v>19</v>
      </c>
      <c r="AD15" s="67" t="s">
        <v>19</v>
      </c>
      <c r="AE15" s="67" t="s">
        <v>19</v>
      </c>
      <c r="AF15" s="78" t="s">
        <v>19</v>
      </c>
      <c r="AG15" s="67" t="s">
        <v>19</v>
      </c>
      <c r="AH15" s="48" t="s">
        <v>19</v>
      </c>
      <c r="AI15" s="67" t="s">
        <v>19</v>
      </c>
      <c r="AJ15" s="67" t="s">
        <v>19</v>
      </c>
      <c r="AK15" s="67" t="s">
        <v>19</v>
      </c>
      <c r="AL15" s="67" t="s">
        <v>19</v>
      </c>
      <c r="AM15" s="1182" t="s">
        <v>19</v>
      </c>
      <c r="AN15" s="92"/>
    </row>
    <row r="16" spans="2:40" ht="13.5">
      <c r="B16" s="992"/>
      <c r="C16" s="987" t="s">
        <v>49</v>
      </c>
      <c r="D16" s="163">
        <v>1921113</v>
      </c>
      <c r="E16" s="163">
        <v>2087819</v>
      </c>
      <c r="F16" s="163">
        <v>2698986</v>
      </c>
      <c r="G16" s="163">
        <v>2895591</v>
      </c>
      <c r="H16" s="163">
        <v>3707942</v>
      </c>
      <c r="I16" s="163">
        <v>3815030</v>
      </c>
      <c r="J16" s="163">
        <v>4333401</v>
      </c>
      <c r="K16" s="163">
        <v>4076833</v>
      </c>
      <c r="L16" s="163">
        <v>3323356</v>
      </c>
      <c r="M16" s="163">
        <v>3375882</v>
      </c>
      <c r="N16" s="163">
        <v>3521850</v>
      </c>
      <c r="O16" s="163">
        <v>3400480</v>
      </c>
      <c r="P16" s="163">
        <v>4081431</v>
      </c>
      <c r="Q16" s="163">
        <v>3333974</v>
      </c>
      <c r="R16" s="163">
        <v>3312150</v>
      </c>
      <c r="S16" s="163">
        <v>3176402</v>
      </c>
      <c r="T16" s="163">
        <v>3387235</v>
      </c>
      <c r="U16" s="163">
        <v>3747046</v>
      </c>
      <c r="V16" s="48" t="s">
        <v>19</v>
      </c>
      <c r="W16" s="48" t="s">
        <v>19</v>
      </c>
      <c r="X16" s="48" t="s">
        <v>19</v>
      </c>
      <c r="Y16" s="48" t="s">
        <v>19</v>
      </c>
      <c r="Z16" s="48" t="s">
        <v>19</v>
      </c>
      <c r="AA16" s="48" t="s">
        <v>19</v>
      </c>
      <c r="AB16" s="48" t="s">
        <v>19</v>
      </c>
      <c r="AC16" s="67" t="s">
        <v>19</v>
      </c>
      <c r="AD16" s="67" t="s">
        <v>19</v>
      </c>
      <c r="AE16" s="67" t="s">
        <v>19</v>
      </c>
      <c r="AF16" s="78" t="s">
        <v>19</v>
      </c>
      <c r="AG16" s="67" t="s">
        <v>19</v>
      </c>
      <c r="AH16" s="48" t="s">
        <v>19</v>
      </c>
      <c r="AI16" s="67" t="s">
        <v>19</v>
      </c>
      <c r="AJ16" s="67" t="s">
        <v>19</v>
      </c>
      <c r="AK16" s="67" t="s">
        <v>19</v>
      </c>
      <c r="AL16" s="67" t="s">
        <v>19</v>
      </c>
      <c r="AM16" s="1182" t="s">
        <v>19</v>
      </c>
      <c r="AN16" s="92"/>
    </row>
    <row r="17" spans="2:40" ht="13.5">
      <c r="B17" s="992"/>
      <c r="C17" s="987" t="s">
        <v>50</v>
      </c>
      <c r="D17" s="163">
        <v>4424741</v>
      </c>
      <c r="E17" s="163">
        <v>4546253</v>
      </c>
      <c r="F17" s="163">
        <v>5427202</v>
      </c>
      <c r="G17" s="163">
        <v>5373522</v>
      </c>
      <c r="H17" s="163">
        <v>6476755</v>
      </c>
      <c r="I17" s="163">
        <v>6144516</v>
      </c>
      <c r="J17" s="163">
        <v>6965618</v>
      </c>
      <c r="K17" s="163">
        <v>6567481</v>
      </c>
      <c r="L17" s="163">
        <v>6617256</v>
      </c>
      <c r="M17" s="163">
        <v>7517952</v>
      </c>
      <c r="N17" s="163">
        <v>7265537</v>
      </c>
      <c r="O17" s="163">
        <v>7060868</v>
      </c>
      <c r="P17" s="163">
        <v>7155893</v>
      </c>
      <c r="Q17" s="163">
        <v>7216811</v>
      </c>
      <c r="R17" s="163">
        <v>7318938</v>
      </c>
      <c r="S17" s="163">
        <v>7225369</v>
      </c>
      <c r="T17" s="163">
        <v>6626586</v>
      </c>
      <c r="U17" s="163">
        <v>7027020</v>
      </c>
      <c r="V17" s="48" t="s">
        <v>19</v>
      </c>
      <c r="W17" s="48" t="s">
        <v>19</v>
      </c>
      <c r="X17" s="48" t="s">
        <v>19</v>
      </c>
      <c r="Y17" s="48" t="s">
        <v>19</v>
      </c>
      <c r="Z17" s="48" t="s">
        <v>19</v>
      </c>
      <c r="AA17" s="48" t="s">
        <v>19</v>
      </c>
      <c r="AB17" s="48" t="s">
        <v>19</v>
      </c>
      <c r="AC17" s="67" t="s">
        <v>19</v>
      </c>
      <c r="AD17" s="67" t="s">
        <v>19</v>
      </c>
      <c r="AE17" s="67" t="s">
        <v>19</v>
      </c>
      <c r="AF17" s="78" t="s">
        <v>19</v>
      </c>
      <c r="AG17" s="67" t="s">
        <v>19</v>
      </c>
      <c r="AH17" s="48" t="s">
        <v>19</v>
      </c>
      <c r="AI17" s="67" t="s">
        <v>19</v>
      </c>
      <c r="AJ17" s="67" t="s">
        <v>19</v>
      </c>
      <c r="AK17" s="67" t="s">
        <v>19</v>
      </c>
      <c r="AL17" s="67" t="s">
        <v>19</v>
      </c>
      <c r="AM17" s="1182" t="s">
        <v>19</v>
      </c>
      <c r="AN17" s="92"/>
    </row>
    <row r="18" spans="2:40" ht="13.5">
      <c r="B18" s="992"/>
      <c r="C18" s="991" t="s">
        <v>51</v>
      </c>
      <c r="D18" s="966">
        <v>1749309</v>
      </c>
      <c r="E18" s="966">
        <v>1877131</v>
      </c>
      <c r="F18" s="966">
        <v>2553478</v>
      </c>
      <c r="G18" s="966">
        <v>2589567</v>
      </c>
      <c r="H18" s="966">
        <v>3237958</v>
      </c>
      <c r="I18" s="966">
        <v>3153961</v>
      </c>
      <c r="J18" s="966">
        <v>4077150</v>
      </c>
      <c r="K18" s="966">
        <v>3850659</v>
      </c>
      <c r="L18" s="966">
        <v>4464159</v>
      </c>
      <c r="M18" s="966">
        <v>3787359</v>
      </c>
      <c r="N18" s="966">
        <v>3794652</v>
      </c>
      <c r="O18" s="966">
        <v>3905246</v>
      </c>
      <c r="P18" s="966">
        <v>4198467</v>
      </c>
      <c r="Q18" s="966">
        <v>3880512</v>
      </c>
      <c r="R18" s="966">
        <v>3328154</v>
      </c>
      <c r="S18" s="966">
        <v>3647360</v>
      </c>
      <c r="T18" s="966">
        <v>3621693</v>
      </c>
      <c r="U18" s="966">
        <v>3951186</v>
      </c>
      <c r="V18" s="63" t="s">
        <v>19</v>
      </c>
      <c r="W18" s="63" t="s">
        <v>19</v>
      </c>
      <c r="X18" s="87" t="s">
        <v>19</v>
      </c>
      <c r="Y18" s="87" t="s">
        <v>19</v>
      </c>
      <c r="Z18" s="87" t="s">
        <v>19</v>
      </c>
      <c r="AA18" s="87" t="s">
        <v>19</v>
      </c>
      <c r="AB18" s="87" t="s">
        <v>19</v>
      </c>
      <c r="AC18" s="70" t="s">
        <v>19</v>
      </c>
      <c r="AD18" s="70" t="s">
        <v>19</v>
      </c>
      <c r="AE18" s="70" t="s">
        <v>19</v>
      </c>
      <c r="AF18" s="81" t="s">
        <v>19</v>
      </c>
      <c r="AG18" s="70" t="s">
        <v>19</v>
      </c>
      <c r="AH18" s="87" t="s">
        <v>19</v>
      </c>
      <c r="AI18" s="70" t="s">
        <v>19</v>
      </c>
      <c r="AJ18" s="70" t="s">
        <v>19</v>
      </c>
      <c r="AK18" s="70" t="s">
        <v>19</v>
      </c>
      <c r="AL18" s="70" t="s">
        <v>19</v>
      </c>
      <c r="AM18" s="1186" t="s">
        <v>19</v>
      </c>
      <c r="AN18" s="92"/>
    </row>
    <row r="19" spans="2:40" ht="13.5">
      <c r="B19" s="990"/>
      <c r="C19" s="993" t="s">
        <v>66</v>
      </c>
      <c r="D19" s="97">
        <v>3778513</v>
      </c>
      <c r="E19" s="97">
        <v>3556334</v>
      </c>
      <c r="F19" s="97">
        <v>4031453</v>
      </c>
      <c r="G19" s="97">
        <v>4702139</v>
      </c>
      <c r="H19" s="97">
        <v>4855921</v>
      </c>
      <c r="I19" s="97">
        <v>5405618</v>
      </c>
      <c r="J19" s="97">
        <v>6456834</v>
      </c>
      <c r="K19" s="97">
        <v>5940222</v>
      </c>
      <c r="L19" s="97">
        <v>6195045</v>
      </c>
      <c r="M19" s="97">
        <v>5726359</v>
      </c>
      <c r="N19" s="97">
        <v>6538451</v>
      </c>
      <c r="O19" s="97">
        <v>6193120</v>
      </c>
      <c r="P19" s="97">
        <v>6019480</v>
      </c>
      <c r="Q19" s="97">
        <v>5348872</v>
      </c>
      <c r="R19" s="97">
        <v>5361351</v>
      </c>
      <c r="S19" s="97">
        <v>5214014</v>
      </c>
      <c r="T19" s="97">
        <v>5382363</v>
      </c>
      <c r="U19" s="97">
        <v>4693295</v>
      </c>
      <c r="V19" s="96">
        <v>4637275</v>
      </c>
      <c r="W19" s="97">
        <v>4868227</v>
      </c>
      <c r="X19" s="97">
        <v>4165093</v>
      </c>
      <c r="Y19" s="97">
        <v>4491993</v>
      </c>
      <c r="Z19" s="49" t="s">
        <v>19</v>
      </c>
      <c r="AA19" s="49" t="s">
        <v>19</v>
      </c>
      <c r="AB19" s="49" t="s">
        <v>19</v>
      </c>
      <c r="AC19" s="68" t="s">
        <v>19</v>
      </c>
      <c r="AD19" s="68" t="s">
        <v>19</v>
      </c>
      <c r="AE19" s="68" t="s">
        <v>19</v>
      </c>
      <c r="AF19" s="79" t="s">
        <v>19</v>
      </c>
      <c r="AG19" s="68" t="s">
        <v>19</v>
      </c>
      <c r="AH19" s="49" t="s">
        <v>19</v>
      </c>
      <c r="AI19" s="68" t="s">
        <v>19</v>
      </c>
      <c r="AJ19" s="68" t="s">
        <v>19</v>
      </c>
      <c r="AK19" s="68" t="s">
        <v>19</v>
      </c>
      <c r="AL19" s="68" t="s">
        <v>19</v>
      </c>
      <c r="AM19" s="1183" t="s">
        <v>19</v>
      </c>
      <c r="AN19" s="92"/>
    </row>
    <row r="20" spans="2:40" ht="13.5">
      <c r="B20" s="982">
        <v>4</v>
      </c>
      <c r="C20" s="983" t="s">
        <v>17</v>
      </c>
      <c r="D20" s="959" t="s">
        <v>19</v>
      </c>
      <c r="E20" s="959" t="s">
        <v>19</v>
      </c>
      <c r="F20" s="959" t="s">
        <v>19</v>
      </c>
      <c r="G20" s="959" t="s">
        <v>19</v>
      </c>
      <c r="H20" s="959" t="s">
        <v>19</v>
      </c>
      <c r="I20" s="959" t="s">
        <v>19</v>
      </c>
      <c r="J20" s="959" t="s">
        <v>19</v>
      </c>
      <c r="K20" s="959" t="s">
        <v>19</v>
      </c>
      <c r="L20" s="959" t="s">
        <v>19</v>
      </c>
      <c r="M20" s="959" t="s">
        <v>19</v>
      </c>
      <c r="N20" s="959" t="s">
        <v>215</v>
      </c>
      <c r="O20" s="959" t="s">
        <v>19</v>
      </c>
      <c r="P20" s="959" t="s">
        <v>19</v>
      </c>
      <c r="Q20" s="959" t="s">
        <v>19</v>
      </c>
      <c r="R20" s="959" t="s">
        <v>19</v>
      </c>
      <c r="S20" s="959" t="s">
        <v>19</v>
      </c>
      <c r="T20" s="1037" t="s">
        <v>19</v>
      </c>
      <c r="U20" s="1037">
        <v>36367290</v>
      </c>
      <c r="V20" s="147">
        <v>32577840</v>
      </c>
      <c r="W20" s="148">
        <v>30760128</v>
      </c>
      <c r="X20" s="148">
        <v>31223535</v>
      </c>
      <c r="Y20" s="148">
        <v>29335814</v>
      </c>
      <c r="Z20" s="148">
        <v>32459412</v>
      </c>
      <c r="AA20" s="148">
        <v>34324532</v>
      </c>
      <c r="AB20" s="148">
        <v>31667047</v>
      </c>
      <c r="AC20" s="149">
        <v>33988448</v>
      </c>
      <c r="AD20" s="149">
        <v>35162855</v>
      </c>
      <c r="AE20" s="149">
        <v>36608429</v>
      </c>
      <c r="AF20" s="150">
        <v>33058431</v>
      </c>
      <c r="AG20" s="149">
        <v>29810769</v>
      </c>
      <c r="AH20" s="148">
        <v>29223360</v>
      </c>
      <c r="AI20" s="149">
        <v>28350885</v>
      </c>
      <c r="AJ20" s="149">
        <v>28950735</v>
      </c>
      <c r="AK20" s="149">
        <v>34285409</v>
      </c>
      <c r="AL20" s="149">
        <v>32041810</v>
      </c>
      <c r="AM20" s="1188">
        <v>30592832</v>
      </c>
      <c r="AN20" s="145"/>
    </row>
    <row r="21" spans="2:40" ht="13.5">
      <c r="B21" s="994"/>
      <c r="C21" s="985" t="s">
        <v>17</v>
      </c>
      <c r="D21" s="961">
        <v>13306837</v>
      </c>
      <c r="E21" s="961">
        <v>14215584</v>
      </c>
      <c r="F21" s="961">
        <v>14333058</v>
      </c>
      <c r="G21" s="961">
        <v>15484452</v>
      </c>
      <c r="H21" s="961">
        <v>15914699</v>
      </c>
      <c r="I21" s="961">
        <v>17177346</v>
      </c>
      <c r="J21" s="961">
        <v>17784397</v>
      </c>
      <c r="K21" s="961">
        <v>16976873</v>
      </c>
      <c r="L21" s="961">
        <v>17727112</v>
      </c>
      <c r="M21" s="961">
        <v>17994894</v>
      </c>
      <c r="N21" s="961">
        <v>18847577</v>
      </c>
      <c r="O21" s="961">
        <v>20739844</v>
      </c>
      <c r="P21" s="961">
        <v>22256133</v>
      </c>
      <c r="Q21" s="961">
        <v>19543942</v>
      </c>
      <c r="R21" s="961">
        <v>19256175</v>
      </c>
      <c r="S21" s="961">
        <v>19042129</v>
      </c>
      <c r="T21" s="1038">
        <v>19630823</v>
      </c>
      <c r="U21" s="183" t="s">
        <v>19</v>
      </c>
      <c r="V21" s="48" t="s">
        <v>19</v>
      </c>
      <c r="W21" s="48" t="s">
        <v>19</v>
      </c>
      <c r="X21" s="48" t="s">
        <v>19</v>
      </c>
      <c r="Y21" s="48" t="s">
        <v>19</v>
      </c>
      <c r="Z21" s="48" t="s">
        <v>19</v>
      </c>
      <c r="AA21" s="48" t="s">
        <v>19</v>
      </c>
      <c r="AB21" s="48" t="s">
        <v>19</v>
      </c>
      <c r="AC21" s="67" t="s">
        <v>19</v>
      </c>
      <c r="AD21" s="67" t="s">
        <v>19</v>
      </c>
      <c r="AE21" s="67" t="s">
        <v>19</v>
      </c>
      <c r="AF21" s="78" t="s">
        <v>19</v>
      </c>
      <c r="AG21" s="67" t="s">
        <v>19</v>
      </c>
      <c r="AH21" s="48" t="s">
        <v>19</v>
      </c>
      <c r="AI21" s="67" t="s">
        <v>19</v>
      </c>
      <c r="AJ21" s="67" t="s">
        <v>19</v>
      </c>
      <c r="AK21" s="67" t="s">
        <v>19</v>
      </c>
      <c r="AL21" s="67" t="s">
        <v>19</v>
      </c>
      <c r="AM21" s="1182" t="s">
        <v>19</v>
      </c>
      <c r="AN21" s="92"/>
    </row>
    <row r="22" spans="2:40" ht="13.5">
      <c r="B22" s="986"/>
      <c r="C22" s="987" t="s">
        <v>63</v>
      </c>
      <c r="D22" s="962">
        <v>1312686</v>
      </c>
      <c r="E22" s="962">
        <v>1587733</v>
      </c>
      <c r="F22" s="962">
        <v>1453333</v>
      </c>
      <c r="G22" s="962">
        <v>1979865</v>
      </c>
      <c r="H22" s="962">
        <v>1826508</v>
      </c>
      <c r="I22" s="962">
        <v>2055878</v>
      </c>
      <c r="J22" s="962">
        <v>2121142</v>
      </c>
      <c r="K22" s="962">
        <v>1903923</v>
      </c>
      <c r="L22" s="962">
        <v>2099815</v>
      </c>
      <c r="M22" s="962">
        <v>2122557</v>
      </c>
      <c r="N22" s="962">
        <v>1994438</v>
      </c>
      <c r="O22" s="962">
        <v>2015355</v>
      </c>
      <c r="P22" s="962">
        <v>2876998</v>
      </c>
      <c r="Q22" s="962">
        <v>2803440</v>
      </c>
      <c r="R22" s="962">
        <v>1871457</v>
      </c>
      <c r="S22" s="962">
        <v>1572508</v>
      </c>
      <c r="T22" s="163">
        <v>1717333</v>
      </c>
      <c r="U22" s="48" t="s">
        <v>19</v>
      </c>
      <c r="V22" s="48" t="s">
        <v>19</v>
      </c>
      <c r="W22" s="48" t="s">
        <v>19</v>
      </c>
      <c r="X22" s="48" t="s">
        <v>19</v>
      </c>
      <c r="Y22" s="48" t="s">
        <v>19</v>
      </c>
      <c r="Z22" s="48" t="s">
        <v>19</v>
      </c>
      <c r="AA22" s="48" t="s">
        <v>19</v>
      </c>
      <c r="AB22" s="48" t="s">
        <v>19</v>
      </c>
      <c r="AC22" s="67" t="s">
        <v>19</v>
      </c>
      <c r="AD22" s="67" t="s">
        <v>19</v>
      </c>
      <c r="AE22" s="67" t="s">
        <v>19</v>
      </c>
      <c r="AF22" s="78" t="s">
        <v>19</v>
      </c>
      <c r="AG22" s="67" t="s">
        <v>19</v>
      </c>
      <c r="AH22" s="48" t="s">
        <v>19</v>
      </c>
      <c r="AI22" s="67" t="s">
        <v>19</v>
      </c>
      <c r="AJ22" s="67" t="s">
        <v>19</v>
      </c>
      <c r="AK22" s="67" t="s">
        <v>19</v>
      </c>
      <c r="AL22" s="67" t="s">
        <v>19</v>
      </c>
      <c r="AM22" s="1182" t="s">
        <v>19</v>
      </c>
      <c r="AN22" s="92"/>
    </row>
    <row r="23" spans="2:40" ht="13.5">
      <c r="B23" s="986"/>
      <c r="C23" s="987" t="s">
        <v>65</v>
      </c>
      <c r="D23" s="962">
        <v>1991229</v>
      </c>
      <c r="E23" s="962">
        <v>2058594</v>
      </c>
      <c r="F23" s="962">
        <v>2494127</v>
      </c>
      <c r="G23" s="962">
        <v>2719583</v>
      </c>
      <c r="H23" s="962">
        <v>2878936</v>
      </c>
      <c r="I23" s="962">
        <v>3085475</v>
      </c>
      <c r="J23" s="962">
        <v>3657835</v>
      </c>
      <c r="K23" s="962">
        <v>3518147</v>
      </c>
      <c r="L23" s="962">
        <v>4196862</v>
      </c>
      <c r="M23" s="962">
        <v>3854108</v>
      </c>
      <c r="N23" s="962">
        <v>3723598</v>
      </c>
      <c r="O23" s="962">
        <v>3603891</v>
      </c>
      <c r="P23" s="962">
        <v>3538636</v>
      </c>
      <c r="Q23" s="962">
        <v>3157494</v>
      </c>
      <c r="R23" s="962">
        <v>3126029</v>
      </c>
      <c r="S23" s="962">
        <v>3126266</v>
      </c>
      <c r="T23" s="163">
        <v>2941391</v>
      </c>
      <c r="U23" s="48" t="s">
        <v>19</v>
      </c>
      <c r="V23" s="48" t="s">
        <v>19</v>
      </c>
      <c r="W23" s="48" t="s">
        <v>19</v>
      </c>
      <c r="X23" s="48" t="s">
        <v>19</v>
      </c>
      <c r="Y23" s="48" t="s">
        <v>19</v>
      </c>
      <c r="Z23" s="48" t="s">
        <v>19</v>
      </c>
      <c r="AA23" s="48" t="s">
        <v>19</v>
      </c>
      <c r="AB23" s="48" t="s">
        <v>19</v>
      </c>
      <c r="AC23" s="67" t="s">
        <v>19</v>
      </c>
      <c r="AD23" s="67" t="s">
        <v>19</v>
      </c>
      <c r="AE23" s="67" t="s">
        <v>19</v>
      </c>
      <c r="AF23" s="78" t="s">
        <v>19</v>
      </c>
      <c r="AG23" s="67" t="s">
        <v>19</v>
      </c>
      <c r="AH23" s="48" t="s">
        <v>19</v>
      </c>
      <c r="AI23" s="67" t="s">
        <v>19</v>
      </c>
      <c r="AJ23" s="67" t="s">
        <v>19</v>
      </c>
      <c r="AK23" s="67" t="s">
        <v>19</v>
      </c>
      <c r="AL23" s="67" t="s">
        <v>19</v>
      </c>
      <c r="AM23" s="1182" t="s">
        <v>19</v>
      </c>
      <c r="AN23" s="92"/>
    </row>
    <row r="24" spans="2:40" ht="13.5">
      <c r="B24" s="986"/>
      <c r="C24" s="987" t="s">
        <v>67</v>
      </c>
      <c r="D24" s="962">
        <v>1644195</v>
      </c>
      <c r="E24" s="962">
        <v>1776436</v>
      </c>
      <c r="F24" s="962">
        <v>2200048</v>
      </c>
      <c r="G24" s="962">
        <v>2530078</v>
      </c>
      <c r="H24" s="962">
        <v>2723175</v>
      </c>
      <c r="I24" s="962">
        <v>2371544</v>
      </c>
      <c r="J24" s="962">
        <v>2933211</v>
      </c>
      <c r="K24" s="962">
        <v>2512325</v>
      </c>
      <c r="L24" s="962">
        <v>3651204</v>
      </c>
      <c r="M24" s="962">
        <v>3224952</v>
      </c>
      <c r="N24" s="962">
        <v>4002518</v>
      </c>
      <c r="O24" s="962">
        <v>4351949</v>
      </c>
      <c r="P24" s="962">
        <v>2943994</v>
      </c>
      <c r="Q24" s="962">
        <v>2867861</v>
      </c>
      <c r="R24" s="962">
        <v>2818113</v>
      </c>
      <c r="S24" s="962">
        <v>2858271</v>
      </c>
      <c r="T24" s="163">
        <v>3227050</v>
      </c>
      <c r="U24" s="48" t="s">
        <v>19</v>
      </c>
      <c r="V24" s="48" t="s">
        <v>19</v>
      </c>
      <c r="W24" s="48" t="s">
        <v>19</v>
      </c>
      <c r="X24" s="48" t="s">
        <v>19</v>
      </c>
      <c r="Y24" s="48" t="s">
        <v>19</v>
      </c>
      <c r="Z24" s="48" t="s">
        <v>19</v>
      </c>
      <c r="AA24" s="48" t="s">
        <v>19</v>
      </c>
      <c r="AB24" s="48" t="s">
        <v>19</v>
      </c>
      <c r="AC24" s="67" t="s">
        <v>19</v>
      </c>
      <c r="AD24" s="67" t="s">
        <v>19</v>
      </c>
      <c r="AE24" s="67" t="s">
        <v>19</v>
      </c>
      <c r="AF24" s="78" t="s">
        <v>19</v>
      </c>
      <c r="AG24" s="67" t="s">
        <v>19</v>
      </c>
      <c r="AH24" s="48" t="s">
        <v>19</v>
      </c>
      <c r="AI24" s="67" t="s">
        <v>19</v>
      </c>
      <c r="AJ24" s="67" t="s">
        <v>19</v>
      </c>
      <c r="AK24" s="67" t="s">
        <v>19</v>
      </c>
      <c r="AL24" s="67" t="s">
        <v>19</v>
      </c>
      <c r="AM24" s="1182" t="s">
        <v>19</v>
      </c>
      <c r="AN24" s="92"/>
    </row>
    <row r="25" spans="2:40" ht="13.5">
      <c r="B25" s="986"/>
      <c r="C25" s="987" t="s">
        <v>68</v>
      </c>
      <c r="D25" s="962">
        <v>1769089</v>
      </c>
      <c r="E25" s="962">
        <v>2011496</v>
      </c>
      <c r="F25" s="962">
        <v>2100777</v>
      </c>
      <c r="G25" s="962">
        <v>2370962</v>
      </c>
      <c r="H25" s="962">
        <v>2854426</v>
      </c>
      <c r="I25" s="962">
        <v>2948607</v>
      </c>
      <c r="J25" s="962">
        <v>4230722</v>
      </c>
      <c r="K25" s="962">
        <v>3142576</v>
      </c>
      <c r="L25" s="962">
        <v>3417941</v>
      </c>
      <c r="M25" s="962">
        <v>3734084</v>
      </c>
      <c r="N25" s="962">
        <v>4669105</v>
      </c>
      <c r="O25" s="962">
        <v>3746640</v>
      </c>
      <c r="P25" s="962">
        <v>3572309</v>
      </c>
      <c r="Q25" s="962">
        <v>3350472</v>
      </c>
      <c r="R25" s="962">
        <v>3080639</v>
      </c>
      <c r="S25" s="962">
        <v>3799727</v>
      </c>
      <c r="T25" s="163">
        <v>3049237</v>
      </c>
      <c r="U25" s="48" t="s">
        <v>19</v>
      </c>
      <c r="V25" s="48" t="s">
        <v>19</v>
      </c>
      <c r="W25" s="48" t="s">
        <v>19</v>
      </c>
      <c r="X25" s="48" t="s">
        <v>19</v>
      </c>
      <c r="Y25" s="48" t="s">
        <v>19</v>
      </c>
      <c r="Z25" s="48" t="s">
        <v>19</v>
      </c>
      <c r="AA25" s="48" t="s">
        <v>19</v>
      </c>
      <c r="AB25" s="48" t="s">
        <v>19</v>
      </c>
      <c r="AC25" s="67" t="s">
        <v>19</v>
      </c>
      <c r="AD25" s="67" t="s">
        <v>19</v>
      </c>
      <c r="AE25" s="67" t="s">
        <v>19</v>
      </c>
      <c r="AF25" s="78" t="s">
        <v>19</v>
      </c>
      <c r="AG25" s="67" t="s">
        <v>19</v>
      </c>
      <c r="AH25" s="48" t="s">
        <v>19</v>
      </c>
      <c r="AI25" s="67" t="s">
        <v>19</v>
      </c>
      <c r="AJ25" s="67" t="s">
        <v>19</v>
      </c>
      <c r="AK25" s="67" t="s">
        <v>19</v>
      </c>
      <c r="AL25" s="67" t="s">
        <v>19</v>
      </c>
      <c r="AM25" s="1182" t="s">
        <v>19</v>
      </c>
      <c r="AN25" s="92"/>
    </row>
    <row r="26" spans="2:40" ht="13.5">
      <c r="B26" s="986"/>
      <c r="C26" s="987" t="s">
        <v>69</v>
      </c>
      <c r="D26" s="962">
        <v>1430365</v>
      </c>
      <c r="E26" s="962">
        <v>1629425</v>
      </c>
      <c r="F26" s="962">
        <v>1892087</v>
      </c>
      <c r="G26" s="962">
        <v>1979499</v>
      </c>
      <c r="H26" s="962">
        <v>2361851</v>
      </c>
      <c r="I26" s="962">
        <v>2599624</v>
      </c>
      <c r="J26" s="962">
        <v>2956046</v>
      </c>
      <c r="K26" s="962">
        <v>2632650</v>
      </c>
      <c r="L26" s="962">
        <v>4118163</v>
      </c>
      <c r="M26" s="962">
        <v>3418116</v>
      </c>
      <c r="N26" s="962">
        <v>2485053</v>
      </c>
      <c r="O26" s="962">
        <v>2690893</v>
      </c>
      <c r="P26" s="962">
        <v>2720240</v>
      </c>
      <c r="Q26" s="962">
        <v>2681864</v>
      </c>
      <c r="R26" s="962">
        <v>2818444</v>
      </c>
      <c r="S26" s="962">
        <v>2457333</v>
      </c>
      <c r="T26" s="163">
        <v>2681616</v>
      </c>
      <c r="U26" s="48" t="s">
        <v>19</v>
      </c>
      <c r="V26" s="48" t="s">
        <v>19</v>
      </c>
      <c r="W26" s="48" t="s">
        <v>19</v>
      </c>
      <c r="X26" s="48" t="s">
        <v>19</v>
      </c>
      <c r="Y26" s="48" t="s">
        <v>19</v>
      </c>
      <c r="Z26" s="48" t="s">
        <v>19</v>
      </c>
      <c r="AA26" s="48" t="s">
        <v>19</v>
      </c>
      <c r="AB26" s="48" t="s">
        <v>19</v>
      </c>
      <c r="AC26" s="67" t="s">
        <v>19</v>
      </c>
      <c r="AD26" s="67" t="s">
        <v>19</v>
      </c>
      <c r="AE26" s="67" t="s">
        <v>19</v>
      </c>
      <c r="AF26" s="78" t="s">
        <v>19</v>
      </c>
      <c r="AG26" s="67" t="s">
        <v>19</v>
      </c>
      <c r="AH26" s="48" t="s">
        <v>19</v>
      </c>
      <c r="AI26" s="67" t="s">
        <v>19</v>
      </c>
      <c r="AJ26" s="67" t="s">
        <v>19</v>
      </c>
      <c r="AK26" s="67" t="s">
        <v>19</v>
      </c>
      <c r="AL26" s="67" t="s">
        <v>19</v>
      </c>
      <c r="AM26" s="1182" t="s">
        <v>19</v>
      </c>
      <c r="AN26" s="92"/>
    </row>
    <row r="27" spans="2:40" ht="13.5">
      <c r="B27" s="982"/>
      <c r="C27" s="988" t="s">
        <v>70</v>
      </c>
      <c r="D27" s="963">
        <v>1787055</v>
      </c>
      <c r="E27" s="963">
        <v>1639058</v>
      </c>
      <c r="F27" s="963">
        <v>2156933</v>
      </c>
      <c r="G27" s="963">
        <v>2265880</v>
      </c>
      <c r="H27" s="963">
        <v>2984181</v>
      </c>
      <c r="I27" s="963">
        <v>2661139</v>
      </c>
      <c r="J27" s="963">
        <v>2786714</v>
      </c>
      <c r="K27" s="963">
        <v>3867637</v>
      </c>
      <c r="L27" s="963">
        <v>3698195</v>
      </c>
      <c r="M27" s="963">
        <v>3283604</v>
      </c>
      <c r="N27" s="963">
        <v>3750849</v>
      </c>
      <c r="O27" s="963">
        <v>4643641</v>
      </c>
      <c r="P27" s="963">
        <v>3728890</v>
      </c>
      <c r="Q27" s="963">
        <v>3869927</v>
      </c>
      <c r="R27" s="963">
        <v>2876805</v>
      </c>
      <c r="S27" s="963">
        <v>2769573</v>
      </c>
      <c r="T27" s="1039">
        <v>2547387</v>
      </c>
      <c r="U27" s="87" t="s">
        <v>19</v>
      </c>
      <c r="V27" s="48" t="s">
        <v>19</v>
      </c>
      <c r="W27" s="48" t="s">
        <v>19</v>
      </c>
      <c r="X27" s="48" t="s">
        <v>19</v>
      </c>
      <c r="Y27" s="48" t="s">
        <v>19</v>
      </c>
      <c r="Z27" s="48" t="s">
        <v>19</v>
      </c>
      <c r="AA27" s="48" t="s">
        <v>19</v>
      </c>
      <c r="AB27" s="48" t="s">
        <v>19</v>
      </c>
      <c r="AC27" s="67" t="s">
        <v>19</v>
      </c>
      <c r="AD27" s="67" t="s">
        <v>19</v>
      </c>
      <c r="AE27" s="67" t="s">
        <v>19</v>
      </c>
      <c r="AF27" s="78" t="s">
        <v>19</v>
      </c>
      <c r="AG27" s="67" t="s">
        <v>19</v>
      </c>
      <c r="AH27" s="48" t="s">
        <v>19</v>
      </c>
      <c r="AI27" s="67" t="s">
        <v>19</v>
      </c>
      <c r="AJ27" s="67" t="s">
        <v>19</v>
      </c>
      <c r="AK27" s="67" t="s">
        <v>19</v>
      </c>
      <c r="AL27" s="67" t="s">
        <v>19</v>
      </c>
      <c r="AM27" s="1182" t="s">
        <v>19</v>
      </c>
      <c r="AN27" s="92"/>
    </row>
    <row r="28" spans="2:40" ht="13.5">
      <c r="B28" s="982">
        <v>5</v>
      </c>
      <c r="C28" s="995" t="s">
        <v>20</v>
      </c>
      <c r="D28" s="69">
        <v>25066907</v>
      </c>
      <c r="E28" s="69">
        <v>26282562</v>
      </c>
      <c r="F28" s="69">
        <v>28845945</v>
      </c>
      <c r="G28" s="69">
        <v>29576565</v>
      </c>
      <c r="H28" s="69">
        <v>31965810</v>
      </c>
      <c r="I28" s="69">
        <v>35189412</v>
      </c>
      <c r="J28" s="69">
        <v>39460774</v>
      </c>
      <c r="K28" s="69">
        <v>34468871</v>
      </c>
      <c r="L28" s="69">
        <v>39812899</v>
      </c>
      <c r="M28" s="69">
        <v>39936791</v>
      </c>
      <c r="N28" s="69">
        <v>40009229</v>
      </c>
      <c r="O28" s="69">
        <v>38514171</v>
      </c>
      <c r="P28" s="69">
        <v>38721953</v>
      </c>
      <c r="Q28" s="69">
        <v>37261303</v>
      </c>
      <c r="R28" s="69">
        <v>37549400</v>
      </c>
      <c r="S28" s="69">
        <v>38972368</v>
      </c>
      <c r="T28" s="57">
        <v>37881651</v>
      </c>
      <c r="U28" s="57">
        <v>36223536</v>
      </c>
      <c r="V28" s="52">
        <v>38056465</v>
      </c>
      <c r="W28" s="57">
        <v>34709506</v>
      </c>
      <c r="X28" s="57">
        <v>34323963</v>
      </c>
      <c r="Y28" s="57">
        <v>34058492</v>
      </c>
      <c r="Z28" s="57">
        <v>41135750</v>
      </c>
      <c r="AA28" s="57">
        <v>37525295</v>
      </c>
      <c r="AB28" s="57">
        <v>35397454</v>
      </c>
      <c r="AC28" s="69">
        <v>41647325</v>
      </c>
      <c r="AD28" s="69">
        <v>39494186</v>
      </c>
      <c r="AE28" s="69">
        <v>37960007</v>
      </c>
      <c r="AF28" s="80">
        <v>40585935</v>
      </c>
      <c r="AG28" s="69">
        <v>41422087</v>
      </c>
      <c r="AH28" s="57">
        <v>41264034</v>
      </c>
      <c r="AI28" s="69">
        <v>41064199</v>
      </c>
      <c r="AJ28" s="69">
        <v>44122643</v>
      </c>
      <c r="AK28" s="69">
        <v>54338720</v>
      </c>
      <c r="AL28" s="69">
        <v>47860183</v>
      </c>
      <c r="AM28" s="1185">
        <v>48433150</v>
      </c>
      <c r="AN28" s="120"/>
    </row>
    <row r="29" spans="2:40" ht="13.5">
      <c r="B29" s="982">
        <v>6</v>
      </c>
      <c r="C29" s="995" t="s">
        <v>21</v>
      </c>
      <c r="D29" s="71">
        <v>11836538</v>
      </c>
      <c r="E29" s="71">
        <v>12466110</v>
      </c>
      <c r="F29" s="71">
        <v>13178533</v>
      </c>
      <c r="G29" s="71">
        <v>14114680</v>
      </c>
      <c r="H29" s="71">
        <v>19632322</v>
      </c>
      <c r="I29" s="71">
        <v>18201179</v>
      </c>
      <c r="J29" s="71">
        <v>21372982</v>
      </c>
      <c r="K29" s="71">
        <v>17532381</v>
      </c>
      <c r="L29" s="71">
        <v>19172457</v>
      </c>
      <c r="M29" s="71">
        <v>17434644</v>
      </c>
      <c r="N29" s="71">
        <v>18200127</v>
      </c>
      <c r="O29" s="71">
        <v>19723693</v>
      </c>
      <c r="P29" s="71">
        <v>18668914</v>
      </c>
      <c r="Q29" s="71">
        <v>16849960</v>
      </c>
      <c r="R29" s="71">
        <v>17340608</v>
      </c>
      <c r="S29" s="71">
        <v>17946010</v>
      </c>
      <c r="T29" s="58">
        <v>17751571</v>
      </c>
      <c r="U29" s="58">
        <v>19047028</v>
      </c>
      <c r="V29" s="53">
        <v>18306817</v>
      </c>
      <c r="W29" s="58">
        <v>17705354</v>
      </c>
      <c r="X29" s="58">
        <v>19881865</v>
      </c>
      <c r="Y29" s="58">
        <v>17996652</v>
      </c>
      <c r="Z29" s="58">
        <v>18725143</v>
      </c>
      <c r="AA29" s="58">
        <v>19704538</v>
      </c>
      <c r="AB29" s="58">
        <v>19886700</v>
      </c>
      <c r="AC29" s="71">
        <v>17907827</v>
      </c>
      <c r="AD29" s="71">
        <v>18391603</v>
      </c>
      <c r="AE29" s="71">
        <v>20577647</v>
      </c>
      <c r="AF29" s="82">
        <v>21340689</v>
      </c>
      <c r="AG29" s="71">
        <v>21323123</v>
      </c>
      <c r="AH29" s="58">
        <v>20366262</v>
      </c>
      <c r="AI29" s="71">
        <v>21950399</v>
      </c>
      <c r="AJ29" s="71">
        <v>24075856</v>
      </c>
      <c r="AK29" s="71">
        <v>28172605</v>
      </c>
      <c r="AL29" s="71">
        <v>24522104</v>
      </c>
      <c r="AM29" s="1189">
        <v>23981427</v>
      </c>
      <c r="AN29" s="121"/>
    </row>
    <row r="30" spans="2:40" ht="13.5">
      <c r="B30" s="982">
        <v>7</v>
      </c>
      <c r="C30" s="995" t="s">
        <v>22</v>
      </c>
      <c r="D30" s="1120" t="s">
        <v>19</v>
      </c>
      <c r="E30" s="1120" t="s">
        <v>19</v>
      </c>
      <c r="F30" s="1120" t="s">
        <v>19</v>
      </c>
      <c r="G30" s="1120" t="s">
        <v>19</v>
      </c>
      <c r="H30" s="1120" t="s">
        <v>19</v>
      </c>
      <c r="I30" s="1120" t="s">
        <v>19</v>
      </c>
      <c r="J30" s="1120" t="s">
        <v>19</v>
      </c>
      <c r="K30" s="1120" t="s">
        <v>19</v>
      </c>
      <c r="L30" s="1120" t="s">
        <v>19</v>
      </c>
      <c r="M30" s="1120" t="s">
        <v>19</v>
      </c>
      <c r="N30" s="71" t="s">
        <v>217</v>
      </c>
      <c r="O30" s="964" t="s">
        <v>19</v>
      </c>
      <c r="P30" s="964" t="s">
        <v>19</v>
      </c>
      <c r="Q30" s="964" t="s">
        <v>19</v>
      </c>
      <c r="R30" s="964" t="s">
        <v>19</v>
      </c>
      <c r="S30" s="964" t="s">
        <v>19</v>
      </c>
      <c r="T30" s="970" t="s">
        <v>19</v>
      </c>
      <c r="U30" s="970" t="s">
        <v>19</v>
      </c>
      <c r="V30" s="142">
        <v>68446205</v>
      </c>
      <c r="W30" s="142">
        <v>62917948</v>
      </c>
      <c r="X30" s="58">
        <v>65658132</v>
      </c>
      <c r="Y30" s="58">
        <v>60638188</v>
      </c>
      <c r="Z30" s="58">
        <v>64011473</v>
      </c>
      <c r="AA30" s="58">
        <v>63346037</v>
      </c>
      <c r="AB30" s="58">
        <v>65001808</v>
      </c>
      <c r="AC30" s="71">
        <v>61217423</v>
      </c>
      <c r="AD30" s="71">
        <v>60704117</v>
      </c>
      <c r="AE30" s="71">
        <v>63649967</v>
      </c>
      <c r="AF30" s="82">
        <v>68724211</v>
      </c>
      <c r="AG30" s="71">
        <v>71909720</v>
      </c>
      <c r="AH30" s="58">
        <v>72662693</v>
      </c>
      <c r="AI30" s="71">
        <v>81069456</v>
      </c>
      <c r="AJ30" s="71">
        <v>69674884</v>
      </c>
      <c r="AK30" s="71">
        <v>87766572</v>
      </c>
      <c r="AL30" s="71">
        <v>71531950</v>
      </c>
      <c r="AM30" s="1189">
        <v>69077962</v>
      </c>
      <c r="AN30" s="121"/>
    </row>
    <row r="31" spans="2:40" ht="13.5">
      <c r="B31" s="989"/>
      <c r="C31" s="996" t="s">
        <v>22</v>
      </c>
      <c r="D31" s="967">
        <v>25006512</v>
      </c>
      <c r="E31" s="967">
        <v>27104145</v>
      </c>
      <c r="F31" s="967">
        <v>30180157</v>
      </c>
      <c r="G31" s="967">
        <v>33893700</v>
      </c>
      <c r="H31" s="967">
        <v>39233982</v>
      </c>
      <c r="I31" s="967">
        <v>38334122</v>
      </c>
      <c r="J31" s="967">
        <v>40584832</v>
      </c>
      <c r="K31" s="967">
        <v>39374995</v>
      </c>
      <c r="L31" s="967">
        <v>39999970</v>
      </c>
      <c r="M31" s="967">
        <v>43338329</v>
      </c>
      <c r="N31" s="967">
        <v>46303952</v>
      </c>
      <c r="O31" s="967">
        <v>44528107</v>
      </c>
      <c r="P31" s="967">
        <v>44290504</v>
      </c>
      <c r="Q31" s="967">
        <v>43973660</v>
      </c>
      <c r="R31" s="967">
        <v>43339472</v>
      </c>
      <c r="S31" s="967">
        <v>38841926</v>
      </c>
      <c r="T31" s="1040">
        <v>37980667</v>
      </c>
      <c r="U31" s="1040">
        <v>38846845</v>
      </c>
      <c r="V31" s="64" t="s">
        <v>19</v>
      </c>
      <c r="W31" s="64" t="s">
        <v>19</v>
      </c>
      <c r="X31" s="48" t="s">
        <v>19</v>
      </c>
      <c r="Y31" s="48" t="s">
        <v>19</v>
      </c>
      <c r="Z31" s="48" t="s">
        <v>19</v>
      </c>
      <c r="AA31" s="48" t="s">
        <v>19</v>
      </c>
      <c r="AB31" s="48" t="s">
        <v>19</v>
      </c>
      <c r="AC31" s="67" t="s">
        <v>19</v>
      </c>
      <c r="AD31" s="67" t="s">
        <v>19</v>
      </c>
      <c r="AE31" s="67" t="s">
        <v>19</v>
      </c>
      <c r="AF31" s="78" t="s">
        <v>19</v>
      </c>
      <c r="AG31" s="67" t="s">
        <v>19</v>
      </c>
      <c r="AH31" s="48" t="s">
        <v>19</v>
      </c>
      <c r="AI31" s="67" t="s">
        <v>19</v>
      </c>
      <c r="AJ31" s="67" t="s">
        <v>19</v>
      </c>
      <c r="AK31" s="67" t="s">
        <v>19</v>
      </c>
      <c r="AL31" s="67" t="s">
        <v>19</v>
      </c>
      <c r="AM31" s="1182" t="s">
        <v>19</v>
      </c>
      <c r="AN31" s="92"/>
    </row>
    <row r="32" spans="2:40" ht="13.5">
      <c r="B32" s="992"/>
      <c r="C32" s="987" t="s">
        <v>34</v>
      </c>
      <c r="D32" s="968">
        <v>2291057</v>
      </c>
      <c r="E32" s="968">
        <v>2203488</v>
      </c>
      <c r="F32" s="968">
        <v>2334212</v>
      </c>
      <c r="G32" s="968">
        <v>2984247</v>
      </c>
      <c r="H32" s="968">
        <v>3131664</v>
      </c>
      <c r="I32" s="968">
        <v>3285765</v>
      </c>
      <c r="J32" s="968">
        <v>4480411</v>
      </c>
      <c r="K32" s="968">
        <v>3851973</v>
      </c>
      <c r="L32" s="968">
        <v>3775078</v>
      </c>
      <c r="M32" s="968">
        <v>3513332</v>
      </c>
      <c r="N32" s="968">
        <v>3684030</v>
      </c>
      <c r="O32" s="968">
        <v>4067711</v>
      </c>
      <c r="P32" s="968">
        <v>4007311</v>
      </c>
      <c r="Q32" s="968">
        <v>4196851</v>
      </c>
      <c r="R32" s="968">
        <v>4089025</v>
      </c>
      <c r="S32" s="968">
        <v>3901750</v>
      </c>
      <c r="T32" s="968">
        <v>4229144</v>
      </c>
      <c r="U32" s="968">
        <v>4363828</v>
      </c>
      <c r="V32" s="65" t="s">
        <v>19</v>
      </c>
      <c r="W32" s="65" t="s">
        <v>19</v>
      </c>
      <c r="X32" s="48" t="s">
        <v>19</v>
      </c>
      <c r="Y32" s="48" t="s">
        <v>19</v>
      </c>
      <c r="Z32" s="48" t="s">
        <v>19</v>
      </c>
      <c r="AA32" s="48" t="s">
        <v>19</v>
      </c>
      <c r="AB32" s="48" t="s">
        <v>19</v>
      </c>
      <c r="AC32" s="67" t="s">
        <v>19</v>
      </c>
      <c r="AD32" s="67" t="s">
        <v>19</v>
      </c>
      <c r="AE32" s="67" t="s">
        <v>19</v>
      </c>
      <c r="AF32" s="78" t="s">
        <v>19</v>
      </c>
      <c r="AG32" s="67" t="s">
        <v>19</v>
      </c>
      <c r="AH32" s="48" t="s">
        <v>19</v>
      </c>
      <c r="AI32" s="67" t="s">
        <v>19</v>
      </c>
      <c r="AJ32" s="67" t="s">
        <v>19</v>
      </c>
      <c r="AK32" s="67" t="s">
        <v>19</v>
      </c>
      <c r="AL32" s="67" t="s">
        <v>19</v>
      </c>
      <c r="AM32" s="1182" t="s">
        <v>19</v>
      </c>
      <c r="AN32" s="92"/>
    </row>
    <row r="33" spans="2:40" ht="13.5">
      <c r="B33" s="992"/>
      <c r="C33" s="987" t="s">
        <v>35</v>
      </c>
      <c r="D33" s="163">
        <v>2175068</v>
      </c>
      <c r="E33" s="163">
        <v>2614615</v>
      </c>
      <c r="F33" s="163">
        <v>2568789</v>
      </c>
      <c r="G33" s="163">
        <v>3251942</v>
      </c>
      <c r="H33" s="163">
        <v>3505694</v>
      </c>
      <c r="I33" s="163">
        <v>3702307</v>
      </c>
      <c r="J33" s="163">
        <v>3561554</v>
      </c>
      <c r="K33" s="163">
        <v>4342168</v>
      </c>
      <c r="L33" s="163">
        <v>4382034</v>
      </c>
      <c r="M33" s="163">
        <v>3941792</v>
      </c>
      <c r="N33" s="163">
        <v>4008645</v>
      </c>
      <c r="O33" s="163">
        <v>4066176</v>
      </c>
      <c r="P33" s="163">
        <v>4797476</v>
      </c>
      <c r="Q33" s="163">
        <v>4840465</v>
      </c>
      <c r="R33" s="163">
        <v>4332643</v>
      </c>
      <c r="S33" s="163">
        <v>4489592</v>
      </c>
      <c r="T33" s="163">
        <v>4179307</v>
      </c>
      <c r="U33" s="163">
        <v>4714894</v>
      </c>
      <c r="V33" s="48" t="s">
        <v>19</v>
      </c>
      <c r="W33" s="48" t="s">
        <v>19</v>
      </c>
      <c r="X33" s="48" t="s">
        <v>19</v>
      </c>
      <c r="Y33" s="48" t="s">
        <v>19</v>
      </c>
      <c r="Z33" s="48" t="s">
        <v>19</v>
      </c>
      <c r="AA33" s="48" t="s">
        <v>19</v>
      </c>
      <c r="AB33" s="48" t="s">
        <v>19</v>
      </c>
      <c r="AC33" s="67" t="s">
        <v>19</v>
      </c>
      <c r="AD33" s="67" t="s">
        <v>19</v>
      </c>
      <c r="AE33" s="67" t="s">
        <v>19</v>
      </c>
      <c r="AF33" s="78" t="s">
        <v>19</v>
      </c>
      <c r="AG33" s="67" t="s">
        <v>19</v>
      </c>
      <c r="AH33" s="48" t="s">
        <v>19</v>
      </c>
      <c r="AI33" s="67" t="s">
        <v>19</v>
      </c>
      <c r="AJ33" s="67" t="s">
        <v>19</v>
      </c>
      <c r="AK33" s="67" t="s">
        <v>19</v>
      </c>
      <c r="AL33" s="67" t="s">
        <v>19</v>
      </c>
      <c r="AM33" s="1182" t="s">
        <v>19</v>
      </c>
      <c r="AN33" s="92"/>
    </row>
    <row r="34" spans="2:40" ht="13.5">
      <c r="B34" s="992"/>
      <c r="C34" s="987" t="s">
        <v>36</v>
      </c>
      <c r="D34" s="163">
        <v>995377</v>
      </c>
      <c r="E34" s="163">
        <v>1057734</v>
      </c>
      <c r="F34" s="163">
        <v>1524194</v>
      </c>
      <c r="G34" s="163">
        <v>1517754</v>
      </c>
      <c r="H34" s="163">
        <v>1547606</v>
      </c>
      <c r="I34" s="163">
        <v>2020341</v>
      </c>
      <c r="J34" s="163">
        <v>2181450</v>
      </c>
      <c r="K34" s="163">
        <v>2065937</v>
      </c>
      <c r="L34" s="163">
        <v>2187742</v>
      </c>
      <c r="M34" s="163">
        <v>2029082</v>
      </c>
      <c r="N34" s="163">
        <v>1800595</v>
      </c>
      <c r="O34" s="163">
        <v>1919752</v>
      </c>
      <c r="P34" s="163">
        <v>1906297</v>
      </c>
      <c r="Q34" s="163">
        <v>1919958</v>
      </c>
      <c r="R34" s="163">
        <v>1760589</v>
      </c>
      <c r="S34" s="163">
        <v>1856209</v>
      </c>
      <c r="T34" s="163">
        <v>1903795</v>
      </c>
      <c r="U34" s="163">
        <v>1613292</v>
      </c>
      <c r="V34" s="48" t="s">
        <v>19</v>
      </c>
      <c r="W34" s="48" t="s">
        <v>19</v>
      </c>
      <c r="X34" s="48" t="s">
        <v>19</v>
      </c>
      <c r="Y34" s="48" t="s">
        <v>19</v>
      </c>
      <c r="Z34" s="48" t="s">
        <v>19</v>
      </c>
      <c r="AA34" s="48" t="s">
        <v>19</v>
      </c>
      <c r="AB34" s="48" t="s">
        <v>19</v>
      </c>
      <c r="AC34" s="67" t="s">
        <v>19</v>
      </c>
      <c r="AD34" s="67" t="s">
        <v>19</v>
      </c>
      <c r="AE34" s="67" t="s">
        <v>19</v>
      </c>
      <c r="AF34" s="78" t="s">
        <v>19</v>
      </c>
      <c r="AG34" s="67" t="s">
        <v>19</v>
      </c>
      <c r="AH34" s="48" t="s">
        <v>19</v>
      </c>
      <c r="AI34" s="67" t="s">
        <v>19</v>
      </c>
      <c r="AJ34" s="67" t="s">
        <v>19</v>
      </c>
      <c r="AK34" s="67" t="s">
        <v>19</v>
      </c>
      <c r="AL34" s="67" t="s">
        <v>19</v>
      </c>
      <c r="AM34" s="1182" t="s">
        <v>19</v>
      </c>
      <c r="AN34" s="92"/>
    </row>
    <row r="35" spans="2:40" ht="13.5">
      <c r="B35" s="992"/>
      <c r="C35" s="987" t="s">
        <v>37</v>
      </c>
      <c r="D35" s="163">
        <v>3394451</v>
      </c>
      <c r="E35" s="163">
        <v>3812775</v>
      </c>
      <c r="F35" s="163">
        <v>4021264</v>
      </c>
      <c r="G35" s="163">
        <v>4467755</v>
      </c>
      <c r="H35" s="163">
        <v>4809485</v>
      </c>
      <c r="I35" s="163">
        <v>5855307</v>
      </c>
      <c r="J35" s="163">
        <v>7029205</v>
      </c>
      <c r="K35" s="163">
        <v>6490507</v>
      </c>
      <c r="L35" s="163">
        <v>5993117</v>
      </c>
      <c r="M35" s="163">
        <v>5684698</v>
      </c>
      <c r="N35" s="163">
        <v>5521842</v>
      </c>
      <c r="O35" s="163">
        <v>6020770</v>
      </c>
      <c r="P35" s="163">
        <v>6226152</v>
      </c>
      <c r="Q35" s="163">
        <v>5763738</v>
      </c>
      <c r="R35" s="163">
        <v>5369848</v>
      </c>
      <c r="S35" s="163">
        <v>5432433</v>
      </c>
      <c r="T35" s="163">
        <v>5617815</v>
      </c>
      <c r="U35" s="163">
        <v>5574365</v>
      </c>
      <c r="V35" s="48" t="s">
        <v>19</v>
      </c>
      <c r="W35" s="48" t="s">
        <v>19</v>
      </c>
      <c r="X35" s="48" t="s">
        <v>19</v>
      </c>
      <c r="Y35" s="48" t="s">
        <v>19</v>
      </c>
      <c r="Z35" s="48" t="s">
        <v>19</v>
      </c>
      <c r="AA35" s="48" t="s">
        <v>19</v>
      </c>
      <c r="AB35" s="48" t="s">
        <v>19</v>
      </c>
      <c r="AC35" s="67" t="s">
        <v>19</v>
      </c>
      <c r="AD35" s="67" t="s">
        <v>19</v>
      </c>
      <c r="AE35" s="67" t="s">
        <v>19</v>
      </c>
      <c r="AF35" s="78" t="s">
        <v>19</v>
      </c>
      <c r="AG35" s="67" t="s">
        <v>19</v>
      </c>
      <c r="AH35" s="48" t="s">
        <v>19</v>
      </c>
      <c r="AI35" s="67" t="s">
        <v>19</v>
      </c>
      <c r="AJ35" s="67" t="s">
        <v>19</v>
      </c>
      <c r="AK35" s="67" t="s">
        <v>19</v>
      </c>
      <c r="AL35" s="67" t="s">
        <v>19</v>
      </c>
      <c r="AM35" s="1182" t="s">
        <v>19</v>
      </c>
      <c r="AN35" s="92"/>
    </row>
    <row r="36" spans="2:40" ht="13.5">
      <c r="B36" s="992"/>
      <c r="C36" s="987" t="s">
        <v>38</v>
      </c>
      <c r="D36" s="163">
        <v>3220419</v>
      </c>
      <c r="E36" s="163">
        <v>3102356</v>
      </c>
      <c r="F36" s="163">
        <v>3119554</v>
      </c>
      <c r="G36" s="163">
        <v>3345440</v>
      </c>
      <c r="H36" s="163">
        <v>3633293</v>
      </c>
      <c r="I36" s="163">
        <v>3815409</v>
      </c>
      <c r="J36" s="163">
        <v>4294242</v>
      </c>
      <c r="K36" s="163">
        <v>4065413</v>
      </c>
      <c r="L36" s="163">
        <v>4370929</v>
      </c>
      <c r="M36" s="163">
        <v>4920760</v>
      </c>
      <c r="N36" s="163">
        <v>4323136</v>
      </c>
      <c r="O36" s="163">
        <v>4948095</v>
      </c>
      <c r="P36" s="163">
        <v>5146377</v>
      </c>
      <c r="Q36" s="163">
        <v>4302008</v>
      </c>
      <c r="R36" s="163">
        <v>4396273</v>
      </c>
      <c r="S36" s="163">
        <v>3779006</v>
      </c>
      <c r="T36" s="163">
        <v>4023078</v>
      </c>
      <c r="U36" s="163">
        <v>4457539</v>
      </c>
      <c r="V36" s="48" t="s">
        <v>19</v>
      </c>
      <c r="W36" s="48" t="s">
        <v>19</v>
      </c>
      <c r="X36" s="48" t="s">
        <v>19</v>
      </c>
      <c r="Y36" s="48" t="s">
        <v>19</v>
      </c>
      <c r="Z36" s="48" t="s">
        <v>19</v>
      </c>
      <c r="AA36" s="48" t="s">
        <v>19</v>
      </c>
      <c r="AB36" s="48" t="s">
        <v>19</v>
      </c>
      <c r="AC36" s="67" t="s">
        <v>19</v>
      </c>
      <c r="AD36" s="67" t="s">
        <v>19</v>
      </c>
      <c r="AE36" s="67" t="s">
        <v>19</v>
      </c>
      <c r="AF36" s="78" t="s">
        <v>19</v>
      </c>
      <c r="AG36" s="67" t="s">
        <v>19</v>
      </c>
      <c r="AH36" s="48" t="s">
        <v>19</v>
      </c>
      <c r="AI36" s="67" t="s">
        <v>19</v>
      </c>
      <c r="AJ36" s="67" t="s">
        <v>19</v>
      </c>
      <c r="AK36" s="67" t="s">
        <v>19</v>
      </c>
      <c r="AL36" s="67" t="s">
        <v>19</v>
      </c>
      <c r="AM36" s="1182" t="s">
        <v>19</v>
      </c>
      <c r="AN36" s="92"/>
    </row>
    <row r="37" spans="2:40" ht="13.5">
      <c r="B37" s="992"/>
      <c r="C37" s="987" t="s">
        <v>40</v>
      </c>
      <c r="D37" s="163">
        <v>1310487</v>
      </c>
      <c r="E37" s="163">
        <v>1453934</v>
      </c>
      <c r="F37" s="163">
        <v>1700313</v>
      </c>
      <c r="G37" s="163">
        <v>1902591</v>
      </c>
      <c r="H37" s="163">
        <v>2183183</v>
      </c>
      <c r="I37" s="163">
        <v>1960701</v>
      </c>
      <c r="J37" s="163">
        <v>2420495</v>
      </c>
      <c r="K37" s="163">
        <v>2532884</v>
      </c>
      <c r="L37" s="163">
        <v>2565795</v>
      </c>
      <c r="M37" s="163">
        <v>2250821</v>
      </c>
      <c r="N37" s="163">
        <v>2244096</v>
      </c>
      <c r="O37" s="163">
        <v>2078413</v>
      </c>
      <c r="P37" s="163">
        <v>2627587</v>
      </c>
      <c r="Q37" s="163">
        <v>2098946</v>
      </c>
      <c r="R37" s="163">
        <v>1979504</v>
      </c>
      <c r="S37" s="163">
        <v>1794846</v>
      </c>
      <c r="T37" s="163">
        <v>1979886</v>
      </c>
      <c r="U37" s="163">
        <v>1865153</v>
      </c>
      <c r="V37" s="48" t="s">
        <v>19</v>
      </c>
      <c r="W37" s="48" t="s">
        <v>19</v>
      </c>
      <c r="X37" s="48" t="s">
        <v>19</v>
      </c>
      <c r="Y37" s="48" t="s">
        <v>19</v>
      </c>
      <c r="Z37" s="48" t="s">
        <v>19</v>
      </c>
      <c r="AA37" s="48" t="s">
        <v>19</v>
      </c>
      <c r="AB37" s="48" t="s">
        <v>19</v>
      </c>
      <c r="AC37" s="67" t="s">
        <v>19</v>
      </c>
      <c r="AD37" s="67" t="s">
        <v>19</v>
      </c>
      <c r="AE37" s="67" t="s">
        <v>19</v>
      </c>
      <c r="AF37" s="78" t="s">
        <v>19</v>
      </c>
      <c r="AG37" s="67" t="s">
        <v>19</v>
      </c>
      <c r="AH37" s="48" t="s">
        <v>19</v>
      </c>
      <c r="AI37" s="67" t="s">
        <v>19</v>
      </c>
      <c r="AJ37" s="67" t="s">
        <v>19</v>
      </c>
      <c r="AK37" s="67" t="s">
        <v>19</v>
      </c>
      <c r="AL37" s="67" t="s">
        <v>19</v>
      </c>
      <c r="AM37" s="1182" t="s">
        <v>19</v>
      </c>
      <c r="AN37" s="92"/>
    </row>
    <row r="38" spans="2:40" ht="13.5">
      <c r="B38" s="990"/>
      <c r="C38" s="983" t="s">
        <v>41</v>
      </c>
      <c r="D38" s="60">
        <v>2496753</v>
      </c>
      <c r="E38" s="60">
        <v>2627099</v>
      </c>
      <c r="F38" s="60">
        <v>2846741</v>
      </c>
      <c r="G38" s="60">
        <v>3205632</v>
      </c>
      <c r="H38" s="60">
        <v>3269642</v>
      </c>
      <c r="I38" s="60">
        <v>3616263</v>
      </c>
      <c r="J38" s="60">
        <v>4082132</v>
      </c>
      <c r="K38" s="60">
        <v>4097222</v>
      </c>
      <c r="L38" s="60">
        <v>4203222</v>
      </c>
      <c r="M38" s="60">
        <v>5721760</v>
      </c>
      <c r="N38" s="60">
        <v>4182834</v>
      </c>
      <c r="O38" s="60">
        <v>3997998</v>
      </c>
      <c r="P38" s="60">
        <v>5033258</v>
      </c>
      <c r="Q38" s="60">
        <v>5521048</v>
      </c>
      <c r="R38" s="60">
        <v>4270115</v>
      </c>
      <c r="S38" s="60">
        <v>4756226</v>
      </c>
      <c r="T38" s="966">
        <v>3946416</v>
      </c>
      <c r="U38" s="966">
        <v>3826696</v>
      </c>
      <c r="V38" s="63" t="s">
        <v>19</v>
      </c>
      <c r="W38" s="63" t="s">
        <v>19</v>
      </c>
      <c r="X38" s="48" t="s">
        <v>19</v>
      </c>
      <c r="Y38" s="48" t="s">
        <v>19</v>
      </c>
      <c r="Z38" s="48" t="s">
        <v>19</v>
      </c>
      <c r="AA38" s="48" t="s">
        <v>19</v>
      </c>
      <c r="AB38" s="48" t="s">
        <v>19</v>
      </c>
      <c r="AC38" s="67" t="s">
        <v>19</v>
      </c>
      <c r="AD38" s="67" t="s">
        <v>19</v>
      </c>
      <c r="AE38" s="67" t="s">
        <v>19</v>
      </c>
      <c r="AF38" s="78" t="s">
        <v>19</v>
      </c>
      <c r="AG38" s="67" t="s">
        <v>19</v>
      </c>
      <c r="AH38" s="48" t="s">
        <v>19</v>
      </c>
      <c r="AI38" s="67" t="s">
        <v>19</v>
      </c>
      <c r="AJ38" s="67" t="s">
        <v>19</v>
      </c>
      <c r="AK38" s="67" t="s">
        <v>19</v>
      </c>
      <c r="AL38" s="67" t="s">
        <v>19</v>
      </c>
      <c r="AM38" s="1182" t="s">
        <v>19</v>
      </c>
      <c r="AN38" s="92"/>
    </row>
    <row r="39" spans="2:40" ht="13.5">
      <c r="B39" s="982">
        <v>8</v>
      </c>
      <c r="C39" s="995" t="s">
        <v>24</v>
      </c>
      <c r="D39" s="964" t="s">
        <v>19</v>
      </c>
      <c r="E39" s="964" t="s">
        <v>19</v>
      </c>
      <c r="F39" s="964" t="s">
        <v>19</v>
      </c>
      <c r="G39" s="964" t="s">
        <v>19</v>
      </c>
      <c r="H39" s="964" t="s">
        <v>19</v>
      </c>
      <c r="I39" s="964" t="s">
        <v>19</v>
      </c>
      <c r="J39" s="964" t="s">
        <v>19</v>
      </c>
      <c r="K39" s="964" t="s">
        <v>19</v>
      </c>
      <c r="L39" s="964" t="s">
        <v>19</v>
      </c>
      <c r="M39" s="964" t="s">
        <v>19</v>
      </c>
      <c r="N39" s="964" t="s">
        <v>218</v>
      </c>
      <c r="O39" s="964" t="s">
        <v>19</v>
      </c>
      <c r="P39" s="964" t="s">
        <v>19</v>
      </c>
      <c r="Q39" s="964" t="s">
        <v>19</v>
      </c>
      <c r="R39" s="964" t="s">
        <v>19</v>
      </c>
      <c r="S39" s="964" t="s">
        <v>19</v>
      </c>
      <c r="T39" s="970" t="s">
        <v>19</v>
      </c>
      <c r="U39" s="970">
        <v>21426824</v>
      </c>
      <c r="V39" s="141">
        <v>19444269</v>
      </c>
      <c r="W39" s="142">
        <v>20575766</v>
      </c>
      <c r="X39" s="142">
        <v>21163671</v>
      </c>
      <c r="Y39" s="142">
        <v>20442331</v>
      </c>
      <c r="Z39" s="142">
        <v>21826710</v>
      </c>
      <c r="AA39" s="142">
        <v>21395602</v>
      </c>
      <c r="AB39" s="142">
        <v>21981764</v>
      </c>
      <c r="AC39" s="143">
        <v>22295616</v>
      </c>
      <c r="AD39" s="143">
        <v>23781663</v>
      </c>
      <c r="AE39" s="143">
        <v>22265097</v>
      </c>
      <c r="AF39" s="144">
        <v>21398488</v>
      </c>
      <c r="AG39" s="143">
        <v>21283195</v>
      </c>
      <c r="AH39" s="142">
        <v>21255278</v>
      </c>
      <c r="AI39" s="143">
        <v>22411868</v>
      </c>
      <c r="AJ39" s="143">
        <v>21235167</v>
      </c>
      <c r="AK39" s="143">
        <v>26368176</v>
      </c>
      <c r="AL39" s="143">
        <v>23049480</v>
      </c>
      <c r="AM39" s="1184">
        <v>23183022</v>
      </c>
      <c r="AN39" s="145"/>
    </row>
    <row r="40" spans="2:40" ht="13.5">
      <c r="B40" s="989"/>
      <c r="C40" s="985" t="s">
        <v>24</v>
      </c>
      <c r="D40" s="969">
        <v>11666935</v>
      </c>
      <c r="E40" s="969">
        <v>12268716</v>
      </c>
      <c r="F40" s="969">
        <v>13050824</v>
      </c>
      <c r="G40" s="969">
        <v>14177911</v>
      </c>
      <c r="H40" s="969">
        <v>15013654</v>
      </c>
      <c r="I40" s="969">
        <v>19182884</v>
      </c>
      <c r="J40" s="969">
        <v>18981672</v>
      </c>
      <c r="K40" s="969">
        <v>18097168</v>
      </c>
      <c r="L40" s="969">
        <v>17227445</v>
      </c>
      <c r="M40" s="969">
        <v>17184467</v>
      </c>
      <c r="N40" s="969">
        <v>16803985</v>
      </c>
      <c r="O40" s="969">
        <v>18778551</v>
      </c>
      <c r="P40" s="969">
        <v>18741209</v>
      </c>
      <c r="Q40" s="969">
        <v>18599601</v>
      </c>
      <c r="R40" s="969">
        <v>17931200</v>
      </c>
      <c r="S40" s="969">
        <v>18165856</v>
      </c>
      <c r="T40" s="1041">
        <v>16887544</v>
      </c>
      <c r="U40" s="182" t="s">
        <v>19</v>
      </c>
      <c r="V40" s="48" t="s">
        <v>19</v>
      </c>
      <c r="W40" s="48" t="s">
        <v>19</v>
      </c>
      <c r="X40" s="48" t="s">
        <v>19</v>
      </c>
      <c r="Y40" s="48" t="s">
        <v>19</v>
      </c>
      <c r="Z40" s="48" t="s">
        <v>19</v>
      </c>
      <c r="AA40" s="48" t="s">
        <v>19</v>
      </c>
      <c r="AB40" s="48" t="s">
        <v>19</v>
      </c>
      <c r="AC40" s="67" t="s">
        <v>19</v>
      </c>
      <c r="AD40" s="67" t="s">
        <v>19</v>
      </c>
      <c r="AE40" s="67" t="s">
        <v>19</v>
      </c>
      <c r="AF40" s="78" t="s">
        <v>19</v>
      </c>
      <c r="AG40" s="67" t="s">
        <v>19</v>
      </c>
      <c r="AH40" s="48" t="s">
        <v>19</v>
      </c>
      <c r="AI40" s="67" t="s">
        <v>19</v>
      </c>
      <c r="AJ40" s="67" t="s">
        <v>19</v>
      </c>
      <c r="AK40" s="67" t="s">
        <v>19</v>
      </c>
      <c r="AL40" s="67" t="s">
        <v>19</v>
      </c>
      <c r="AM40" s="1182" t="s">
        <v>19</v>
      </c>
      <c r="AN40" s="92"/>
    </row>
    <row r="41" spans="2:40" ht="13.5">
      <c r="B41" s="990"/>
      <c r="C41" s="988" t="s">
        <v>43</v>
      </c>
      <c r="D41" s="963">
        <v>2757022</v>
      </c>
      <c r="E41" s="963">
        <v>2718551</v>
      </c>
      <c r="F41" s="963">
        <v>3072397</v>
      </c>
      <c r="G41" s="963">
        <v>3186165</v>
      </c>
      <c r="H41" s="963">
        <v>3745658</v>
      </c>
      <c r="I41" s="963">
        <v>3982637</v>
      </c>
      <c r="J41" s="963">
        <v>5270404</v>
      </c>
      <c r="K41" s="963">
        <v>3949855</v>
      </c>
      <c r="L41" s="963">
        <v>3786903</v>
      </c>
      <c r="M41" s="963">
        <v>4190954</v>
      </c>
      <c r="N41" s="963">
        <v>4127946</v>
      </c>
      <c r="O41" s="963">
        <v>5335611</v>
      </c>
      <c r="P41" s="963">
        <v>4378810</v>
      </c>
      <c r="Q41" s="963">
        <v>3958948</v>
      </c>
      <c r="R41" s="963">
        <v>3899170</v>
      </c>
      <c r="S41" s="963">
        <v>3777619</v>
      </c>
      <c r="T41" s="1039">
        <v>3642428</v>
      </c>
      <c r="U41" s="87" t="s">
        <v>19</v>
      </c>
      <c r="V41" s="48" t="s">
        <v>19</v>
      </c>
      <c r="W41" s="48" t="s">
        <v>19</v>
      </c>
      <c r="X41" s="48" t="s">
        <v>19</v>
      </c>
      <c r="Y41" s="48" t="s">
        <v>19</v>
      </c>
      <c r="Z41" s="48" t="s">
        <v>19</v>
      </c>
      <c r="AA41" s="48" t="s">
        <v>19</v>
      </c>
      <c r="AB41" s="48" t="s">
        <v>19</v>
      </c>
      <c r="AC41" s="67" t="s">
        <v>19</v>
      </c>
      <c r="AD41" s="67" t="s">
        <v>19</v>
      </c>
      <c r="AE41" s="67" t="s">
        <v>19</v>
      </c>
      <c r="AF41" s="78" t="s">
        <v>19</v>
      </c>
      <c r="AG41" s="67" t="s">
        <v>19</v>
      </c>
      <c r="AH41" s="48" t="s">
        <v>19</v>
      </c>
      <c r="AI41" s="67" t="s">
        <v>19</v>
      </c>
      <c r="AJ41" s="67" t="s">
        <v>19</v>
      </c>
      <c r="AK41" s="67" t="s">
        <v>19</v>
      </c>
      <c r="AL41" s="67" t="s">
        <v>19</v>
      </c>
      <c r="AM41" s="1182" t="s">
        <v>19</v>
      </c>
      <c r="AN41" s="92"/>
    </row>
    <row r="42" spans="2:40" ht="13.5">
      <c r="B42" s="982">
        <v>9</v>
      </c>
      <c r="C42" s="983" t="s">
        <v>25</v>
      </c>
      <c r="D42" s="964" t="s">
        <v>19</v>
      </c>
      <c r="E42" s="964" t="s">
        <v>19</v>
      </c>
      <c r="F42" s="964" t="s">
        <v>19</v>
      </c>
      <c r="G42" s="964" t="s">
        <v>19</v>
      </c>
      <c r="H42" s="964" t="s">
        <v>19</v>
      </c>
      <c r="I42" s="964" t="s">
        <v>19</v>
      </c>
      <c r="J42" s="964" t="s">
        <v>19</v>
      </c>
      <c r="K42" s="964" t="s">
        <v>19</v>
      </c>
      <c r="L42" s="964" t="s">
        <v>19</v>
      </c>
      <c r="M42" s="964" t="s">
        <v>19</v>
      </c>
      <c r="N42" s="964" t="s">
        <v>215</v>
      </c>
      <c r="O42" s="964" t="s">
        <v>19</v>
      </c>
      <c r="P42" s="964" t="s">
        <v>19</v>
      </c>
      <c r="Q42" s="964" t="s">
        <v>19</v>
      </c>
      <c r="R42" s="964" t="s">
        <v>19</v>
      </c>
      <c r="S42" s="964" t="s">
        <v>19</v>
      </c>
      <c r="T42" s="970" t="s">
        <v>19</v>
      </c>
      <c r="U42" s="970">
        <v>22950054</v>
      </c>
      <c r="V42" s="141">
        <v>22700241</v>
      </c>
      <c r="W42" s="142">
        <v>22270078</v>
      </c>
      <c r="X42" s="142">
        <v>20258193</v>
      </c>
      <c r="Y42" s="142">
        <v>19776058</v>
      </c>
      <c r="Z42" s="142">
        <v>20235574</v>
      </c>
      <c r="AA42" s="142">
        <v>22445043</v>
      </c>
      <c r="AB42" s="142">
        <v>21715815</v>
      </c>
      <c r="AC42" s="143">
        <v>20968568</v>
      </c>
      <c r="AD42" s="143">
        <v>20438362</v>
      </c>
      <c r="AE42" s="143">
        <v>22673243</v>
      </c>
      <c r="AF42" s="144">
        <v>21161797</v>
      </c>
      <c r="AG42" s="143">
        <v>21547868</v>
      </c>
      <c r="AH42" s="142">
        <v>20341560</v>
      </c>
      <c r="AI42" s="143">
        <v>20192521</v>
      </c>
      <c r="AJ42" s="143">
        <v>23913719</v>
      </c>
      <c r="AK42" s="143">
        <v>24447047</v>
      </c>
      <c r="AL42" s="143">
        <v>21358449</v>
      </c>
      <c r="AM42" s="1184">
        <v>21569963</v>
      </c>
      <c r="AN42" s="145"/>
    </row>
    <row r="43" spans="2:40" ht="13.5">
      <c r="B43" s="989"/>
      <c r="C43" s="985" t="s">
        <v>25</v>
      </c>
      <c r="D43" s="969">
        <v>7421097</v>
      </c>
      <c r="E43" s="969">
        <v>7601692</v>
      </c>
      <c r="F43" s="969">
        <v>9136359</v>
      </c>
      <c r="G43" s="969">
        <v>9843199</v>
      </c>
      <c r="H43" s="969">
        <v>10345549</v>
      </c>
      <c r="I43" s="969">
        <v>11607121</v>
      </c>
      <c r="J43" s="969">
        <v>11933619</v>
      </c>
      <c r="K43" s="969">
        <v>10392016</v>
      </c>
      <c r="L43" s="969">
        <v>10430014</v>
      </c>
      <c r="M43" s="969">
        <v>10738723</v>
      </c>
      <c r="N43" s="969">
        <v>10149172</v>
      </c>
      <c r="O43" s="969">
        <v>10165756</v>
      </c>
      <c r="P43" s="969">
        <v>12142773</v>
      </c>
      <c r="Q43" s="969">
        <v>10355083</v>
      </c>
      <c r="R43" s="969">
        <v>10269435</v>
      </c>
      <c r="S43" s="969">
        <v>11749873</v>
      </c>
      <c r="T43" s="1041">
        <v>9967188</v>
      </c>
      <c r="U43" s="182" t="s">
        <v>19</v>
      </c>
      <c r="V43" s="48" t="s">
        <v>19</v>
      </c>
      <c r="W43" s="48" t="s">
        <v>19</v>
      </c>
      <c r="X43" s="48" t="s">
        <v>19</v>
      </c>
      <c r="Y43" s="48" t="s">
        <v>19</v>
      </c>
      <c r="Z43" s="48" t="s">
        <v>19</v>
      </c>
      <c r="AA43" s="48" t="s">
        <v>19</v>
      </c>
      <c r="AB43" s="48" t="s">
        <v>19</v>
      </c>
      <c r="AC43" s="67" t="s">
        <v>19</v>
      </c>
      <c r="AD43" s="67" t="s">
        <v>19</v>
      </c>
      <c r="AE43" s="67" t="s">
        <v>19</v>
      </c>
      <c r="AF43" s="78" t="s">
        <v>19</v>
      </c>
      <c r="AG43" s="67" t="s">
        <v>19</v>
      </c>
      <c r="AH43" s="48" t="s">
        <v>19</v>
      </c>
      <c r="AI43" s="67" t="s">
        <v>19</v>
      </c>
      <c r="AJ43" s="67" t="s">
        <v>19</v>
      </c>
      <c r="AK43" s="67" t="s">
        <v>19</v>
      </c>
      <c r="AL43" s="67" t="s">
        <v>19</v>
      </c>
      <c r="AM43" s="1182" t="s">
        <v>19</v>
      </c>
      <c r="AN43" s="92"/>
    </row>
    <row r="44" spans="2:40" ht="13.5">
      <c r="B44" s="992"/>
      <c r="C44" s="987" t="s">
        <v>60</v>
      </c>
      <c r="D44" s="962">
        <v>1821254</v>
      </c>
      <c r="E44" s="962">
        <v>2120764</v>
      </c>
      <c r="F44" s="962">
        <v>2222506</v>
      </c>
      <c r="G44" s="962">
        <v>2339566</v>
      </c>
      <c r="H44" s="962">
        <v>3308556</v>
      </c>
      <c r="I44" s="962">
        <v>3100877</v>
      </c>
      <c r="J44" s="962">
        <v>3960370</v>
      </c>
      <c r="K44" s="962">
        <v>3552864</v>
      </c>
      <c r="L44" s="962">
        <v>3309286</v>
      </c>
      <c r="M44" s="962">
        <v>4631275</v>
      </c>
      <c r="N44" s="962">
        <v>3296843</v>
      </c>
      <c r="O44" s="962">
        <v>3527291</v>
      </c>
      <c r="P44" s="962">
        <v>4134310</v>
      </c>
      <c r="Q44" s="962">
        <v>3779345</v>
      </c>
      <c r="R44" s="962">
        <v>3446679</v>
      </c>
      <c r="S44" s="962">
        <v>3328360</v>
      </c>
      <c r="T44" s="163">
        <v>3150463</v>
      </c>
      <c r="U44" s="48" t="s">
        <v>19</v>
      </c>
      <c r="V44" s="48" t="s">
        <v>19</v>
      </c>
      <c r="W44" s="48" t="s">
        <v>19</v>
      </c>
      <c r="X44" s="48" t="s">
        <v>19</v>
      </c>
      <c r="Y44" s="48" t="s">
        <v>19</v>
      </c>
      <c r="Z44" s="48" t="s">
        <v>19</v>
      </c>
      <c r="AA44" s="48" t="s">
        <v>19</v>
      </c>
      <c r="AB44" s="48" t="s">
        <v>19</v>
      </c>
      <c r="AC44" s="67" t="s">
        <v>19</v>
      </c>
      <c r="AD44" s="67" t="s">
        <v>19</v>
      </c>
      <c r="AE44" s="67" t="s">
        <v>19</v>
      </c>
      <c r="AF44" s="78" t="s">
        <v>19</v>
      </c>
      <c r="AG44" s="67" t="s">
        <v>19</v>
      </c>
      <c r="AH44" s="48" t="s">
        <v>19</v>
      </c>
      <c r="AI44" s="67" t="s">
        <v>19</v>
      </c>
      <c r="AJ44" s="67" t="s">
        <v>19</v>
      </c>
      <c r="AK44" s="67" t="s">
        <v>19</v>
      </c>
      <c r="AL44" s="67" t="s">
        <v>19</v>
      </c>
      <c r="AM44" s="1182" t="s">
        <v>19</v>
      </c>
      <c r="AN44" s="92"/>
    </row>
    <row r="45" spans="2:40" ht="13.5">
      <c r="B45" s="992"/>
      <c r="C45" s="987" t="s">
        <v>61</v>
      </c>
      <c r="D45" s="962">
        <v>2184599</v>
      </c>
      <c r="E45" s="962">
        <v>2555034</v>
      </c>
      <c r="F45" s="962">
        <v>2911272</v>
      </c>
      <c r="G45" s="962">
        <v>3407801</v>
      </c>
      <c r="H45" s="962">
        <v>3765919</v>
      </c>
      <c r="I45" s="962">
        <v>3946318</v>
      </c>
      <c r="J45" s="962">
        <v>3769911</v>
      </c>
      <c r="K45" s="962">
        <v>4082382</v>
      </c>
      <c r="L45" s="962">
        <v>4370055</v>
      </c>
      <c r="M45" s="962">
        <v>3634908</v>
      </c>
      <c r="N45" s="962">
        <v>4253999</v>
      </c>
      <c r="O45" s="962">
        <v>3787362</v>
      </c>
      <c r="P45" s="962">
        <v>3630120</v>
      </c>
      <c r="Q45" s="962">
        <v>3304292</v>
      </c>
      <c r="R45" s="962">
        <v>3405182</v>
      </c>
      <c r="S45" s="962">
        <v>3024040</v>
      </c>
      <c r="T45" s="163">
        <v>3035472</v>
      </c>
      <c r="U45" s="48" t="s">
        <v>19</v>
      </c>
      <c r="V45" s="48" t="s">
        <v>19</v>
      </c>
      <c r="W45" s="48" t="s">
        <v>19</v>
      </c>
      <c r="X45" s="48" t="s">
        <v>19</v>
      </c>
      <c r="Y45" s="48" t="s">
        <v>19</v>
      </c>
      <c r="Z45" s="48" t="s">
        <v>19</v>
      </c>
      <c r="AA45" s="48" t="s">
        <v>19</v>
      </c>
      <c r="AB45" s="48" t="s">
        <v>19</v>
      </c>
      <c r="AC45" s="67" t="s">
        <v>19</v>
      </c>
      <c r="AD45" s="67" t="s">
        <v>19</v>
      </c>
      <c r="AE45" s="67" t="s">
        <v>19</v>
      </c>
      <c r="AF45" s="78" t="s">
        <v>19</v>
      </c>
      <c r="AG45" s="67" t="s">
        <v>19</v>
      </c>
      <c r="AH45" s="48" t="s">
        <v>19</v>
      </c>
      <c r="AI45" s="67" t="s">
        <v>19</v>
      </c>
      <c r="AJ45" s="67" t="s">
        <v>19</v>
      </c>
      <c r="AK45" s="67" t="s">
        <v>19</v>
      </c>
      <c r="AL45" s="67" t="s">
        <v>19</v>
      </c>
      <c r="AM45" s="1182" t="s">
        <v>19</v>
      </c>
      <c r="AN45" s="92"/>
    </row>
    <row r="46" spans="2:40" ht="13.5">
      <c r="B46" s="990"/>
      <c r="C46" s="988" t="s">
        <v>62</v>
      </c>
      <c r="D46" s="963">
        <v>3838614</v>
      </c>
      <c r="E46" s="963">
        <v>4160514</v>
      </c>
      <c r="F46" s="963">
        <v>5069425</v>
      </c>
      <c r="G46" s="963">
        <v>4964956</v>
      </c>
      <c r="H46" s="963">
        <v>5472672</v>
      </c>
      <c r="I46" s="963">
        <v>7184268</v>
      </c>
      <c r="J46" s="963">
        <v>6733582</v>
      </c>
      <c r="K46" s="963">
        <v>5773052</v>
      </c>
      <c r="L46" s="963">
        <v>5787367</v>
      </c>
      <c r="M46" s="963">
        <v>6783276</v>
      </c>
      <c r="N46" s="963">
        <v>7177663</v>
      </c>
      <c r="O46" s="963">
        <v>5969498</v>
      </c>
      <c r="P46" s="963">
        <v>6185659</v>
      </c>
      <c r="Q46" s="963">
        <v>5389006</v>
      </c>
      <c r="R46" s="963">
        <v>5173801</v>
      </c>
      <c r="S46" s="963">
        <v>5252271</v>
      </c>
      <c r="T46" s="1039">
        <v>4853126</v>
      </c>
      <c r="U46" s="87" t="s">
        <v>19</v>
      </c>
      <c r="V46" s="48" t="s">
        <v>19</v>
      </c>
      <c r="W46" s="48" t="s">
        <v>19</v>
      </c>
      <c r="X46" s="48" t="s">
        <v>19</v>
      </c>
      <c r="Y46" s="48" t="s">
        <v>19</v>
      </c>
      <c r="Z46" s="48" t="s">
        <v>19</v>
      </c>
      <c r="AA46" s="48" t="s">
        <v>19</v>
      </c>
      <c r="AB46" s="48" t="s">
        <v>19</v>
      </c>
      <c r="AC46" s="68" t="s">
        <v>19</v>
      </c>
      <c r="AD46" s="70" t="s">
        <v>19</v>
      </c>
      <c r="AE46" s="70" t="s">
        <v>19</v>
      </c>
      <c r="AF46" s="78" t="s">
        <v>19</v>
      </c>
      <c r="AG46" s="67" t="s">
        <v>19</v>
      </c>
      <c r="AH46" s="48" t="s">
        <v>19</v>
      </c>
      <c r="AI46" s="67" t="s">
        <v>19</v>
      </c>
      <c r="AJ46" s="67" t="s">
        <v>19</v>
      </c>
      <c r="AK46" s="67" t="s">
        <v>19</v>
      </c>
      <c r="AL46" s="67" t="s">
        <v>19</v>
      </c>
      <c r="AM46" s="1182" t="s">
        <v>19</v>
      </c>
      <c r="AN46" s="92"/>
    </row>
    <row r="47" spans="2:40" ht="13.5">
      <c r="B47" s="982">
        <v>10</v>
      </c>
      <c r="C47" s="983" t="s">
        <v>26</v>
      </c>
      <c r="D47" s="964" t="s">
        <v>19</v>
      </c>
      <c r="E47" s="964" t="s">
        <v>19</v>
      </c>
      <c r="F47" s="964" t="s">
        <v>19</v>
      </c>
      <c r="G47" s="964" t="s">
        <v>19</v>
      </c>
      <c r="H47" s="964" t="s">
        <v>19</v>
      </c>
      <c r="I47" s="964" t="s">
        <v>19</v>
      </c>
      <c r="J47" s="964" t="s">
        <v>19</v>
      </c>
      <c r="K47" s="964" t="s">
        <v>19</v>
      </c>
      <c r="L47" s="964" t="s">
        <v>19</v>
      </c>
      <c r="M47" s="964" t="s">
        <v>19</v>
      </c>
      <c r="N47" s="964" t="s">
        <v>219</v>
      </c>
      <c r="O47" s="964" t="s">
        <v>19</v>
      </c>
      <c r="P47" s="964" t="s">
        <v>19</v>
      </c>
      <c r="Q47" s="964" t="s">
        <v>19</v>
      </c>
      <c r="R47" s="964" t="s">
        <v>19</v>
      </c>
      <c r="S47" s="964" t="s">
        <v>19</v>
      </c>
      <c r="T47" s="970" t="s">
        <v>19</v>
      </c>
      <c r="U47" s="970">
        <v>17892961</v>
      </c>
      <c r="V47" s="141">
        <v>18122186</v>
      </c>
      <c r="W47" s="142">
        <v>16584133</v>
      </c>
      <c r="X47" s="142">
        <v>15000280</v>
      </c>
      <c r="Y47" s="142">
        <v>15071641</v>
      </c>
      <c r="Z47" s="142">
        <v>16304320</v>
      </c>
      <c r="AA47" s="142">
        <v>16732687</v>
      </c>
      <c r="AB47" s="142">
        <v>16214109</v>
      </c>
      <c r="AC47" s="143">
        <v>16503139</v>
      </c>
      <c r="AD47" s="143">
        <v>16400410</v>
      </c>
      <c r="AE47" s="143">
        <v>16581892</v>
      </c>
      <c r="AF47" s="144">
        <v>16504437</v>
      </c>
      <c r="AG47" s="143">
        <v>16837038</v>
      </c>
      <c r="AH47" s="142">
        <v>16222878</v>
      </c>
      <c r="AI47" s="143">
        <v>16068983</v>
      </c>
      <c r="AJ47" s="143">
        <v>16738486</v>
      </c>
      <c r="AK47" s="143">
        <v>20984698</v>
      </c>
      <c r="AL47" s="143">
        <v>18088075</v>
      </c>
      <c r="AM47" s="1184">
        <v>19112661</v>
      </c>
      <c r="AN47" s="145"/>
    </row>
    <row r="48" spans="2:40" ht="13.5">
      <c r="B48" s="989"/>
      <c r="C48" s="985" t="s">
        <v>26</v>
      </c>
      <c r="D48" s="969">
        <v>10769423</v>
      </c>
      <c r="E48" s="969">
        <v>10211580</v>
      </c>
      <c r="F48" s="969">
        <v>12010741</v>
      </c>
      <c r="G48" s="969">
        <v>12985837</v>
      </c>
      <c r="H48" s="969">
        <v>14252091</v>
      </c>
      <c r="I48" s="969">
        <v>15252755</v>
      </c>
      <c r="J48" s="969">
        <v>16249609</v>
      </c>
      <c r="K48" s="969">
        <v>15344596</v>
      </c>
      <c r="L48" s="969">
        <v>15878931</v>
      </c>
      <c r="M48" s="969">
        <v>16328194</v>
      </c>
      <c r="N48" s="969">
        <v>16713342</v>
      </c>
      <c r="O48" s="969">
        <v>17406927</v>
      </c>
      <c r="P48" s="969">
        <v>18253594</v>
      </c>
      <c r="Q48" s="969">
        <v>16791353</v>
      </c>
      <c r="R48" s="969">
        <v>15597092</v>
      </c>
      <c r="S48" s="969">
        <v>15164956</v>
      </c>
      <c r="T48" s="1041">
        <v>15338704</v>
      </c>
      <c r="U48" s="182" t="s">
        <v>19</v>
      </c>
      <c r="V48" s="48" t="s">
        <v>19</v>
      </c>
      <c r="W48" s="48" t="s">
        <v>19</v>
      </c>
      <c r="X48" s="48" t="s">
        <v>19</v>
      </c>
      <c r="Y48" s="48" t="s">
        <v>19</v>
      </c>
      <c r="Z48" s="48" t="s">
        <v>19</v>
      </c>
      <c r="AA48" s="48" t="s">
        <v>19</v>
      </c>
      <c r="AB48" s="48" t="s">
        <v>19</v>
      </c>
      <c r="AC48" s="67" t="s">
        <v>19</v>
      </c>
      <c r="AD48" s="176" t="s">
        <v>19</v>
      </c>
      <c r="AE48" s="117" t="s">
        <v>19</v>
      </c>
      <c r="AF48" s="78" t="s">
        <v>19</v>
      </c>
      <c r="AG48" s="67" t="s">
        <v>19</v>
      </c>
      <c r="AH48" s="48" t="s">
        <v>19</v>
      </c>
      <c r="AI48" s="67" t="s">
        <v>19</v>
      </c>
      <c r="AJ48" s="67" t="s">
        <v>19</v>
      </c>
      <c r="AK48" s="67" t="s">
        <v>19</v>
      </c>
      <c r="AL48" s="67" t="s">
        <v>19</v>
      </c>
      <c r="AM48" s="1182" t="s">
        <v>19</v>
      </c>
      <c r="AN48" s="92"/>
    </row>
    <row r="49" spans="2:40" ht="13.5">
      <c r="B49" s="990"/>
      <c r="C49" s="988" t="s">
        <v>39</v>
      </c>
      <c r="D49" s="963">
        <v>1404058</v>
      </c>
      <c r="E49" s="963">
        <v>1491458</v>
      </c>
      <c r="F49" s="963">
        <v>1615758</v>
      </c>
      <c r="G49" s="963">
        <v>1822604</v>
      </c>
      <c r="H49" s="963">
        <v>2039711</v>
      </c>
      <c r="I49" s="963">
        <v>2220993</v>
      </c>
      <c r="J49" s="963">
        <v>2266171</v>
      </c>
      <c r="K49" s="963">
        <v>1980487</v>
      </c>
      <c r="L49" s="963">
        <v>2295764</v>
      </c>
      <c r="M49" s="963">
        <v>2278670</v>
      </c>
      <c r="N49" s="963">
        <v>2171101</v>
      </c>
      <c r="O49" s="963">
        <v>2859683</v>
      </c>
      <c r="P49" s="963">
        <v>2815788</v>
      </c>
      <c r="Q49" s="963">
        <v>2258741</v>
      </c>
      <c r="R49" s="963">
        <v>2196340</v>
      </c>
      <c r="S49" s="963">
        <v>2162151</v>
      </c>
      <c r="T49" s="1039">
        <v>2408968</v>
      </c>
      <c r="U49" s="87" t="s">
        <v>19</v>
      </c>
      <c r="V49" s="87" t="s">
        <v>19</v>
      </c>
      <c r="W49" s="87" t="s">
        <v>19</v>
      </c>
      <c r="X49" s="87" t="s">
        <v>19</v>
      </c>
      <c r="Y49" s="87" t="s">
        <v>19</v>
      </c>
      <c r="Z49" s="87" t="s">
        <v>19</v>
      </c>
      <c r="AA49" s="87" t="s">
        <v>19</v>
      </c>
      <c r="AB49" s="87" t="s">
        <v>19</v>
      </c>
      <c r="AC49" s="70" t="s">
        <v>19</v>
      </c>
      <c r="AD49" s="70" t="s">
        <v>19</v>
      </c>
      <c r="AE49" s="70" t="s">
        <v>19</v>
      </c>
      <c r="AF49" s="81" t="s">
        <v>19</v>
      </c>
      <c r="AG49" s="70" t="s">
        <v>19</v>
      </c>
      <c r="AH49" s="87" t="s">
        <v>19</v>
      </c>
      <c r="AI49" s="70" t="s">
        <v>19</v>
      </c>
      <c r="AJ49" s="70" t="s">
        <v>19</v>
      </c>
      <c r="AK49" s="70" t="s">
        <v>19</v>
      </c>
      <c r="AL49" s="70" t="s">
        <v>19</v>
      </c>
      <c r="AM49" s="1186" t="s">
        <v>19</v>
      </c>
      <c r="AN49" s="92"/>
    </row>
    <row r="50" spans="2:40" ht="13.5">
      <c r="B50" s="982">
        <v>11</v>
      </c>
      <c r="C50" s="983" t="s">
        <v>89</v>
      </c>
      <c r="D50" s="959" t="s">
        <v>19</v>
      </c>
      <c r="E50" s="959" t="s">
        <v>19</v>
      </c>
      <c r="F50" s="959" t="s">
        <v>19</v>
      </c>
      <c r="G50" s="959" t="s">
        <v>19</v>
      </c>
      <c r="H50" s="959" t="s">
        <v>19</v>
      </c>
      <c r="I50" s="959" t="s">
        <v>19</v>
      </c>
      <c r="J50" s="959" t="s">
        <v>19</v>
      </c>
      <c r="K50" s="959" t="s">
        <v>19</v>
      </c>
      <c r="L50" s="959" t="s">
        <v>19</v>
      </c>
      <c r="M50" s="959" t="s">
        <v>19</v>
      </c>
      <c r="N50" s="959" t="s">
        <v>219</v>
      </c>
      <c r="O50" s="959" t="s">
        <v>19</v>
      </c>
      <c r="P50" s="959" t="s">
        <v>19</v>
      </c>
      <c r="Q50" s="959" t="s">
        <v>19</v>
      </c>
      <c r="R50" s="959" t="s">
        <v>19</v>
      </c>
      <c r="S50" s="959" t="s">
        <v>19</v>
      </c>
      <c r="T50" s="970" t="s">
        <v>19</v>
      </c>
      <c r="U50" s="964" t="s">
        <v>19</v>
      </c>
      <c r="V50" s="970" t="s">
        <v>19</v>
      </c>
      <c r="W50" s="970" t="s">
        <v>19</v>
      </c>
      <c r="X50" s="142">
        <v>17078332</v>
      </c>
      <c r="Y50" s="141">
        <v>15755661</v>
      </c>
      <c r="Z50" s="141">
        <v>17579056</v>
      </c>
      <c r="AA50" s="141">
        <v>18037043</v>
      </c>
      <c r="AB50" s="141">
        <v>18243579</v>
      </c>
      <c r="AC50" s="200">
        <v>18977777</v>
      </c>
      <c r="AD50" s="200">
        <v>16379400</v>
      </c>
      <c r="AE50" s="200">
        <v>16067650</v>
      </c>
      <c r="AF50" s="997">
        <v>16213269</v>
      </c>
      <c r="AG50" s="200">
        <v>15987256</v>
      </c>
      <c r="AH50" s="141">
        <v>17036690</v>
      </c>
      <c r="AI50" s="200">
        <v>16283518</v>
      </c>
      <c r="AJ50" s="200">
        <v>15341783</v>
      </c>
      <c r="AK50" s="200">
        <v>19447055</v>
      </c>
      <c r="AL50" s="200">
        <v>16866092</v>
      </c>
      <c r="AM50" s="1200">
        <v>18503634</v>
      </c>
      <c r="AN50" s="179"/>
    </row>
    <row r="51" spans="2:40" ht="13.5">
      <c r="B51" s="989"/>
      <c r="C51" s="996" t="s">
        <v>27</v>
      </c>
      <c r="D51" s="967">
        <v>6346374</v>
      </c>
      <c r="E51" s="967">
        <v>6982222</v>
      </c>
      <c r="F51" s="967">
        <v>8242258</v>
      </c>
      <c r="G51" s="967">
        <v>8328679</v>
      </c>
      <c r="H51" s="967">
        <v>8806900</v>
      </c>
      <c r="I51" s="967">
        <v>9574306</v>
      </c>
      <c r="J51" s="967">
        <v>10859237</v>
      </c>
      <c r="K51" s="967">
        <v>12392645</v>
      </c>
      <c r="L51" s="967">
        <v>11443344</v>
      </c>
      <c r="M51" s="967">
        <v>10878236</v>
      </c>
      <c r="N51" s="967">
        <v>10825570</v>
      </c>
      <c r="O51" s="967">
        <v>10993670</v>
      </c>
      <c r="P51" s="967">
        <v>11876250</v>
      </c>
      <c r="Q51" s="967">
        <v>10070835</v>
      </c>
      <c r="R51" s="967">
        <v>9433347</v>
      </c>
      <c r="S51" s="967">
        <v>9799291</v>
      </c>
      <c r="T51" s="160">
        <v>9553615</v>
      </c>
      <c r="U51" s="160">
        <v>9506796</v>
      </c>
      <c r="V51" s="159">
        <v>9303087</v>
      </c>
      <c r="W51" s="160">
        <v>8347977</v>
      </c>
      <c r="X51" s="161" t="s">
        <v>19</v>
      </c>
      <c r="Y51" s="161" t="s">
        <v>19</v>
      </c>
      <c r="Z51" s="161" t="s">
        <v>19</v>
      </c>
      <c r="AA51" s="161" t="s">
        <v>19</v>
      </c>
      <c r="AB51" s="161" t="s">
        <v>19</v>
      </c>
      <c r="AC51" s="172" t="s">
        <v>19</v>
      </c>
      <c r="AD51" s="172" t="s">
        <v>19</v>
      </c>
      <c r="AE51" s="172" t="s">
        <v>19</v>
      </c>
      <c r="AF51" s="174" t="s">
        <v>19</v>
      </c>
      <c r="AG51" s="172" t="s">
        <v>19</v>
      </c>
      <c r="AH51" s="161" t="s">
        <v>19</v>
      </c>
      <c r="AI51" s="172" t="s">
        <v>19</v>
      </c>
      <c r="AJ51" s="172" t="s">
        <v>19</v>
      </c>
      <c r="AK51" s="172" t="s">
        <v>19</v>
      </c>
      <c r="AL51" s="172" t="s">
        <v>19</v>
      </c>
      <c r="AM51" s="1201" t="s">
        <v>19</v>
      </c>
      <c r="AN51" s="92"/>
    </row>
    <row r="52" spans="2:40" ht="13.5">
      <c r="B52" s="992"/>
      <c r="C52" s="998" t="s">
        <v>58</v>
      </c>
      <c r="D52" s="163">
        <v>2356668</v>
      </c>
      <c r="E52" s="163">
        <v>2548402</v>
      </c>
      <c r="F52" s="163">
        <v>2946079</v>
      </c>
      <c r="G52" s="163">
        <v>3258741</v>
      </c>
      <c r="H52" s="163">
        <v>3510966</v>
      </c>
      <c r="I52" s="163">
        <v>3801988</v>
      </c>
      <c r="J52" s="163">
        <v>4561653</v>
      </c>
      <c r="K52" s="163">
        <v>4831971</v>
      </c>
      <c r="L52" s="163">
        <v>4779430</v>
      </c>
      <c r="M52" s="163">
        <v>4643842</v>
      </c>
      <c r="N52" s="163">
        <v>5916757</v>
      </c>
      <c r="O52" s="163">
        <v>4581208</v>
      </c>
      <c r="P52" s="163">
        <v>4824157</v>
      </c>
      <c r="Q52" s="163">
        <v>4368569</v>
      </c>
      <c r="R52" s="163">
        <v>4032510</v>
      </c>
      <c r="S52" s="163">
        <v>3777690</v>
      </c>
      <c r="T52" s="163">
        <v>3782499</v>
      </c>
      <c r="U52" s="163">
        <v>3858447</v>
      </c>
      <c r="V52" s="50">
        <v>3404882</v>
      </c>
      <c r="W52" s="163">
        <v>3180741</v>
      </c>
      <c r="X52" s="48" t="s">
        <v>19</v>
      </c>
      <c r="Y52" s="48" t="s">
        <v>19</v>
      </c>
      <c r="Z52" s="48" t="s">
        <v>19</v>
      </c>
      <c r="AA52" s="48" t="s">
        <v>19</v>
      </c>
      <c r="AB52" s="48" t="s">
        <v>19</v>
      </c>
      <c r="AC52" s="67" t="s">
        <v>19</v>
      </c>
      <c r="AD52" s="67" t="s">
        <v>19</v>
      </c>
      <c r="AE52" s="67" t="s">
        <v>19</v>
      </c>
      <c r="AF52" s="78" t="s">
        <v>19</v>
      </c>
      <c r="AG52" s="67" t="s">
        <v>19</v>
      </c>
      <c r="AH52" s="48" t="s">
        <v>19</v>
      </c>
      <c r="AI52" s="67" t="s">
        <v>19</v>
      </c>
      <c r="AJ52" s="67" t="s">
        <v>19</v>
      </c>
      <c r="AK52" s="67" t="s">
        <v>19</v>
      </c>
      <c r="AL52" s="67" t="s">
        <v>19</v>
      </c>
      <c r="AM52" s="1182" t="s">
        <v>19</v>
      </c>
      <c r="AN52" s="92"/>
    </row>
    <row r="53" spans="2:40" ht="13.5">
      <c r="B53" s="990"/>
      <c r="C53" s="983" t="s">
        <v>59</v>
      </c>
      <c r="D53" s="60">
        <v>2891188</v>
      </c>
      <c r="E53" s="60">
        <v>2890462</v>
      </c>
      <c r="F53" s="60">
        <v>3427461</v>
      </c>
      <c r="G53" s="60">
        <v>3723168</v>
      </c>
      <c r="H53" s="60">
        <v>3857695</v>
      </c>
      <c r="I53" s="60">
        <v>4550055</v>
      </c>
      <c r="J53" s="60">
        <v>4434832</v>
      </c>
      <c r="K53" s="60">
        <v>4890514</v>
      </c>
      <c r="L53" s="60">
        <v>4898464</v>
      </c>
      <c r="M53" s="60">
        <v>5244444</v>
      </c>
      <c r="N53" s="60">
        <v>5418141</v>
      </c>
      <c r="O53" s="60">
        <v>4898190</v>
      </c>
      <c r="P53" s="60">
        <v>4812076</v>
      </c>
      <c r="Q53" s="60">
        <v>4039894</v>
      </c>
      <c r="R53" s="60">
        <v>4145609</v>
      </c>
      <c r="S53" s="60">
        <v>4623305</v>
      </c>
      <c r="T53" s="60">
        <v>3978693</v>
      </c>
      <c r="U53" s="60">
        <v>4494144</v>
      </c>
      <c r="V53" s="51">
        <v>3558215</v>
      </c>
      <c r="W53" s="60">
        <v>3883197</v>
      </c>
      <c r="X53" s="164" t="s">
        <v>19</v>
      </c>
      <c r="Y53" s="164" t="s">
        <v>19</v>
      </c>
      <c r="Z53" s="164" t="s">
        <v>19</v>
      </c>
      <c r="AA53" s="164" t="s">
        <v>19</v>
      </c>
      <c r="AB53" s="164" t="s">
        <v>19</v>
      </c>
      <c r="AC53" s="165" t="s">
        <v>19</v>
      </c>
      <c r="AD53" s="165" t="s">
        <v>19</v>
      </c>
      <c r="AE53" s="165" t="s">
        <v>19</v>
      </c>
      <c r="AF53" s="175" t="s">
        <v>19</v>
      </c>
      <c r="AG53" s="165" t="s">
        <v>19</v>
      </c>
      <c r="AH53" s="164" t="s">
        <v>19</v>
      </c>
      <c r="AI53" s="165" t="s">
        <v>19</v>
      </c>
      <c r="AJ53" s="165" t="s">
        <v>19</v>
      </c>
      <c r="AK53" s="165" t="s">
        <v>19</v>
      </c>
      <c r="AL53" s="165" t="s">
        <v>19</v>
      </c>
      <c r="AM53" s="1202" t="s">
        <v>19</v>
      </c>
      <c r="AN53" s="92"/>
    </row>
    <row r="54" spans="2:40" ht="13.5">
      <c r="B54" s="999">
        <v>12</v>
      </c>
      <c r="C54" s="995" t="s">
        <v>92</v>
      </c>
      <c r="D54" s="964" t="s">
        <v>19</v>
      </c>
      <c r="E54" s="964" t="s">
        <v>19</v>
      </c>
      <c r="F54" s="964" t="s">
        <v>19</v>
      </c>
      <c r="G54" s="964" t="s">
        <v>19</v>
      </c>
      <c r="H54" s="964" t="s">
        <v>19</v>
      </c>
      <c r="I54" s="964" t="s">
        <v>19</v>
      </c>
      <c r="J54" s="964" t="s">
        <v>19</v>
      </c>
      <c r="K54" s="964" t="s">
        <v>19</v>
      </c>
      <c r="L54" s="964" t="s">
        <v>19</v>
      </c>
      <c r="M54" s="964" t="s">
        <v>19</v>
      </c>
      <c r="N54" s="964" t="s">
        <v>219</v>
      </c>
      <c r="O54" s="964" t="s">
        <v>19</v>
      </c>
      <c r="P54" s="964" t="s">
        <v>19</v>
      </c>
      <c r="Q54" s="964" t="s">
        <v>19</v>
      </c>
      <c r="R54" s="964" t="s">
        <v>19</v>
      </c>
      <c r="S54" s="964" t="s">
        <v>19</v>
      </c>
      <c r="T54" s="970">
        <v>62277350</v>
      </c>
      <c r="U54" s="970">
        <v>60572068</v>
      </c>
      <c r="V54" s="141">
        <v>57716902</v>
      </c>
      <c r="W54" s="142">
        <v>57315611</v>
      </c>
      <c r="X54" s="142">
        <v>57096065</v>
      </c>
      <c r="Y54" s="142">
        <v>56726206</v>
      </c>
      <c r="Z54" s="142">
        <v>64963917</v>
      </c>
      <c r="AA54" s="142">
        <v>68516604</v>
      </c>
      <c r="AB54" s="142">
        <v>66066232</v>
      </c>
      <c r="AC54" s="143">
        <v>64169044</v>
      </c>
      <c r="AD54" s="143">
        <v>65324223</v>
      </c>
      <c r="AE54" s="143">
        <v>67695913</v>
      </c>
      <c r="AF54" s="144">
        <v>63092963</v>
      </c>
      <c r="AG54" s="143">
        <v>63597768</v>
      </c>
      <c r="AH54" s="142">
        <v>70762188</v>
      </c>
      <c r="AI54" s="143">
        <v>65284176</v>
      </c>
      <c r="AJ54" s="143">
        <v>63556558</v>
      </c>
      <c r="AK54" s="143">
        <v>80975609</v>
      </c>
      <c r="AL54" s="143">
        <v>73341819</v>
      </c>
      <c r="AM54" s="1184">
        <v>74670369</v>
      </c>
      <c r="AN54" s="145"/>
    </row>
    <row r="55" spans="2:40" ht="13.5">
      <c r="B55" s="989"/>
      <c r="C55" s="985" t="s">
        <v>18</v>
      </c>
      <c r="D55" s="969">
        <v>31559154</v>
      </c>
      <c r="E55" s="969">
        <v>30875658</v>
      </c>
      <c r="F55" s="969">
        <v>32587225</v>
      </c>
      <c r="G55" s="969">
        <v>34912114</v>
      </c>
      <c r="H55" s="969">
        <v>37361561</v>
      </c>
      <c r="I55" s="969">
        <v>42923748</v>
      </c>
      <c r="J55" s="969">
        <v>41101568</v>
      </c>
      <c r="K55" s="969">
        <v>41715396</v>
      </c>
      <c r="L55" s="969">
        <v>40055380</v>
      </c>
      <c r="M55" s="969">
        <v>39074882</v>
      </c>
      <c r="N55" s="969">
        <v>40213301</v>
      </c>
      <c r="O55" s="969">
        <v>39105630</v>
      </c>
      <c r="P55" s="969">
        <v>40598813</v>
      </c>
      <c r="Q55" s="969">
        <v>38614304</v>
      </c>
      <c r="R55" s="969">
        <v>39090207</v>
      </c>
      <c r="S55" s="969">
        <v>38658516</v>
      </c>
      <c r="T55" s="182" t="s">
        <v>19</v>
      </c>
      <c r="U55" s="182" t="s">
        <v>19</v>
      </c>
      <c r="V55" s="48" t="s">
        <v>19</v>
      </c>
      <c r="W55" s="48" t="s">
        <v>19</v>
      </c>
      <c r="X55" s="48" t="s">
        <v>19</v>
      </c>
      <c r="Y55" s="48" t="s">
        <v>19</v>
      </c>
      <c r="Z55" s="48" t="s">
        <v>19</v>
      </c>
      <c r="AA55" s="48" t="s">
        <v>19</v>
      </c>
      <c r="AB55" s="48" t="s">
        <v>19</v>
      </c>
      <c r="AC55" s="67" t="s">
        <v>19</v>
      </c>
      <c r="AD55" s="67" t="s">
        <v>19</v>
      </c>
      <c r="AE55" s="67" t="s">
        <v>19</v>
      </c>
      <c r="AF55" s="78" t="s">
        <v>19</v>
      </c>
      <c r="AG55" s="67" t="s">
        <v>19</v>
      </c>
      <c r="AH55" s="48" t="s">
        <v>19</v>
      </c>
      <c r="AI55" s="67" t="s">
        <v>19</v>
      </c>
      <c r="AJ55" s="67" t="s">
        <v>19</v>
      </c>
      <c r="AK55" s="67" t="s">
        <v>19</v>
      </c>
      <c r="AL55" s="67" t="s">
        <v>19</v>
      </c>
      <c r="AM55" s="1182" t="s">
        <v>19</v>
      </c>
      <c r="AN55" s="92"/>
    </row>
    <row r="56" spans="2:40" ht="13.5">
      <c r="B56" s="992"/>
      <c r="C56" s="987" t="s">
        <v>28</v>
      </c>
      <c r="D56" s="962">
        <v>9662100</v>
      </c>
      <c r="E56" s="962">
        <v>11261340</v>
      </c>
      <c r="F56" s="962">
        <v>12348121</v>
      </c>
      <c r="G56" s="962">
        <v>12239372</v>
      </c>
      <c r="H56" s="962">
        <v>11104991</v>
      </c>
      <c r="I56" s="962">
        <v>13070015</v>
      </c>
      <c r="J56" s="962">
        <v>14353877</v>
      </c>
      <c r="K56" s="962">
        <v>14121751</v>
      </c>
      <c r="L56" s="962">
        <v>14637914</v>
      </c>
      <c r="M56" s="962">
        <v>13484084</v>
      </c>
      <c r="N56" s="962">
        <v>16103147</v>
      </c>
      <c r="O56" s="962">
        <v>16751128</v>
      </c>
      <c r="P56" s="962">
        <v>14662688</v>
      </c>
      <c r="Q56" s="962">
        <v>13763563</v>
      </c>
      <c r="R56" s="962">
        <v>13757275</v>
      </c>
      <c r="S56" s="962">
        <v>14820548</v>
      </c>
      <c r="T56" s="48" t="s">
        <v>19</v>
      </c>
      <c r="U56" s="48" t="s">
        <v>19</v>
      </c>
      <c r="V56" s="48" t="s">
        <v>19</v>
      </c>
      <c r="W56" s="48" t="s">
        <v>19</v>
      </c>
      <c r="X56" s="48" t="s">
        <v>19</v>
      </c>
      <c r="Y56" s="48" t="s">
        <v>19</v>
      </c>
      <c r="Z56" s="48" t="s">
        <v>19</v>
      </c>
      <c r="AA56" s="48" t="s">
        <v>19</v>
      </c>
      <c r="AB56" s="48" t="s">
        <v>19</v>
      </c>
      <c r="AC56" s="67" t="s">
        <v>19</v>
      </c>
      <c r="AD56" s="67" t="s">
        <v>19</v>
      </c>
      <c r="AE56" s="67" t="s">
        <v>19</v>
      </c>
      <c r="AF56" s="78" t="s">
        <v>19</v>
      </c>
      <c r="AG56" s="67" t="s">
        <v>19</v>
      </c>
      <c r="AH56" s="48" t="s">
        <v>19</v>
      </c>
      <c r="AI56" s="67" t="s">
        <v>19</v>
      </c>
      <c r="AJ56" s="67" t="s">
        <v>19</v>
      </c>
      <c r="AK56" s="67" t="s">
        <v>19</v>
      </c>
      <c r="AL56" s="67" t="s">
        <v>19</v>
      </c>
      <c r="AM56" s="1182" t="s">
        <v>19</v>
      </c>
      <c r="AN56" s="92"/>
    </row>
    <row r="57" spans="2:40" ht="13.5">
      <c r="B57" s="992"/>
      <c r="C57" s="987" t="s">
        <v>46</v>
      </c>
      <c r="D57" s="971">
        <v>3244492</v>
      </c>
      <c r="E57" s="971">
        <v>3392699</v>
      </c>
      <c r="F57" s="971">
        <v>3794817</v>
      </c>
      <c r="G57" s="971">
        <v>4322419</v>
      </c>
      <c r="H57" s="971">
        <v>4659398</v>
      </c>
      <c r="I57" s="971">
        <v>5743933</v>
      </c>
      <c r="J57" s="971">
        <v>6178936</v>
      </c>
      <c r="K57" s="971">
        <v>5788602</v>
      </c>
      <c r="L57" s="971">
        <v>5427270</v>
      </c>
      <c r="M57" s="971">
        <v>5410384</v>
      </c>
      <c r="N57" s="971">
        <v>5577864</v>
      </c>
      <c r="O57" s="971">
        <v>5664562</v>
      </c>
      <c r="P57" s="971">
        <v>5787603</v>
      </c>
      <c r="Q57" s="971">
        <v>6690745</v>
      </c>
      <c r="R57" s="971">
        <v>5806589</v>
      </c>
      <c r="S57" s="971">
        <v>5652055</v>
      </c>
      <c r="T57" s="1123" t="s">
        <v>19</v>
      </c>
      <c r="U57" s="1123" t="s">
        <v>19</v>
      </c>
      <c r="V57" s="48" t="s">
        <v>19</v>
      </c>
      <c r="W57" s="48" t="s">
        <v>19</v>
      </c>
      <c r="X57" s="48" t="s">
        <v>19</v>
      </c>
      <c r="Y57" s="48" t="s">
        <v>19</v>
      </c>
      <c r="Z57" s="48" t="s">
        <v>19</v>
      </c>
      <c r="AA57" s="48" t="s">
        <v>19</v>
      </c>
      <c r="AB57" s="48" t="s">
        <v>19</v>
      </c>
      <c r="AC57" s="67" t="s">
        <v>19</v>
      </c>
      <c r="AD57" s="67" t="s">
        <v>19</v>
      </c>
      <c r="AE57" s="67" t="s">
        <v>19</v>
      </c>
      <c r="AF57" s="78" t="s">
        <v>19</v>
      </c>
      <c r="AG57" s="67" t="s">
        <v>19</v>
      </c>
      <c r="AH57" s="48" t="s">
        <v>19</v>
      </c>
      <c r="AI57" s="67" t="s">
        <v>19</v>
      </c>
      <c r="AJ57" s="67" t="s">
        <v>19</v>
      </c>
      <c r="AK57" s="67" t="s">
        <v>19</v>
      </c>
      <c r="AL57" s="67" t="s">
        <v>19</v>
      </c>
      <c r="AM57" s="1182" t="s">
        <v>19</v>
      </c>
      <c r="AN57" s="92"/>
    </row>
    <row r="58" spans="2:40" ht="13.5">
      <c r="B58" s="990"/>
      <c r="C58" s="988" t="s">
        <v>47</v>
      </c>
      <c r="D58" s="963">
        <v>2358219</v>
      </c>
      <c r="E58" s="963">
        <v>2559698</v>
      </c>
      <c r="F58" s="963">
        <v>2830932</v>
      </c>
      <c r="G58" s="963">
        <v>2799501</v>
      </c>
      <c r="H58" s="963">
        <v>2902552</v>
      </c>
      <c r="I58" s="963">
        <v>3322824</v>
      </c>
      <c r="J58" s="963">
        <v>4012752</v>
      </c>
      <c r="K58" s="963">
        <v>3265834</v>
      </c>
      <c r="L58" s="963">
        <v>3624030</v>
      </c>
      <c r="M58" s="963">
        <v>3643776</v>
      </c>
      <c r="N58" s="963">
        <v>3311913</v>
      </c>
      <c r="O58" s="963">
        <v>3652137</v>
      </c>
      <c r="P58" s="963">
        <v>4002165</v>
      </c>
      <c r="Q58" s="963">
        <v>3763788</v>
      </c>
      <c r="R58" s="963">
        <v>3446811</v>
      </c>
      <c r="S58" s="963">
        <v>4133500</v>
      </c>
      <c r="T58" s="87" t="s">
        <v>19</v>
      </c>
      <c r="U58" s="87" t="s">
        <v>19</v>
      </c>
      <c r="V58" s="48" t="s">
        <v>19</v>
      </c>
      <c r="W58" s="48" t="s">
        <v>19</v>
      </c>
      <c r="X58" s="48" t="s">
        <v>19</v>
      </c>
      <c r="Y58" s="48" t="s">
        <v>19</v>
      </c>
      <c r="Z58" s="48" t="s">
        <v>19</v>
      </c>
      <c r="AA58" s="48" t="s">
        <v>19</v>
      </c>
      <c r="AB58" s="48" t="s">
        <v>19</v>
      </c>
      <c r="AC58" s="67" t="s">
        <v>19</v>
      </c>
      <c r="AD58" s="67" t="s">
        <v>19</v>
      </c>
      <c r="AE58" s="67" t="s">
        <v>19</v>
      </c>
      <c r="AF58" s="78" t="s">
        <v>19</v>
      </c>
      <c r="AG58" s="67" t="s">
        <v>19</v>
      </c>
      <c r="AH58" s="48" t="s">
        <v>19</v>
      </c>
      <c r="AI58" s="67" t="s">
        <v>19</v>
      </c>
      <c r="AJ58" s="67" t="s">
        <v>19</v>
      </c>
      <c r="AK58" s="67" t="s">
        <v>19</v>
      </c>
      <c r="AL58" s="67" t="s">
        <v>19</v>
      </c>
      <c r="AM58" s="1182" t="s">
        <v>19</v>
      </c>
      <c r="AN58" s="92"/>
    </row>
    <row r="59" spans="2:40" ht="13.5">
      <c r="B59" s="982">
        <v>13</v>
      </c>
      <c r="C59" s="983" t="s">
        <v>93</v>
      </c>
      <c r="D59" s="964" t="s">
        <v>19</v>
      </c>
      <c r="E59" s="964" t="s">
        <v>19</v>
      </c>
      <c r="F59" s="964" t="s">
        <v>19</v>
      </c>
      <c r="G59" s="964" t="s">
        <v>19</v>
      </c>
      <c r="H59" s="964" t="s">
        <v>19</v>
      </c>
      <c r="I59" s="964" t="s">
        <v>19</v>
      </c>
      <c r="J59" s="964" t="s">
        <v>19</v>
      </c>
      <c r="K59" s="964" t="s">
        <v>19</v>
      </c>
      <c r="L59" s="964" t="s">
        <v>19</v>
      </c>
      <c r="M59" s="964" t="s">
        <v>19</v>
      </c>
      <c r="N59" s="964" t="s">
        <v>219</v>
      </c>
      <c r="O59" s="964" t="s">
        <v>19</v>
      </c>
      <c r="P59" s="964" t="s">
        <v>19</v>
      </c>
      <c r="Q59" s="964" t="s">
        <v>19</v>
      </c>
      <c r="R59" s="964" t="s">
        <v>19</v>
      </c>
      <c r="S59" s="964" t="s">
        <v>19</v>
      </c>
      <c r="T59" s="970" t="s">
        <v>19</v>
      </c>
      <c r="U59" s="970">
        <v>27726632</v>
      </c>
      <c r="V59" s="141">
        <v>26719645</v>
      </c>
      <c r="W59" s="142">
        <v>25529710</v>
      </c>
      <c r="X59" s="142">
        <v>26826973</v>
      </c>
      <c r="Y59" s="142">
        <v>24202157</v>
      </c>
      <c r="Z59" s="142">
        <v>26204124</v>
      </c>
      <c r="AA59" s="142">
        <v>27304972</v>
      </c>
      <c r="AB59" s="142">
        <v>26717192</v>
      </c>
      <c r="AC59" s="143">
        <v>25200114</v>
      </c>
      <c r="AD59" s="143">
        <v>26185484</v>
      </c>
      <c r="AE59" s="143">
        <v>29167343</v>
      </c>
      <c r="AF59" s="144">
        <v>25559651</v>
      </c>
      <c r="AG59" s="143">
        <v>30683450</v>
      </c>
      <c r="AH59" s="142">
        <v>31776886</v>
      </c>
      <c r="AI59" s="143">
        <v>31256171</v>
      </c>
      <c r="AJ59" s="143">
        <v>30412086</v>
      </c>
      <c r="AK59" s="143">
        <v>35510953</v>
      </c>
      <c r="AL59" s="143">
        <v>32102809</v>
      </c>
      <c r="AM59" s="1184">
        <v>31789972</v>
      </c>
      <c r="AN59" s="145"/>
    </row>
    <row r="60" spans="2:40" ht="13.5">
      <c r="B60" s="989"/>
      <c r="C60" s="985" t="s">
        <v>23</v>
      </c>
      <c r="D60" s="972">
        <v>14282470</v>
      </c>
      <c r="E60" s="972">
        <v>15934688</v>
      </c>
      <c r="F60" s="972">
        <v>14903889</v>
      </c>
      <c r="G60" s="972">
        <v>15003116</v>
      </c>
      <c r="H60" s="972">
        <v>16056585</v>
      </c>
      <c r="I60" s="972">
        <v>15965649</v>
      </c>
      <c r="J60" s="972">
        <v>18156371</v>
      </c>
      <c r="K60" s="972">
        <v>18654738</v>
      </c>
      <c r="L60" s="972">
        <v>19553244</v>
      </c>
      <c r="M60" s="972">
        <v>21776325</v>
      </c>
      <c r="N60" s="972">
        <v>19125076</v>
      </c>
      <c r="O60" s="972">
        <v>20125883</v>
      </c>
      <c r="P60" s="972">
        <v>20076968</v>
      </c>
      <c r="Q60" s="972">
        <v>19330247</v>
      </c>
      <c r="R60" s="972">
        <v>19249828</v>
      </c>
      <c r="S60" s="972">
        <v>17744282</v>
      </c>
      <c r="T60" s="1038">
        <v>18214075</v>
      </c>
      <c r="U60" s="183" t="s">
        <v>19</v>
      </c>
      <c r="V60" s="48" t="s">
        <v>19</v>
      </c>
      <c r="W60" s="48" t="s">
        <v>19</v>
      </c>
      <c r="X60" s="48" t="s">
        <v>19</v>
      </c>
      <c r="Y60" s="48" t="s">
        <v>19</v>
      </c>
      <c r="Z60" s="48" t="s">
        <v>19</v>
      </c>
      <c r="AA60" s="48" t="s">
        <v>19</v>
      </c>
      <c r="AB60" s="48" t="s">
        <v>19</v>
      </c>
      <c r="AC60" s="67" t="s">
        <v>19</v>
      </c>
      <c r="AD60" s="67" t="s">
        <v>19</v>
      </c>
      <c r="AE60" s="67" t="s">
        <v>19</v>
      </c>
      <c r="AF60" s="78" t="s">
        <v>19</v>
      </c>
      <c r="AG60" s="67" t="s">
        <v>19</v>
      </c>
      <c r="AH60" s="48" t="s">
        <v>19</v>
      </c>
      <c r="AI60" s="67" t="s">
        <v>19</v>
      </c>
      <c r="AJ60" s="67" t="s">
        <v>19</v>
      </c>
      <c r="AK60" s="67" t="s">
        <v>19</v>
      </c>
      <c r="AL60" s="67" t="s">
        <v>19</v>
      </c>
      <c r="AM60" s="1182" t="s">
        <v>19</v>
      </c>
      <c r="AN60" s="92"/>
    </row>
    <row r="61" spans="2:40" ht="14.25" thickBot="1">
      <c r="B61" s="1000"/>
      <c r="C61" s="1001" t="s">
        <v>53</v>
      </c>
      <c r="D61" s="973">
        <v>5080633</v>
      </c>
      <c r="E61" s="973">
        <v>5708356</v>
      </c>
      <c r="F61" s="973">
        <v>6710244</v>
      </c>
      <c r="G61" s="973">
        <v>7578499</v>
      </c>
      <c r="H61" s="973">
        <v>8142832</v>
      </c>
      <c r="I61" s="973">
        <v>8562642</v>
      </c>
      <c r="J61" s="973">
        <v>11329893</v>
      </c>
      <c r="K61" s="973">
        <v>9154155</v>
      </c>
      <c r="L61" s="973">
        <v>9690260</v>
      </c>
      <c r="M61" s="973">
        <v>10480433</v>
      </c>
      <c r="N61" s="973">
        <v>12108123</v>
      </c>
      <c r="O61" s="973">
        <v>11763019</v>
      </c>
      <c r="P61" s="973">
        <v>8936183</v>
      </c>
      <c r="Q61" s="973">
        <v>8055007</v>
      </c>
      <c r="R61" s="973">
        <v>7718340</v>
      </c>
      <c r="S61" s="973">
        <v>8332742</v>
      </c>
      <c r="T61" s="1039">
        <v>9530189</v>
      </c>
      <c r="U61" s="87" t="s">
        <v>19</v>
      </c>
      <c r="V61" s="48" t="s">
        <v>19</v>
      </c>
      <c r="W61" s="48" t="s">
        <v>19</v>
      </c>
      <c r="X61" s="48" t="s">
        <v>19</v>
      </c>
      <c r="Y61" s="48" t="s">
        <v>19</v>
      </c>
      <c r="Z61" s="48" t="s">
        <v>19</v>
      </c>
      <c r="AA61" s="48" t="s">
        <v>19</v>
      </c>
      <c r="AB61" s="48" t="s">
        <v>19</v>
      </c>
      <c r="AC61" s="67" t="s">
        <v>19</v>
      </c>
      <c r="AD61" s="67" t="s">
        <v>19</v>
      </c>
      <c r="AE61" s="67" t="s">
        <v>19</v>
      </c>
      <c r="AF61" s="78" t="s">
        <v>19</v>
      </c>
      <c r="AG61" s="67" t="s">
        <v>19</v>
      </c>
      <c r="AH61" s="48" t="s">
        <v>19</v>
      </c>
      <c r="AI61" s="67" t="s">
        <v>19</v>
      </c>
      <c r="AJ61" s="67" t="s">
        <v>19</v>
      </c>
      <c r="AK61" s="67" t="s">
        <v>19</v>
      </c>
      <c r="AL61" s="67" t="s">
        <v>19</v>
      </c>
      <c r="AM61" s="1182" t="s">
        <v>19</v>
      </c>
      <c r="AN61" s="92"/>
    </row>
    <row r="62" spans="2:40" ht="13.5" customHeight="1">
      <c r="B62" s="1002">
        <v>1</v>
      </c>
      <c r="C62" s="1003" t="s">
        <v>94</v>
      </c>
      <c r="D62" s="960" t="s">
        <v>19</v>
      </c>
      <c r="E62" s="960" t="s">
        <v>19</v>
      </c>
      <c r="F62" s="960" t="s">
        <v>19</v>
      </c>
      <c r="G62" s="960" t="s">
        <v>19</v>
      </c>
      <c r="H62" s="960" t="s">
        <v>19</v>
      </c>
      <c r="I62" s="960" t="s">
        <v>19</v>
      </c>
      <c r="J62" s="960" t="s">
        <v>19</v>
      </c>
      <c r="K62" s="960" t="s">
        <v>19</v>
      </c>
      <c r="L62" s="960" t="s">
        <v>19</v>
      </c>
      <c r="M62" s="960" t="s">
        <v>19</v>
      </c>
      <c r="N62" s="960" t="s">
        <v>218</v>
      </c>
      <c r="O62" s="960" t="s">
        <v>19</v>
      </c>
      <c r="P62" s="960" t="s">
        <v>19</v>
      </c>
      <c r="Q62" s="960" t="s">
        <v>19</v>
      </c>
      <c r="R62" s="960" t="s">
        <v>19</v>
      </c>
      <c r="S62" s="960" t="s">
        <v>19</v>
      </c>
      <c r="T62" s="1035" t="s">
        <v>19</v>
      </c>
      <c r="U62" s="1035">
        <v>17351194</v>
      </c>
      <c r="V62" s="153">
        <v>16753406</v>
      </c>
      <c r="W62" s="154">
        <v>15602906</v>
      </c>
      <c r="X62" s="154">
        <v>14699545</v>
      </c>
      <c r="Y62" s="154">
        <v>13553009</v>
      </c>
      <c r="Z62" s="154">
        <v>15318416</v>
      </c>
      <c r="AA62" s="154">
        <v>15606248</v>
      </c>
      <c r="AB62" s="154">
        <v>14642701</v>
      </c>
      <c r="AC62" s="155">
        <v>14689355</v>
      </c>
      <c r="AD62" s="155">
        <v>14848094</v>
      </c>
      <c r="AE62" s="155">
        <v>14260038</v>
      </c>
      <c r="AF62" s="156">
        <v>14236811</v>
      </c>
      <c r="AG62" s="155">
        <v>13870822</v>
      </c>
      <c r="AH62" s="154">
        <v>13907595</v>
      </c>
      <c r="AI62" s="155">
        <v>14580794</v>
      </c>
      <c r="AJ62" s="155">
        <v>14449439</v>
      </c>
      <c r="AK62" s="155">
        <v>15967784</v>
      </c>
      <c r="AL62" s="155">
        <v>14371133</v>
      </c>
      <c r="AM62" s="1190">
        <v>17082506</v>
      </c>
      <c r="AN62" s="145"/>
    </row>
    <row r="63" spans="2:40" ht="13.5">
      <c r="B63" s="994"/>
      <c r="C63" s="985" t="s">
        <v>29</v>
      </c>
      <c r="D63" s="969">
        <v>1901488</v>
      </c>
      <c r="E63" s="969">
        <v>2048471</v>
      </c>
      <c r="F63" s="969">
        <v>2820212</v>
      </c>
      <c r="G63" s="969">
        <v>3124321</v>
      </c>
      <c r="H63" s="969">
        <v>3750198</v>
      </c>
      <c r="I63" s="969">
        <v>4340908</v>
      </c>
      <c r="J63" s="969">
        <v>3793374</v>
      </c>
      <c r="K63" s="969">
        <v>3461543</v>
      </c>
      <c r="L63" s="969">
        <v>4190853</v>
      </c>
      <c r="M63" s="969">
        <v>4939008</v>
      </c>
      <c r="N63" s="969">
        <v>3873224</v>
      </c>
      <c r="O63" s="969">
        <v>4647026</v>
      </c>
      <c r="P63" s="969">
        <v>5210366</v>
      </c>
      <c r="Q63" s="969">
        <v>4249933</v>
      </c>
      <c r="R63" s="969">
        <v>4041991</v>
      </c>
      <c r="S63" s="969">
        <v>3842210</v>
      </c>
      <c r="T63" s="1041">
        <v>3538636</v>
      </c>
      <c r="U63" s="182" t="s">
        <v>19</v>
      </c>
      <c r="V63" s="48" t="s">
        <v>19</v>
      </c>
      <c r="W63" s="48" t="s">
        <v>19</v>
      </c>
      <c r="X63" s="48" t="s">
        <v>19</v>
      </c>
      <c r="Y63" s="48" t="s">
        <v>19</v>
      </c>
      <c r="Z63" s="48" t="s">
        <v>19</v>
      </c>
      <c r="AA63" s="48" t="s">
        <v>19</v>
      </c>
      <c r="AB63" s="48" t="s">
        <v>19</v>
      </c>
      <c r="AC63" s="67" t="s">
        <v>19</v>
      </c>
      <c r="AD63" s="67" t="s">
        <v>19</v>
      </c>
      <c r="AE63" s="67" t="s">
        <v>19</v>
      </c>
      <c r="AF63" s="78" t="s">
        <v>19</v>
      </c>
      <c r="AG63" s="67" t="s">
        <v>19</v>
      </c>
      <c r="AH63" s="48" t="s">
        <v>19</v>
      </c>
      <c r="AI63" s="67" t="s">
        <v>19</v>
      </c>
      <c r="AJ63" s="67" t="s">
        <v>19</v>
      </c>
      <c r="AK63" s="67" t="s">
        <v>19</v>
      </c>
      <c r="AL63" s="67" t="s">
        <v>19</v>
      </c>
      <c r="AM63" s="1182" t="s">
        <v>19</v>
      </c>
      <c r="AN63" s="92"/>
    </row>
    <row r="64" spans="2:40" ht="13.5">
      <c r="B64" s="992"/>
      <c r="C64" s="987" t="s">
        <v>30</v>
      </c>
      <c r="D64" s="968">
        <v>2760150</v>
      </c>
      <c r="E64" s="968">
        <v>2840127</v>
      </c>
      <c r="F64" s="968">
        <v>3540576</v>
      </c>
      <c r="G64" s="968">
        <v>4053552</v>
      </c>
      <c r="H64" s="968">
        <v>4655026</v>
      </c>
      <c r="I64" s="968">
        <v>5271043</v>
      </c>
      <c r="J64" s="968">
        <v>5023911</v>
      </c>
      <c r="K64" s="968">
        <v>5186815</v>
      </c>
      <c r="L64" s="968">
        <v>5531849</v>
      </c>
      <c r="M64" s="968">
        <v>6415297</v>
      </c>
      <c r="N64" s="968">
        <v>4921121</v>
      </c>
      <c r="O64" s="968">
        <v>5883594</v>
      </c>
      <c r="P64" s="968">
        <v>5972435</v>
      </c>
      <c r="Q64" s="968">
        <v>4640645</v>
      </c>
      <c r="R64" s="968">
        <v>4526560</v>
      </c>
      <c r="S64" s="968">
        <v>4802106</v>
      </c>
      <c r="T64" s="968">
        <v>4302710</v>
      </c>
      <c r="U64" s="65" t="s">
        <v>19</v>
      </c>
      <c r="V64" s="48" t="s">
        <v>19</v>
      </c>
      <c r="W64" s="48" t="s">
        <v>19</v>
      </c>
      <c r="X64" s="48" t="s">
        <v>19</v>
      </c>
      <c r="Y64" s="48" t="s">
        <v>19</v>
      </c>
      <c r="Z64" s="48" t="s">
        <v>19</v>
      </c>
      <c r="AA64" s="48" t="s">
        <v>19</v>
      </c>
      <c r="AB64" s="48" t="s">
        <v>19</v>
      </c>
      <c r="AC64" s="67" t="s">
        <v>19</v>
      </c>
      <c r="AD64" s="67" t="s">
        <v>19</v>
      </c>
      <c r="AE64" s="67" t="s">
        <v>19</v>
      </c>
      <c r="AF64" s="78" t="s">
        <v>19</v>
      </c>
      <c r="AG64" s="67" t="s">
        <v>19</v>
      </c>
      <c r="AH64" s="48" t="s">
        <v>19</v>
      </c>
      <c r="AI64" s="67" t="s">
        <v>19</v>
      </c>
      <c r="AJ64" s="67" t="s">
        <v>19</v>
      </c>
      <c r="AK64" s="67" t="s">
        <v>19</v>
      </c>
      <c r="AL64" s="67" t="s">
        <v>19</v>
      </c>
      <c r="AM64" s="1182" t="s">
        <v>19</v>
      </c>
      <c r="AN64" s="92"/>
    </row>
    <row r="65" spans="2:40" ht="13.5">
      <c r="B65" s="992"/>
      <c r="C65" s="987" t="s">
        <v>31</v>
      </c>
      <c r="D65" s="968">
        <v>3415874</v>
      </c>
      <c r="E65" s="968">
        <v>3329688</v>
      </c>
      <c r="F65" s="968">
        <v>4334713</v>
      </c>
      <c r="G65" s="968">
        <v>4432741</v>
      </c>
      <c r="H65" s="968">
        <v>5262040</v>
      </c>
      <c r="I65" s="968">
        <v>6817470</v>
      </c>
      <c r="J65" s="968">
        <v>6696157</v>
      </c>
      <c r="K65" s="968">
        <v>6178896</v>
      </c>
      <c r="L65" s="968">
        <v>6777781</v>
      </c>
      <c r="M65" s="968">
        <v>6233743</v>
      </c>
      <c r="N65" s="968">
        <v>6018593</v>
      </c>
      <c r="O65" s="968">
        <v>6375278</v>
      </c>
      <c r="P65" s="968">
        <v>5749535</v>
      </c>
      <c r="Q65" s="968">
        <v>5312859</v>
      </c>
      <c r="R65" s="968">
        <v>5228828</v>
      </c>
      <c r="S65" s="968">
        <v>5238623</v>
      </c>
      <c r="T65" s="968">
        <v>4661854</v>
      </c>
      <c r="U65" s="65" t="s">
        <v>19</v>
      </c>
      <c r="V65" s="48" t="s">
        <v>19</v>
      </c>
      <c r="W65" s="48" t="s">
        <v>19</v>
      </c>
      <c r="X65" s="48" t="s">
        <v>19</v>
      </c>
      <c r="Y65" s="48" t="s">
        <v>19</v>
      </c>
      <c r="Z65" s="48" t="s">
        <v>19</v>
      </c>
      <c r="AA65" s="48" t="s">
        <v>19</v>
      </c>
      <c r="AB65" s="48" t="s">
        <v>19</v>
      </c>
      <c r="AC65" s="67" t="s">
        <v>19</v>
      </c>
      <c r="AD65" s="67" t="s">
        <v>19</v>
      </c>
      <c r="AE65" s="67" t="s">
        <v>19</v>
      </c>
      <c r="AF65" s="78" t="s">
        <v>19</v>
      </c>
      <c r="AG65" s="67" t="s">
        <v>19</v>
      </c>
      <c r="AH65" s="48" t="s">
        <v>19</v>
      </c>
      <c r="AI65" s="67" t="s">
        <v>19</v>
      </c>
      <c r="AJ65" s="67" t="s">
        <v>19</v>
      </c>
      <c r="AK65" s="67" t="s">
        <v>19</v>
      </c>
      <c r="AL65" s="67" t="s">
        <v>19</v>
      </c>
      <c r="AM65" s="1182" t="s">
        <v>19</v>
      </c>
      <c r="AN65" s="92"/>
    </row>
    <row r="66" spans="2:40" ht="13.5">
      <c r="B66" s="990"/>
      <c r="C66" s="988" t="s">
        <v>32</v>
      </c>
      <c r="D66" s="97">
        <v>3222109</v>
      </c>
      <c r="E66" s="97">
        <v>3145711</v>
      </c>
      <c r="F66" s="97">
        <v>3643424</v>
      </c>
      <c r="G66" s="97">
        <v>3934703</v>
      </c>
      <c r="H66" s="97">
        <v>4066978</v>
      </c>
      <c r="I66" s="97">
        <v>4563077</v>
      </c>
      <c r="J66" s="97">
        <v>4794062</v>
      </c>
      <c r="K66" s="97">
        <v>5357851</v>
      </c>
      <c r="L66" s="97">
        <v>5122024</v>
      </c>
      <c r="M66" s="97">
        <v>5202430</v>
      </c>
      <c r="N66" s="97">
        <v>5722465</v>
      </c>
      <c r="O66" s="97">
        <v>4994106</v>
      </c>
      <c r="P66" s="97">
        <v>5038613</v>
      </c>
      <c r="Q66" s="97">
        <v>4546481</v>
      </c>
      <c r="R66" s="97">
        <v>4179232</v>
      </c>
      <c r="S66" s="97">
        <v>3921491</v>
      </c>
      <c r="T66" s="97">
        <v>3916142</v>
      </c>
      <c r="U66" s="1124" t="s">
        <v>19</v>
      </c>
      <c r="V66" s="49" t="s">
        <v>19</v>
      </c>
      <c r="W66" s="49" t="s">
        <v>19</v>
      </c>
      <c r="X66" s="49" t="s">
        <v>19</v>
      </c>
      <c r="Y66" s="49" t="s">
        <v>19</v>
      </c>
      <c r="Z66" s="49" t="s">
        <v>19</v>
      </c>
      <c r="AA66" s="49" t="s">
        <v>19</v>
      </c>
      <c r="AB66" s="49" t="s">
        <v>19</v>
      </c>
      <c r="AC66" s="68" t="s">
        <v>19</v>
      </c>
      <c r="AD66" s="68" t="s">
        <v>19</v>
      </c>
      <c r="AE66" s="68" t="s">
        <v>19</v>
      </c>
      <c r="AF66" s="79" t="s">
        <v>19</v>
      </c>
      <c r="AG66" s="68" t="s">
        <v>19</v>
      </c>
      <c r="AH66" s="49" t="s">
        <v>19</v>
      </c>
      <c r="AI66" s="68" t="s">
        <v>19</v>
      </c>
      <c r="AJ66" s="68" t="s">
        <v>19</v>
      </c>
      <c r="AK66" s="68" t="s">
        <v>19</v>
      </c>
      <c r="AL66" s="68" t="s">
        <v>19</v>
      </c>
      <c r="AM66" s="1183" t="s">
        <v>19</v>
      </c>
      <c r="AN66" s="92"/>
    </row>
    <row r="67" spans="2:40" ht="13.5">
      <c r="B67" s="982">
        <v>2</v>
      </c>
      <c r="C67" s="983" t="s">
        <v>33</v>
      </c>
      <c r="D67" s="59">
        <v>2611355</v>
      </c>
      <c r="E67" s="59">
        <v>3159975</v>
      </c>
      <c r="F67" s="59">
        <v>3755624</v>
      </c>
      <c r="G67" s="59">
        <v>3835622</v>
      </c>
      <c r="H67" s="59">
        <v>4526205</v>
      </c>
      <c r="I67" s="59">
        <v>3981724</v>
      </c>
      <c r="J67" s="59">
        <v>3860563</v>
      </c>
      <c r="K67" s="59">
        <v>4468381</v>
      </c>
      <c r="L67" s="59">
        <v>4519764</v>
      </c>
      <c r="M67" s="59">
        <v>4726755</v>
      </c>
      <c r="N67" s="59">
        <v>4423446</v>
      </c>
      <c r="O67" s="59">
        <v>4632155</v>
      </c>
      <c r="P67" s="59">
        <v>4069301</v>
      </c>
      <c r="Q67" s="59">
        <v>4300607</v>
      </c>
      <c r="R67" s="59">
        <v>3979409</v>
      </c>
      <c r="S67" s="59">
        <v>3649774</v>
      </c>
      <c r="T67" s="59">
        <v>3618623</v>
      </c>
      <c r="U67" s="59">
        <v>3636543</v>
      </c>
      <c r="V67" s="54">
        <v>4345528</v>
      </c>
      <c r="W67" s="59">
        <v>3576641</v>
      </c>
      <c r="X67" s="59">
        <v>4686019</v>
      </c>
      <c r="Y67" s="59">
        <v>4016408</v>
      </c>
      <c r="Z67" s="59">
        <v>4464346</v>
      </c>
      <c r="AA67" s="59">
        <v>3710448</v>
      </c>
      <c r="AB67" s="59">
        <v>4170598</v>
      </c>
      <c r="AC67" s="72">
        <v>4804965</v>
      </c>
      <c r="AD67" s="72">
        <v>3775325</v>
      </c>
      <c r="AE67" s="72">
        <v>3831262</v>
      </c>
      <c r="AF67" s="83">
        <v>4538785</v>
      </c>
      <c r="AG67" s="72">
        <v>4409213</v>
      </c>
      <c r="AH67" s="59">
        <v>4246092</v>
      </c>
      <c r="AI67" s="72">
        <v>5798307</v>
      </c>
      <c r="AJ67" s="72">
        <v>3863781</v>
      </c>
      <c r="AK67" s="72">
        <v>4651580</v>
      </c>
      <c r="AL67" s="72">
        <v>4527519</v>
      </c>
      <c r="AM67" s="1191">
        <v>4415173</v>
      </c>
      <c r="AN67" s="122"/>
    </row>
    <row r="68" spans="2:40" ht="13.5">
      <c r="B68" s="982">
        <v>3</v>
      </c>
      <c r="C68" s="983" t="s">
        <v>42</v>
      </c>
      <c r="D68" s="60">
        <v>2337179</v>
      </c>
      <c r="E68" s="60">
        <v>2872966</v>
      </c>
      <c r="F68" s="60">
        <v>3081891</v>
      </c>
      <c r="G68" s="60">
        <v>3552900</v>
      </c>
      <c r="H68" s="60">
        <v>3787824</v>
      </c>
      <c r="I68" s="60">
        <v>5085527</v>
      </c>
      <c r="J68" s="60">
        <v>5060414</v>
      </c>
      <c r="K68" s="60">
        <v>5296247</v>
      </c>
      <c r="L68" s="60">
        <v>5789222</v>
      </c>
      <c r="M68" s="60">
        <v>5516600</v>
      </c>
      <c r="N68" s="60">
        <v>5664812</v>
      </c>
      <c r="O68" s="60">
        <v>5935101</v>
      </c>
      <c r="P68" s="60">
        <v>4349619</v>
      </c>
      <c r="Q68" s="60">
        <v>3879346</v>
      </c>
      <c r="R68" s="60">
        <v>3844268</v>
      </c>
      <c r="S68" s="60">
        <v>3904837</v>
      </c>
      <c r="T68" s="60">
        <v>4149153</v>
      </c>
      <c r="U68" s="60">
        <v>4416530</v>
      </c>
      <c r="V68" s="51">
        <v>4515175</v>
      </c>
      <c r="W68" s="60">
        <v>3483561</v>
      </c>
      <c r="X68" s="60">
        <v>4102287</v>
      </c>
      <c r="Y68" s="60">
        <v>3334851</v>
      </c>
      <c r="Z68" s="60">
        <v>4427905</v>
      </c>
      <c r="AA68" s="60">
        <v>4264748</v>
      </c>
      <c r="AB68" s="60">
        <v>4491289</v>
      </c>
      <c r="AC68" s="73">
        <v>4235941</v>
      </c>
      <c r="AD68" s="73">
        <v>3971702</v>
      </c>
      <c r="AE68" s="73">
        <v>4425627</v>
      </c>
      <c r="AF68" s="84">
        <v>3331392</v>
      </c>
      <c r="AG68" s="73">
        <v>3188286</v>
      </c>
      <c r="AH68" s="60">
        <v>4121298</v>
      </c>
      <c r="AI68" s="73">
        <v>4296502</v>
      </c>
      <c r="AJ68" s="73">
        <v>3180337</v>
      </c>
      <c r="AK68" s="73">
        <v>3964853</v>
      </c>
      <c r="AL68" s="73">
        <v>4115795</v>
      </c>
      <c r="AM68" s="1192">
        <v>3512917</v>
      </c>
      <c r="AN68" s="120"/>
    </row>
    <row r="69" spans="2:40" ht="13.5">
      <c r="B69" s="982">
        <v>4</v>
      </c>
      <c r="C69" s="983" t="s">
        <v>44</v>
      </c>
      <c r="D69" s="60">
        <v>3425891</v>
      </c>
      <c r="E69" s="60">
        <v>3729685</v>
      </c>
      <c r="F69" s="60">
        <v>4091015</v>
      </c>
      <c r="G69" s="60">
        <v>4577138</v>
      </c>
      <c r="H69" s="60">
        <v>4852453</v>
      </c>
      <c r="I69" s="60">
        <v>5257527</v>
      </c>
      <c r="J69" s="60">
        <v>6589482</v>
      </c>
      <c r="K69" s="60">
        <v>6791721</v>
      </c>
      <c r="L69" s="60">
        <v>7158589</v>
      </c>
      <c r="M69" s="60">
        <v>6682053</v>
      </c>
      <c r="N69" s="60">
        <v>6260428</v>
      </c>
      <c r="O69" s="60">
        <v>6204603</v>
      </c>
      <c r="P69" s="60">
        <v>5973205</v>
      </c>
      <c r="Q69" s="60">
        <v>5510645</v>
      </c>
      <c r="R69" s="60">
        <v>5753623</v>
      </c>
      <c r="S69" s="60">
        <v>5379188</v>
      </c>
      <c r="T69" s="60">
        <v>5670466</v>
      </c>
      <c r="U69" s="60">
        <v>5797932</v>
      </c>
      <c r="V69" s="51">
        <v>5393853</v>
      </c>
      <c r="W69" s="60">
        <v>4944149</v>
      </c>
      <c r="X69" s="60">
        <v>5151344</v>
      </c>
      <c r="Y69" s="60">
        <v>5379192</v>
      </c>
      <c r="Z69" s="60">
        <v>5462218</v>
      </c>
      <c r="AA69" s="60">
        <v>5742814</v>
      </c>
      <c r="AB69" s="60">
        <v>6058320</v>
      </c>
      <c r="AC69" s="73">
        <v>5454454</v>
      </c>
      <c r="AD69" s="73">
        <v>5491774</v>
      </c>
      <c r="AE69" s="73">
        <v>5607451</v>
      </c>
      <c r="AF69" s="84">
        <v>5672570</v>
      </c>
      <c r="AG69" s="73">
        <v>5690738</v>
      </c>
      <c r="AH69" s="60">
        <v>5705413</v>
      </c>
      <c r="AI69" s="73">
        <v>5945846</v>
      </c>
      <c r="AJ69" s="73">
        <v>5884603</v>
      </c>
      <c r="AK69" s="73">
        <v>8086444</v>
      </c>
      <c r="AL69" s="73">
        <v>6934168</v>
      </c>
      <c r="AM69" s="1192">
        <v>7337680</v>
      </c>
      <c r="AN69" s="120"/>
    </row>
    <row r="70" spans="2:40" ht="13.5">
      <c r="B70" s="982">
        <v>5</v>
      </c>
      <c r="C70" s="983" t="s">
        <v>45</v>
      </c>
      <c r="D70" s="60">
        <v>3440704</v>
      </c>
      <c r="E70" s="60">
        <v>3427595</v>
      </c>
      <c r="F70" s="60">
        <v>4031716</v>
      </c>
      <c r="G70" s="60">
        <v>4383462</v>
      </c>
      <c r="H70" s="60">
        <v>5217726</v>
      </c>
      <c r="I70" s="60">
        <v>6024164</v>
      </c>
      <c r="J70" s="60">
        <v>5928972</v>
      </c>
      <c r="K70" s="60">
        <v>5704980</v>
      </c>
      <c r="L70" s="60">
        <v>5627368</v>
      </c>
      <c r="M70" s="60">
        <v>5700460</v>
      </c>
      <c r="N70" s="60">
        <v>5796011</v>
      </c>
      <c r="O70" s="60">
        <v>5845812</v>
      </c>
      <c r="P70" s="60">
        <v>5933315</v>
      </c>
      <c r="Q70" s="60">
        <v>5224759</v>
      </c>
      <c r="R70" s="60">
        <v>5210686</v>
      </c>
      <c r="S70" s="60">
        <v>5225452</v>
      </c>
      <c r="T70" s="60">
        <v>5144704</v>
      </c>
      <c r="U70" s="60">
        <v>5362405</v>
      </c>
      <c r="V70" s="51">
        <v>4845252</v>
      </c>
      <c r="W70" s="60">
        <v>4631839</v>
      </c>
      <c r="X70" s="60">
        <v>4655321</v>
      </c>
      <c r="Y70" s="60">
        <v>4597472</v>
      </c>
      <c r="Z70" s="60">
        <v>5503044</v>
      </c>
      <c r="AA70" s="60">
        <v>5589015</v>
      </c>
      <c r="AB70" s="60">
        <v>4916983</v>
      </c>
      <c r="AC70" s="73">
        <v>4909701</v>
      </c>
      <c r="AD70" s="73">
        <v>5046170</v>
      </c>
      <c r="AE70" s="73">
        <v>5104655</v>
      </c>
      <c r="AF70" s="84">
        <v>5062604</v>
      </c>
      <c r="AG70" s="73">
        <v>4953163</v>
      </c>
      <c r="AH70" s="60">
        <v>4977442</v>
      </c>
      <c r="AI70" s="73">
        <v>4872071</v>
      </c>
      <c r="AJ70" s="73">
        <v>4978883</v>
      </c>
      <c r="AK70" s="73">
        <v>6556654</v>
      </c>
      <c r="AL70" s="73">
        <v>7238719</v>
      </c>
      <c r="AM70" s="1192">
        <v>6177549</v>
      </c>
      <c r="AN70" s="120"/>
    </row>
    <row r="71" spans="2:40" ht="14.25" thickBot="1">
      <c r="B71" s="1004">
        <v>6</v>
      </c>
      <c r="C71" s="1005" t="s">
        <v>64</v>
      </c>
      <c r="D71" s="105">
        <v>2865339</v>
      </c>
      <c r="E71" s="105">
        <v>2609367</v>
      </c>
      <c r="F71" s="105">
        <v>3184338</v>
      </c>
      <c r="G71" s="105">
        <v>3218814</v>
      </c>
      <c r="H71" s="105">
        <v>3530642</v>
      </c>
      <c r="I71" s="105">
        <v>3816669</v>
      </c>
      <c r="J71" s="105">
        <v>4044786</v>
      </c>
      <c r="K71" s="105">
        <v>4051229</v>
      </c>
      <c r="L71" s="105">
        <v>4922890</v>
      </c>
      <c r="M71" s="105">
        <v>3994297</v>
      </c>
      <c r="N71" s="105">
        <v>4962339</v>
      </c>
      <c r="O71" s="105">
        <v>4620484</v>
      </c>
      <c r="P71" s="105">
        <v>4386780</v>
      </c>
      <c r="Q71" s="105">
        <v>3718748</v>
      </c>
      <c r="R71" s="105">
        <v>3793985</v>
      </c>
      <c r="S71" s="105">
        <v>3666040</v>
      </c>
      <c r="T71" s="105">
        <v>3757012</v>
      </c>
      <c r="U71" s="105">
        <v>4067920</v>
      </c>
      <c r="V71" s="104">
        <v>2927101</v>
      </c>
      <c r="W71" s="105">
        <v>3410622</v>
      </c>
      <c r="X71" s="105">
        <v>3002728</v>
      </c>
      <c r="Y71" s="105">
        <v>3000201</v>
      </c>
      <c r="Z71" s="105">
        <v>3201831</v>
      </c>
      <c r="AA71" s="105">
        <v>3877988</v>
      </c>
      <c r="AB71" s="105">
        <v>3144177</v>
      </c>
      <c r="AC71" s="106">
        <v>2911430</v>
      </c>
      <c r="AD71" s="106">
        <v>3437005</v>
      </c>
      <c r="AE71" s="106">
        <v>2910187</v>
      </c>
      <c r="AF71" s="107">
        <v>2982062</v>
      </c>
      <c r="AG71" s="106">
        <v>2904645</v>
      </c>
      <c r="AH71" s="105">
        <v>2737433</v>
      </c>
      <c r="AI71" s="106">
        <v>2882524</v>
      </c>
      <c r="AJ71" s="106">
        <v>2943632</v>
      </c>
      <c r="AK71" s="106">
        <v>3397210</v>
      </c>
      <c r="AL71" s="106">
        <v>3808624</v>
      </c>
      <c r="AM71" s="1193">
        <v>3297368</v>
      </c>
      <c r="AN71" s="120"/>
    </row>
    <row r="72" spans="2:40" ht="14.25" thickBot="1">
      <c r="B72" s="1006"/>
      <c r="C72" s="1007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8"/>
      <c r="W72" s="169"/>
      <c r="X72" s="169"/>
      <c r="Y72" s="169"/>
      <c r="Z72" s="169"/>
      <c r="AA72" s="169"/>
      <c r="AB72" s="169"/>
      <c r="AC72" s="173"/>
      <c r="AD72" s="173"/>
      <c r="AE72" s="173"/>
      <c r="AF72" s="177"/>
      <c r="AG72" s="173"/>
      <c r="AH72" s="169"/>
      <c r="AI72" s="1204"/>
      <c r="AJ72" s="173"/>
      <c r="AK72" s="173"/>
      <c r="AL72" s="173"/>
      <c r="AM72" s="1203"/>
      <c r="AN72" s="122"/>
    </row>
    <row r="73" spans="2:40" ht="14.25" thickBot="1">
      <c r="B73" s="1008"/>
      <c r="C73" s="1009" t="s">
        <v>99</v>
      </c>
      <c r="D73" s="62">
        <f aca="true" t="shared" si="0" ref="D73:M73">SUM(D5,D11,D14,D21,D28,D29,D31,D40,D43,D48,D51,D55,D56,D60)</f>
        <v>293214402</v>
      </c>
      <c r="E73" s="62">
        <f t="shared" si="0"/>
        <v>304567928</v>
      </c>
      <c r="F73" s="62">
        <f t="shared" si="0"/>
        <v>332362807</v>
      </c>
      <c r="G73" s="62">
        <f t="shared" si="0"/>
        <v>350520061</v>
      </c>
      <c r="H73" s="62">
        <f t="shared" si="0"/>
        <v>377839362</v>
      </c>
      <c r="I73" s="62">
        <f t="shared" si="0"/>
        <v>408416542</v>
      </c>
      <c r="J73" s="62">
        <f t="shared" si="0"/>
        <v>425587401</v>
      </c>
      <c r="K73" s="62">
        <f t="shared" si="0"/>
        <v>412338380</v>
      </c>
      <c r="L73" s="62">
        <f t="shared" si="0"/>
        <v>425526560</v>
      </c>
      <c r="M73" s="62">
        <f t="shared" si="0"/>
        <v>432284268</v>
      </c>
      <c r="N73" s="62">
        <f aca="true" t="shared" si="1" ref="N73:S73">SUM(N5,N11,N14,N21,N28,N29,N31,N40,N43,N48,N51,N55,N56,N60)</f>
        <v>439953554</v>
      </c>
      <c r="O73" s="62">
        <f t="shared" si="1"/>
        <v>448148532</v>
      </c>
      <c r="P73" s="62">
        <f t="shared" si="1"/>
        <v>465226912</v>
      </c>
      <c r="Q73" s="62">
        <f t="shared" si="1"/>
        <v>451528343</v>
      </c>
      <c r="R73" s="62">
        <f t="shared" si="1"/>
        <v>452076852</v>
      </c>
      <c r="S73" s="62">
        <f t="shared" si="1"/>
        <v>448875929</v>
      </c>
      <c r="T73" s="62">
        <f>SUM(T5,T11,T14,T21,T28,T29,T31,T40,T43,T48,T51,T54,T60)</f>
        <v>441029167</v>
      </c>
      <c r="U73" s="62">
        <f>SUM(U4,U10,U14,U20,U28,U29,U31,U39,U42,U47,U51,U54,U59)</f>
        <v>513889292</v>
      </c>
      <c r="V73" s="56">
        <f>SUM(V4,V10,V13,V20,V28:V30,V39,V42,V47,V51,V54,V59)</f>
        <v>553925716</v>
      </c>
      <c r="W73" s="62">
        <f>SUM(W4,W10,W13,W20,W28:W30,W39,W42,W47,W51,W54,W59)</f>
        <v>531792706</v>
      </c>
      <c r="X73" s="62">
        <f>SUM(X4,X10,X13,X20,X28:X30,X39,X42,X47,X50,X54,X59)</f>
        <v>542950491</v>
      </c>
      <c r="Y73" s="62">
        <f>SUM(Y4,Y10,Y13,Y20,Y28:Y30,Y39,Y42,Y47,Y50,Y54,Y59)</f>
        <v>527797780</v>
      </c>
      <c r="Z73" s="62">
        <f>SUM(Z4,Z10,Z13,Z20,Z28:Z30,Z39,Z42,Z47,Z50,Z54,Z59)</f>
        <v>590225285</v>
      </c>
      <c r="AA73" s="62">
        <f aca="true" t="shared" si="2" ref="AA73:AF73">SUM(AA4,AA10,AA13,AA20,AA28:AA30,AA39,AA42,AA47,AA50,AA54,AA59)</f>
        <v>583527269</v>
      </c>
      <c r="AB73" s="62">
        <f t="shared" si="2"/>
        <v>579629293</v>
      </c>
      <c r="AC73" s="75">
        <f t="shared" si="2"/>
        <v>579563409</v>
      </c>
      <c r="AD73" s="75">
        <f t="shared" si="2"/>
        <v>600098728</v>
      </c>
      <c r="AE73" s="75">
        <f t="shared" si="2"/>
        <v>601638029</v>
      </c>
      <c r="AF73" s="86">
        <f t="shared" si="2"/>
        <v>600973584</v>
      </c>
      <c r="AG73" s="75">
        <f>SUM(AG4,AG10,AG13,AG20,AG28:AG30,AG39,AG42,AG47,AG50,AG54,AG59)</f>
        <v>594954202</v>
      </c>
      <c r="AH73" s="62">
        <v>609273091</v>
      </c>
      <c r="AI73" s="75">
        <v>600909442</v>
      </c>
      <c r="AJ73" s="75">
        <f>SUM(AJ4,AJ10,AJ13,AJ20,AJ28:AJ30,AJ39,AJ42,AJ47,AJ50,AJ54,AJ59)</f>
        <v>611863738</v>
      </c>
      <c r="AK73" s="75">
        <f>SUM(AK4,AK10,AK13,AK20,AK28:AK30,AK39,AK42,AK47,AK50,AK54,AK59)</f>
        <v>755978182</v>
      </c>
      <c r="AL73" s="75">
        <v>665943447</v>
      </c>
      <c r="AM73" s="1195">
        <f>SUM(AM4,AM10,AM13,AM20,AM28:AM30,AM39,AM42,AM47,AM50,AM54,AM59)</f>
        <v>668634722</v>
      </c>
      <c r="AN73" s="123"/>
    </row>
    <row r="74" spans="2:40" ht="14.25" thickBot="1">
      <c r="B74" s="1008"/>
      <c r="C74" s="1009" t="s">
        <v>96</v>
      </c>
      <c r="D74" s="62">
        <f aca="true" t="shared" si="3" ref="D74:M74">SUM(D6:D9,D12,D15:D19,D22:D27,D32:D38,D41,D44:D46,D49,D52:D53,D57:D58,D61,D63:D71)</f>
        <v>114781421</v>
      </c>
      <c r="E74" s="62">
        <f t="shared" si="3"/>
        <v>118884546</v>
      </c>
      <c r="F74" s="62">
        <f t="shared" si="3"/>
        <v>136297073</v>
      </c>
      <c r="G74" s="62">
        <f t="shared" si="3"/>
        <v>149001749</v>
      </c>
      <c r="H74" s="62">
        <f t="shared" si="3"/>
        <v>166285936</v>
      </c>
      <c r="I74" s="62">
        <f t="shared" si="3"/>
        <v>180756191</v>
      </c>
      <c r="J74" s="62">
        <f t="shared" si="3"/>
        <v>197824171</v>
      </c>
      <c r="K74" s="62">
        <f t="shared" si="3"/>
        <v>191473505</v>
      </c>
      <c r="L74" s="62">
        <f t="shared" si="3"/>
        <v>198446301</v>
      </c>
      <c r="M74" s="62">
        <f t="shared" si="3"/>
        <v>201704920</v>
      </c>
      <c r="N74" s="62">
        <f aca="true" t="shared" si="4" ref="N74:S74">SUM(N6:N9,N12,N15:N19,N22:N27,N32:N38,N41,N44:N46,N49,N52:N53,N57:N58,N61,N63:N71)</f>
        <v>201018599</v>
      </c>
      <c r="O74" s="62">
        <f t="shared" si="4"/>
        <v>203010360</v>
      </c>
      <c r="P74" s="62">
        <f t="shared" si="4"/>
        <v>203636800</v>
      </c>
      <c r="Q74" s="62">
        <f t="shared" si="4"/>
        <v>187751765</v>
      </c>
      <c r="R74" s="62">
        <f t="shared" si="4"/>
        <v>178829429</v>
      </c>
      <c r="S74" s="62">
        <f t="shared" si="4"/>
        <v>177847777</v>
      </c>
      <c r="T74" s="62">
        <f>SUM(T6:T9,T12,T15:T19,T22:T27,T32:T38,T41,T44:T46,T49,T52:T53,T61,T63:T71)</f>
        <v>168728327</v>
      </c>
      <c r="U74" s="62">
        <f>SUM(U15:U19,U32:U38,U52:U53,U62,U67:U71)</f>
        <v>101211871</v>
      </c>
      <c r="V74" s="56">
        <f>SUM(V19,V52:V53,V62,V67:V71)</f>
        <v>50380687</v>
      </c>
      <c r="W74" s="62">
        <f>SUM(W19,W52:W53,W62,W67:W71)</f>
        <v>47581883</v>
      </c>
      <c r="X74" s="62">
        <f>SUM(X19,X62,X67:X71)</f>
        <v>40462337</v>
      </c>
      <c r="Y74" s="62">
        <f>SUM(Y19,Y62,Y67:Y71)</f>
        <v>38373126</v>
      </c>
      <c r="Z74" s="62">
        <f>SUM(Z62,Z67:Z71)</f>
        <v>38377760</v>
      </c>
      <c r="AA74" s="62">
        <f aca="true" t="shared" si="5" ref="AA74:AF74">SUM(AA62,AA67:AA71)</f>
        <v>38791261</v>
      </c>
      <c r="AB74" s="62">
        <f t="shared" si="5"/>
        <v>37424068</v>
      </c>
      <c r="AC74" s="75">
        <f t="shared" si="5"/>
        <v>37005846</v>
      </c>
      <c r="AD74" s="75">
        <f t="shared" si="5"/>
        <v>36570070</v>
      </c>
      <c r="AE74" s="75">
        <f t="shared" si="5"/>
        <v>36139220</v>
      </c>
      <c r="AF74" s="86">
        <f t="shared" si="5"/>
        <v>35824224</v>
      </c>
      <c r="AG74" s="75">
        <f>SUM(AG62,AG67:AG71)</f>
        <v>35016867</v>
      </c>
      <c r="AH74" s="62">
        <v>35695273</v>
      </c>
      <c r="AI74" s="75">
        <v>38376044</v>
      </c>
      <c r="AJ74" s="75">
        <f>SUM(AJ62,AJ67:AJ71)</f>
        <v>35300675</v>
      </c>
      <c r="AK74" s="75">
        <f>SUM(AK62,AK67:AK71)</f>
        <v>42624525</v>
      </c>
      <c r="AL74" s="75">
        <v>40995958</v>
      </c>
      <c r="AM74" s="1195">
        <f>SUM(AM62,AM67:AM71)</f>
        <v>41823193</v>
      </c>
      <c r="AN74" s="123"/>
    </row>
    <row r="75" spans="2:40" ht="14.25" thickBot="1">
      <c r="B75" s="1004"/>
      <c r="C75" s="100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55"/>
      <c r="W75" s="61"/>
      <c r="X75" s="61"/>
      <c r="Y75" s="61"/>
      <c r="Z75" s="61"/>
      <c r="AA75" s="61"/>
      <c r="AB75" s="61"/>
      <c r="AC75" s="74"/>
      <c r="AD75" s="74"/>
      <c r="AE75" s="74"/>
      <c r="AF75" s="85"/>
      <c r="AG75" s="74"/>
      <c r="AH75" s="61"/>
      <c r="AI75" s="74"/>
      <c r="AJ75" s="74"/>
      <c r="AK75" s="74"/>
      <c r="AL75" s="74"/>
      <c r="AM75" s="1196"/>
      <c r="AN75" s="122"/>
    </row>
    <row r="76" spans="2:40" ht="14.25" thickBot="1">
      <c r="B76" s="1008"/>
      <c r="C76" s="1009" t="s">
        <v>72</v>
      </c>
      <c r="D76" s="62">
        <f aca="true" t="shared" si="6" ref="D76:M76">SUM(D73:D74)</f>
        <v>407995823</v>
      </c>
      <c r="E76" s="62">
        <f t="shared" si="6"/>
        <v>423452474</v>
      </c>
      <c r="F76" s="62">
        <f t="shared" si="6"/>
        <v>468659880</v>
      </c>
      <c r="G76" s="62">
        <f t="shared" si="6"/>
        <v>499521810</v>
      </c>
      <c r="H76" s="62">
        <f t="shared" si="6"/>
        <v>544125298</v>
      </c>
      <c r="I76" s="62">
        <f t="shared" si="6"/>
        <v>589172733</v>
      </c>
      <c r="J76" s="62">
        <f t="shared" si="6"/>
        <v>623411572</v>
      </c>
      <c r="K76" s="62">
        <f t="shared" si="6"/>
        <v>603811885</v>
      </c>
      <c r="L76" s="62">
        <f t="shared" si="6"/>
        <v>623972861</v>
      </c>
      <c r="M76" s="62">
        <f t="shared" si="6"/>
        <v>633989188</v>
      </c>
      <c r="N76" s="62">
        <f aca="true" t="shared" si="7" ref="N76:S76">SUM(N73:N74)</f>
        <v>640972153</v>
      </c>
      <c r="O76" s="62">
        <f t="shared" si="7"/>
        <v>651158892</v>
      </c>
      <c r="P76" s="62">
        <f t="shared" si="7"/>
        <v>668863712</v>
      </c>
      <c r="Q76" s="62">
        <f t="shared" si="7"/>
        <v>639280108</v>
      </c>
      <c r="R76" s="62">
        <f t="shared" si="7"/>
        <v>630906281</v>
      </c>
      <c r="S76" s="62">
        <f t="shared" si="7"/>
        <v>626723706</v>
      </c>
      <c r="T76" s="62">
        <f>SUM(T73,T74)</f>
        <v>609757494</v>
      </c>
      <c r="U76" s="62">
        <f aca="true" t="shared" si="8" ref="U76:Z76">SUM(U73:U74)</f>
        <v>615101163</v>
      </c>
      <c r="V76" s="56">
        <f t="shared" si="8"/>
        <v>604306403</v>
      </c>
      <c r="W76" s="62">
        <f t="shared" si="8"/>
        <v>579374589</v>
      </c>
      <c r="X76" s="62">
        <f t="shared" si="8"/>
        <v>583412828</v>
      </c>
      <c r="Y76" s="62">
        <f t="shared" si="8"/>
        <v>566170906</v>
      </c>
      <c r="Z76" s="62">
        <f t="shared" si="8"/>
        <v>628603045</v>
      </c>
      <c r="AA76" s="62">
        <f aca="true" t="shared" si="9" ref="AA76:AF76">SUM(AA73:AA74)</f>
        <v>622318530</v>
      </c>
      <c r="AB76" s="62">
        <f t="shared" si="9"/>
        <v>617053361</v>
      </c>
      <c r="AC76" s="75">
        <f t="shared" si="9"/>
        <v>616569255</v>
      </c>
      <c r="AD76" s="75">
        <f t="shared" si="9"/>
        <v>636668798</v>
      </c>
      <c r="AE76" s="75">
        <f t="shared" si="9"/>
        <v>637777249</v>
      </c>
      <c r="AF76" s="86">
        <f t="shared" si="9"/>
        <v>636797808</v>
      </c>
      <c r="AG76" s="75">
        <f>SUM(AG73:AG74)</f>
        <v>629971069</v>
      </c>
      <c r="AH76" s="62">
        <v>644968364</v>
      </c>
      <c r="AI76" s="75">
        <v>639285486</v>
      </c>
      <c r="AJ76" s="75">
        <f>SUM(AJ73:AJ74)</f>
        <v>647164413</v>
      </c>
      <c r="AK76" s="75">
        <f>SUM(AK73:AK74)</f>
        <v>798602707</v>
      </c>
      <c r="AL76" s="75">
        <v>706939405</v>
      </c>
      <c r="AM76" s="1195">
        <f>SUM(AM73:AM74)</f>
        <v>710457915</v>
      </c>
      <c r="AN76" s="123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1"/>
  <sheetViews>
    <sheetView view="pageBreakPreview" zoomScale="90" zoomScaleNormal="70" zoomScaleSheetLayoutView="90" zoomScalePageLayoutView="0" workbookViewId="0" topLeftCell="A1">
      <pane xSplit="3" ySplit="3" topLeftCell="O49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M73" sqref="AM73"/>
    </sheetView>
  </sheetViews>
  <sheetFormatPr defaultColWidth="9.00390625" defaultRowHeight="13.5"/>
  <cols>
    <col min="1" max="1" width="2.75390625" style="0" customWidth="1"/>
    <col min="2" max="2" width="9.125" style="0" bestFit="1" customWidth="1"/>
    <col min="3" max="3" width="12.00390625" style="0" customWidth="1"/>
    <col min="4" max="4" width="9.50390625" style="0" customWidth="1"/>
    <col min="5" max="13" width="9.50390625" style="0" bestFit="1" customWidth="1"/>
    <col min="14" max="14" width="9.50390625" style="0" customWidth="1"/>
    <col min="15" max="19" width="9.50390625" style="0" bestFit="1" customWidth="1"/>
    <col min="20" max="21" width="9.50390625" style="0" customWidth="1"/>
    <col min="22" max="23" width="9.50390625" style="0" bestFit="1" customWidth="1"/>
  </cols>
  <sheetData>
    <row r="1" spans="2:40" ht="18">
      <c r="B1" s="88" t="s">
        <v>102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2:40" ht="15" thickBo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 t="s">
        <v>103</v>
      </c>
      <c r="P2" s="188"/>
      <c r="Q2" s="188"/>
      <c r="R2" s="189"/>
      <c r="S2" s="189"/>
      <c r="T2" s="189"/>
      <c r="U2" s="189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 t="s">
        <v>101</v>
      </c>
      <c r="AN2" s="112"/>
    </row>
    <row r="3" spans="2:40" ht="15" thickBot="1">
      <c r="B3" s="113"/>
      <c r="C3" s="127"/>
      <c r="D3" s="128" t="s">
        <v>1</v>
      </c>
      <c r="E3" s="119" t="s">
        <v>2</v>
      </c>
      <c r="F3" s="114" t="s">
        <v>3</v>
      </c>
      <c r="G3" s="129" t="s">
        <v>74</v>
      </c>
      <c r="H3" s="129" t="s">
        <v>75</v>
      </c>
      <c r="I3" s="129" t="s">
        <v>76</v>
      </c>
      <c r="J3" s="129" t="s">
        <v>4</v>
      </c>
      <c r="K3" s="129" t="s">
        <v>5</v>
      </c>
      <c r="L3" s="129" t="s">
        <v>6</v>
      </c>
      <c r="M3" s="129" t="s">
        <v>7</v>
      </c>
      <c r="N3" s="129" t="s">
        <v>198</v>
      </c>
      <c r="O3" s="130" t="s">
        <v>8</v>
      </c>
      <c r="P3" s="130" t="s">
        <v>9</v>
      </c>
      <c r="Q3" s="131" t="s">
        <v>10</v>
      </c>
      <c r="R3" s="129" t="s">
        <v>11</v>
      </c>
      <c r="S3" s="129" t="s">
        <v>12</v>
      </c>
      <c r="T3" s="129" t="s">
        <v>199</v>
      </c>
      <c r="U3" s="129" t="s">
        <v>200</v>
      </c>
      <c r="V3" s="129" t="s">
        <v>77</v>
      </c>
      <c r="W3" s="129" t="s">
        <v>78</v>
      </c>
      <c r="X3" s="129" t="s">
        <v>79</v>
      </c>
      <c r="Y3" s="129" t="s">
        <v>80</v>
      </c>
      <c r="Z3" s="129" t="s">
        <v>81</v>
      </c>
      <c r="AA3" s="129" t="s">
        <v>82</v>
      </c>
      <c r="AB3" s="129" t="s">
        <v>83</v>
      </c>
      <c r="AC3" s="130" t="s">
        <v>84</v>
      </c>
      <c r="AD3" s="130" t="s">
        <v>85</v>
      </c>
      <c r="AE3" s="130" t="s">
        <v>86</v>
      </c>
      <c r="AF3" s="131" t="s">
        <v>87</v>
      </c>
      <c r="AG3" s="130" t="s">
        <v>88</v>
      </c>
      <c r="AH3" s="129" t="s">
        <v>235</v>
      </c>
      <c r="AI3" s="130" t="s">
        <v>236</v>
      </c>
      <c r="AJ3" s="130" t="s">
        <v>240</v>
      </c>
      <c r="AK3" s="130" t="s">
        <v>246</v>
      </c>
      <c r="AL3" s="130" t="s">
        <v>75</v>
      </c>
      <c r="AM3" s="1179" t="s">
        <v>252</v>
      </c>
      <c r="AN3" s="132"/>
    </row>
    <row r="4" spans="2:40" ht="13.5">
      <c r="B4" s="3">
        <v>1</v>
      </c>
      <c r="C4" s="4" t="s">
        <v>14</v>
      </c>
      <c r="D4" s="133" t="s">
        <v>19</v>
      </c>
      <c r="E4" s="133" t="s">
        <v>19</v>
      </c>
      <c r="F4" s="133" t="s">
        <v>19</v>
      </c>
      <c r="G4" s="134" t="s">
        <v>19</v>
      </c>
      <c r="H4" s="134" t="s">
        <v>19</v>
      </c>
      <c r="I4" s="134" t="s">
        <v>19</v>
      </c>
      <c r="J4" s="134" t="s">
        <v>19</v>
      </c>
      <c r="K4" s="134" t="s">
        <v>19</v>
      </c>
      <c r="L4" s="134" t="s">
        <v>19</v>
      </c>
      <c r="M4" s="134" t="s">
        <v>19</v>
      </c>
      <c r="N4" s="134" t="s">
        <v>220</v>
      </c>
      <c r="O4" s="134" t="s">
        <v>19</v>
      </c>
      <c r="P4" s="134" t="s">
        <v>19</v>
      </c>
      <c r="Q4" s="134" t="s">
        <v>19</v>
      </c>
      <c r="R4" s="134" t="s">
        <v>19</v>
      </c>
      <c r="S4" s="134" t="s">
        <v>19</v>
      </c>
      <c r="T4" s="1042" t="s">
        <v>19</v>
      </c>
      <c r="U4" s="1042">
        <v>3541527</v>
      </c>
      <c r="V4" s="135">
        <v>3471288</v>
      </c>
      <c r="W4" s="136">
        <v>3350634</v>
      </c>
      <c r="X4" s="135">
        <v>2998719</v>
      </c>
      <c r="Y4" s="135">
        <v>2691665</v>
      </c>
      <c r="Z4" s="135">
        <v>3623600</v>
      </c>
      <c r="AA4" s="135">
        <v>3716583</v>
      </c>
      <c r="AB4" s="135">
        <v>3734142</v>
      </c>
      <c r="AC4" s="199">
        <v>3247399</v>
      </c>
      <c r="AD4" s="199">
        <v>3378030</v>
      </c>
      <c r="AE4" s="199">
        <v>2742232</v>
      </c>
      <c r="AF4" s="138">
        <v>2830751</v>
      </c>
      <c r="AG4" s="137">
        <v>2172031</v>
      </c>
      <c r="AH4" s="136">
        <v>2143121</v>
      </c>
      <c r="AI4" s="137">
        <v>2591157</v>
      </c>
      <c r="AJ4" s="137">
        <v>2365092</v>
      </c>
      <c r="AK4" s="137">
        <v>2536050</v>
      </c>
      <c r="AL4" s="137">
        <v>4394339</v>
      </c>
      <c r="AM4" s="1180">
        <v>4294372</v>
      </c>
      <c r="AN4" s="124"/>
    </row>
    <row r="5" spans="2:40" ht="13.5">
      <c r="B5" s="35"/>
      <c r="C5" s="5" t="s">
        <v>14</v>
      </c>
      <c r="D5" s="19">
        <v>1336889</v>
      </c>
      <c r="E5" s="19">
        <v>1296057</v>
      </c>
      <c r="F5" s="19">
        <v>1635196</v>
      </c>
      <c r="G5" s="19">
        <v>1658807</v>
      </c>
      <c r="H5" s="19">
        <v>1998615</v>
      </c>
      <c r="I5" s="19">
        <v>1847878</v>
      </c>
      <c r="J5" s="19">
        <v>1951291</v>
      </c>
      <c r="K5" s="19">
        <v>1860491</v>
      </c>
      <c r="L5" s="19">
        <v>2007816</v>
      </c>
      <c r="M5" s="19">
        <v>1984704</v>
      </c>
      <c r="N5" s="19">
        <v>1815354</v>
      </c>
      <c r="O5" s="19">
        <v>1871217</v>
      </c>
      <c r="P5" s="19">
        <v>2532453</v>
      </c>
      <c r="Q5" s="19">
        <v>1984002</v>
      </c>
      <c r="R5" s="19">
        <v>1545673</v>
      </c>
      <c r="S5" s="19">
        <v>2977670</v>
      </c>
      <c r="T5" s="17">
        <v>3125879</v>
      </c>
      <c r="U5" s="827" t="s">
        <v>19</v>
      </c>
      <c r="V5" s="47" t="s">
        <v>19</v>
      </c>
      <c r="W5" s="47" t="s">
        <v>19</v>
      </c>
      <c r="X5" s="47" t="s">
        <v>19</v>
      </c>
      <c r="Y5" s="47" t="s">
        <v>19</v>
      </c>
      <c r="Z5" s="47" t="s">
        <v>19</v>
      </c>
      <c r="AA5" s="47" t="s">
        <v>19</v>
      </c>
      <c r="AB5" s="47" t="s">
        <v>19</v>
      </c>
      <c r="AC5" s="66" t="s">
        <v>19</v>
      </c>
      <c r="AD5" s="66" t="s">
        <v>19</v>
      </c>
      <c r="AE5" s="66" t="s">
        <v>19</v>
      </c>
      <c r="AF5" s="77" t="s">
        <v>19</v>
      </c>
      <c r="AG5" s="66" t="s">
        <v>19</v>
      </c>
      <c r="AH5" s="47" t="s">
        <v>19</v>
      </c>
      <c r="AI5" s="66" t="s">
        <v>19</v>
      </c>
      <c r="AJ5" s="66" t="s">
        <v>19</v>
      </c>
      <c r="AK5" s="66" t="s">
        <v>19</v>
      </c>
      <c r="AL5" s="66" t="s">
        <v>19</v>
      </c>
      <c r="AM5" s="1181" t="s">
        <v>19</v>
      </c>
      <c r="AN5" s="118"/>
    </row>
    <row r="6" spans="2:40" ht="13.5">
      <c r="B6" s="6"/>
      <c r="C6" s="7" t="s">
        <v>54</v>
      </c>
      <c r="D6" s="20">
        <v>55950</v>
      </c>
      <c r="E6" s="20">
        <v>38013</v>
      </c>
      <c r="F6" s="20">
        <v>78842</v>
      </c>
      <c r="G6" s="20">
        <v>89513</v>
      </c>
      <c r="H6" s="20">
        <v>60127</v>
      </c>
      <c r="I6" s="20">
        <v>75983</v>
      </c>
      <c r="J6" s="20">
        <v>67842</v>
      </c>
      <c r="K6" s="20">
        <v>74029</v>
      </c>
      <c r="L6" s="20">
        <v>50576</v>
      </c>
      <c r="M6" s="20">
        <v>102877</v>
      </c>
      <c r="N6" s="20">
        <v>101300</v>
      </c>
      <c r="O6" s="20">
        <v>101246</v>
      </c>
      <c r="P6" s="20">
        <v>93194</v>
      </c>
      <c r="Q6" s="20">
        <v>71159</v>
      </c>
      <c r="R6" s="20">
        <v>132999</v>
      </c>
      <c r="S6" s="20">
        <v>20030</v>
      </c>
      <c r="T6" s="45">
        <v>60653</v>
      </c>
      <c r="U6" s="831" t="s">
        <v>19</v>
      </c>
      <c r="V6" s="48" t="s">
        <v>19</v>
      </c>
      <c r="W6" s="48" t="s">
        <v>19</v>
      </c>
      <c r="X6" s="48" t="s">
        <v>19</v>
      </c>
      <c r="Y6" s="48" t="s">
        <v>19</v>
      </c>
      <c r="Z6" s="48" t="s">
        <v>19</v>
      </c>
      <c r="AA6" s="48" t="s">
        <v>19</v>
      </c>
      <c r="AB6" s="48" t="s">
        <v>19</v>
      </c>
      <c r="AC6" s="67" t="s">
        <v>19</v>
      </c>
      <c r="AD6" s="67" t="s">
        <v>19</v>
      </c>
      <c r="AE6" s="67" t="s">
        <v>19</v>
      </c>
      <c r="AF6" s="78" t="s">
        <v>19</v>
      </c>
      <c r="AG6" s="67" t="s">
        <v>19</v>
      </c>
      <c r="AH6" s="48" t="s">
        <v>19</v>
      </c>
      <c r="AI6" s="67" t="s">
        <v>19</v>
      </c>
      <c r="AJ6" s="67" t="s">
        <v>19</v>
      </c>
      <c r="AK6" s="67" t="s">
        <v>19</v>
      </c>
      <c r="AL6" s="67" t="s">
        <v>19</v>
      </c>
      <c r="AM6" s="1182" t="s">
        <v>19</v>
      </c>
      <c r="AN6" s="92"/>
    </row>
    <row r="7" spans="2:40" ht="13.5">
      <c r="B7" s="6"/>
      <c r="C7" s="7" t="s">
        <v>55</v>
      </c>
      <c r="D7" s="20">
        <v>95499</v>
      </c>
      <c r="E7" s="20">
        <v>100026</v>
      </c>
      <c r="F7" s="20">
        <v>109279</v>
      </c>
      <c r="G7" s="20">
        <v>171939</v>
      </c>
      <c r="H7" s="20">
        <v>148830</v>
      </c>
      <c r="I7" s="20">
        <v>171545</v>
      </c>
      <c r="J7" s="20">
        <v>112996</v>
      </c>
      <c r="K7" s="20">
        <v>224998</v>
      </c>
      <c r="L7" s="20">
        <v>214142</v>
      </c>
      <c r="M7" s="20">
        <v>227780</v>
      </c>
      <c r="N7" s="20">
        <v>255573</v>
      </c>
      <c r="O7" s="20">
        <v>232868</v>
      </c>
      <c r="P7" s="20">
        <v>395559</v>
      </c>
      <c r="Q7" s="20">
        <v>458068</v>
      </c>
      <c r="R7" s="20">
        <v>265779</v>
      </c>
      <c r="S7" s="20">
        <v>200355</v>
      </c>
      <c r="T7" s="45">
        <v>218239</v>
      </c>
      <c r="U7" s="831" t="s">
        <v>19</v>
      </c>
      <c r="V7" s="48" t="s">
        <v>19</v>
      </c>
      <c r="W7" s="48" t="s">
        <v>19</v>
      </c>
      <c r="X7" s="48" t="s">
        <v>19</v>
      </c>
      <c r="Y7" s="48" t="s">
        <v>19</v>
      </c>
      <c r="Z7" s="48" t="s">
        <v>19</v>
      </c>
      <c r="AA7" s="48" t="s">
        <v>19</v>
      </c>
      <c r="AB7" s="48" t="s">
        <v>19</v>
      </c>
      <c r="AC7" s="67" t="s">
        <v>19</v>
      </c>
      <c r="AD7" s="67" t="s">
        <v>19</v>
      </c>
      <c r="AE7" s="67" t="s">
        <v>19</v>
      </c>
      <c r="AF7" s="78" t="s">
        <v>19</v>
      </c>
      <c r="AG7" s="67" t="s">
        <v>19</v>
      </c>
      <c r="AH7" s="48" t="s">
        <v>19</v>
      </c>
      <c r="AI7" s="67" t="s">
        <v>19</v>
      </c>
      <c r="AJ7" s="67" t="s">
        <v>19</v>
      </c>
      <c r="AK7" s="67" t="s">
        <v>19</v>
      </c>
      <c r="AL7" s="67" t="s">
        <v>19</v>
      </c>
      <c r="AM7" s="1182" t="s">
        <v>19</v>
      </c>
      <c r="AN7" s="92"/>
    </row>
    <row r="8" spans="2:40" ht="13.5">
      <c r="B8" s="6"/>
      <c r="C8" s="7" t="s">
        <v>56</v>
      </c>
      <c r="D8" s="20">
        <v>52171</v>
      </c>
      <c r="E8" s="20">
        <v>44613</v>
      </c>
      <c r="F8" s="20">
        <v>87337</v>
      </c>
      <c r="G8" s="20">
        <v>107299</v>
      </c>
      <c r="H8" s="20">
        <v>106466</v>
      </c>
      <c r="I8" s="20">
        <v>128013</v>
      </c>
      <c r="J8" s="20">
        <v>114453</v>
      </c>
      <c r="K8" s="20">
        <v>162935</v>
      </c>
      <c r="L8" s="20">
        <v>134166</v>
      </c>
      <c r="M8" s="20">
        <v>154851</v>
      </c>
      <c r="N8" s="20">
        <v>205840</v>
      </c>
      <c r="O8" s="20">
        <v>166753</v>
      </c>
      <c r="P8" s="20">
        <v>221339</v>
      </c>
      <c r="Q8" s="20">
        <v>268190</v>
      </c>
      <c r="R8" s="20">
        <v>151254</v>
      </c>
      <c r="S8" s="20">
        <v>144765</v>
      </c>
      <c r="T8" s="45">
        <v>130838</v>
      </c>
      <c r="U8" s="831" t="s">
        <v>19</v>
      </c>
      <c r="V8" s="48" t="s">
        <v>19</v>
      </c>
      <c r="W8" s="48" t="s">
        <v>19</v>
      </c>
      <c r="X8" s="48" t="s">
        <v>19</v>
      </c>
      <c r="Y8" s="48" t="s">
        <v>19</v>
      </c>
      <c r="Z8" s="48" t="s">
        <v>19</v>
      </c>
      <c r="AA8" s="48" t="s">
        <v>19</v>
      </c>
      <c r="AB8" s="48" t="s">
        <v>19</v>
      </c>
      <c r="AC8" s="67" t="s">
        <v>19</v>
      </c>
      <c r="AD8" s="67" t="s">
        <v>19</v>
      </c>
      <c r="AE8" s="67" t="s">
        <v>19</v>
      </c>
      <c r="AF8" s="78" t="s">
        <v>19</v>
      </c>
      <c r="AG8" s="67" t="s">
        <v>19</v>
      </c>
      <c r="AH8" s="48" t="s">
        <v>19</v>
      </c>
      <c r="AI8" s="67" t="s">
        <v>19</v>
      </c>
      <c r="AJ8" s="67" t="s">
        <v>19</v>
      </c>
      <c r="AK8" s="67" t="s">
        <v>19</v>
      </c>
      <c r="AL8" s="67" t="s">
        <v>19</v>
      </c>
      <c r="AM8" s="1182" t="s">
        <v>19</v>
      </c>
      <c r="AN8" s="92"/>
    </row>
    <row r="9" spans="2:40" ht="13.5">
      <c r="B9" s="3"/>
      <c r="C9" s="8" t="s">
        <v>57</v>
      </c>
      <c r="D9" s="21">
        <v>245270</v>
      </c>
      <c r="E9" s="21">
        <v>209749</v>
      </c>
      <c r="F9" s="21">
        <v>149130</v>
      </c>
      <c r="G9" s="21">
        <v>212972</v>
      </c>
      <c r="H9" s="21">
        <v>117649</v>
      </c>
      <c r="I9" s="21">
        <v>197992</v>
      </c>
      <c r="J9" s="21">
        <v>172583</v>
      </c>
      <c r="K9" s="21">
        <v>225332</v>
      </c>
      <c r="L9" s="21">
        <v>210766</v>
      </c>
      <c r="M9" s="21">
        <v>222675</v>
      </c>
      <c r="N9" s="21">
        <v>236165</v>
      </c>
      <c r="O9" s="21">
        <v>287487</v>
      </c>
      <c r="P9" s="21">
        <v>307997</v>
      </c>
      <c r="Q9" s="21">
        <v>296520</v>
      </c>
      <c r="R9" s="21">
        <v>242323</v>
      </c>
      <c r="S9" s="21">
        <v>167147</v>
      </c>
      <c r="T9" s="1043">
        <v>162056</v>
      </c>
      <c r="U9" s="832" t="s">
        <v>19</v>
      </c>
      <c r="V9" s="49" t="s">
        <v>19</v>
      </c>
      <c r="W9" s="49" t="s">
        <v>19</v>
      </c>
      <c r="X9" s="49" t="s">
        <v>19</v>
      </c>
      <c r="Y9" s="49" t="s">
        <v>19</v>
      </c>
      <c r="Z9" s="49" t="s">
        <v>19</v>
      </c>
      <c r="AA9" s="49" t="s">
        <v>19</v>
      </c>
      <c r="AB9" s="49" t="s">
        <v>19</v>
      </c>
      <c r="AC9" s="68" t="s">
        <v>19</v>
      </c>
      <c r="AD9" s="68" t="s">
        <v>19</v>
      </c>
      <c r="AE9" s="68" t="s">
        <v>19</v>
      </c>
      <c r="AF9" s="79" t="s">
        <v>19</v>
      </c>
      <c r="AG9" s="68" t="s">
        <v>19</v>
      </c>
      <c r="AH9" s="49" t="s">
        <v>19</v>
      </c>
      <c r="AI9" s="68" t="s">
        <v>19</v>
      </c>
      <c r="AJ9" s="68" t="s">
        <v>19</v>
      </c>
      <c r="AK9" s="68" t="s">
        <v>19</v>
      </c>
      <c r="AL9" s="68" t="s">
        <v>19</v>
      </c>
      <c r="AM9" s="1183" t="s">
        <v>19</v>
      </c>
      <c r="AN9" s="92"/>
    </row>
    <row r="10" spans="2:40" ht="13.5">
      <c r="B10" s="3">
        <v>2</v>
      </c>
      <c r="C10" s="4" t="s">
        <v>15</v>
      </c>
      <c r="D10" s="140" t="s">
        <v>19</v>
      </c>
      <c r="E10" s="140" t="s">
        <v>19</v>
      </c>
      <c r="F10" s="140" t="s">
        <v>19</v>
      </c>
      <c r="G10" s="140" t="s">
        <v>19</v>
      </c>
      <c r="H10" s="140" t="s">
        <v>19</v>
      </c>
      <c r="I10" s="140" t="s">
        <v>19</v>
      </c>
      <c r="J10" s="140" t="s">
        <v>19</v>
      </c>
      <c r="K10" s="140" t="s">
        <v>19</v>
      </c>
      <c r="L10" s="140" t="s">
        <v>19</v>
      </c>
      <c r="M10" s="140" t="s">
        <v>19</v>
      </c>
      <c r="N10" s="140" t="s">
        <v>220</v>
      </c>
      <c r="O10" s="140" t="s">
        <v>19</v>
      </c>
      <c r="P10" s="140" t="s">
        <v>19</v>
      </c>
      <c r="Q10" s="140" t="s">
        <v>19</v>
      </c>
      <c r="R10" s="140" t="s">
        <v>19</v>
      </c>
      <c r="S10" s="140" t="s">
        <v>19</v>
      </c>
      <c r="T10" s="151" t="s">
        <v>19</v>
      </c>
      <c r="U10" s="151">
        <v>59929</v>
      </c>
      <c r="V10" s="141">
        <v>65982</v>
      </c>
      <c r="W10" s="142">
        <v>81556</v>
      </c>
      <c r="X10" s="141">
        <v>667803</v>
      </c>
      <c r="Y10" s="141">
        <v>775093</v>
      </c>
      <c r="Z10" s="141">
        <v>1047097</v>
      </c>
      <c r="AA10" s="141">
        <v>1159907</v>
      </c>
      <c r="AB10" s="141">
        <v>1249800</v>
      </c>
      <c r="AC10" s="200">
        <v>1484747</v>
      </c>
      <c r="AD10" s="200">
        <v>1123798</v>
      </c>
      <c r="AE10" s="200">
        <v>1281469</v>
      </c>
      <c r="AF10" s="144">
        <v>1583750</v>
      </c>
      <c r="AG10" s="143">
        <v>1120338</v>
      </c>
      <c r="AH10" s="142">
        <v>1359689</v>
      </c>
      <c r="AI10" s="143">
        <v>1135319</v>
      </c>
      <c r="AJ10" s="143">
        <v>1265800</v>
      </c>
      <c r="AK10" s="143">
        <v>1545606</v>
      </c>
      <c r="AL10" s="143">
        <v>2268971</v>
      </c>
      <c r="AM10" s="1184">
        <v>1943850</v>
      </c>
      <c r="AN10" s="201"/>
    </row>
    <row r="11" spans="2:40" ht="13.5">
      <c r="B11" s="9"/>
      <c r="C11" s="5" t="s">
        <v>15</v>
      </c>
      <c r="D11" s="19">
        <v>98015</v>
      </c>
      <c r="E11" s="19">
        <v>100555</v>
      </c>
      <c r="F11" s="19">
        <v>153781</v>
      </c>
      <c r="G11" s="19">
        <v>362677</v>
      </c>
      <c r="H11" s="19">
        <v>17927</v>
      </c>
      <c r="I11" s="19">
        <v>63740</v>
      </c>
      <c r="J11" s="19">
        <v>140071</v>
      </c>
      <c r="K11" s="19">
        <v>13198</v>
      </c>
      <c r="L11" s="19">
        <v>35943</v>
      </c>
      <c r="M11" s="19">
        <v>24206</v>
      </c>
      <c r="N11" s="19">
        <v>52384</v>
      </c>
      <c r="O11" s="19">
        <v>28898</v>
      </c>
      <c r="P11" s="19">
        <v>49986</v>
      </c>
      <c r="Q11" s="19">
        <v>84446</v>
      </c>
      <c r="R11" s="19">
        <v>121948</v>
      </c>
      <c r="S11" s="19">
        <v>67048</v>
      </c>
      <c r="T11" s="17">
        <v>77953</v>
      </c>
      <c r="U11" s="827" t="s">
        <v>19</v>
      </c>
      <c r="V11" s="47" t="s">
        <v>19</v>
      </c>
      <c r="W11" s="47" t="s">
        <v>19</v>
      </c>
      <c r="X11" s="47" t="s">
        <v>19</v>
      </c>
      <c r="Y11" s="47" t="s">
        <v>19</v>
      </c>
      <c r="Z11" s="47" t="s">
        <v>19</v>
      </c>
      <c r="AA11" s="47" t="s">
        <v>19</v>
      </c>
      <c r="AB11" s="47" t="s">
        <v>19</v>
      </c>
      <c r="AC11" s="66" t="s">
        <v>19</v>
      </c>
      <c r="AD11" s="66" t="s">
        <v>19</v>
      </c>
      <c r="AE11" s="66" t="s">
        <v>19</v>
      </c>
      <c r="AF11" s="77" t="s">
        <v>19</v>
      </c>
      <c r="AG11" s="66" t="s">
        <v>19</v>
      </c>
      <c r="AH11" s="47" t="s">
        <v>19</v>
      </c>
      <c r="AI11" s="66" t="s">
        <v>19</v>
      </c>
      <c r="AJ11" s="66" t="s">
        <v>19</v>
      </c>
      <c r="AK11" s="66" t="s">
        <v>19</v>
      </c>
      <c r="AL11" s="66" t="s">
        <v>19</v>
      </c>
      <c r="AM11" s="1181" t="s">
        <v>19</v>
      </c>
      <c r="AN11" s="118"/>
    </row>
    <row r="12" spans="2:40" ht="13.5">
      <c r="B12" s="10"/>
      <c r="C12" s="8" t="s">
        <v>52</v>
      </c>
      <c r="D12" s="21">
        <v>80646</v>
      </c>
      <c r="E12" s="21">
        <v>112793</v>
      </c>
      <c r="F12" s="21">
        <v>115942</v>
      </c>
      <c r="G12" s="21">
        <v>175341</v>
      </c>
      <c r="H12" s="21">
        <v>125003</v>
      </c>
      <c r="I12" s="21">
        <v>182893</v>
      </c>
      <c r="J12" s="21">
        <v>127303</v>
      </c>
      <c r="K12" s="21">
        <v>135366</v>
      </c>
      <c r="L12" s="21">
        <v>157466</v>
      </c>
      <c r="M12" s="21">
        <v>138834</v>
      </c>
      <c r="N12" s="21">
        <v>147214</v>
      </c>
      <c r="O12" s="21">
        <v>175495</v>
      </c>
      <c r="P12" s="21">
        <v>194791</v>
      </c>
      <c r="Q12" s="21">
        <v>167539</v>
      </c>
      <c r="R12" s="21">
        <v>208471</v>
      </c>
      <c r="S12" s="21">
        <v>141155</v>
      </c>
      <c r="T12" s="1043">
        <v>175582</v>
      </c>
      <c r="U12" s="832" t="s">
        <v>19</v>
      </c>
      <c r="V12" s="49" t="s">
        <v>19</v>
      </c>
      <c r="W12" s="49" t="s">
        <v>19</v>
      </c>
      <c r="X12" s="49" t="s">
        <v>19</v>
      </c>
      <c r="Y12" s="49" t="s">
        <v>19</v>
      </c>
      <c r="Z12" s="49" t="s">
        <v>19</v>
      </c>
      <c r="AA12" s="49" t="s">
        <v>19</v>
      </c>
      <c r="AB12" s="49" t="s">
        <v>19</v>
      </c>
      <c r="AC12" s="68" t="s">
        <v>19</v>
      </c>
      <c r="AD12" s="68" t="s">
        <v>19</v>
      </c>
      <c r="AE12" s="68" t="s">
        <v>19</v>
      </c>
      <c r="AF12" s="79" t="s">
        <v>19</v>
      </c>
      <c r="AG12" s="68" t="s">
        <v>19</v>
      </c>
      <c r="AH12" s="49" t="s">
        <v>19</v>
      </c>
      <c r="AI12" s="68" t="s">
        <v>19</v>
      </c>
      <c r="AJ12" s="68" t="s">
        <v>19</v>
      </c>
      <c r="AK12" s="68" t="s">
        <v>19</v>
      </c>
      <c r="AL12" s="68" t="s">
        <v>19</v>
      </c>
      <c r="AM12" s="1183" t="s">
        <v>19</v>
      </c>
      <c r="AN12" s="92"/>
    </row>
    <row r="13" spans="2:40" ht="13.5">
      <c r="B13" s="6">
        <v>3</v>
      </c>
      <c r="C13" s="4" t="s">
        <v>16</v>
      </c>
      <c r="D13" s="1121" t="s">
        <v>19</v>
      </c>
      <c r="E13" s="1121" t="s">
        <v>19</v>
      </c>
      <c r="F13" s="1121" t="s">
        <v>19</v>
      </c>
      <c r="G13" s="1121" t="s">
        <v>19</v>
      </c>
      <c r="H13" s="1121" t="s">
        <v>19</v>
      </c>
      <c r="I13" s="1121" t="s">
        <v>19</v>
      </c>
      <c r="J13" s="1121" t="s">
        <v>19</v>
      </c>
      <c r="K13" s="1121" t="s">
        <v>19</v>
      </c>
      <c r="L13" s="1121" t="s">
        <v>19</v>
      </c>
      <c r="M13" s="1121" t="s">
        <v>19</v>
      </c>
      <c r="N13" s="22" t="s">
        <v>220</v>
      </c>
      <c r="O13" s="140" t="s">
        <v>19</v>
      </c>
      <c r="P13" s="140" t="s">
        <v>19</v>
      </c>
      <c r="Q13" s="140" t="s">
        <v>19</v>
      </c>
      <c r="R13" s="140" t="s">
        <v>19</v>
      </c>
      <c r="S13" s="140" t="s">
        <v>19</v>
      </c>
      <c r="T13" s="140" t="s">
        <v>19</v>
      </c>
      <c r="U13" s="140" t="s">
        <v>19</v>
      </c>
      <c r="V13" s="152">
        <v>612588</v>
      </c>
      <c r="W13" s="146">
        <v>631997</v>
      </c>
      <c r="X13" s="52">
        <v>630699</v>
      </c>
      <c r="Y13" s="52">
        <v>814207</v>
      </c>
      <c r="Z13" s="52">
        <v>670186</v>
      </c>
      <c r="AA13" s="52">
        <v>732721</v>
      </c>
      <c r="AB13" s="52">
        <v>753935</v>
      </c>
      <c r="AC13" s="184">
        <v>662993</v>
      </c>
      <c r="AD13" s="184">
        <v>725008</v>
      </c>
      <c r="AE13" s="184">
        <v>805970</v>
      </c>
      <c r="AF13" s="80">
        <v>769620</v>
      </c>
      <c r="AG13" s="69">
        <v>755174</v>
      </c>
      <c r="AH13" s="57">
        <v>777098</v>
      </c>
      <c r="AI13" s="69">
        <v>744886</v>
      </c>
      <c r="AJ13" s="69">
        <v>746904</v>
      </c>
      <c r="AK13" s="69">
        <v>787121</v>
      </c>
      <c r="AL13" s="69">
        <v>720254</v>
      </c>
      <c r="AM13" s="1185">
        <v>827168</v>
      </c>
      <c r="AN13" s="191"/>
    </row>
    <row r="14" spans="2:40" ht="13.5">
      <c r="B14" s="9"/>
      <c r="C14" s="158" t="s">
        <v>16</v>
      </c>
      <c r="D14" s="44">
        <v>34353</v>
      </c>
      <c r="E14" s="44">
        <v>31101</v>
      </c>
      <c r="F14" s="44">
        <v>92639</v>
      </c>
      <c r="G14" s="44">
        <v>270977</v>
      </c>
      <c r="H14" s="44">
        <v>520829</v>
      </c>
      <c r="I14" s="44">
        <v>767200</v>
      </c>
      <c r="J14" s="44">
        <v>632960</v>
      </c>
      <c r="K14" s="44">
        <v>870271</v>
      </c>
      <c r="L14" s="44">
        <v>624693</v>
      </c>
      <c r="M14" s="44">
        <v>454857</v>
      </c>
      <c r="N14" s="44">
        <v>491779</v>
      </c>
      <c r="O14" s="44">
        <v>1046519</v>
      </c>
      <c r="P14" s="44">
        <v>956429</v>
      </c>
      <c r="Q14" s="44">
        <v>723238</v>
      </c>
      <c r="R14" s="44">
        <v>791699</v>
      </c>
      <c r="S14" s="44">
        <v>638216</v>
      </c>
      <c r="T14" s="1044">
        <v>634923</v>
      </c>
      <c r="U14" s="1044">
        <v>598588</v>
      </c>
      <c r="V14" s="161" t="s">
        <v>19</v>
      </c>
      <c r="W14" s="161" t="s">
        <v>19</v>
      </c>
      <c r="X14" s="47" t="s">
        <v>19</v>
      </c>
      <c r="Y14" s="47" t="s">
        <v>19</v>
      </c>
      <c r="Z14" s="47" t="s">
        <v>19</v>
      </c>
      <c r="AA14" s="47" t="s">
        <v>19</v>
      </c>
      <c r="AB14" s="47" t="s">
        <v>19</v>
      </c>
      <c r="AC14" s="66" t="s">
        <v>19</v>
      </c>
      <c r="AD14" s="66" t="s">
        <v>19</v>
      </c>
      <c r="AE14" s="66" t="s">
        <v>19</v>
      </c>
      <c r="AF14" s="78" t="s">
        <v>19</v>
      </c>
      <c r="AG14" s="67" t="s">
        <v>19</v>
      </c>
      <c r="AH14" s="48" t="s">
        <v>19</v>
      </c>
      <c r="AI14" s="67" t="s">
        <v>19</v>
      </c>
      <c r="AJ14" s="67" t="s">
        <v>19</v>
      </c>
      <c r="AK14" s="67" t="s">
        <v>19</v>
      </c>
      <c r="AL14" s="67" t="s">
        <v>19</v>
      </c>
      <c r="AM14" s="1182" t="s">
        <v>19</v>
      </c>
      <c r="AN14" s="118"/>
    </row>
    <row r="15" spans="2:40" ht="13.5">
      <c r="B15" s="13"/>
      <c r="C15" s="7" t="s">
        <v>48</v>
      </c>
      <c r="D15" s="45">
        <v>211195</v>
      </c>
      <c r="E15" s="45">
        <v>212511</v>
      </c>
      <c r="F15" s="45">
        <v>178435</v>
      </c>
      <c r="G15" s="45">
        <v>237570</v>
      </c>
      <c r="H15" s="45">
        <v>284416</v>
      </c>
      <c r="I15" s="45">
        <v>287037</v>
      </c>
      <c r="J15" s="45">
        <v>245583</v>
      </c>
      <c r="K15" s="45">
        <v>217691</v>
      </c>
      <c r="L15" s="45">
        <v>279491</v>
      </c>
      <c r="M15" s="45">
        <v>244328</v>
      </c>
      <c r="N15" s="45">
        <v>256727</v>
      </c>
      <c r="O15" s="45">
        <v>365809</v>
      </c>
      <c r="P15" s="45">
        <v>288696</v>
      </c>
      <c r="Q15" s="45">
        <v>309811</v>
      </c>
      <c r="R15" s="45">
        <v>297107</v>
      </c>
      <c r="S15" s="45">
        <v>282570</v>
      </c>
      <c r="T15" s="45">
        <v>243466</v>
      </c>
      <c r="U15" s="45">
        <v>288797</v>
      </c>
      <c r="V15" s="48" t="s">
        <v>19</v>
      </c>
      <c r="W15" s="48" t="s">
        <v>19</v>
      </c>
      <c r="X15" s="48" t="s">
        <v>19</v>
      </c>
      <c r="Y15" s="48" t="s">
        <v>19</v>
      </c>
      <c r="Z15" s="48" t="s">
        <v>19</v>
      </c>
      <c r="AA15" s="48" t="s">
        <v>19</v>
      </c>
      <c r="AB15" s="48" t="s">
        <v>19</v>
      </c>
      <c r="AC15" s="67" t="s">
        <v>19</v>
      </c>
      <c r="AD15" s="67" t="s">
        <v>19</v>
      </c>
      <c r="AE15" s="67" t="s">
        <v>19</v>
      </c>
      <c r="AF15" s="78" t="s">
        <v>19</v>
      </c>
      <c r="AG15" s="67" t="s">
        <v>19</v>
      </c>
      <c r="AH15" s="48" t="s">
        <v>19</v>
      </c>
      <c r="AI15" s="67" t="s">
        <v>19</v>
      </c>
      <c r="AJ15" s="67" t="s">
        <v>19</v>
      </c>
      <c r="AK15" s="67" t="s">
        <v>19</v>
      </c>
      <c r="AL15" s="67" t="s">
        <v>19</v>
      </c>
      <c r="AM15" s="1182" t="s">
        <v>19</v>
      </c>
      <c r="AN15" s="92"/>
    </row>
    <row r="16" spans="2:40" ht="13.5">
      <c r="B16" s="13"/>
      <c r="C16" s="7" t="s">
        <v>49</v>
      </c>
      <c r="D16" s="45">
        <v>209768</v>
      </c>
      <c r="E16" s="45">
        <v>190563</v>
      </c>
      <c r="F16" s="45">
        <v>263152</v>
      </c>
      <c r="G16" s="45">
        <v>261424</v>
      </c>
      <c r="H16" s="45">
        <v>192253</v>
      </c>
      <c r="I16" s="45">
        <v>71413</v>
      </c>
      <c r="J16" s="45">
        <v>122678</v>
      </c>
      <c r="K16" s="45">
        <v>173265</v>
      </c>
      <c r="L16" s="45">
        <v>210049</v>
      </c>
      <c r="M16" s="45">
        <v>223013</v>
      </c>
      <c r="N16" s="45">
        <v>170683</v>
      </c>
      <c r="O16" s="45">
        <v>202345</v>
      </c>
      <c r="P16" s="45">
        <v>232022</v>
      </c>
      <c r="Q16" s="45">
        <v>335315</v>
      </c>
      <c r="R16" s="45">
        <v>272538</v>
      </c>
      <c r="S16" s="45">
        <v>239415</v>
      </c>
      <c r="T16" s="45">
        <v>257025</v>
      </c>
      <c r="U16" s="45">
        <v>85845</v>
      </c>
      <c r="V16" s="48" t="s">
        <v>19</v>
      </c>
      <c r="W16" s="48" t="s">
        <v>19</v>
      </c>
      <c r="X16" s="48" t="s">
        <v>19</v>
      </c>
      <c r="Y16" s="48" t="s">
        <v>19</v>
      </c>
      <c r="Z16" s="48" t="s">
        <v>19</v>
      </c>
      <c r="AA16" s="48" t="s">
        <v>19</v>
      </c>
      <c r="AB16" s="48" t="s">
        <v>19</v>
      </c>
      <c r="AC16" s="67" t="s">
        <v>19</v>
      </c>
      <c r="AD16" s="67" t="s">
        <v>19</v>
      </c>
      <c r="AE16" s="67" t="s">
        <v>19</v>
      </c>
      <c r="AF16" s="78" t="s">
        <v>19</v>
      </c>
      <c r="AG16" s="67" t="s">
        <v>19</v>
      </c>
      <c r="AH16" s="48" t="s">
        <v>19</v>
      </c>
      <c r="AI16" s="67" t="s">
        <v>19</v>
      </c>
      <c r="AJ16" s="67" t="s">
        <v>19</v>
      </c>
      <c r="AK16" s="67" t="s">
        <v>19</v>
      </c>
      <c r="AL16" s="67" t="s">
        <v>19</v>
      </c>
      <c r="AM16" s="1182" t="s">
        <v>19</v>
      </c>
      <c r="AN16" s="92"/>
    </row>
    <row r="17" spans="2:40" ht="13.5">
      <c r="B17" s="13"/>
      <c r="C17" s="7" t="s">
        <v>50</v>
      </c>
      <c r="D17" s="45">
        <v>288230</v>
      </c>
      <c r="E17" s="45">
        <v>203987</v>
      </c>
      <c r="F17" s="45">
        <v>175062</v>
      </c>
      <c r="G17" s="45">
        <v>236478</v>
      </c>
      <c r="H17" s="45">
        <v>233012</v>
      </c>
      <c r="I17" s="45">
        <v>250931</v>
      </c>
      <c r="J17" s="45">
        <v>264498</v>
      </c>
      <c r="K17" s="45">
        <v>283041</v>
      </c>
      <c r="L17" s="45">
        <v>224381</v>
      </c>
      <c r="M17" s="45">
        <v>280001</v>
      </c>
      <c r="N17" s="45">
        <v>127376</v>
      </c>
      <c r="O17" s="45">
        <v>20536</v>
      </c>
      <c r="P17" s="45">
        <v>183502</v>
      </c>
      <c r="Q17" s="45">
        <v>271459</v>
      </c>
      <c r="R17" s="45">
        <v>261928</v>
      </c>
      <c r="S17" s="45">
        <v>208114</v>
      </c>
      <c r="T17" s="45">
        <v>496010</v>
      </c>
      <c r="U17" s="45">
        <v>393438</v>
      </c>
      <c r="V17" s="48" t="s">
        <v>19</v>
      </c>
      <c r="W17" s="48" t="s">
        <v>19</v>
      </c>
      <c r="X17" s="48" t="s">
        <v>19</v>
      </c>
      <c r="Y17" s="48" t="s">
        <v>19</v>
      </c>
      <c r="Z17" s="48" t="s">
        <v>19</v>
      </c>
      <c r="AA17" s="48" t="s">
        <v>19</v>
      </c>
      <c r="AB17" s="48" t="s">
        <v>19</v>
      </c>
      <c r="AC17" s="67" t="s">
        <v>19</v>
      </c>
      <c r="AD17" s="67" t="s">
        <v>19</v>
      </c>
      <c r="AE17" s="67" t="s">
        <v>19</v>
      </c>
      <c r="AF17" s="78" t="s">
        <v>19</v>
      </c>
      <c r="AG17" s="67" t="s">
        <v>19</v>
      </c>
      <c r="AH17" s="48" t="s">
        <v>19</v>
      </c>
      <c r="AI17" s="67" t="s">
        <v>19</v>
      </c>
      <c r="AJ17" s="67" t="s">
        <v>19</v>
      </c>
      <c r="AK17" s="67" t="s">
        <v>19</v>
      </c>
      <c r="AL17" s="67" t="s">
        <v>19</v>
      </c>
      <c r="AM17" s="1182" t="s">
        <v>19</v>
      </c>
      <c r="AN17" s="92"/>
    </row>
    <row r="18" spans="2:40" ht="13.5">
      <c r="B18" s="13"/>
      <c r="C18" s="158" t="s">
        <v>51</v>
      </c>
      <c r="D18" s="94">
        <v>1198</v>
      </c>
      <c r="E18" s="94">
        <v>17910</v>
      </c>
      <c r="F18" s="94">
        <v>59442</v>
      </c>
      <c r="G18" s="94">
        <v>110153</v>
      </c>
      <c r="H18" s="94">
        <v>83740</v>
      </c>
      <c r="I18" s="94">
        <v>110526</v>
      </c>
      <c r="J18" s="94">
        <v>128140</v>
      </c>
      <c r="K18" s="94">
        <v>49224</v>
      </c>
      <c r="L18" s="94">
        <v>132039</v>
      </c>
      <c r="M18" s="94">
        <v>154388</v>
      </c>
      <c r="N18" s="94">
        <v>107308</v>
      </c>
      <c r="O18" s="94">
        <v>138156</v>
      </c>
      <c r="P18" s="94">
        <v>141831</v>
      </c>
      <c r="Q18" s="94">
        <v>143034</v>
      </c>
      <c r="R18" s="94">
        <v>179638</v>
      </c>
      <c r="S18" s="94">
        <v>168267</v>
      </c>
      <c r="T18" s="94">
        <v>47041</v>
      </c>
      <c r="U18" s="94">
        <v>153218</v>
      </c>
      <c r="V18" s="63" t="s">
        <v>19</v>
      </c>
      <c r="W18" s="63" t="s">
        <v>19</v>
      </c>
      <c r="X18" s="87" t="s">
        <v>19</v>
      </c>
      <c r="Y18" s="87" t="s">
        <v>19</v>
      </c>
      <c r="Z18" s="87" t="s">
        <v>19</v>
      </c>
      <c r="AA18" s="87" t="s">
        <v>19</v>
      </c>
      <c r="AB18" s="87" t="s">
        <v>19</v>
      </c>
      <c r="AC18" s="70" t="s">
        <v>19</v>
      </c>
      <c r="AD18" s="70" t="s">
        <v>19</v>
      </c>
      <c r="AE18" s="70" t="s">
        <v>19</v>
      </c>
      <c r="AF18" s="81" t="s">
        <v>19</v>
      </c>
      <c r="AG18" s="70" t="s">
        <v>19</v>
      </c>
      <c r="AH18" s="87" t="s">
        <v>19</v>
      </c>
      <c r="AI18" s="70" t="s">
        <v>19</v>
      </c>
      <c r="AJ18" s="70" t="s">
        <v>19</v>
      </c>
      <c r="AK18" s="70" t="s">
        <v>19</v>
      </c>
      <c r="AL18" s="70" t="s">
        <v>19</v>
      </c>
      <c r="AM18" s="1186" t="s">
        <v>19</v>
      </c>
      <c r="AN18" s="92"/>
    </row>
    <row r="19" spans="2:40" ht="13.5">
      <c r="B19" s="10"/>
      <c r="C19" s="95" t="s">
        <v>66</v>
      </c>
      <c r="D19" s="28">
        <v>127022</v>
      </c>
      <c r="E19" s="28">
        <v>124494</v>
      </c>
      <c r="F19" s="28">
        <v>122239</v>
      </c>
      <c r="G19" s="28">
        <v>109907</v>
      </c>
      <c r="H19" s="28">
        <v>111449</v>
      </c>
      <c r="I19" s="28">
        <v>175641</v>
      </c>
      <c r="J19" s="28">
        <v>221163</v>
      </c>
      <c r="K19" s="28">
        <v>132510</v>
      </c>
      <c r="L19" s="28">
        <v>159799</v>
      </c>
      <c r="M19" s="28">
        <v>165178</v>
      </c>
      <c r="N19" s="28">
        <v>329862</v>
      </c>
      <c r="O19" s="28">
        <v>157936</v>
      </c>
      <c r="P19" s="28">
        <v>194901</v>
      </c>
      <c r="Q19" s="28">
        <v>171723</v>
      </c>
      <c r="R19" s="28">
        <v>157316</v>
      </c>
      <c r="S19" s="28">
        <v>156734</v>
      </c>
      <c r="T19" s="28">
        <v>191610</v>
      </c>
      <c r="U19" s="28">
        <v>162522</v>
      </c>
      <c r="V19" s="96">
        <v>129656</v>
      </c>
      <c r="W19" s="97">
        <v>133340</v>
      </c>
      <c r="X19" s="96">
        <v>148302</v>
      </c>
      <c r="Y19" s="96">
        <v>195002</v>
      </c>
      <c r="Z19" s="49" t="s">
        <v>19</v>
      </c>
      <c r="AA19" s="49" t="s">
        <v>19</v>
      </c>
      <c r="AB19" s="49" t="s">
        <v>19</v>
      </c>
      <c r="AC19" s="68" t="s">
        <v>19</v>
      </c>
      <c r="AD19" s="68" t="s">
        <v>19</v>
      </c>
      <c r="AE19" s="68" t="s">
        <v>19</v>
      </c>
      <c r="AF19" s="79" t="s">
        <v>19</v>
      </c>
      <c r="AG19" s="68" t="s">
        <v>19</v>
      </c>
      <c r="AH19" s="49" t="s">
        <v>19</v>
      </c>
      <c r="AI19" s="68" t="s">
        <v>19</v>
      </c>
      <c r="AJ19" s="68" t="s">
        <v>19</v>
      </c>
      <c r="AK19" s="68" t="s">
        <v>19</v>
      </c>
      <c r="AL19" s="68" t="s">
        <v>19</v>
      </c>
      <c r="AM19" s="1183" t="s">
        <v>19</v>
      </c>
      <c r="AN19" s="92"/>
    </row>
    <row r="20" spans="2:40" ht="13.5">
      <c r="B20" s="3">
        <v>4</v>
      </c>
      <c r="C20" s="4" t="s">
        <v>17</v>
      </c>
      <c r="D20" s="133" t="s">
        <v>19</v>
      </c>
      <c r="E20" s="133" t="s">
        <v>19</v>
      </c>
      <c r="F20" s="133" t="s">
        <v>19</v>
      </c>
      <c r="G20" s="133" t="s">
        <v>19</v>
      </c>
      <c r="H20" s="133" t="s">
        <v>19</v>
      </c>
      <c r="I20" s="133" t="s">
        <v>19</v>
      </c>
      <c r="J20" s="133" t="s">
        <v>19</v>
      </c>
      <c r="K20" s="133" t="s">
        <v>19</v>
      </c>
      <c r="L20" s="133" t="s">
        <v>19</v>
      </c>
      <c r="M20" s="133" t="s">
        <v>19</v>
      </c>
      <c r="N20" s="133" t="s">
        <v>220</v>
      </c>
      <c r="O20" s="133" t="s">
        <v>19</v>
      </c>
      <c r="P20" s="133" t="s">
        <v>19</v>
      </c>
      <c r="Q20" s="133" t="s">
        <v>19</v>
      </c>
      <c r="R20" s="133" t="s">
        <v>19</v>
      </c>
      <c r="S20" s="133" t="s">
        <v>19</v>
      </c>
      <c r="T20" s="957" t="s">
        <v>19</v>
      </c>
      <c r="U20" s="957">
        <v>674734</v>
      </c>
      <c r="V20" s="147">
        <v>677929</v>
      </c>
      <c r="W20" s="148">
        <v>109419</v>
      </c>
      <c r="X20" s="147">
        <v>97176</v>
      </c>
      <c r="Y20" s="147">
        <v>126216</v>
      </c>
      <c r="Z20" s="147">
        <v>332201</v>
      </c>
      <c r="AA20" s="147">
        <v>598132</v>
      </c>
      <c r="AB20" s="147">
        <v>574349</v>
      </c>
      <c r="AC20" s="202">
        <v>632936</v>
      </c>
      <c r="AD20" s="202">
        <v>438468</v>
      </c>
      <c r="AE20" s="202">
        <v>327401</v>
      </c>
      <c r="AF20" s="150">
        <v>316554</v>
      </c>
      <c r="AG20" s="149">
        <v>727617</v>
      </c>
      <c r="AH20" s="148">
        <v>620300</v>
      </c>
      <c r="AI20" s="149">
        <v>577082</v>
      </c>
      <c r="AJ20" s="149">
        <v>546660</v>
      </c>
      <c r="AK20" s="149">
        <v>579512</v>
      </c>
      <c r="AL20" s="149">
        <v>1297399</v>
      </c>
      <c r="AM20" s="1188">
        <v>621300</v>
      </c>
      <c r="AN20" s="201"/>
    </row>
    <row r="21" spans="2:40" ht="13.5">
      <c r="B21" s="11"/>
      <c r="C21" s="5" t="s">
        <v>17</v>
      </c>
      <c r="D21" s="19">
        <v>473487</v>
      </c>
      <c r="E21" s="19">
        <v>346154</v>
      </c>
      <c r="F21" s="19">
        <v>346175</v>
      </c>
      <c r="G21" s="19">
        <v>335919</v>
      </c>
      <c r="H21" s="19">
        <v>371217</v>
      </c>
      <c r="I21" s="19">
        <v>286354</v>
      </c>
      <c r="J21" s="19">
        <v>483784</v>
      </c>
      <c r="K21" s="19">
        <v>437584</v>
      </c>
      <c r="L21" s="19">
        <v>523161</v>
      </c>
      <c r="M21" s="19">
        <v>476022</v>
      </c>
      <c r="N21" s="19">
        <v>589738</v>
      </c>
      <c r="O21" s="19">
        <v>516961</v>
      </c>
      <c r="P21" s="19">
        <v>547180</v>
      </c>
      <c r="Q21" s="19">
        <v>525828</v>
      </c>
      <c r="R21" s="19">
        <v>454317</v>
      </c>
      <c r="S21" s="19">
        <v>483169</v>
      </c>
      <c r="T21" s="1045">
        <v>530591</v>
      </c>
      <c r="U21" s="1125" t="s">
        <v>19</v>
      </c>
      <c r="V21" s="48" t="s">
        <v>19</v>
      </c>
      <c r="W21" s="48" t="s">
        <v>19</v>
      </c>
      <c r="X21" s="48" t="s">
        <v>19</v>
      </c>
      <c r="Y21" s="48" t="s">
        <v>19</v>
      </c>
      <c r="Z21" s="48" t="s">
        <v>19</v>
      </c>
      <c r="AA21" s="48" t="s">
        <v>19</v>
      </c>
      <c r="AB21" s="48" t="s">
        <v>19</v>
      </c>
      <c r="AC21" s="67" t="s">
        <v>19</v>
      </c>
      <c r="AD21" s="67" t="s">
        <v>19</v>
      </c>
      <c r="AE21" s="67" t="s">
        <v>19</v>
      </c>
      <c r="AF21" s="78" t="s">
        <v>19</v>
      </c>
      <c r="AG21" s="67" t="s">
        <v>19</v>
      </c>
      <c r="AH21" s="48" t="s">
        <v>19</v>
      </c>
      <c r="AI21" s="67" t="s">
        <v>19</v>
      </c>
      <c r="AJ21" s="67" t="s">
        <v>19</v>
      </c>
      <c r="AK21" s="67" t="s">
        <v>19</v>
      </c>
      <c r="AL21" s="67" t="s">
        <v>19</v>
      </c>
      <c r="AM21" s="1182" t="s">
        <v>19</v>
      </c>
      <c r="AN21" s="92"/>
    </row>
    <row r="22" spans="2:40" ht="13.5">
      <c r="B22" s="6"/>
      <c r="C22" s="7" t="s">
        <v>63</v>
      </c>
      <c r="D22" s="20">
        <v>34309</v>
      </c>
      <c r="E22" s="20">
        <v>39766</v>
      </c>
      <c r="F22" s="20">
        <v>46675</v>
      </c>
      <c r="G22" s="20">
        <v>60255</v>
      </c>
      <c r="H22" s="20">
        <v>65260</v>
      </c>
      <c r="I22" s="20">
        <v>53313</v>
      </c>
      <c r="J22" s="20">
        <v>57063</v>
      </c>
      <c r="K22" s="20">
        <v>65768</v>
      </c>
      <c r="L22" s="20">
        <v>52975</v>
      </c>
      <c r="M22" s="20">
        <v>58413</v>
      </c>
      <c r="N22" s="20">
        <v>52722</v>
      </c>
      <c r="O22" s="20">
        <v>58443</v>
      </c>
      <c r="P22" s="20">
        <v>53023</v>
      </c>
      <c r="Q22" s="20">
        <v>83278</v>
      </c>
      <c r="R22" s="20">
        <v>57238</v>
      </c>
      <c r="S22" s="20">
        <v>65258</v>
      </c>
      <c r="T22" s="45">
        <v>50119</v>
      </c>
      <c r="U22" s="831" t="s">
        <v>19</v>
      </c>
      <c r="V22" s="48" t="s">
        <v>19</v>
      </c>
      <c r="W22" s="48" t="s">
        <v>19</v>
      </c>
      <c r="X22" s="48" t="s">
        <v>19</v>
      </c>
      <c r="Y22" s="48" t="s">
        <v>19</v>
      </c>
      <c r="Z22" s="48" t="s">
        <v>19</v>
      </c>
      <c r="AA22" s="48" t="s">
        <v>19</v>
      </c>
      <c r="AB22" s="48" t="s">
        <v>19</v>
      </c>
      <c r="AC22" s="67" t="s">
        <v>19</v>
      </c>
      <c r="AD22" s="67" t="s">
        <v>19</v>
      </c>
      <c r="AE22" s="67" t="s">
        <v>19</v>
      </c>
      <c r="AF22" s="78" t="s">
        <v>19</v>
      </c>
      <c r="AG22" s="67" t="s">
        <v>19</v>
      </c>
      <c r="AH22" s="48" t="s">
        <v>19</v>
      </c>
      <c r="AI22" s="67" t="s">
        <v>19</v>
      </c>
      <c r="AJ22" s="67" t="s">
        <v>19</v>
      </c>
      <c r="AK22" s="67" t="s">
        <v>19</v>
      </c>
      <c r="AL22" s="67" t="s">
        <v>19</v>
      </c>
      <c r="AM22" s="1182" t="s">
        <v>19</v>
      </c>
      <c r="AN22" s="92"/>
    </row>
    <row r="23" spans="2:40" ht="13.5">
      <c r="B23" s="6"/>
      <c r="C23" s="7" t="s">
        <v>65</v>
      </c>
      <c r="D23" s="20">
        <v>41648</v>
      </c>
      <c r="E23" s="20">
        <v>49590</v>
      </c>
      <c r="F23" s="20">
        <v>41578</v>
      </c>
      <c r="G23" s="20">
        <v>72070</v>
      </c>
      <c r="H23" s="20">
        <v>36502</v>
      </c>
      <c r="I23" s="20">
        <v>39910</v>
      </c>
      <c r="J23" s="20">
        <v>72726</v>
      </c>
      <c r="K23" s="20">
        <v>92964</v>
      </c>
      <c r="L23" s="20">
        <v>86275</v>
      </c>
      <c r="M23" s="20">
        <v>61052</v>
      </c>
      <c r="N23" s="20">
        <v>70492</v>
      </c>
      <c r="O23" s="20">
        <v>74667</v>
      </c>
      <c r="P23" s="20">
        <v>87391</v>
      </c>
      <c r="Q23" s="20">
        <v>139191</v>
      </c>
      <c r="R23" s="20">
        <v>132393</v>
      </c>
      <c r="S23" s="20">
        <v>59058</v>
      </c>
      <c r="T23" s="45">
        <v>100293</v>
      </c>
      <c r="U23" s="831" t="s">
        <v>19</v>
      </c>
      <c r="V23" s="48" t="s">
        <v>19</v>
      </c>
      <c r="W23" s="48" t="s">
        <v>19</v>
      </c>
      <c r="X23" s="48" t="s">
        <v>19</v>
      </c>
      <c r="Y23" s="48" t="s">
        <v>19</v>
      </c>
      <c r="Z23" s="48" t="s">
        <v>19</v>
      </c>
      <c r="AA23" s="48" t="s">
        <v>19</v>
      </c>
      <c r="AB23" s="48" t="s">
        <v>19</v>
      </c>
      <c r="AC23" s="67" t="s">
        <v>19</v>
      </c>
      <c r="AD23" s="67" t="s">
        <v>19</v>
      </c>
      <c r="AE23" s="67" t="s">
        <v>19</v>
      </c>
      <c r="AF23" s="78" t="s">
        <v>19</v>
      </c>
      <c r="AG23" s="67" t="s">
        <v>19</v>
      </c>
      <c r="AH23" s="48" t="s">
        <v>19</v>
      </c>
      <c r="AI23" s="67" t="s">
        <v>19</v>
      </c>
      <c r="AJ23" s="67" t="s">
        <v>19</v>
      </c>
      <c r="AK23" s="67" t="s">
        <v>19</v>
      </c>
      <c r="AL23" s="67" t="s">
        <v>19</v>
      </c>
      <c r="AM23" s="1182" t="s">
        <v>19</v>
      </c>
      <c r="AN23" s="92"/>
    </row>
    <row r="24" spans="2:40" ht="13.5">
      <c r="B24" s="6"/>
      <c r="C24" s="7" t="s">
        <v>67</v>
      </c>
      <c r="D24" s="20">
        <v>111113</v>
      </c>
      <c r="E24" s="20">
        <v>107910</v>
      </c>
      <c r="F24" s="20">
        <v>105963</v>
      </c>
      <c r="G24" s="20">
        <v>64835</v>
      </c>
      <c r="H24" s="20">
        <v>64167</v>
      </c>
      <c r="I24" s="20">
        <v>69247</v>
      </c>
      <c r="J24" s="20">
        <v>84797</v>
      </c>
      <c r="K24" s="20">
        <v>107507</v>
      </c>
      <c r="L24" s="20">
        <v>199773</v>
      </c>
      <c r="M24" s="20">
        <v>130617</v>
      </c>
      <c r="N24" s="20">
        <v>143885</v>
      </c>
      <c r="O24" s="20">
        <v>347939</v>
      </c>
      <c r="P24" s="20">
        <v>312176</v>
      </c>
      <c r="Q24" s="20">
        <v>302751</v>
      </c>
      <c r="R24" s="20">
        <v>293116</v>
      </c>
      <c r="S24" s="20">
        <v>235403</v>
      </c>
      <c r="T24" s="45">
        <v>54895</v>
      </c>
      <c r="U24" s="831" t="s">
        <v>19</v>
      </c>
      <c r="V24" s="48" t="s">
        <v>19</v>
      </c>
      <c r="W24" s="48" t="s">
        <v>19</v>
      </c>
      <c r="X24" s="48" t="s">
        <v>19</v>
      </c>
      <c r="Y24" s="48" t="s">
        <v>19</v>
      </c>
      <c r="Z24" s="48" t="s">
        <v>19</v>
      </c>
      <c r="AA24" s="48" t="s">
        <v>19</v>
      </c>
      <c r="AB24" s="48" t="s">
        <v>19</v>
      </c>
      <c r="AC24" s="67" t="s">
        <v>19</v>
      </c>
      <c r="AD24" s="67" t="s">
        <v>19</v>
      </c>
      <c r="AE24" s="67" t="s">
        <v>19</v>
      </c>
      <c r="AF24" s="78" t="s">
        <v>19</v>
      </c>
      <c r="AG24" s="67" t="s">
        <v>19</v>
      </c>
      <c r="AH24" s="48" t="s">
        <v>19</v>
      </c>
      <c r="AI24" s="67" t="s">
        <v>19</v>
      </c>
      <c r="AJ24" s="67" t="s">
        <v>19</v>
      </c>
      <c r="AK24" s="67" t="s">
        <v>19</v>
      </c>
      <c r="AL24" s="67" t="s">
        <v>19</v>
      </c>
      <c r="AM24" s="1182" t="s">
        <v>19</v>
      </c>
      <c r="AN24" s="92"/>
    </row>
    <row r="25" spans="2:40" ht="13.5">
      <c r="B25" s="6"/>
      <c r="C25" s="7" t="s">
        <v>68</v>
      </c>
      <c r="D25" s="20">
        <v>45945</v>
      </c>
      <c r="E25" s="20">
        <v>50282</v>
      </c>
      <c r="F25" s="20">
        <v>54550</v>
      </c>
      <c r="G25" s="20">
        <v>44453</v>
      </c>
      <c r="H25" s="20">
        <v>40157</v>
      </c>
      <c r="I25" s="20">
        <v>47044</v>
      </c>
      <c r="J25" s="20">
        <v>60556</v>
      </c>
      <c r="K25" s="20">
        <v>42965</v>
      </c>
      <c r="L25" s="20">
        <v>35731</v>
      </c>
      <c r="M25" s="20">
        <v>48365</v>
      </c>
      <c r="N25" s="20">
        <v>40573</v>
      </c>
      <c r="O25" s="20">
        <v>41345</v>
      </c>
      <c r="P25" s="20">
        <v>44048</v>
      </c>
      <c r="Q25" s="20">
        <v>41981</v>
      </c>
      <c r="R25" s="20">
        <v>35812</v>
      </c>
      <c r="S25" s="20">
        <v>53189</v>
      </c>
      <c r="T25" s="45">
        <v>61349</v>
      </c>
      <c r="U25" s="831" t="s">
        <v>19</v>
      </c>
      <c r="V25" s="48" t="s">
        <v>19</v>
      </c>
      <c r="W25" s="48" t="s">
        <v>19</v>
      </c>
      <c r="X25" s="48" t="s">
        <v>19</v>
      </c>
      <c r="Y25" s="48" t="s">
        <v>19</v>
      </c>
      <c r="Z25" s="48" t="s">
        <v>19</v>
      </c>
      <c r="AA25" s="48" t="s">
        <v>19</v>
      </c>
      <c r="AB25" s="48" t="s">
        <v>19</v>
      </c>
      <c r="AC25" s="67" t="s">
        <v>19</v>
      </c>
      <c r="AD25" s="67" t="s">
        <v>19</v>
      </c>
      <c r="AE25" s="67" t="s">
        <v>19</v>
      </c>
      <c r="AF25" s="78" t="s">
        <v>19</v>
      </c>
      <c r="AG25" s="67" t="s">
        <v>19</v>
      </c>
      <c r="AH25" s="48" t="s">
        <v>19</v>
      </c>
      <c r="AI25" s="67" t="s">
        <v>19</v>
      </c>
      <c r="AJ25" s="67" t="s">
        <v>19</v>
      </c>
      <c r="AK25" s="67" t="s">
        <v>19</v>
      </c>
      <c r="AL25" s="67" t="s">
        <v>19</v>
      </c>
      <c r="AM25" s="1182" t="s">
        <v>19</v>
      </c>
      <c r="AN25" s="92"/>
    </row>
    <row r="26" spans="2:40" ht="13.5">
      <c r="B26" s="6"/>
      <c r="C26" s="7" t="s">
        <v>69</v>
      </c>
      <c r="D26" s="20">
        <v>76363</v>
      </c>
      <c r="E26" s="20">
        <v>73545</v>
      </c>
      <c r="F26" s="20">
        <v>93057</v>
      </c>
      <c r="G26" s="20">
        <v>76118</v>
      </c>
      <c r="H26" s="20">
        <v>42262</v>
      </c>
      <c r="I26" s="20">
        <v>30726</v>
      </c>
      <c r="J26" s="20">
        <v>68862</v>
      </c>
      <c r="K26" s="20">
        <v>37200</v>
      </c>
      <c r="L26" s="20">
        <v>71729</v>
      </c>
      <c r="M26" s="20">
        <v>47132</v>
      </c>
      <c r="N26" s="20">
        <v>60343</v>
      </c>
      <c r="O26" s="20">
        <v>54337</v>
      </c>
      <c r="P26" s="20">
        <v>74577</v>
      </c>
      <c r="Q26" s="20">
        <v>79365</v>
      </c>
      <c r="R26" s="20">
        <v>87638</v>
      </c>
      <c r="S26" s="20">
        <v>76517</v>
      </c>
      <c r="T26" s="45">
        <v>80114</v>
      </c>
      <c r="U26" s="831" t="s">
        <v>19</v>
      </c>
      <c r="V26" s="48" t="s">
        <v>19</v>
      </c>
      <c r="W26" s="48" t="s">
        <v>19</v>
      </c>
      <c r="X26" s="48" t="s">
        <v>19</v>
      </c>
      <c r="Y26" s="48" t="s">
        <v>19</v>
      </c>
      <c r="Z26" s="48" t="s">
        <v>19</v>
      </c>
      <c r="AA26" s="48" t="s">
        <v>19</v>
      </c>
      <c r="AB26" s="48" t="s">
        <v>19</v>
      </c>
      <c r="AC26" s="67" t="s">
        <v>19</v>
      </c>
      <c r="AD26" s="67" t="s">
        <v>19</v>
      </c>
      <c r="AE26" s="67" t="s">
        <v>19</v>
      </c>
      <c r="AF26" s="78" t="s">
        <v>19</v>
      </c>
      <c r="AG26" s="67" t="s">
        <v>19</v>
      </c>
      <c r="AH26" s="48" t="s">
        <v>19</v>
      </c>
      <c r="AI26" s="67" t="s">
        <v>19</v>
      </c>
      <c r="AJ26" s="67" t="s">
        <v>19</v>
      </c>
      <c r="AK26" s="67" t="s">
        <v>19</v>
      </c>
      <c r="AL26" s="67" t="s">
        <v>19</v>
      </c>
      <c r="AM26" s="1182" t="s">
        <v>19</v>
      </c>
      <c r="AN26" s="92"/>
    </row>
    <row r="27" spans="2:40" ht="13.5">
      <c r="B27" s="3"/>
      <c r="C27" s="8" t="s">
        <v>70</v>
      </c>
      <c r="D27" s="21">
        <v>49900</v>
      </c>
      <c r="E27" s="21">
        <v>43764</v>
      </c>
      <c r="F27" s="21">
        <v>43696</v>
      </c>
      <c r="G27" s="21">
        <v>50696</v>
      </c>
      <c r="H27" s="21">
        <v>44971</v>
      </c>
      <c r="I27" s="21">
        <v>62786</v>
      </c>
      <c r="J27" s="21">
        <v>65308</v>
      </c>
      <c r="K27" s="21">
        <v>55402</v>
      </c>
      <c r="L27" s="21">
        <v>78286</v>
      </c>
      <c r="M27" s="21">
        <v>58274</v>
      </c>
      <c r="N27" s="21">
        <v>53445</v>
      </c>
      <c r="O27" s="21">
        <v>57536</v>
      </c>
      <c r="P27" s="21">
        <v>40157</v>
      </c>
      <c r="Q27" s="21">
        <v>36841</v>
      </c>
      <c r="R27" s="21">
        <v>26010</v>
      </c>
      <c r="S27" s="21">
        <v>32029</v>
      </c>
      <c r="T27" s="1046">
        <v>35040</v>
      </c>
      <c r="U27" s="833" t="s">
        <v>19</v>
      </c>
      <c r="V27" s="48" t="s">
        <v>19</v>
      </c>
      <c r="W27" s="48" t="s">
        <v>19</v>
      </c>
      <c r="X27" s="48" t="s">
        <v>19</v>
      </c>
      <c r="Y27" s="48" t="s">
        <v>19</v>
      </c>
      <c r="Z27" s="48" t="s">
        <v>19</v>
      </c>
      <c r="AA27" s="48" t="s">
        <v>19</v>
      </c>
      <c r="AB27" s="48" t="s">
        <v>19</v>
      </c>
      <c r="AC27" s="67" t="s">
        <v>19</v>
      </c>
      <c r="AD27" s="67" t="s">
        <v>19</v>
      </c>
      <c r="AE27" s="67" t="s">
        <v>19</v>
      </c>
      <c r="AF27" s="78" t="s">
        <v>19</v>
      </c>
      <c r="AG27" s="67" t="s">
        <v>19</v>
      </c>
      <c r="AH27" s="48" t="s">
        <v>19</v>
      </c>
      <c r="AI27" s="67" t="s">
        <v>19</v>
      </c>
      <c r="AJ27" s="67" t="s">
        <v>19</v>
      </c>
      <c r="AK27" s="67" t="s">
        <v>19</v>
      </c>
      <c r="AL27" s="67" t="s">
        <v>19</v>
      </c>
      <c r="AM27" s="1182" t="s">
        <v>19</v>
      </c>
      <c r="AN27" s="92"/>
    </row>
    <row r="28" spans="2:40" ht="13.5">
      <c r="B28" s="3">
        <v>5</v>
      </c>
      <c r="C28" s="12" t="s">
        <v>20</v>
      </c>
      <c r="D28" s="22">
        <v>-411679</v>
      </c>
      <c r="E28" s="22">
        <v>-154246</v>
      </c>
      <c r="F28" s="22">
        <v>30466</v>
      </c>
      <c r="G28" s="22">
        <v>94476</v>
      </c>
      <c r="H28" s="22">
        <v>134288</v>
      </c>
      <c r="I28" s="22">
        <v>193596</v>
      </c>
      <c r="J28" s="22">
        <v>225727</v>
      </c>
      <c r="K28" s="22">
        <v>525960</v>
      </c>
      <c r="L28" s="22">
        <v>294919</v>
      </c>
      <c r="M28" s="22">
        <v>274862</v>
      </c>
      <c r="N28" s="22">
        <v>469891</v>
      </c>
      <c r="O28" s="22">
        <v>382677</v>
      </c>
      <c r="P28" s="22">
        <v>425327</v>
      </c>
      <c r="Q28" s="22">
        <v>1007851</v>
      </c>
      <c r="R28" s="22">
        <v>678890</v>
      </c>
      <c r="S28" s="22">
        <v>697414</v>
      </c>
      <c r="T28" s="834">
        <v>1104505</v>
      </c>
      <c r="U28" s="834">
        <v>1622242</v>
      </c>
      <c r="V28" s="52">
        <v>604985</v>
      </c>
      <c r="W28" s="57">
        <v>827249</v>
      </c>
      <c r="X28" s="52">
        <v>648958</v>
      </c>
      <c r="Y28" s="52">
        <v>852322</v>
      </c>
      <c r="Z28" s="52">
        <v>824688</v>
      </c>
      <c r="AA28" s="52">
        <v>1812608</v>
      </c>
      <c r="AB28" s="52">
        <v>1540587</v>
      </c>
      <c r="AC28" s="184">
        <v>1040442</v>
      </c>
      <c r="AD28" s="184">
        <v>1595061</v>
      </c>
      <c r="AE28" s="184">
        <v>1489543</v>
      </c>
      <c r="AF28" s="80">
        <v>1278400</v>
      </c>
      <c r="AG28" s="69">
        <v>1199652</v>
      </c>
      <c r="AH28" s="57">
        <v>1211173</v>
      </c>
      <c r="AI28" s="69">
        <v>1047181</v>
      </c>
      <c r="AJ28" s="69">
        <v>1039685</v>
      </c>
      <c r="AK28" s="69">
        <v>1916811</v>
      </c>
      <c r="AL28" s="69">
        <v>1648870</v>
      </c>
      <c r="AM28" s="1185">
        <v>2097895</v>
      </c>
      <c r="AN28" s="191"/>
    </row>
    <row r="29" spans="2:40" ht="13.5">
      <c r="B29" s="3">
        <v>6</v>
      </c>
      <c r="C29" s="12" t="s">
        <v>21</v>
      </c>
      <c r="D29" s="23">
        <v>313006</v>
      </c>
      <c r="E29" s="23">
        <v>150467</v>
      </c>
      <c r="F29" s="23">
        <v>50152</v>
      </c>
      <c r="G29" s="23">
        <v>137601</v>
      </c>
      <c r="H29" s="23">
        <v>174965</v>
      </c>
      <c r="I29" s="23">
        <v>13072</v>
      </c>
      <c r="J29" s="23">
        <v>318496</v>
      </c>
      <c r="K29" s="23">
        <v>377919</v>
      </c>
      <c r="L29" s="23">
        <v>344202</v>
      </c>
      <c r="M29" s="23">
        <v>330016</v>
      </c>
      <c r="N29" s="23">
        <v>366942</v>
      </c>
      <c r="O29" s="23">
        <v>296924</v>
      </c>
      <c r="P29" s="23">
        <v>1004330</v>
      </c>
      <c r="Q29" s="23">
        <v>542000</v>
      </c>
      <c r="R29" s="23">
        <v>467206</v>
      </c>
      <c r="S29" s="23">
        <v>166387</v>
      </c>
      <c r="T29" s="835">
        <v>504139</v>
      </c>
      <c r="U29" s="835">
        <v>705797</v>
      </c>
      <c r="V29" s="53">
        <v>448619</v>
      </c>
      <c r="W29" s="58">
        <v>463638</v>
      </c>
      <c r="X29" s="53">
        <v>441303</v>
      </c>
      <c r="Y29" s="53">
        <v>457993</v>
      </c>
      <c r="Z29" s="53">
        <v>505990</v>
      </c>
      <c r="AA29" s="53">
        <v>518445</v>
      </c>
      <c r="AB29" s="53">
        <v>600115</v>
      </c>
      <c r="AC29" s="185">
        <v>813854</v>
      </c>
      <c r="AD29" s="185">
        <v>607274</v>
      </c>
      <c r="AE29" s="185">
        <v>552247</v>
      </c>
      <c r="AF29" s="82">
        <v>588899</v>
      </c>
      <c r="AG29" s="71">
        <v>437949</v>
      </c>
      <c r="AH29" s="58">
        <v>623626</v>
      </c>
      <c r="AI29" s="71">
        <v>547406</v>
      </c>
      <c r="AJ29" s="71">
        <v>664375</v>
      </c>
      <c r="AK29" s="71">
        <v>860642</v>
      </c>
      <c r="AL29" s="71">
        <v>1056564</v>
      </c>
      <c r="AM29" s="1189">
        <v>861637</v>
      </c>
      <c r="AN29" s="192"/>
    </row>
    <row r="30" spans="2:40" ht="13.5">
      <c r="B30" s="3">
        <v>7</v>
      </c>
      <c r="C30" s="12" t="s">
        <v>22</v>
      </c>
      <c r="D30" s="23" t="s">
        <v>19</v>
      </c>
      <c r="E30" s="23" t="s">
        <v>19</v>
      </c>
      <c r="F30" s="23" t="s">
        <v>19</v>
      </c>
      <c r="G30" s="23" t="s">
        <v>19</v>
      </c>
      <c r="H30" s="23" t="s">
        <v>19</v>
      </c>
      <c r="I30" s="23" t="s">
        <v>19</v>
      </c>
      <c r="J30" s="23" t="s">
        <v>19</v>
      </c>
      <c r="K30" s="23" t="s">
        <v>19</v>
      </c>
      <c r="L30" s="23" t="s">
        <v>19</v>
      </c>
      <c r="M30" s="23" t="s">
        <v>19</v>
      </c>
      <c r="N30" s="23" t="s">
        <v>220</v>
      </c>
      <c r="O30" s="140" t="s">
        <v>19</v>
      </c>
      <c r="P30" s="140" t="s">
        <v>19</v>
      </c>
      <c r="Q30" s="140" t="s">
        <v>19</v>
      </c>
      <c r="R30" s="140" t="s">
        <v>19</v>
      </c>
      <c r="S30" s="140" t="s">
        <v>19</v>
      </c>
      <c r="T30" s="140" t="s">
        <v>19</v>
      </c>
      <c r="U30" s="140" t="s">
        <v>19</v>
      </c>
      <c r="V30" s="152">
        <v>1826042</v>
      </c>
      <c r="W30" s="146">
        <v>1257032</v>
      </c>
      <c r="X30" s="53">
        <v>1074454</v>
      </c>
      <c r="Y30" s="53">
        <v>1115108</v>
      </c>
      <c r="Z30" s="53">
        <v>1189183</v>
      </c>
      <c r="AA30" s="53">
        <v>1313268</v>
      </c>
      <c r="AB30" s="53">
        <v>1203207</v>
      </c>
      <c r="AC30" s="185">
        <v>957597</v>
      </c>
      <c r="AD30" s="185">
        <v>1045160</v>
      </c>
      <c r="AE30" s="185">
        <v>894653</v>
      </c>
      <c r="AF30" s="82">
        <v>1380306</v>
      </c>
      <c r="AG30" s="71">
        <v>1397100</v>
      </c>
      <c r="AH30" s="58">
        <v>943894</v>
      </c>
      <c r="AI30" s="71">
        <v>1005762</v>
      </c>
      <c r="AJ30" s="71">
        <v>1218049</v>
      </c>
      <c r="AK30" s="71">
        <v>1188657</v>
      </c>
      <c r="AL30" s="71">
        <v>2380250</v>
      </c>
      <c r="AM30" s="1189">
        <v>2373493</v>
      </c>
      <c r="AN30" s="192"/>
    </row>
    <row r="31" spans="2:40" ht="13.5">
      <c r="B31" s="9"/>
      <c r="C31" s="157" t="s">
        <v>22</v>
      </c>
      <c r="D31" s="46">
        <v>389712</v>
      </c>
      <c r="E31" s="46">
        <v>319437</v>
      </c>
      <c r="F31" s="46">
        <v>384601</v>
      </c>
      <c r="G31" s="46">
        <v>331634</v>
      </c>
      <c r="H31" s="46">
        <v>380147</v>
      </c>
      <c r="I31" s="46">
        <v>305111</v>
      </c>
      <c r="J31" s="46">
        <v>264117</v>
      </c>
      <c r="K31" s="46">
        <v>292417</v>
      </c>
      <c r="L31" s="46">
        <v>428125</v>
      </c>
      <c r="M31" s="46">
        <v>404933</v>
      </c>
      <c r="N31" s="46">
        <v>222216</v>
      </c>
      <c r="O31" s="46">
        <v>446892</v>
      </c>
      <c r="P31" s="46">
        <v>543235</v>
      </c>
      <c r="Q31" s="46">
        <v>597691</v>
      </c>
      <c r="R31" s="46">
        <v>601110</v>
      </c>
      <c r="S31" s="46">
        <v>667062</v>
      </c>
      <c r="T31" s="1047">
        <v>690197</v>
      </c>
      <c r="U31" s="1047">
        <v>809305</v>
      </c>
      <c r="V31" s="181" t="s">
        <v>19</v>
      </c>
      <c r="W31" s="181" t="s">
        <v>19</v>
      </c>
      <c r="X31" s="47" t="s">
        <v>19</v>
      </c>
      <c r="Y31" s="47" t="s">
        <v>19</v>
      </c>
      <c r="Z31" s="47" t="s">
        <v>19</v>
      </c>
      <c r="AA31" s="47" t="s">
        <v>19</v>
      </c>
      <c r="AB31" s="47" t="s">
        <v>19</v>
      </c>
      <c r="AC31" s="66" t="s">
        <v>19</v>
      </c>
      <c r="AD31" s="66" t="s">
        <v>19</v>
      </c>
      <c r="AE31" s="66" t="s">
        <v>19</v>
      </c>
      <c r="AF31" s="78" t="s">
        <v>19</v>
      </c>
      <c r="AG31" s="67" t="s">
        <v>19</v>
      </c>
      <c r="AH31" s="48" t="s">
        <v>19</v>
      </c>
      <c r="AI31" s="67" t="s">
        <v>19</v>
      </c>
      <c r="AJ31" s="67" t="s">
        <v>19</v>
      </c>
      <c r="AK31" s="67" t="s">
        <v>19</v>
      </c>
      <c r="AL31" s="67" t="s">
        <v>19</v>
      </c>
      <c r="AM31" s="1182" t="s">
        <v>19</v>
      </c>
      <c r="AN31" s="118"/>
    </row>
    <row r="32" spans="2:40" ht="13.5">
      <c r="B32" s="13"/>
      <c r="C32" s="7" t="s">
        <v>34</v>
      </c>
      <c r="D32" s="27">
        <v>50413</v>
      </c>
      <c r="E32" s="27">
        <v>80366</v>
      </c>
      <c r="F32" s="27">
        <v>153970</v>
      </c>
      <c r="G32" s="27">
        <v>115731</v>
      </c>
      <c r="H32" s="27">
        <v>113241</v>
      </c>
      <c r="I32" s="27">
        <v>138407</v>
      </c>
      <c r="J32" s="27">
        <v>132946</v>
      </c>
      <c r="K32" s="27">
        <v>154172</v>
      </c>
      <c r="L32" s="27">
        <v>145735</v>
      </c>
      <c r="M32" s="27">
        <v>145372</v>
      </c>
      <c r="N32" s="27">
        <v>129296</v>
      </c>
      <c r="O32" s="27">
        <v>155022</v>
      </c>
      <c r="P32" s="27">
        <v>208470</v>
      </c>
      <c r="Q32" s="27">
        <v>220802</v>
      </c>
      <c r="R32" s="27">
        <v>125866</v>
      </c>
      <c r="S32" s="27">
        <v>139278</v>
      </c>
      <c r="T32" s="27">
        <v>168823</v>
      </c>
      <c r="U32" s="27">
        <v>107109</v>
      </c>
      <c r="V32" s="65" t="s">
        <v>19</v>
      </c>
      <c r="W32" s="65" t="s">
        <v>19</v>
      </c>
      <c r="X32" s="48" t="s">
        <v>19</v>
      </c>
      <c r="Y32" s="48" t="s">
        <v>19</v>
      </c>
      <c r="Z32" s="48" t="s">
        <v>19</v>
      </c>
      <c r="AA32" s="48" t="s">
        <v>19</v>
      </c>
      <c r="AB32" s="48" t="s">
        <v>19</v>
      </c>
      <c r="AC32" s="67" t="s">
        <v>19</v>
      </c>
      <c r="AD32" s="67" t="s">
        <v>19</v>
      </c>
      <c r="AE32" s="67" t="s">
        <v>19</v>
      </c>
      <c r="AF32" s="78" t="s">
        <v>19</v>
      </c>
      <c r="AG32" s="67" t="s">
        <v>19</v>
      </c>
      <c r="AH32" s="48" t="s">
        <v>19</v>
      </c>
      <c r="AI32" s="67" t="s">
        <v>19</v>
      </c>
      <c r="AJ32" s="67" t="s">
        <v>19</v>
      </c>
      <c r="AK32" s="67" t="s">
        <v>19</v>
      </c>
      <c r="AL32" s="67" t="s">
        <v>19</v>
      </c>
      <c r="AM32" s="1182" t="s">
        <v>19</v>
      </c>
      <c r="AN32" s="92"/>
    </row>
    <row r="33" spans="2:40" ht="13.5">
      <c r="B33" s="13"/>
      <c r="C33" s="7" t="s">
        <v>35</v>
      </c>
      <c r="D33" s="45">
        <v>81174</v>
      </c>
      <c r="E33" s="45">
        <v>78859</v>
      </c>
      <c r="F33" s="45">
        <v>67881</v>
      </c>
      <c r="G33" s="45">
        <v>73743</v>
      </c>
      <c r="H33" s="45">
        <v>93147</v>
      </c>
      <c r="I33" s="45">
        <v>89192</v>
      </c>
      <c r="J33" s="45">
        <v>122599</v>
      </c>
      <c r="K33" s="45">
        <v>120547</v>
      </c>
      <c r="L33" s="45">
        <v>99418</v>
      </c>
      <c r="M33" s="45">
        <v>115654</v>
      </c>
      <c r="N33" s="45">
        <v>109233</v>
      </c>
      <c r="O33" s="45">
        <v>161463</v>
      </c>
      <c r="P33" s="45">
        <v>140232</v>
      </c>
      <c r="Q33" s="45">
        <v>147695</v>
      </c>
      <c r="R33" s="45">
        <v>201706</v>
      </c>
      <c r="S33" s="45">
        <v>117417</v>
      </c>
      <c r="T33" s="45">
        <v>112306</v>
      </c>
      <c r="U33" s="45">
        <v>119969</v>
      </c>
      <c r="V33" s="48" t="s">
        <v>19</v>
      </c>
      <c r="W33" s="48" t="s">
        <v>19</v>
      </c>
      <c r="X33" s="48" t="s">
        <v>19</v>
      </c>
      <c r="Y33" s="48" t="s">
        <v>19</v>
      </c>
      <c r="Z33" s="48" t="s">
        <v>19</v>
      </c>
      <c r="AA33" s="48" t="s">
        <v>19</v>
      </c>
      <c r="AB33" s="48" t="s">
        <v>19</v>
      </c>
      <c r="AC33" s="67" t="s">
        <v>19</v>
      </c>
      <c r="AD33" s="67" t="s">
        <v>19</v>
      </c>
      <c r="AE33" s="67" t="s">
        <v>19</v>
      </c>
      <c r="AF33" s="78" t="s">
        <v>19</v>
      </c>
      <c r="AG33" s="67" t="s">
        <v>19</v>
      </c>
      <c r="AH33" s="48" t="s">
        <v>19</v>
      </c>
      <c r="AI33" s="67" t="s">
        <v>19</v>
      </c>
      <c r="AJ33" s="67" t="s">
        <v>19</v>
      </c>
      <c r="AK33" s="67" t="s">
        <v>19</v>
      </c>
      <c r="AL33" s="67" t="s">
        <v>19</v>
      </c>
      <c r="AM33" s="1182" t="s">
        <v>19</v>
      </c>
      <c r="AN33" s="92"/>
    </row>
    <row r="34" spans="2:40" ht="13.5">
      <c r="B34" s="13"/>
      <c r="C34" s="7" t="s">
        <v>36</v>
      </c>
      <c r="D34" s="45">
        <v>52486</v>
      </c>
      <c r="E34" s="45">
        <v>77140</v>
      </c>
      <c r="F34" s="45">
        <v>68384</v>
      </c>
      <c r="G34" s="45">
        <v>57285</v>
      </c>
      <c r="H34" s="45">
        <v>103406</v>
      </c>
      <c r="I34" s="45">
        <v>85276</v>
      </c>
      <c r="J34" s="45">
        <v>114327</v>
      </c>
      <c r="K34" s="45">
        <v>62885</v>
      </c>
      <c r="L34" s="45">
        <v>99768</v>
      </c>
      <c r="M34" s="45">
        <v>114216</v>
      </c>
      <c r="N34" s="45">
        <v>81407</v>
      </c>
      <c r="O34" s="45">
        <v>7023</v>
      </c>
      <c r="P34" s="45">
        <v>27626</v>
      </c>
      <c r="Q34" s="45">
        <v>105684</v>
      </c>
      <c r="R34" s="45">
        <v>41130</v>
      </c>
      <c r="S34" s="45">
        <v>105467</v>
      </c>
      <c r="T34" s="45">
        <v>53574</v>
      </c>
      <c r="U34" s="45">
        <v>36112</v>
      </c>
      <c r="V34" s="48" t="s">
        <v>19</v>
      </c>
      <c r="W34" s="48" t="s">
        <v>19</v>
      </c>
      <c r="X34" s="48" t="s">
        <v>19</v>
      </c>
      <c r="Y34" s="48" t="s">
        <v>19</v>
      </c>
      <c r="Z34" s="48" t="s">
        <v>19</v>
      </c>
      <c r="AA34" s="48" t="s">
        <v>19</v>
      </c>
      <c r="AB34" s="48" t="s">
        <v>19</v>
      </c>
      <c r="AC34" s="67" t="s">
        <v>19</v>
      </c>
      <c r="AD34" s="67" t="s">
        <v>19</v>
      </c>
      <c r="AE34" s="67" t="s">
        <v>19</v>
      </c>
      <c r="AF34" s="78" t="s">
        <v>19</v>
      </c>
      <c r="AG34" s="67" t="s">
        <v>19</v>
      </c>
      <c r="AH34" s="48" t="s">
        <v>19</v>
      </c>
      <c r="AI34" s="67" t="s">
        <v>19</v>
      </c>
      <c r="AJ34" s="67" t="s">
        <v>19</v>
      </c>
      <c r="AK34" s="67" t="s">
        <v>19</v>
      </c>
      <c r="AL34" s="67" t="s">
        <v>19</v>
      </c>
      <c r="AM34" s="1182" t="s">
        <v>19</v>
      </c>
      <c r="AN34" s="92"/>
    </row>
    <row r="35" spans="2:40" ht="13.5">
      <c r="B35" s="13"/>
      <c r="C35" s="7" t="s">
        <v>37</v>
      </c>
      <c r="D35" s="45">
        <v>145204</v>
      </c>
      <c r="E35" s="45">
        <v>173119</v>
      </c>
      <c r="F35" s="45">
        <v>212625</v>
      </c>
      <c r="G35" s="45">
        <v>283544</v>
      </c>
      <c r="H35" s="45">
        <v>215171</v>
      </c>
      <c r="I35" s="45">
        <v>261047</v>
      </c>
      <c r="J35" s="45">
        <v>223347</v>
      </c>
      <c r="K35" s="45">
        <v>254369</v>
      </c>
      <c r="L35" s="45">
        <v>303097</v>
      </c>
      <c r="M35" s="45">
        <v>282590</v>
      </c>
      <c r="N35" s="45">
        <v>294388</v>
      </c>
      <c r="O35" s="45">
        <v>295929</v>
      </c>
      <c r="P35" s="45">
        <v>390570</v>
      </c>
      <c r="Q35" s="45">
        <v>300375</v>
      </c>
      <c r="R35" s="45">
        <v>376405</v>
      </c>
      <c r="S35" s="45">
        <v>297972</v>
      </c>
      <c r="T35" s="1048">
        <v>324198</v>
      </c>
      <c r="U35" s="1048">
        <v>378908</v>
      </c>
      <c r="V35" s="182" t="s">
        <v>19</v>
      </c>
      <c r="W35" s="182" t="s">
        <v>19</v>
      </c>
      <c r="X35" s="183" t="s">
        <v>19</v>
      </c>
      <c r="Y35" s="183" t="s">
        <v>19</v>
      </c>
      <c r="Z35" s="183" t="s">
        <v>19</v>
      </c>
      <c r="AA35" s="183" t="s">
        <v>19</v>
      </c>
      <c r="AB35" s="183" t="s">
        <v>19</v>
      </c>
      <c r="AC35" s="193" t="s">
        <v>19</v>
      </c>
      <c r="AD35" s="193" t="s">
        <v>19</v>
      </c>
      <c r="AE35" s="193" t="s">
        <v>19</v>
      </c>
      <c r="AF35" s="78" t="s">
        <v>19</v>
      </c>
      <c r="AG35" s="67" t="s">
        <v>19</v>
      </c>
      <c r="AH35" s="48" t="s">
        <v>19</v>
      </c>
      <c r="AI35" s="67" t="s">
        <v>19</v>
      </c>
      <c r="AJ35" s="67" t="s">
        <v>19</v>
      </c>
      <c r="AK35" s="67" t="s">
        <v>19</v>
      </c>
      <c r="AL35" s="67" t="s">
        <v>19</v>
      </c>
      <c r="AM35" s="1182" t="s">
        <v>19</v>
      </c>
      <c r="AN35" s="118"/>
    </row>
    <row r="36" spans="2:40" ht="13.5">
      <c r="B36" s="13"/>
      <c r="C36" s="7" t="s">
        <v>38</v>
      </c>
      <c r="D36" s="45">
        <v>138084</v>
      </c>
      <c r="E36" s="45">
        <v>110184</v>
      </c>
      <c r="F36" s="45">
        <v>108700</v>
      </c>
      <c r="G36" s="45">
        <v>165329</v>
      </c>
      <c r="H36" s="45">
        <v>150616</v>
      </c>
      <c r="I36" s="45">
        <v>97650</v>
      </c>
      <c r="J36" s="45">
        <v>102885</v>
      </c>
      <c r="K36" s="45">
        <v>111181</v>
      </c>
      <c r="L36" s="45">
        <v>88416</v>
      </c>
      <c r="M36" s="45">
        <v>147878</v>
      </c>
      <c r="N36" s="45">
        <v>130400</v>
      </c>
      <c r="O36" s="45">
        <v>132124</v>
      </c>
      <c r="P36" s="45">
        <v>152668</v>
      </c>
      <c r="Q36" s="45">
        <v>188064</v>
      </c>
      <c r="R36" s="45">
        <v>135649</v>
      </c>
      <c r="S36" s="45">
        <v>145937</v>
      </c>
      <c r="T36" s="45">
        <v>102376</v>
      </c>
      <c r="U36" s="45">
        <v>95215</v>
      </c>
      <c r="V36" s="48" t="s">
        <v>19</v>
      </c>
      <c r="W36" s="48" t="s">
        <v>19</v>
      </c>
      <c r="X36" s="48" t="s">
        <v>19</v>
      </c>
      <c r="Y36" s="48" t="s">
        <v>19</v>
      </c>
      <c r="Z36" s="48" t="s">
        <v>19</v>
      </c>
      <c r="AA36" s="48" t="s">
        <v>19</v>
      </c>
      <c r="AB36" s="48" t="s">
        <v>19</v>
      </c>
      <c r="AC36" s="67" t="s">
        <v>19</v>
      </c>
      <c r="AD36" s="67" t="s">
        <v>19</v>
      </c>
      <c r="AE36" s="67" t="s">
        <v>19</v>
      </c>
      <c r="AF36" s="78" t="s">
        <v>19</v>
      </c>
      <c r="AG36" s="67" t="s">
        <v>19</v>
      </c>
      <c r="AH36" s="48" t="s">
        <v>19</v>
      </c>
      <c r="AI36" s="67" t="s">
        <v>19</v>
      </c>
      <c r="AJ36" s="67" t="s">
        <v>19</v>
      </c>
      <c r="AK36" s="67" t="s">
        <v>19</v>
      </c>
      <c r="AL36" s="67" t="s">
        <v>19</v>
      </c>
      <c r="AM36" s="1182" t="s">
        <v>19</v>
      </c>
      <c r="AN36" s="92"/>
    </row>
    <row r="37" spans="2:40" ht="13.5">
      <c r="B37" s="13"/>
      <c r="C37" s="7" t="s">
        <v>40</v>
      </c>
      <c r="D37" s="45">
        <v>40536</v>
      </c>
      <c r="E37" s="45">
        <v>34428</v>
      </c>
      <c r="F37" s="45">
        <v>53369</v>
      </c>
      <c r="G37" s="45">
        <v>53752</v>
      </c>
      <c r="H37" s="45">
        <v>65176</v>
      </c>
      <c r="I37" s="45">
        <v>54957</v>
      </c>
      <c r="J37" s="45">
        <v>70933</v>
      </c>
      <c r="K37" s="45">
        <v>79387</v>
      </c>
      <c r="L37" s="45">
        <v>81510</v>
      </c>
      <c r="M37" s="45">
        <v>77538</v>
      </c>
      <c r="N37" s="45">
        <v>69099</v>
      </c>
      <c r="O37" s="45">
        <v>73642</v>
      </c>
      <c r="P37" s="45">
        <v>68670</v>
      </c>
      <c r="Q37" s="45">
        <v>60555</v>
      </c>
      <c r="R37" s="45">
        <v>77635</v>
      </c>
      <c r="S37" s="45">
        <v>33689</v>
      </c>
      <c r="T37" s="45">
        <v>70859</v>
      </c>
      <c r="U37" s="45">
        <v>58823</v>
      </c>
      <c r="V37" s="48" t="s">
        <v>19</v>
      </c>
      <c r="W37" s="48" t="s">
        <v>19</v>
      </c>
      <c r="X37" s="48" t="s">
        <v>19</v>
      </c>
      <c r="Y37" s="48" t="s">
        <v>19</v>
      </c>
      <c r="Z37" s="48" t="s">
        <v>19</v>
      </c>
      <c r="AA37" s="48" t="s">
        <v>19</v>
      </c>
      <c r="AB37" s="48" t="s">
        <v>19</v>
      </c>
      <c r="AC37" s="67" t="s">
        <v>19</v>
      </c>
      <c r="AD37" s="67" t="s">
        <v>19</v>
      </c>
      <c r="AE37" s="67" t="s">
        <v>19</v>
      </c>
      <c r="AF37" s="78" t="s">
        <v>19</v>
      </c>
      <c r="AG37" s="67" t="s">
        <v>19</v>
      </c>
      <c r="AH37" s="48" t="s">
        <v>19</v>
      </c>
      <c r="AI37" s="67" t="s">
        <v>19</v>
      </c>
      <c r="AJ37" s="67" t="s">
        <v>19</v>
      </c>
      <c r="AK37" s="67" t="s">
        <v>19</v>
      </c>
      <c r="AL37" s="67" t="s">
        <v>19</v>
      </c>
      <c r="AM37" s="1182" t="s">
        <v>19</v>
      </c>
      <c r="AN37" s="92"/>
    </row>
    <row r="38" spans="2:40" ht="13.5">
      <c r="B38" s="10"/>
      <c r="C38" s="4" t="s">
        <v>41</v>
      </c>
      <c r="D38" s="18">
        <v>30394</v>
      </c>
      <c r="E38" s="18">
        <v>30389</v>
      </c>
      <c r="F38" s="18">
        <v>36332</v>
      </c>
      <c r="G38" s="18">
        <v>33396</v>
      </c>
      <c r="H38" s="18">
        <v>93031</v>
      </c>
      <c r="I38" s="18">
        <v>91733</v>
      </c>
      <c r="J38" s="18">
        <v>115280</v>
      </c>
      <c r="K38" s="18">
        <v>119116</v>
      </c>
      <c r="L38" s="18">
        <v>122289</v>
      </c>
      <c r="M38" s="18">
        <v>144051</v>
      </c>
      <c r="N38" s="18">
        <v>178326</v>
      </c>
      <c r="O38" s="18">
        <v>201056</v>
      </c>
      <c r="P38" s="18">
        <v>190409</v>
      </c>
      <c r="Q38" s="18">
        <v>244691</v>
      </c>
      <c r="R38" s="18">
        <v>185572</v>
      </c>
      <c r="S38" s="18">
        <v>247386</v>
      </c>
      <c r="T38" s="94">
        <v>162389</v>
      </c>
      <c r="U38" s="94">
        <v>150733</v>
      </c>
      <c r="V38" s="63" t="s">
        <v>19</v>
      </c>
      <c r="W38" s="63" t="s">
        <v>19</v>
      </c>
      <c r="X38" s="48" t="s">
        <v>19</v>
      </c>
      <c r="Y38" s="48" t="s">
        <v>19</v>
      </c>
      <c r="Z38" s="48" t="s">
        <v>19</v>
      </c>
      <c r="AA38" s="48" t="s">
        <v>19</v>
      </c>
      <c r="AB38" s="48" t="s">
        <v>19</v>
      </c>
      <c r="AC38" s="68" t="s">
        <v>19</v>
      </c>
      <c r="AD38" s="70" t="s">
        <v>19</v>
      </c>
      <c r="AE38" s="70" t="s">
        <v>19</v>
      </c>
      <c r="AF38" s="78" t="s">
        <v>19</v>
      </c>
      <c r="AG38" s="67" t="s">
        <v>19</v>
      </c>
      <c r="AH38" s="48" t="s">
        <v>19</v>
      </c>
      <c r="AI38" s="67" t="s">
        <v>19</v>
      </c>
      <c r="AJ38" s="67" t="s">
        <v>19</v>
      </c>
      <c r="AK38" s="67" t="s">
        <v>19</v>
      </c>
      <c r="AL38" s="67" t="s">
        <v>19</v>
      </c>
      <c r="AM38" s="1182" t="s">
        <v>19</v>
      </c>
      <c r="AN38" s="92"/>
    </row>
    <row r="39" spans="2:40" ht="13.5">
      <c r="B39" s="3">
        <v>8</v>
      </c>
      <c r="C39" s="12" t="s">
        <v>24</v>
      </c>
      <c r="D39" s="140" t="s">
        <v>19</v>
      </c>
      <c r="E39" s="140" t="s">
        <v>19</v>
      </c>
      <c r="F39" s="140" t="s">
        <v>19</v>
      </c>
      <c r="G39" s="140" t="s">
        <v>19</v>
      </c>
      <c r="H39" s="140" t="s">
        <v>19</v>
      </c>
      <c r="I39" s="140" t="s">
        <v>19</v>
      </c>
      <c r="J39" s="140" t="s">
        <v>19</v>
      </c>
      <c r="K39" s="140" t="s">
        <v>19</v>
      </c>
      <c r="L39" s="140" t="s">
        <v>19</v>
      </c>
      <c r="M39" s="140" t="s">
        <v>19</v>
      </c>
      <c r="N39" s="140" t="s">
        <v>219</v>
      </c>
      <c r="O39" s="140" t="s">
        <v>19</v>
      </c>
      <c r="P39" s="140" t="s">
        <v>19</v>
      </c>
      <c r="Q39" s="140" t="s">
        <v>19</v>
      </c>
      <c r="R39" s="140" t="s">
        <v>19</v>
      </c>
      <c r="S39" s="140" t="s">
        <v>19</v>
      </c>
      <c r="T39" s="151" t="s">
        <v>19</v>
      </c>
      <c r="U39" s="151">
        <v>408828</v>
      </c>
      <c r="V39" s="141">
        <v>878588</v>
      </c>
      <c r="W39" s="142">
        <v>837155</v>
      </c>
      <c r="X39" s="141">
        <v>899517</v>
      </c>
      <c r="Y39" s="141">
        <v>956876</v>
      </c>
      <c r="Z39" s="141">
        <v>512208</v>
      </c>
      <c r="AA39" s="141">
        <v>742993</v>
      </c>
      <c r="AB39" s="141">
        <v>1180844</v>
      </c>
      <c r="AC39" s="200">
        <v>711151</v>
      </c>
      <c r="AD39" s="200">
        <v>721386</v>
      </c>
      <c r="AE39" s="200">
        <v>701434</v>
      </c>
      <c r="AF39" s="144">
        <v>728552</v>
      </c>
      <c r="AG39" s="143">
        <v>651861</v>
      </c>
      <c r="AH39" s="142">
        <v>603219</v>
      </c>
      <c r="AI39" s="143">
        <v>703854</v>
      </c>
      <c r="AJ39" s="143">
        <v>786734</v>
      </c>
      <c r="AK39" s="143">
        <v>765286</v>
      </c>
      <c r="AL39" s="143">
        <v>943282</v>
      </c>
      <c r="AM39" s="1184">
        <v>1038242</v>
      </c>
      <c r="AN39" s="201"/>
    </row>
    <row r="40" spans="2:40" ht="13.5">
      <c r="B40" s="9"/>
      <c r="C40" s="5" t="s">
        <v>24</v>
      </c>
      <c r="D40" s="24">
        <v>300949</v>
      </c>
      <c r="E40" s="24">
        <v>465356</v>
      </c>
      <c r="F40" s="24">
        <v>442528</v>
      </c>
      <c r="G40" s="24">
        <v>402607</v>
      </c>
      <c r="H40" s="24">
        <v>429868</v>
      </c>
      <c r="I40" s="24">
        <v>317907</v>
      </c>
      <c r="J40" s="24">
        <v>319101</v>
      </c>
      <c r="K40" s="24">
        <v>498412</v>
      </c>
      <c r="L40" s="24">
        <v>210781</v>
      </c>
      <c r="M40" s="24">
        <v>285807</v>
      </c>
      <c r="N40" s="24">
        <v>487094</v>
      </c>
      <c r="O40" s="24">
        <v>396657</v>
      </c>
      <c r="P40" s="24">
        <v>601388</v>
      </c>
      <c r="Q40" s="24">
        <v>641809</v>
      </c>
      <c r="R40" s="24">
        <v>438295</v>
      </c>
      <c r="S40" s="24">
        <v>237684</v>
      </c>
      <c r="T40" s="1048">
        <v>416114</v>
      </c>
      <c r="U40" s="1126" t="s">
        <v>19</v>
      </c>
      <c r="V40" s="48" t="s">
        <v>19</v>
      </c>
      <c r="W40" s="48" t="s">
        <v>19</v>
      </c>
      <c r="X40" s="48" t="s">
        <v>19</v>
      </c>
      <c r="Y40" s="48" t="s">
        <v>19</v>
      </c>
      <c r="Z40" s="48" t="s">
        <v>19</v>
      </c>
      <c r="AA40" s="48" t="s">
        <v>19</v>
      </c>
      <c r="AB40" s="48" t="s">
        <v>19</v>
      </c>
      <c r="AC40" s="67" t="s">
        <v>19</v>
      </c>
      <c r="AD40" s="67" t="s">
        <v>19</v>
      </c>
      <c r="AE40" s="67" t="s">
        <v>19</v>
      </c>
      <c r="AF40" s="78" t="s">
        <v>19</v>
      </c>
      <c r="AG40" s="67" t="s">
        <v>19</v>
      </c>
      <c r="AH40" s="48" t="s">
        <v>19</v>
      </c>
      <c r="AI40" s="67" t="s">
        <v>19</v>
      </c>
      <c r="AJ40" s="67" t="s">
        <v>19</v>
      </c>
      <c r="AK40" s="67" t="s">
        <v>19</v>
      </c>
      <c r="AL40" s="67" t="s">
        <v>19</v>
      </c>
      <c r="AM40" s="1182" t="s">
        <v>19</v>
      </c>
      <c r="AN40" s="92"/>
    </row>
    <row r="41" spans="2:40" ht="13.5">
      <c r="B41" s="10"/>
      <c r="C41" s="8" t="s">
        <v>43</v>
      </c>
      <c r="D41" s="21">
        <v>49280</v>
      </c>
      <c r="E41" s="21">
        <v>42606</v>
      </c>
      <c r="F41" s="21">
        <v>63376</v>
      </c>
      <c r="G41" s="21">
        <v>144790</v>
      </c>
      <c r="H41" s="21">
        <v>82083</v>
      </c>
      <c r="I41" s="21">
        <v>81033</v>
      </c>
      <c r="J41" s="21">
        <v>94750</v>
      </c>
      <c r="K41" s="21">
        <v>87239</v>
      </c>
      <c r="L41" s="21">
        <v>135925</v>
      </c>
      <c r="M41" s="21">
        <v>135119</v>
      </c>
      <c r="N41" s="21">
        <v>102003</v>
      </c>
      <c r="O41" s="21">
        <v>51548</v>
      </c>
      <c r="P41" s="21">
        <v>144391</v>
      </c>
      <c r="Q41" s="21">
        <v>143459</v>
      </c>
      <c r="R41" s="21">
        <v>124697</v>
      </c>
      <c r="S41" s="21">
        <v>115296</v>
      </c>
      <c r="T41" s="1046">
        <v>93315</v>
      </c>
      <c r="U41" s="833" t="s">
        <v>19</v>
      </c>
      <c r="V41" s="48" t="s">
        <v>19</v>
      </c>
      <c r="W41" s="48" t="s">
        <v>19</v>
      </c>
      <c r="X41" s="48" t="s">
        <v>19</v>
      </c>
      <c r="Y41" s="48" t="s">
        <v>19</v>
      </c>
      <c r="Z41" s="48" t="s">
        <v>19</v>
      </c>
      <c r="AA41" s="48" t="s">
        <v>19</v>
      </c>
      <c r="AB41" s="48" t="s">
        <v>19</v>
      </c>
      <c r="AC41" s="67" t="s">
        <v>19</v>
      </c>
      <c r="AD41" s="67" t="s">
        <v>19</v>
      </c>
      <c r="AE41" s="67" t="s">
        <v>19</v>
      </c>
      <c r="AF41" s="78" t="s">
        <v>19</v>
      </c>
      <c r="AG41" s="67" t="s">
        <v>19</v>
      </c>
      <c r="AH41" s="48" t="s">
        <v>19</v>
      </c>
      <c r="AI41" s="67" t="s">
        <v>19</v>
      </c>
      <c r="AJ41" s="67" t="s">
        <v>19</v>
      </c>
      <c r="AK41" s="67" t="s">
        <v>19</v>
      </c>
      <c r="AL41" s="67" t="s">
        <v>19</v>
      </c>
      <c r="AM41" s="1182" t="s">
        <v>19</v>
      </c>
      <c r="AN41" s="92"/>
    </row>
    <row r="42" spans="2:40" ht="13.5">
      <c r="B42" s="3">
        <v>9</v>
      </c>
      <c r="C42" s="4" t="s">
        <v>25</v>
      </c>
      <c r="D42" s="140" t="s">
        <v>19</v>
      </c>
      <c r="E42" s="140" t="s">
        <v>19</v>
      </c>
      <c r="F42" s="140" t="s">
        <v>19</v>
      </c>
      <c r="G42" s="140" t="s">
        <v>19</v>
      </c>
      <c r="H42" s="140" t="s">
        <v>19</v>
      </c>
      <c r="I42" s="140" t="s">
        <v>19</v>
      </c>
      <c r="J42" s="140" t="s">
        <v>19</v>
      </c>
      <c r="K42" s="140" t="s">
        <v>19</v>
      </c>
      <c r="L42" s="140" t="s">
        <v>19</v>
      </c>
      <c r="M42" s="140" t="s">
        <v>19</v>
      </c>
      <c r="N42" s="140" t="s">
        <v>220</v>
      </c>
      <c r="O42" s="140" t="s">
        <v>19</v>
      </c>
      <c r="P42" s="140" t="s">
        <v>19</v>
      </c>
      <c r="Q42" s="140" t="s">
        <v>19</v>
      </c>
      <c r="R42" s="140" t="s">
        <v>19</v>
      </c>
      <c r="S42" s="140" t="s">
        <v>19</v>
      </c>
      <c r="T42" s="151" t="s">
        <v>19</v>
      </c>
      <c r="U42" s="151">
        <v>1575483</v>
      </c>
      <c r="V42" s="141">
        <v>534477</v>
      </c>
      <c r="W42" s="142">
        <v>305865</v>
      </c>
      <c r="X42" s="141">
        <v>341225</v>
      </c>
      <c r="Y42" s="141">
        <v>426754</v>
      </c>
      <c r="Z42" s="141">
        <v>333112</v>
      </c>
      <c r="AA42" s="141">
        <v>448371</v>
      </c>
      <c r="AB42" s="141">
        <v>390355</v>
      </c>
      <c r="AC42" s="200">
        <v>456147</v>
      </c>
      <c r="AD42" s="200">
        <v>671435</v>
      </c>
      <c r="AE42" s="200">
        <v>415862</v>
      </c>
      <c r="AF42" s="144">
        <v>681197</v>
      </c>
      <c r="AG42" s="143">
        <v>583718</v>
      </c>
      <c r="AH42" s="142">
        <v>640974</v>
      </c>
      <c r="AI42" s="143">
        <v>661325</v>
      </c>
      <c r="AJ42" s="143">
        <v>699323</v>
      </c>
      <c r="AK42" s="143">
        <v>805433</v>
      </c>
      <c r="AL42" s="143">
        <v>1546638</v>
      </c>
      <c r="AM42" s="1184">
        <v>1540987</v>
      </c>
      <c r="AN42" s="201"/>
    </row>
    <row r="43" spans="2:40" ht="13.5">
      <c r="B43" s="9"/>
      <c r="C43" s="5" t="s">
        <v>25</v>
      </c>
      <c r="D43" s="24">
        <v>138344</v>
      </c>
      <c r="E43" s="24">
        <v>152034</v>
      </c>
      <c r="F43" s="24">
        <v>92201</v>
      </c>
      <c r="G43" s="24">
        <v>181042</v>
      </c>
      <c r="H43" s="24">
        <v>278678</v>
      </c>
      <c r="I43" s="24">
        <v>258030</v>
      </c>
      <c r="J43" s="24">
        <v>161972</v>
      </c>
      <c r="K43" s="24">
        <v>146220</v>
      </c>
      <c r="L43" s="24">
        <v>244874</v>
      </c>
      <c r="M43" s="24">
        <v>213671</v>
      </c>
      <c r="N43" s="24">
        <v>227945</v>
      </c>
      <c r="O43" s="24">
        <v>208666</v>
      </c>
      <c r="P43" s="24">
        <v>263564</v>
      </c>
      <c r="Q43" s="24">
        <v>285842</v>
      </c>
      <c r="R43" s="24">
        <v>172006</v>
      </c>
      <c r="S43" s="24">
        <v>169124</v>
      </c>
      <c r="T43" s="1048">
        <v>107034</v>
      </c>
      <c r="U43" s="1126" t="s">
        <v>19</v>
      </c>
      <c r="V43" s="48" t="s">
        <v>19</v>
      </c>
      <c r="W43" s="48" t="s">
        <v>19</v>
      </c>
      <c r="X43" s="48" t="s">
        <v>19</v>
      </c>
      <c r="Y43" s="48" t="s">
        <v>19</v>
      </c>
      <c r="Z43" s="48" t="s">
        <v>19</v>
      </c>
      <c r="AA43" s="48" t="s">
        <v>19</v>
      </c>
      <c r="AB43" s="48" t="s">
        <v>19</v>
      </c>
      <c r="AC43" s="67" t="s">
        <v>19</v>
      </c>
      <c r="AD43" s="67" t="s">
        <v>19</v>
      </c>
      <c r="AE43" s="67" t="s">
        <v>19</v>
      </c>
      <c r="AF43" s="78" t="s">
        <v>19</v>
      </c>
      <c r="AG43" s="67" t="s">
        <v>19</v>
      </c>
      <c r="AH43" s="48" t="s">
        <v>19</v>
      </c>
      <c r="AI43" s="67" t="s">
        <v>19</v>
      </c>
      <c r="AJ43" s="67" t="s">
        <v>19</v>
      </c>
      <c r="AK43" s="67" t="s">
        <v>19</v>
      </c>
      <c r="AL43" s="67" t="s">
        <v>19</v>
      </c>
      <c r="AM43" s="1182" t="s">
        <v>19</v>
      </c>
      <c r="AN43" s="92"/>
    </row>
    <row r="44" spans="2:40" ht="13.5">
      <c r="B44" s="13"/>
      <c r="C44" s="7" t="s">
        <v>60</v>
      </c>
      <c r="D44" s="20">
        <v>155084</v>
      </c>
      <c r="E44" s="20">
        <v>131503</v>
      </c>
      <c r="F44" s="20">
        <v>138109</v>
      </c>
      <c r="G44" s="20">
        <v>133828</v>
      </c>
      <c r="H44" s="20">
        <v>149473</v>
      </c>
      <c r="I44" s="20">
        <v>188084</v>
      </c>
      <c r="J44" s="20">
        <v>139001</v>
      </c>
      <c r="K44" s="20">
        <v>166585</v>
      </c>
      <c r="L44" s="20">
        <v>139905</v>
      </c>
      <c r="M44" s="20">
        <v>152938</v>
      </c>
      <c r="N44" s="20">
        <v>197625</v>
      </c>
      <c r="O44" s="20">
        <v>202804</v>
      </c>
      <c r="P44" s="20">
        <v>178685</v>
      </c>
      <c r="Q44" s="20">
        <v>180650</v>
      </c>
      <c r="R44" s="20">
        <v>159234</v>
      </c>
      <c r="S44" s="20">
        <v>106106</v>
      </c>
      <c r="T44" s="45">
        <v>175528</v>
      </c>
      <c r="U44" s="831" t="s">
        <v>19</v>
      </c>
      <c r="V44" s="48" t="s">
        <v>19</v>
      </c>
      <c r="W44" s="48" t="s">
        <v>19</v>
      </c>
      <c r="X44" s="48" t="s">
        <v>19</v>
      </c>
      <c r="Y44" s="48" t="s">
        <v>19</v>
      </c>
      <c r="Z44" s="48" t="s">
        <v>19</v>
      </c>
      <c r="AA44" s="48" t="s">
        <v>19</v>
      </c>
      <c r="AB44" s="48" t="s">
        <v>19</v>
      </c>
      <c r="AC44" s="67" t="s">
        <v>19</v>
      </c>
      <c r="AD44" s="67" t="s">
        <v>19</v>
      </c>
      <c r="AE44" s="67" t="s">
        <v>19</v>
      </c>
      <c r="AF44" s="78" t="s">
        <v>19</v>
      </c>
      <c r="AG44" s="67" t="s">
        <v>19</v>
      </c>
      <c r="AH44" s="48" t="s">
        <v>19</v>
      </c>
      <c r="AI44" s="67" t="s">
        <v>19</v>
      </c>
      <c r="AJ44" s="67" t="s">
        <v>19</v>
      </c>
      <c r="AK44" s="67" t="s">
        <v>19</v>
      </c>
      <c r="AL44" s="67" t="s">
        <v>19</v>
      </c>
      <c r="AM44" s="1182" t="s">
        <v>19</v>
      </c>
      <c r="AN44" s="92"/>
    </row>
    <row r="45" spans="2:40" ht="13.5">
      <c r="B45" s="13"/>
      <c r="C45" s="7" t="s">
        <v>61</v>
      </c>
      <c r="D45" s="20">
        <v>133181</v>
      </c>
      <c r="E45" s="20">
        <v>136189</v>
      </c>
      <c r="F45" s="20">
        <v>138057</v>
      </c>
      <c r="G45" s="20">
        <v>139563</v>
      </c>
      <c r="H45" s="20">
        <v>140515</v>
      </c>
      <c r="I45" s="20">
        <v>144023</v>
      </c>
      <c r="J45" s="20">
        <v>148342</v>
      </c>
      <c r="K45" s="20">
        <v>169068</v>
      </c>
      <c r="L45" s="20">
        <v>164026</v>
      </c>
      <c r="M45" s="20">
        <v>165521</v>
      </c>
      <c r="N45" s="20">
        <v>166854</v>
      </c>
      <c r="O45" s="20">
        <v>153956</v>
      </c>
      <c r="P45" s="20">
        <v>161964</v>
      </c>
      <c r="Q45" s="20">
        <v>197383</v>
      </c>
      <c r="R45" s="20">
        <v>195847</v>
      </c>
      <c r="S45" s="20">
        <v>197192</v>
      </c>
      <c r="T45" s="45">
        <v>198548</v>
      </c>
      <c r="U45" s="831" t="s">
        <v>19</v>
      </c>
      <c r="V45" s="48" t="s">
        <v>19</v>
      </c>
      <c r="W45" s="48" t="s">
        <v>19</v>
      </c>
      <c r="X45" s="48" t="s">
        <v>19</v>
      </c>
      <c r="Y45" s="48" t="s">
        <v>19</v>
      </c>
      <c r="Z45" s="48" t="s">
        <v>19</v>
      </c>
      <c r="AA45" s="48" t="s">
        <v>19</v>
      </c>
      <c r="AB45" s="48" t="s">
        <v>19</v>
      </c>
      <c r="AC45" s="67" t="s">
        <v>19</v>
      </c>
      <c r="AD45" s="67" t="s">
        <v>19</v>
      </c>
      <c r="AE45" s="67" t="s">
        <v>19</v>
      </c>
      <c r="AF45" s="78" t="s">
        <v>19</v>
      </c>
      <c r="AG45" s="67" t="s">
        <v>19</v>
      </c>
      <c r="AH45" s="48" t="s">
        <v>19</v>
      </c>
      <c r="AI45" s="67" t="s">
        <v>19</v>
      </c>
      <c r="AJ45" s="67" t="s">
        <v>19</v>
      </c>
      <c r="AK45" s="67" t="s">
        <v>19</v>
      </c>
      <c r="AL45" s="67" t="s">
        <v>19</v>
      </c>
      <c r="AM45" s="1182" t="s">
        <v>19</v>
      </c>
      <c r="AN45" s="92"/>
    </row>
    <row r="46" spans="2:40" ht="13.5">
      <c r="B46" s="10"/>
      <c r="C46" s="8" t="s">
        <v>62</v>
      </c>
      <c r="D46" s="21">
        <v>177496</v>
      </c>
      <c r="E46" s="21">
        <v>154230</v>
      </c>
      <c r="F46" s="21">
        <v>151914</v>
      </c>
      <c r="G46" s="21">
        <v>145268</v>
      </c>
      <c r="H46" s="21">
        <v>144061</v>
      </c>
      <c r="I46" s="21">
        <v>159008</v>
      </c>
      <c r="J46" s="21">
        <v>159158</v>
      </c>
      <c r="K46" s="21">
        <v>156912</v>
      </c>
      <c r="L46" s="21">
        <v>141910</v>
      </c>
      <c r="M46" s="21">
        <v>145747</v>
      </c>
      <c r="N46" s="21">
        <v>159074</v>
      </c>
      <c r="O46" s="21">
        <v>159162</v>
      </c>
      <c r="P46" s="21">
        <v>150720</v>
      </c>
      <c r="Q46" s="21">
        <v>152295</v>
      </c>
      <c r="R46" s="21">
        <v>151230</v>
      </c>
      <c r="S46" s="21">
        <v>164419</v>
      </c>
      <c r="T46" s="1046">
        <v>201014</v>
      </c>
      <c r="U46" s="833" t="s">
        <v>19</v>
      </c>
      <c r="V46" s="48" t="s">
        <v>19</v>
      </c>
      <c r="W46" s="48" t="s">
        <v>19</v>
      </c>
      <c r="X46" s="48" t="s">
        <v>19</v>
      </c>
      <c r="Y46" s="48" t="s">
        <v>19</v>
      </c>
      <c r="Z46" s="48" t="s">
        <v>19</v>
      </c>
      <c r="AA46" s="48" t="s">
        <v>19</v>
      </c>
      <c r="AB46" s="48" t="s">
        <v>19</v>
      </c>
      <c r="AC46" s="67" t="s">
        <v>19</v>
      </c>
      <c r="AD46" s="67" t="s">
        <v>19</v>
      </c>
      <c r="AE46" s="67" t="s">
        <v>19</v>
      </c>
      <c r="AF46" s="78" t="s">
        <v>19</v>
      </c>
      <c r="AG46" s="67" t="s">
        <v>19</v>
      </c>
      <c r="AH46" s="48" t="s">
        <v>19</v>
      </c>
      <c r="AI46" s="67" t="s">
        <v>19</v>
      </c>
      <c r="AJ46" s="67" t="s">
        <v>19</v>
      </c>
      <c r="AK46" s="67" t="s">
        <v>19</v>
      </c>
      <c r="AL46" s="67" t="s">
        <v>19</v>
      </c>
      <c r="AM46" s="1182" t="s">
        <v>19</v>
      </c>
      <c r="AN46" s="92"/>
    </row>
    <row r="47" spans="2:40" ht="13.5">
      <c r="B47" s="3">
        <v>10</v>
      </c>
      <c r="C47" s="4" t="s">
        <v>26</v>
      </c>
      <c r="D47" s="140" t="s">
        <v>19</v>
      </c>
      <c r="E47" s="140" t="s">
        <v>19</v>
      </c>
      <c r="F47" s="140" t="s">
        <v>19</v>
      </c>
      <c r="G47" s="140" t="s">
        <v>19</v>
      </c>
      <c r="H47" s="140" t="s">
        <v>19</v>
      </c>
      <c r="I47" s="140" t="s">
        <v>19</v>
      </c>
      <c r="J47" s="140" t="s">
        <v>19</v>
      </c>
      <c r="K47" s="140" t="s">
        <v>19</v>
      </c>
      <c r="L47" s="140" t="s">
        <v>19</v>
      </c>
      <c r="M47" s="140" t="s">
        <v>19</v>
      </c>
      <c r="N47" s="140" t="s">
        <v>215</v>
      </c>
      <c r="O47" s="140" t="s">
        <v>19</v>
      </c>
      <c r="P47" s="140" t="s">
        <v>19</v>
      </c>
      <c r="Q47" s="140" t="s">
        <v>19</v>
      </c>
      <c r="R47" s="140" t="s">
        <v>19</v>
      </c>
      <c r="S47" s="140" t="s">
        <v>19</v>
      </c>
      <c r="T47" s="151" t="s">
        <v>19</v>
      </c>
      <c r="U47" s="151">
        <v>763337</v>
      </c>
      <c r="V47" s="141">
        <v>214330</v>
      </c>
      <c r="W47" s="142">
        <v>243951</v>
      </c>
      <c r="X47" s="141">
        <v>227211</v>
      </c>
      <c r="Y47" s="141">
        <v>267674</v>
      </c>
      <c r="Z47" s="141">
        <v>494515</v>
      </c>
      <c r="AA47" s="141">
        <v>565849</v>
      </c>
      <c r="AB47" s="141">
        <v>468464</v>
      </c>
      <c r="AC47" s="200">
        <v>261877</v>
      </c>
      <c r="AD47" s="200">
        <v>193883</v>
      </c>
      <c r="AE47" s="200">
        <v>253962</v>
      </c>
      <c r="AF47" s="144">
        <v>263822</v>
      </c>
      <c r="AG47" s="143">
        <v>219489</v>
      </c>
      <c r="AH47" s="142">
        <v>200113</v>
      </c>
      <c r="AI47" s="143">
        <v>205455</v>
      </c>
      <c r="AJ47" s="143">
        <v>208814</v>
      </c>
      <c r="AK47" s="143">
        <v>229266</v>
      </c>
      <c r="AL47" s="143">
        <v>628984</v>
      </c>
      <c r="AM47" s="1184">
        <v>372328</v>
      </c>
      <c r="AN47" s="201"/>
    </row>
    <row r="48" spans="2:40" ht="13.5">
      <c r="B48" s="9"/>
      <c r="C48" s="5" t="s">
        <v>26</v>
      </c>
      <c r="D48" s="24">
        <v>176023</v>
      </c>
      <c r="E48" s="24">
        <v>164543</v>
      </c>
      <c r="F48" s="24">
        <v>84378</v>
      </c>
      <c r="G48" s="24">
        <v>145974</v>
      </c>
      <c r="H48" s="24">
        <v>125470</v>
      </c>
      <c r="I48" s="24">
        <v>178961</v>
      </c>
      <c r="J48" s="24">
        <v>171641</v>
      </c>
      <c r="K48" s="24">
        <v>191320</v>
      </c>
      <c r="L48" s="24">
        <v>209752</v>
      </c>
      <c r="M48" s="24">
        <v>227824</v>
      </c>
      <c r="N48" s="24">
        <v>235088</v>
      </c>
      <c r="O48" s="24">
        <v>244120</v>
      </c>
      <c r="P48" s="24">
        <v>173695</v>
      </c>
      <c r="Q48" s="24">
        <v>396400</v>
      </c>
      <c r="R48" s="24">
        <v>379880</v>
      </c>
      <c r="S48" s="24">
        <v>337904</v>
      </c>
      <c r="T48" s="1048">
        <v>270977</v>
      </c>
      <c r="U48" s="1126" t="s">
        <v>19</v>
      </c>
      <c r="V48" s="48" t="s">
        <v>19</v>
      </c>
      <c r="W48" s="48" t="s">
        <v>19</v>
      </c>
      <c r="X48" s="48" t="s">
        <v>19</v>
      </c>
      <c r="Y48" s="48" t="s">
        <v>19</v>
      </c>
      <c r="Z48" s="48" t="s">
        <v>19</v>
      </c>
      <c r="AA48" s="48" t="s">
        <v>19</v>
      </c>
      <c r="AB48" s="48" t="s">
        <v>19</v>
      </c>
      <c r="AC48" s="117" t="s">
        <v>19</v>
      </c>
      <c r="AD48" s="176" t="s">
        <v>19</v>
      </c>
      <c r="AE48" s="176" t="s">
        <v>19</v>
      </c>
      <c r="AF48" s="78" t="s">
        <v>19</v>
      </c>
      <c r="AG48" s="67" t="s">
        <v>19</v>
      </c>
      <c r="AH48" s="48" t="s">
        <v>19</v>
      </c>
      <c r="AI48" s="67" t="s">
        <v>19</v>
      </c>
      <c r="AJ48" s="67" t="s">
        <v>19</v>
      </c>
      <c r="AK48" s="67" t="s">
        <v>19</v>
      </c>
      <c r="AL48" s="67" t="s">
        <v>19</v>
      </c>
      <c r="AM48" s="1182" t="s">
        <v>19</v>
      </c>
      <c r="AN48" s="92"/>
    </row>
    <row r="49" spans="2:40" ht="13.5">
      <c r="B49" s="10"/>
      <c r="C49" s="8" t="s">
        <v>39</v>
      </c>
      <c r="D49" s="21">
        <v>39551</v>
      </c>
      <c r="E49" s="21">
        <v>62151</v>
      </c>
      <c r="F49" s="21">
        <v>58822</v>
      </c>
      <c r="G49" s="21">
        <v>70548</v>
      </c>
      <c r="H49" s="21">
        <v>42176</v>
      </c>
      <c r="I49" s="21">
        <v>74809</v>
      </c>
      <c r="J49" s="21">
        <v>61786</v>
      </c>
      <c r="K49" s="21">
        <v>57196</v>
      </c>
      <c r="L49" s="21">
        <v>109899</v>
      </c>
      <c r="M49" s="21">
        <v>51221</v>
      </c>
      <c r="N49" s="21">
        <v>75322</v>
      </c>
      <c r="O49" s="21">
        <v>82929</v>
      </c>
      <c r="P49" s="21">
        <v>69191</v>
      </c>
      <c r="Q49" s="21">
        <v>45974</v>
      </c>
      <c r="R49" s="21">
        <v>45221</v>
      </c>
      <c r="S49" s="21">
        <v>43052</v>
      </c>
      <c r="T49" s="1046">
        <v>36088</v>
      </c>
      <c r="U49" s="833" t="s">
        <v>19</v>
      </c>
      <c r="V49" s="87" t="s">
        <v>19</v>
      </c>
      <c r="W49" s="87" t="s">
        <v>19</v>
      </c>
      <c r="X49" s="87" t="s">
        <v>19</v>
      </c>
      <c r="Y49" s="87" t="s">
        <v>19</v>
      </c>
      <c r="Z49" s="87" t="s">
        <v>19</v>
      </c>
      <c r="AA49" s="87" t="s">
        <v>19</v>
      </c>
      <c r="AB49" s="87" t="s">
        <v>19</v>
      </c>
      <c r="AC49" s="68" t="s">
        <v>19</v>
      </c>
      <c r="AD49" s="70" t="s">
        <v>19</v>
      </c>
      <c r="AE49" s="70" t="s">
        <v>19</v>
      </c>
      <c r="AF49" s="81" t="s">
        <v>19</v>
      </c>
      <c r="AG49" s="70" t="s">
        <v>19</v>
      </c>
      <c r="AH49" s="87" t="s">
        <v>19</v>
      </c>
      <c r="AI49" s="70" t="s">
        <v>19</v>
      </c>
      <c r="AJ49" s="70" t="s">
        <v>19</v>
      </c>
      <c r="AK49" s="70" t="s">
        <v>19</v>
      </c>
      <c r="AL49" s="70" t="s">
        <v>19</v>
      </c>
      <c r="AM49" s="1186" t="s">
        <v>19</v>
      </c>
      <c r="AN49" s="92"/>
    </row>
    <row r="50" spans="2:40" ht="13.5">
      <c r="B50" s="3">
        <v>11</v>
      </c>
      <c r="C50" s="4" t="s">
        <v>89</v>
      </c>
      <c r="D50" s="133" t="s">
        <v>19</v>
      </c>
      <c r="E50" s="133" t="s">
        <v>19</v>
      </c>
      <c r="F50" s="133" t="s">
        <v>19</v>
      </c>
      <c r="G50" s="133" t="s">
        <v>19</v>
      </c>
      <c r="H50" s="133" t="s">
        <v>19</v>
      </c>
      <c r="I50" s="133" t="s">
        <v>19</v>
      </c>
      <c r="J50" s="133" t="s">
        <v>19</v>
      </c>
      <c r="K50" s="133" t="s">
        <v>19</v>
      </c>
      <c r="L50" s="133" t="s">
        <v>19</v>
      </c>
      <c r="M50" s="133" t="s">
        <v>19</v>
      </c>
      <c r="N50" s="133" t="s">
        <v>220</v>
      </c>
      <c r="O50" s="133" t="s">
        <v>19</v>
      </c>
      <c r="P50" s="133" t="s">
        <v>19</v>
      </c>
      <c r="Q50" s="133" t="s">
        <v>19</v>
      </c>
      <c r="R50" s="133" t="s">
        <v>19</v>
      </c>
      <c r="S50" s="133" t="s">
        <v>19</v>
      </c>
      <c r="T50" s="151" t="s">
        <v>19</v>
      </c>
      <c r="U50" s="140" t="s">
        <v>19</v>
      </c>
      <c r="V50" s="151" t="s">
        <v>19</v>
      </c>
      <c r="W50" s="151" t="s">
        <v>19</v>
      </c>
      <c r="X50" s="146">
        <v>192387</v>
      </c>
      <c r="Y50" s="52">
        <v>654845</v>
      </c>
      <c r="Z50" s="52">
        <v>518440</v>
      </c>
      <c r="AA50" s="52">
        <v>619477</v>
      </c>
      <c r="AB50" s="52">
        <v>795097</v>
      </c>
      <c r="AC50" s="184">
        <v>1049759</v>
      </c>
      <c r="AD50" s="184">
        <v>985279</v>
      </c>
      <c r="AE50" s="184">
        <v>698879</v>
      </c>
      <c r="AF50" s="178">
        <v>800983</v>
      </c>
      <c r="AG50" s="1149">
        <v>378970</v>
      </c>
      <c r="AH50" s="1178">
        <v>637847</v>
      </c>
      <c r="AI50" s="1149">
        <v>507946</v>
      </c>
      <c r="AJ50" s="1149">
        <v>435593</v>
      </c>
      <c r="AK50" s="1149">
        <v>373637</v>
      </c>
      <c r="AL50" s="1149">
        <v>644643</v>
      </c>
      <c r="AM50" s="1205">
        <v>488056</v>
      </c>
      <c r="AN50" s="191"/>
    </row>
    <row r="51" spans="2:40" ht="13.5">
      <c r="B51" s="9"/>
      <c r="C51" s="157" t="s">
        <v>27</v>
      </c>
      <c r="D51" s="46">
        <v>208759</v>
      </c>
      <c r="E51" s="46">
        <v>160673</v>
      </c>
      <c r="F51" s="46">
        <v>130069</v>
      </c>
      <c r="G51" s="46">
        <v>150074</v>
      </c>
      <c r="H51" s="46">
        <v>123027</v>
      </c>
      <c r="I51" s="46">
        <v>104091</v>
      </c>
      <c r="J51" s="46">
        <v>116700</v>
      </c>
      <c r="K51" s="46">
        <v>126378</v>
      </c>
      <c r="L51" s="46">
        <v>117132</v>
      </c>
      <c r="M51" s="46">
        <v>124946</v>
      </c>
      <c r="N51" s="46">
        <v>129385</v>
      </c>
      <c r="O51" s="46">
        <v>224238</v>
      </c>
      <c r="P51" s="46">
        <v>177842</v>
      </c>
      <c r="Q51" s="46">
        <v>208801</v>
      </c>
      <c r="R51" s="46">
        <v>192874</v>
      </c>
      <c r="S51" s="46">
        <v>175575</v>
      </c>
      <c r="T51" s="1047">
        <v>117842</v>
      </c>
      <c r="U51" s="1047">
        <v>133934</v>
      </c>
      <c r="V51" s="159">
        <v>74016</v>
      </c>
      <c r="W51" s="160">
        <v>94180</v>
      </c>
      <c r="X51" s="161" t="s">
        <v>19</v>
      </c>
      <c r="Y51" s="161" t="s">
        <v>19</v>
      </c>
      <c r="Z51" s="161" t="s">
        <v>19</v>
      </c>
      <c r="AA51" s="161" t="s">
        <v>19</v>
      </c>
      <c r="AB51" s="161" t="s">
        <v>19</v>
      </c>
      <c r="AC51" s="172" t="s">
        <v>19</v>
      </c>
      <c r="AD51" s="172" t="s">
        <v>19</v>
      </c>
      <c r="AE51" s="172" t="s">
        <v>19</v>
      </c>
      <c r="AF51" s="174" t="s">
        <v>19</v>
      </c>
      <c r="AG51" s="172" t="s">
        <v>19</v>
      </c>
      <c r="AH51" s="161" t="s">
        <v>19</v>
      </c>
      <c r="AI51" s="172" t="s">
        <v>19</v>
      </c>
      <c r="AJ51" s="172" t="s">
        <v>19</v>
      </c>
      <c r="AK51" s="172" t="s">
        <v>19</v>
      </c>
      <c r="AL51" s="172" t="s">
        <v>19</v>
      </c>
      <c r="AM51" s="1201" t="s">
        <v>19</v>
      </c>
      <c r="AN51" s="92"/>
    </row>
    <row r="52" spans="2:40" ht="13.5">
      <c r="B52" s="13"/>
      <c r="C52" s="7" t="s">
        <v>58</v>
      </c>
      <c r="D52" s="45">
        <v>27405</v>
      </c>
      <c r="E52" s="45">
        <v>27377</v>
      </c>
      <c r="F52" s="45">
        <v>12291</v>
      </c>
      <c r="G52" s="45">
        <v>38215</v>
      </c>
      <c r="H52" s="45">
        <v>54353</v>
      </c>
      <c r="I52" s="45">
        <v>32549</v>
      </c>
      <c r="J52" s="45">
        <v>64259</v>
      </c>
      <c r="K52" s="45">
        <v>115684</v>
      </c>
      <c r="L52" s="45">
        <v>70096</v>
      </c>
      <c r="M52" s="45">
        <v>84578</v>
      </c>
      <c r="N52" s="45">
        <v>86434</v>
      </c>
      <c r="O52" s="45">
        <v>137139</v>
      </c>
      <c r="P52" s="45">
        <v>94665</v>
      </c>
      <c r="Q52" s="45">
        <v>127541</v>
      </c>
      <c r="R52" s="45">
        <v>75140</v>
      </c>
      <c r="S52" s="45">
        <v>88435</v>
      </c>
      <c r="T52" s="45">
        <v>80792</v>
      </c>
      <c r="U52" s="45">
        <v>58091</v>
      </c>
      <c r="V52" s="50">
        <v>119472</v>
      </c>
      <c r="W52" s="163">
        <v>104523</v>
      </c>
      <c r="X52" s="48" t="s">
        <v>19</v>
      </c>
      <c r="Y52" s="48" t="s">
        <v>19</v>
      </c>
      <c r="Z52" s="48" t="s">
        <v>19</v>
      </c>
      <c r="AA52" s="48" t="s">
        <v>19</v>
      </c>
      <c r="AB52" s="48" t="s">
        <v>19</v>
      </c>
      <c r="AC52" s="67" t="s">
        <v>19</v>
      </c>
      <c r="AD52" s="67" t="s">
        <v>19</v>
      </c>
      <c r="AE52" s="67" t="s">
        <v>19</v>
      </c>
      <c r="AF52" s="78" t="s">
        <v>19</v>
      </c>
      <c r="AG52" s="67" t="s">
        <v>19</v>
      </c>
      <c r="AH52" s="48" t="s">
        <v>19</v>
      </c>
      <c r="AI52" s="67" t="s">
        <v>19</v>
      </c>
      <c r="AJ52" s="67" t="s">
        <v>19</v>
      </c>
      <c r="AK52" s="67" t="s">
        <v>19</v>
      </c>
      <c r="AL52" s="67" t="s">
        <v>19</v>
      </c>
      <c r="AM52" s="1182" t="s">
        <v>19</v>
      </c>
      <c r="AN52" s="92"/>
    </row>
    <row r="53" spans="2:40" ht="13.5">
      <c r="B53" s="10"/>
      <c r="C53" s="4" t="s">
        <v>59</v>
      </c>
      <c r="D53" s="18">
        <v>153792</v>
      </c>
      <c r="E53" s="18">
        <v>129433</v>
      </c>
      <c r="F53" s="18">
        <v>130102</v>
      </c>
      <c r="G53" s="18">
        <v>146333</v>
      </c>
      <c r="H53" s="18">
        <v>138813</v>
      </c>
      <c r="I53" s="18">
        <v>108420</v>
      </c>
      <c r="J53" s="18">
        <v>84884</v>
      </c>
      <c r="K53" s="18">
        <v>107147</v>
      </c>
      <c r="L53" s="18">
        <v>95808</v>
      </c>
      <c r="M53" s="18">
        <v>80501</v>
      </c>
      <c r="N53" s="18">
        <v>44804</v>
      </c>
      <c r="O53" s="18">
        <v>76462</v>
      </c>
      <c r="P53" s="18">
        <v>130073</v>
      </c>
      <c r="Q53" s="18">
        <v>213099</v>
      </c>
      <c r="R53" s="18">
        <v>186787</v>
      </c>
      <c r="S53" s="18">
        <v>181115</v>
      </c>
      <c r="T53" s="18">
        <v>72551</v>
      </c>
      <c r="U53" s="18">
        <v>123563</v>
      </c>
      <c r="V53" s="51">
        <v>131679</v>
      </c>
      <c r="W53" s="60">
        <v>133817</v>
      </c>
      <c r="X53" s="164" t="s">
        <v>19</v>
      </c>
      <c r="Y53" s="164" t="s">
        <v>19</v>
      </c>
      <c r="Z53" s="164" t="s">
        <v>19</v>
      </c>
      <c r="AA53" s="164" t="s">
        <v>19</v>
      </c>
      <c r="AB53" s="164" t="s">
        <v>19</v>
      </c>
      <c r="AC53" s="165" t="s">
        <v>19</v>
      </c>
      <c r="AD53" s="165" t="s">
        <v>19</v>
      </c>
      <c r="AE53" s="165" t="s">
        <v>19</v>
      </c>
      <c r="AF53" s="175" t="s">
        <v>19</v>
      </c>
      <c r="AG53" s="165" t="s">
        <v>19</v>
      </c>
      <c r="AH53" s="164" t="s">
        <v>19</v>
      </c>
      <c r="AI53" s="165" t="s">
        <v>19</v>
      </c>
      <c r="AJ53" s="165" t="s">
        <v>19</v>
      </c>
      <c r="AK53" s="165" t="s">
        <v>19</v>
      </c>
      <c r="AL53" s="165" t="s">
        <v>19</v>
      </c>
      <c r="AM53" s="1202" t="s">
        <v>19</v>
      </c>
      <c r="AN53" s="92"/>
    </row>
    <row r="54" spans="2:40" ht="13.5">
      <c r="B54" s="42">
        <v>12</v>
      </c>
      <c r="C54" s="12" t="s">
        <v>92</v>
      </c>
      <c r="D54" s="140" t="s">
        <v>19</v>
      </c>
      <c r="E54" s="140" t="s">
        <v>19</v>
      </c>
      <c r="F54" s="140" t="s">
        <v>19</v>
      </c>
      <c r="G54" s="140" t="s">
        <v>19</v>
      </c>
      <c r="H54" s="140" t="s">
        <v>19</v>
      </c>
      <c r="I54" s="140" t="s">
        <v>19</v>
      </c>
      <c r="J54" s="140" t="s">
        <v>19</v>
      </c>
      <c r="K54" s="140" t="s">
        <v>19</v>
      </c>
      <c r="L54" s="140" t="s">
        <v>19</v>
      </c>
      <c r="M54" s="140" t="s">
        <v>19</v>
      </c>
      <c r="N54" s="140" t="s">
        <v>220</v>
      </c>
      <c r="O54" s="140" t="s">
        <v>19</v>
      </c>
      <c r="P54" s="140" t="s">
        <v>19</v>
      </c>
      <c r="Q54" s="140" t="s">
        <v>19</v>
      </c>
      <c r="R54" s="140" t="s">
        <v>19</v>
      </c>
      <c r="S54" s="140" t="s">
        <v>19</v>
      </c>
      <c r="T54" s="151">
        <v>1616078</v>
      </c>
      <c r="U54" s="151">
        <v>1906935</v>
      </c>
      <c r="V54" s="141">
        <v>1192341</v>
      </c>
      <c r="W54" s="142">
        <v>1534828</v>
      </c>
      <c r="X54" s="141">
        <v>1356699</v>
      </c>
      <c r="Y54" s="141">
        <v>1557579</v>
      </c>
      <c r="Z54" s="141">
        <v>1643884</v>
      </c>
      <c r="AA54" s="141">
        <v>2253455</v>
      </c>
      <c r="AB54" s="141">
        <v>1945853</v>
      </c>
      <c r="AC54" s="200">
        <v>2269404</v>
      </c>
      <c r="AD54" s="200">
        <v>2050357</v>
      </c>
      <c r="AE54" s="200">
        <v>1931846</v>
      </c>
      <c r="AF54" s="144">
        <v>2314789</v>
      </c>
      <c r="AG54" s="143">
        <v>1582606</v>
      </c>
      <c r="AH54" s="142">
        <v>2185092</v>
      </c>
      <c r="AI54" s="143">
        <v>1652676</v>
      </c>
      <c r="AJ54" s="143">
        <v>2021481</v>
      </c>
      <c r="AK54" s="143">
        <v>1796697</v>
      </c>
      <c r="AL54" s="143">
        <v>3925470</v>
      </c>
      <c r="AM54" s="1184">
        <v>3409108</v>
      </c>
      <c r="AN54" s="201"/>
    </row>
    <row r="55" spans="2:40" ht="13.5">
      <c r="B55" s="9"/>
      <c r="C55" s="5" t="s">
        <v>18</v>
      </c>
      <c r="D55" s="24">
        <v>650732</v>
      </c>
      <c r="E55" s="24">
        <v>631093</v>
      </c>
      <c r="F55" s="24">
        <v>632706</v>
      </c>
      <c r="G55" s="24">
        <v>641298</v>
      </c>
      <c r="H55" s="24">
        <v>725994</v>
      </c>
      <c r="I55" s="24">
        <v>745512</v>
      </c>
      <c r="J55" s="24">
        <v>603373</v>
      </c>
      <c r="K55" s="24">
        <v>614046</v>
      </c>
      <c r="L55" s="24">
        <v>516473</v>
      </c>
      <c r="M55" s="24">
        <v>446251</v>
      </c>
      <c r="N55" s="24">
        <v>313104</v>
      </c>
      <c r="O55" s="24">
        <v>44223</v>
      </c>
      <c r="P55" s="24">
        <v>97459</v>
      </c>
      <c r="Q55" s="24">
        <v>698111</v>
      </c>
      <c r="R55" s="24">
        <v>814152</v>
      </c>
      <c r="S55" s="24">
        <v>-691410</v>
      </c>
      <c r="T55" s="1126" t="s">
        <v>19</v>
      </c>
      <c r="U55" s="1126" t="s">
        <v>19</v>
      </c>
      <c r="V55" s="48" t="s">
        <v>19</v>
      </c>
      <c r="W55" s="48" t="s">
        <v>19</v>
      </c>
      <c r="X55" s="48" t="s">
        <v>19</v>
      </c>
      <c r="Y55" s="48" t="s">
        <v>19</v>
      </c>
      <c r="Z55" s="48" t="s">
        <v>19</v>
      </c>
      <c r="AA55" s="48" t="s">
        <v>19</v>
      </c>
      <c r="AB55" s="48" t="s">
        <v>19</v>
      </c>
      <c r="AC55" s="67" t="s">
        <v>19</v>
      </c>
      <c r="AD55" s="67" t="s">
        <v>19</v>
      </c>
      <c r="AE55" s="67" t="s">
        <v>19</v>
      </c>
      <c r="AF55" s="78" t="s">
        <v>19</v>
      </c>
      <c r="AG55" s="67" t="s">
        <v>19</v>
      </c>
      <c r="AH55" s="48" t="s">
        <v>19</v>
      </c>
      <c r="AI55" s="67" t="s">
        <v>19</v>
      </c>
      <c r="AJ55" s="67" t="s">
        <v>19</v>
      </c>
      <c r="AK55" s="67" t="s">
        <v>19</v>
      </c>
      <c r="AL55" s="67" t="s">
        <v>19</v>
      </c>
      <c r="AM55" s="1182" t="s">
        <v>19</v>
      </c>
      <c r="AN55" s="92"/>
    </row>
    <row r="56" spans="2:40" ht="13.5">
      <c r="B56" s="13"/>
      <c r="C56" s="7" t="s">
        <v>28</v>
      </c>
      <c r="D56" s="20">
        <v>669045</v>
      </c>
      <c r="E56" s="20">
        <v>573651</v>
      </c>
      <c r="F56" s="20">
        <v>524604</v>
      </c>
      <c r="G56" s="20">
        <v>347551</v>
      </c>
      <c r="H56" s="20">
        <v>410182</v>
      </c>
      <c r="I56" s="20">
        <v>395055</v>
      </c>
      <c r="J56" s="20">
        <v>253391</v>
      </c>
      <c r="K56" s="20">
        <v>267744</v>
      </c>
      <c r="L56" s="20">
        <v>202227</v>
      </c>
      <c r="M56" s="20">
        <v>225242</v>
      </c>
      <c r="N56" s="20">
        <v>289816</v>
      </c>
      <c r="O56" s="20">
        <v>162280</v>
      </c>
      <c r="P56" s="20">
        <v>496265</v>
      </c>
      <c r="Q56" s="20">
        <v>558203</v>
      </c>
      <c r="R56" s="20">
        <v>382896</v>
      </c>
      <c r="S56" s="20">
        <v>21373</v>
      </c>
      <c r="T56" s="831" t="s">
        <v>19</v>
      </c>
      <c r="U56" s="831" t="s">
        <v>19</v>
      </c>
      <c r="V56" s="48" t="s">
        <v>19</v>
      </c>
      <c r="W56" s="48" t="s">
        <v>19</v>
      </c>
      <c r="X56" s="48" t="s">
        <v>19</v>
      </c>
      <c r="Y56" s="48" t="s">
        <v>19</v>
      </c>
      <c r="Z56" s="48" t="s">
        <v>19</v>
      </c>
      <c r="AA56" s="48" t="s">
        <v>19</v>
      </c>
      <c r="AB56" s="48" t="s">
        <v>19</v>
      </c>
      <c r="AC56" s="67" t="s">
        <v>19</v>
      </c>
      <c r="AD56" s="67" t="s">
        <v>19</v>
      </c>
      <c r="AE56" s="67" t="s">
        <v>19</v>
      </c>
      <c r="AF56" s="78" t="s">
        <v>19</v>
      </c>
      <c r="AG56" s="67" t="s">
        <v>19</v>
      </c>
      <c r="AH56" s="48" t="s">
        <v>19</v>
      </c>
      <c r="AI56" s="67" t="s">
        <v>19</v>
      </c>
      <c r="AJ56" s="67" t="s">
        <v>19</v>
      </c>
      <c r="AK56" s="67" t="s">
        <v>19</v>
      </c>
      <c r="AL56" s="67" t="s">
        <v>19</v>
      </c>
      <c r="AM56" s="1182" t="s">
        <v>19</v>
      </c>
      <c r="AN56" s="92"/>
    </row>
    <row r="57" spans="2:40" ht="13.5">
      <c r="B57" s="13"/>
      <c r="C57" s="7" t="s">
        <v>46</v>
      </c>
      <c r="D57" s="25">
        <v>141233</v>
      </c>
      <c r="E57" s="25">
        <v>102862</v>
      </c>
      <c r="F57" s="25">
        <v>140029</v>
      </c>
      <c r="G57" s="25">
        <v>115659</v>
      </c>
      <c r="H57" s="25">
        <v>96499</v>
      </c>
      <c r="I57" s="25">
        <v>112541</v>
      </c>
      <c r="J57" s="25">
        <v>75336</v>
      </c>
      <c r="K57" s="25">
        <v>105315</v>
      </c>
      <c r="L57" s="25">
        <v>76906</v>
      </c>
      <c r="M57" s="25">
        <v>110714</v>
      </c>
      <c r="N57" s="25">
        <v>97613</v>
      </c>
      <c r="O57" s="25">
        <v>70619</v>
      </c>
      <c r="P57" s="25">
        <v>104414</v>
      </c>
      <c r="Q57" s="25">
        <v>67295</v>
      </c>
      <c r="R57" s="25">
        <v>66726</v>
      </c>
      <c r="S57" s="25">
        <v>-96329</v>
      </c>
      <c r="T57" s="836" t="s">
        <v>19</v>
      </c>
      <c r="U57" s="836" t="s">
        <v>19</v>
      </c>
      <c r="V57" s="48" t="s">
        <v>19</v>
      </c>
      <c r="W57" s="48" t="s">
        <v>19</v>
      </c>
      <c r="X57" s="48" t="s">
        <v>19</v>
      </c>
      <c r="Y57" s="48" t="s">
        <v>19</v>
      </c>
      <c r="Z57" s="48" t="s">
        <v>19</v>
      </c>
      <c r="AA57" s="48" t="s">
        <v>19</v>
      </c>
      <c r="AB57" s="48" t="s">
        <v>19</v>
      </c>
      <c r="AC57" s="67" t="s">
        <v>19</v>
      </c>
      <c r="AD57" s="67" t="s">
        <v>19</v>
      </c>
      <c r="AE57" s="67" t="s">
        <v>19</v>
      </c>
      <c r="AF57" s="78" t="s">
        <v>19</v>
      </c>
      <c r="AG57" s="67" t="s">
        <v>19</v>
      </c>
      <c r="AH57" s="48" t="s">
        <v>19</v>
      </c>
      <c r="AI57" s="67" t="s">
        <v>19</v>
      </c>
      <c r="AJ57" s="67" t="s">
        <v>19</v>
      </c>
      <c r="AK57" s="67" t="s">
        <v>19</v>
      </c>
      <c r="AL57" s="67" t="s">
        <v>19</v>
      </c>
      <c r="AM57" s="1182" t="s">
        <v>19</v>
      </c>
      <c r="AN57" s="92"/>
    </row>
    <row r="58" spans="2:40" ht="13.5">
      <c r="B58" s="10"/>
      <c r="C58" s="8" t="s">
        <v>47</v>
      </c>
      <c r="D58" s="21">
        <v>145113</v>
      </c>
      <c r="E58" s="21">
        <v>154712</v>
      </c>
      <c r="F58" s="21">
        <v>136347</v>
      </c>
      <c r="G58" s="21">
        <v>179155</v>
      </c>
      <c r="H58" s="21">
        <v>154058</v>
      </c>
      <c r="I58" s="21">
        <v>144360</v>
      </c>
      <c r="J58" s="21">
        <v>161034</v>
      </c>
      <c r="K58" s="21">
        <v>197863</v>
      </c>
      <c r="L58" s="21">
        <v>145302</v>
      </c>
      <c r="M58" s="21">
        <v>165513</v>
      </c>
      <c r="N58" s="21">
        <v>193886</v>
      </c>
      <c r="O58" s="21">
        <v>147336</v>
      </c>
      <c r="P58" s="21">
        <v>231773</v>
      </c>
      <c r="Q58" s="21">
        <v>175351</v>
      </c>
      <c r="R58" s="21">
        <v>135996</v>
      </c>
      <c r="S58" s="21">
        <v>119814</v>
      </c>
      <c r="T58" s="833" t="s">
        <v>19</v>
      </c>
      <c r="U58" s="833" t="s">
        <v>19</v>
      </c>
      <c r="V58" s="48" t="s">
        <v>19</v>
      </c>
      <c r="W58" s="48" t="s">
        <v>19</v>
      </c>
      <c r="X58" s="48" t="s">
        <v>19</v>
      </c>
      <c r="Y58" s="48" t="s">
        <v>19</v>
      </c>
      <c r="Z58" s="48" t="s">
        <v>19</v>
      </c>
      <c r="AA58" s="48" t="s">
        <v>19</v>
      </c>
      <c r="AB58" s="48" t="s">
        <v>19</v>
      </c>
      <c r="AC58" s="67" t="s">
        <v>19</v>
      </c>
      <c r="AD58" s="67" t="s">
        <v>19</v>
      </c>
      <c r="AE58" s="67" t="s">
        <v>19</v>
      </c>
      <c r="AF58" s="78" t="s">
        <v>19</v>
      </c>
      <c r="AG58" s="67" t="s">
        <v>19</v>
      </c>
      <c r="AH58" s="48" t="s">
        <v>19</v>
      </c>
      <c r="AI58" s="67" t="s">
        <v>19</v>
      </c>
      <c r="AJ58" s="67" t="s">
        <v>19</v>
      </c>
      <c r="AK58" s="67" t="s">
        <v>19</v>
      </c>
      <c r="AL58" s="67" t="s">
        <v>19</v>
      </c>
      <c r="AM58" s="1182" t="s">
        <v>19</v>
      </c>
      <c r="AN58" s="92"/>
    </row>
    <row r="59" spans="2:40" ht="13.5">
      <c r="B59" s="3">
        <v>13</v>
      </c>
      <c r="C59" s="4" t="s">
        <v>93</v>
      </c>
      <c r="D59" s="140" t="s">
        <v>19</v>
      </c>
      <c r="E59" s="140" t="s">
        <v>19</v>
      </c>
      <c r="F59" s="140" t="s">
        <v>19</v>
      </c>
      <c r="G59" s="140" t="s">
        <v>19</v>
      </c>
      <c r="H59" s="140" t="s">
        <v>19</v>
      </c>
      <c r="I59" s="140" t="s">
        <v>19</v>
      </c>
      <c r="J59" s="140" t="s">
        <v>19</v>
      </c>
      <c r="K59" s="140" t="s">
        <v>19</v>
      </c>
      <c r="L59" s="140" t="s">
        <v>19</v>
      </c>
      <c r="M59" s="140" t="s">
        <v>19</v>
      </c>
      <c r="N59" s="140" t="s">
        <v>220</v>
      </c>
      <c r="O59" s="140" t="s">
        <v>19</v>
      </c>
      <c r="P59" s="140" t="s">
        <v>19</v>
      </c>
      <c r="Q59" s="140" t="s">
        <v>19</v>
      </c>
      <c r="R59" s="140" t="s">
        <v>19</v>
      </c>
      <c r="S59" s="140" t="s">
        <v>19</v>
      </c>
      <c r="T59" s="151" t="s">
        <v>19</v>
      </c>
      <c r="U59" s="151">
        <v>581503</v>
      </c>
      <c r="V59" s="141">
        <v>21707</v>
      </c>
      <c r="W59" s="142">
        <v>64278</v>
      </c>
      <c r="X59" s="141">
        <v>110187</v>
      </c>
      <c r="Y59" s="141">
        <v>319710</v>
      </c>
      <c r="Z59" s="141">
        <v>207248</v>
      </c>
      <c r="AA59" s="141">
        <v>304513</v>
      </c>
      <c r="AB59" s="141">
        <v>682647</v>
      </c>
      <c r="AC59" s="200">
        <v>412106</v>
      </c>
      <c r="AD59" s="200">
        <v>517539</v>
      </c>
      <c r="AE59" s="200">
        <v>534172</v>
      </c>
      <c r="AF59" s="144">
        <v>775820</v>
      </c>
      <c r="AG59" s="143">
        <v>406662</v>
      </c>
      <c r="AH59" s="142">
        <v>417299</v>
      </c>
      <c r="AI59" s="143">
        <v>1136827</v>
      </c>
      <c r="AJ59" s="143">
        <v>430969</v>
      </c>
      <c r="AK59" s="143">
        <v>452594</v>
      </c>
      <c r="AL59" s="143">
        <v>1189265</v>
      </c>
      <c r="AM59" s="1184">
        <v>646573</v>
      </c>
      <c r="AN59" s="201"/>
    </row>
    <row r="60" spans="2:40" ht="13.5">
      <c r="B60" s="9"/>
      <c r="C60" s="5" t="s">
        <v>23</v>
      </c>
      <c r="D60" s="17">
        <v>24481</v>
      </c>
      <c r="E60" s="17">
        <v>16005</v>
      </c>
      <c r="F60" s="17">
        <v>16928</v>
      </c>
      <c r="G60" s="17">
        <v>3533</v>
      </c>
      <c r="H60" s="17">
        <v>63251</v>
      </c>
      <c r="I60" s="17">
        <v>70643</v>
      </c>
      <c r="J60" s="17">
        <v>66265</v>
      </c>
      <c r="K60" s="17">
        <v>67626</v>
      </c>
      <c r="L60" s="17">
        <v>64238</v>
      </c>
      <c r="M60" s="17">
        <v>68393</v>
      </c>
      <c r="N60" s="17">
        <v>58398</v>
      </c>
      <c r="O60" s="17">
        <v>57246</v>
      </c>
      <c r="P60" s="17">
        <v>346628</v>
      </c>
      <c r="Q60" s="17">
        <v>98442</v>
      </c>
      <c r="R60" s="17">
        <v>49054</v>
      </c>
      <c r="S60" s="17">
        <v>66851</v>
      </c>
      <c r="T60" s="1045">
        <v>89990</v>
      </c>
      <c r="U60" s="1125" t="s">
        <v>19</v>
      </c>
      <c r="V60" s="48" t="s">
        <v>19</v>
      </c>
      <c r="W60" s="48" t="s">
        <v>19</v>
      </c>
      <c r="X60" s="48" t="s">
        <v>19</v>
      </c>
      <c r="Y60" s="48" t="s">
        <v>19</v>
      </c>
      <c r="Z60" s="48" t="s">
        <v>19</v>
      </c>
      <c r="AA60" s="48" t="s">
        <v>19</v>
      </c>
      <c r="AB60" s="48" t="s">
        <v>19</v>
      </c>
      <c r="AC60" s="67" t="s">
        <v>19</v>
      </c>
      <c r="AD60" s="67" t="s">
        <v>19</v>
      </c>
      <c r="AE60" s="67" t="s">
        <v>19</v>
      </c>
      <c r="AF60" s="78" t="s">
        <v>19</v>
      </c>
      <c r="AG60" s="67" t="s">
        <v>19</v>
      </c>
      <c r="AH60" s="48" t="s">
        <v>19</v>
      </c>
      <c r="AI60" s="67" t="s">
        <v>19</v>
      </c>
      <c r="AJ60" s="67" t="s">
        <v>19</v>
      </c>
      <c r="AK60" s="67" t="s">
        <v>19</v>
      </c>
      <c r="AL60" s="67" t="s">
        <v>19</v>
      </c>
      <c r="AM60" s="1182" t="s">
        <v>19</v>
      </c>
      <c r="AN60" s="92"/>
    </row>
    <row r="61" spans="2:40" ht="14.25" thickBot="1">
      <c r="B61" s="14"/>
      <c r="C61" s="15" t="s">
        <v>53</v>
      </c>
      <c r="D61" s="26">
        <v>240137</v>
      </c>
      <c r="E61" s="26">
        <v>222919</v>
      </c>
      <c r="F61" s="26">
        <v>407983</v>
      </c>
      <c r="G61" s="26">
        <v>223873</v>
      </c>
      <c r="H61" s="26">
        <v>207592</v>
      </c>
      <c r="I61" s="26">
        <v>201022</v>
      </c>
      <c r="J61" s="26">
        <v>361179</v>
      </c>
      <c r="K61" s="26">
        <v>227389</v>
      </c>
      <c r="L61" s="26">
        <v>104361</v>
      </c>
      <c r="M61" s="26">
        <v>124363</v>
      </c>
      <c r="N61" s="26">
        <v>64698</v>
      </c>
      <c r="O61" s="26">
        <v>81447</v>
      </c>
      <c r="P61" s="26">
        <v>99434</v>
      </c>
      <c r="Q61" s="26">
        <v>150847</v>
      </c>
      <c r="R61" s="26">
        <v>61810</v>
      </c>
      <c r="S61" s="26">
        <v>105799</v>
      </c>
      <c r="T61" s="1046">
        <v>114178</v>
      </c>
      <c r="U61" s="833" t="s">
        <v>19</v>
      </c>
      <c r="V61" s="48" t="s">
        <v>19</v>
      </c>
      <c r="W61" s="48" t="s">
        <v>19</v>
      </c>
      <c r="X61" s="48" t="s">
        <v>19</v>
      </c>
      <c r="Y61" s="48" t="s">
        <v>19</v>
      </c>
      <c r="Z61" s="48" t="s">
        <v>19</v>
      </c>
      <c r="AA61" s="48" t="s">
        <v>19</v>
      </c>
      <c r="AB61" s="48" t="s">
        <v>19</v>
      </c>
      <c r="AC61" s="67" t="s">
        <v>19</v>
      </c>
      <c r="AD61" s="67" t="s">
        <v>19</v>
      </c>
      <c r="AE61" s="67" t="s">
        <v>19</v>
      </c>
      <c r="AF61" s="78" t="s">
        <v>19</v>
      </c>
      <c r="AG61" s="67" t="s">
        <v>19</v>
      </c>
      <c r="AH61" s="48" t="s">
        <v>19</v>
      </c>
      <c r="AI61" s="67" t="s">
        <v>19</v>
      </c>
      <c r="AJ61" s="67" t="s">
        <v>19</v>
      </c>
      <c r="AK61" s="67" t="s">
        <v>19</v>
      </c>
      <c r="AL61" s="67" t="s">
        <v>19</v>
      </c>
      <c r="AM61" s="1182" t="s">
        <v>19</v>
      </c>
      <c r="AN61" s="92"/>
    </row>
    <row r="62" spans="2:40" ht="13.5">
      <c r="B62" s="39">
        <v>1</v>
      </c>
      <c r="C62" s="40" t="s">
        <v>94</v>
      </c>
      <c r="D62" s="134" t="s">
        <v>19</v>
      </c>
      <c r="E62" s="134" t="s">
        <v>19</v>
      </c>
      <c r="F62" s="134" t="s">
        <v>19</v>
      </c>
      <c r="G62" s="134" t="s">
        <v>19</v>
      </c>
      <c r="H62" s="134" t="s">
        <v>19</v>
      </c>
      <c r="I62" s="134" t="s">
        <v>19</v>
      </c>
      <c r="J62" s="134" t="s">
        <v>19</v>
      </c>
      <c r="K62" s="134" t="s">
        <v>19</v>
      </c>
      <c r="L62" s="134" t="s">
        <v>19</v>
      </c>
      <c r="M62" s="134" t="s">
        <v>19</v>
      </c>
      <c r="N62" s="134" t="s">
        <v>218</v>
      </c>
      <c r="O62" s="134" t="s">
        <v>19</v>
      </c>
      <c r="P62" s="134" t="s">
        <v>19</v>
      </c>
      <c r="Q62" s="134" t="s">
        <v>19</v>
      </c>
      <c r="R62" s="134" t="s">
        <v>19</v>
      </c>
      <c r="S62" s="134" t="s">
        <v>19</v>
      </c>
      <c r="T62" s="1042" t="s">
        <v>19</v>
      </c>
      <c r="U62" s="1042">
        <v>327094</v>
      </c>
      <c r="V62" s="153">
        <v>140463</v>
      </c>
      <c r="W62" s="154">
        <v>198632</v>
      </c>
      <c r="X62" s="153">
        <v>309929</v>
      </c>
      <c r="Y62" s="153">
        <v>353915</v>
      </c>
      <c r="Z62" s="153">
        <v>461746</v>
      </c>
      <c r="AA62" s="153">
        <v>914600</v>
      </c>
      <c r="AB62" s="153">
        <v>971483</v>
      </c>
      <c r="AC62" s="203">
        <v>723653</v>
      </c>
      <c r="AD62" s="203">
        <v>687904</v>
      </c>
      <c r="AE62" s="203">
        <v>613697</v>
      </c>
      <c r="AF62" s="156">
        <v>730371</v>
      </c>
      <c r="AG62" s="155">
        <v>341072</v>
      </c>
      <c r="AH62" s="154">
        <v>552025</v>
      </c>
      <c r="AI62" s="155">
        <v>193543</v>
      </c>
      <c r="AJ62" s="155">
        <v>400912</v>
      </c>
      <c r="AK62" s="155">
        <v>205053</v>
      </c>
      <c r="AL62" s="155">
        <v>808325</v>
      </c>
      <c r="AM62" s="1190">
        <v>836918</v>
      </c>
      <c r="AN62" s="201"/>
    </row>
    <row r="63" spans="2:40" ht="13.5">
      <c r="B63" s="11"/>
      <c r="C63" s="5" t="s">
        <v>29</v>
      </c>
      <c r="D63" s="24">
        <v>96777</v>
      </c>
      <c r="E63" s="24">
        <v>105479</v>
      </c>
      <c r="F63" s="24">
        <v>173597</v>
      </c>
      <c r="G63" s="24">
        <v>204308</v>
      </c>
      <c r="H63" s="24">
        <v>137358</v>
      </c>
      <c r="I63" s="24">
        <v>82749</v>
      </c>
      <c r="J63" s="24">
        <v>150230</v>
      </c>
      <c r="K63" s="24">
        <v>199683</v>
      </c>
      <c r="L63" s="24">
        <v>144300</v>
      </c>
      <c r="M63" s="24">
        <v>154009</v>
      </c>
      <c r="N63" s="24">
        <v>156684</v>
      </c>
      <c r="O63" s="24">
        <v>185565</v>
      </c>
      <c r="P63" s="24">
        <v>152788</v>
      </c>
      <c r="Q63" s="24">
        <v>141675</v>
      </c>
      <c r="R63" s="24">
        <v>137211</v>
      </c>
      <c r="S63" s="24">
        <v>91399</v>
      </c>
      <c r="T63" s="1048">
        <v>107245</v>
      </c>
      <c r="U63" s="1126" t="s">
        <v>19</v>
      </c>
      <c r="V63" s="48" t="s">
        <v>19</v>
      </c>
      <c r="W63" s="48" t="s">
        <v>19</v>
      </c>
      <c r="X63" s="48" t="s">
        <v>19</v>
      </c>
      <c r="Y63" s="48" t="s">
        <v>19</v>
      </c>
      <c r="Z63" s="48" t="s">
        <v>19</v>
      </c>
      <c r="AA63" s="48" t="s">
        <v>19</v>
      </c>
      <c r="AB63" s="48" t="s">
        <v>19</v>
      </c>
      <c r="AC63" s="67" t="s">
        <v>19</v>
      </c>
      <c r="AD63" s="67" t="s">
        <v>19</v>
      </c>
      <c r="AE63" s="67" t="s">
        <v>19</v>
      </c>
      <c r="AF63" s="78" t="s">
        <v>19</v>
      </c>
      <c r="AG63" s="67" t="s">
        <v>19</v>
      </c>
      <c r="AH63" s="48" t="s">
        <v>19</v>
      </c>
      <c r="AI63" s="67" t="s">
        <v>19</v>
      </c>
      <c r="AJ63" s="67" t="s">
        <v>19</v>
      </c>
      <c r="AK63" s="67" t="s">
        <v>19</v>
      </c>
      <c r="AL63" s="67" t="s">
        <v>19</v>
      </c>
      <c r="AM63" s="1182" t="s">
        <v>19</v>
      </c>
      <c r="AN63" s="92"/>
    </row>
    <row r="64" spans="2:40" ht="13.5">
      <c r="B64" s="13"/>
      <c r="C64" s="7" t="s">
        <v>30</v>
      </c>
      <c r="D64" s="27">
        <v>143678</v>
      </c>
      <c r="E64" s="27">
        <v>241403</v>
      </c>
      <c r="F64" s="27">
        <v>230043</v>
      </c>
      <c r="G64" s="27">
        <v>229117</v>
      </c>
      <c r="H64" s="27">
        <v>308383</v>
      </c>
      <c r="I64" s="27">
        <v>114261</v>
      </c>
      <c r="J64" s="27">
        <v>185152</v>
      </c>
      <c r="K64" s="27">
        <v>73033</v>
      </c>
      <c r="L64" s="27">
        <v>107349</v>
      </c>
      <c r="M64" s="27">
        <v>128722</v>
      </c>
      <c r="N64" s="27">
        <v>131425</v>
      </c>
      <c r="O64" s="27">
        <v>140213</v>
      </c>
      <c r="P64" s="27">
        <v>182249</v>
      </c>
      <c r="Q64" s="27">
        <v>109791</v>
      </c>
      <c r="R64" s="27">
        <v>140855</v>
      </c>
      <c r="S64" s="27">
        <v>74707</v>
      </c>
      <c r="T64" s="27">
        <v>123651</v>
      </c>
      <c r="U64" s="828" t="s">
        <v>19</v>
      </c>
      <c r="V64" s="48" t="s">
        <v>19</v>
      </c>
      <c r="W64" s="48" t="s">
        <v>19</v>
      </c>
      <c r="X64" s="48" t="s">
        <v>19</v>
      </c>
      <c r="Y64" s="48" t="s">
        <v>19</v>
      </c>
      <c r="Z64" s="48" t="s">
        <v>19</v>
      </c>
      <c r="AA64" s="48" t="s">
        <v>19</v>
      </c>
      <c r="AB64" s="48" t="s">
        <v>19</v>
      </c>
      <c r="AC64" s="67" t="s">
        <v>19</v>
      </c>
      <c r="AD64" s="67" t="s">
        <v>19</v>
      </c>
      <c r="AE64" s="67" t="s">
        <v>19</v>
      </c>
      <c r="AF64" s="78" t="s">
        <v>19</v>
      </c>
      <c r="AG64" s="67" t="s">
        <v>19</v>
      </c>
      <c r="AH64" s="48" t="s">
        <v>19</v>
      </c>
      <c r="AI64" s="67" t="s">
        <v>19</v>
      </c>
      <c r="AJ64" s="67" t="s">
        <v>19</v>
      </c>
      <c r="AK64" s="67" t="s">
        <v>19</v>
      </c>
      <c r="AL64" s="67" t="s">
        <v>19</v>
      </c>
      <c r="AM64" s="1182" t="s">
        <v>19</v>
      </c>
      <c r="AN64" s="92"/>
    </row>
    <row r="65" spans="2:40" ht="13.5">
      <c r="B65" s="13"/>
      <c r="C65" s="7" t="s">
        <v>31</v>
      </c>
      <c r="D65" s="27">
        <v>144726</v>
      </c>
      <c r="E65" s="27">
        <v>143770</v>
      </c>
      <c r="F65" s="27">
        <v>121522</v>
      </c>
      <c r="G65" s="27">
        <v>141820</v>
      </c>
      <c r="H65" s="27">
        <v>87717</v>
      </c>
      <c r="I65" s="27">
        <v>184676</v>
      </c>
      <c r="J65" s="27">
        <v>213544</v>
      </c>
      <c r="K65" s="27">
        <v>181736</v>
      </c>
      <c r="L65" s="27">
        <v>125644</v>
      </c>
      <c r="M65" s="27">
        <v>148941</v>
      </c>
      <c r="N65" s="27">
        <v>158923</v>
      </c>
      <c r="O65" s="27">
        <v>131576</v>
      </c>
      <c r="P65" s="27">
        <v>91536</v>
      </c>
      <c r="Q65" s="27">
        <v>146954</v>
      </c>
      <c r="R65" s="27">
        <v>105281</v>
      </c>
      <c r="S65" s="27">
        <v>81836</v>
      </c>
      <c r="T65" s="27">
        <v>105826</v>
      </c>
      <c r="U65" s="828" t="s">
        <v>19</v>
      </c>
      <c r="V65" s="48" t="s">
        <v>19</v>
      </c>
      <c r="W65" s="48" t="s">
        <v>19</v>
      </c>
      <c r="X65" s="48" t="s">
        <v>19</v>
      </c>
      <c r="Y65" s="48" t="s">
        <v>19</v>
      </c>
      <c r="Z65" s="48" t="s">
        <v>19</v>
      </c>
      <c r="AA65" s="48" t="s">
        <v>19</v>
      </c>
      <c r="AB65" s="48" t="s">
        <v>19</v>
      </c>
      <c r="AC65" s="67" t="s">
        <v>19</v>
      </c>
      <c r="AD65" s="67" t="s">
        <v>19</v>
      </c>
      <c r="AE65" s="67" t="s">
        <v>19</v>
      </c>
      <c r="AF65" s="78" t="s">
        <v>19</v>
      </c>
      <c r="AG65" s="67" t="s">
        <v>19</v>
      </c>
      <c r="AH65" s="48" t="s">
        <v>19</v>
      </c>
      <c r="AI65" s="67" t="s">
        <v>19</v>
      </c>
      <c r="AJ65" s="67" t="s">
        <v>19</v>
      </c>
      <c r="AK65" s="67" t="s">
        <v>19</v>
      </c>
      <c r="AL65" s="67" t="s">
        <v>19</v>
      </c>
      <c r="AM65" s="1182" t="s">
        <v>19</v>
      </c>
      <c r="AN65" s="92"/>
    </row>
    <row r="66" spans="2:40" ht="13.5">
      <c r="B66" s="10"/>
      <c r="C66" s="8" t="s">
        <v>32</v>
      </c>
      <c r="D66" s="28">
        <v>56768</v>
      </c>
      <c r="E66" s="28">
        <v>53192</v>
      </c>
      <c r="F66" s="28">
        <v>55535</v>
      </c>
      <c r="G66" s="28">
        <v>173646</v>
      </c>
      <c r="H66" s="28">
        <v>166489</v>
      </c>
      <c r="I66" s="28">
        <v>134719</v>
      </c>
      <c r="J66" s="28">
        <v>108616</v>
      </c>
      <c r="K66" s="28">
        <v>234092</v>
      </c>
      <c r="L66" s="28">
        <v>117105</v>
      </c>
      <c r="M66" s="28">
        <v>125280</v>
      </c>
      <c r="N66" s="28">
        <v>133476</v>
      </c>
      <c r="O66" s="28">
        <v>147157</v>
      </c>
      <c r="P66" s="28">
        <v>141717</v>
      </c>
      <c r="Q66" s="28">
        <v>203958</v>
      </c>
      <c r="R66" s="28">
        <v>159460</v>
      </c>
      <c r="S66" s="28">
        <v>195335</v>
      </c>
      <c r="T66" s="28">
        <v>109881</v>
      </c>
      <c r="U66" s="829" t="s">
        <v>19</v>
      </c>
      <c r="V66" s="49" t="s">
        <v>19</v>
      </c>
      <c r="W66" s="49" t="s">
        <v>19</v>
      </c>
      <c r="X66" s="49" t="s">
        <v>19</v>
      </c>
      <c r="Y66" s="49" t="s">
        <v>19</v>
      </c>
      <c r="Z66" s="49" t="s">
        <v>19</v>
      </c>
      <c r="AA66" s="49" t="s">
        <v>19</v>
      </c>
      <c r="AB66" s="49" t="s">
        <v>19</v>
      </c>
      <c r="AC66" s="68" t="s">
        <v>19</v>
      </c>
      <c r="AD66" s="68" t="s">
        <v>19</v>
      </c>
      <c r="AE66" s="68" t="s">
        <v>19</v>
      </c>
      <c r="AF66" s="79" t="s">
        <v>19</v>
      </c>
      <c r="AG66" s="68" t="s">
        <v>19</v>
      </c>
      <c r="AH66" s="49" t="s">
        <v>19</v>
      </c>
      <c r="AI66" s="68" t="s">
        <v>19</v>
      </c>
      <c r="AJ66" s="68" t="s">
        <v>19</v>
      </c>
      <c r="AK66" s="68" t="s">
        <v>19</v>
      </c>
      <c r="AL66" s="68" t="s">
        <v>19</v>
      </c>
      <c r="AM66" s="1183" t="s">
        <v>19</v>
      </c>
      <c r="AN66" s="92"/>
    </row>
    <row r="67" spans="2:40" ht="13.5">
      <c r="B67" s="3">
        <v>2</v>
      </c>
      <c r="C67" s="4" t="s">
        <v>33</v>
      </c>
      <c r="D67" s="29">
        <v>117933</v>
      </c>
      <c r="E67" s="29">
        <v>107572</v>
      </c>
      <c r="F67" s="29">
        <v>132726</v>
      </c>
      <c r="G67" s="29">
        <v>134684</v>
      </c>
      <c r="H67" s="29">
        <v>105614</v>
      </c>
      <c r="I67" s="29">
        <v>93444</v>
      </c>
      <c r="J67" s="29">
        <v>77143</v>
      </c>
      <c r="K67" s="29">
        <v>60008</v>
      </c>
      <c r="L67" s="29">
        <v>151789</v>
      </c>
      <c r="M67" s="29">
        <v>652</v>
      </c>
      <c r="N67" s="29">
        <v>64189</v>
      </c>
      <c r="O67" s="29">
        <v>41195</v>
      </c>
      <c r="P67" s="29">
        <v>65459</v>
      </c>
      <c r="Q67" s="29">
        <v>75580</v>
      </c>
      <c r="R67" s="29">
        <v>45395</v>
      </c>
      <c r="S67" s="29">
        <v>60320</v>
      </c>
      <c r="T67" s="29">
        <v>35388</v>
      </c>
      <c r="U67" s="29">
        <v>54772</v>
      </c>
      <c r="V67" s="54">
        <v>37022</v>
      </c>
      <c r="W67" s="59">
        <v>63857</v>
      </c>
      <c r="X67" s="54">
        <v>144209</v>
      </c>
      <c r="Y67" s="54">
        <v>74918</v>
      </c>
      <c r="Z67" s="54">
        <v>27551</v>
      </c>
      <c r="AA67" s="54">
        <v>76116</v>
      </c>
      <c r="AB67" s="54">
        <v>139196</v>
      </c>
      <c r="AC67" s="194">
        <v>153891</v>
      </c>
      <c r="AD67" s="194">
        <v>110787</v>
      </c>
      <c r="AE67" s="194">
        <v>168690</v>
      </c>
      <c r="AF67" s="83">
        <v>158434</v>
      </c>
      <c r="AG67" s="72">
        <v>162405</v>
      </c>
      <c r="AH67" s="59">
        <v>145083</v>
      </c>
      <c r="AI67" s="72">
        <v>139507</v>
      </c>
      <c r="AJ67" s="72">
        <v>170818</v>
      </c>
      <c r="AK67" s="72">
        <v>175091</v>
      </c>
      <c r="AL67" s="72">
        <v>277513</v>
      </c>
      <c r="AM67" s="1191">
        <v>268857</v>
      </c>
      <c r="AN67" s="190"/>
    </row>
    <row r="68" spans="2:40" ht="13.5">
      <c r="B68" s="3">
        <v>3</v>
      </c>
      <c r="C68" s="4" t="s">
        <v>42</v>
      </c>
      <c r="D68" s="18">
        <v>63660</v>
      </c>
      <c r="E68" s="18">
        <v>61245</v>
      </c>
      <c r="F68" s="18">
        <v>60425</v>
      </c>
      <c r="G68" s="18">
        <v>59706</v>
      </c>
      <c r="H68" s="18">
        <v>58569</v>
      </c>
      <c r="I68" s="18">
        <v>57485</v>
      </c>
      <c r="J68" s="18">
        <v>57099</v>
      </c>
      <c r="K68" s="18">
        <v>56698</v>
      </c>
      <c r="L68" s="18">
        <v>56200</v>
      </c>
      <c r="M68" s="18">
        <v>55404</v>
      </c>
      <c r="N68" s="18">
        <v>54511</v>
      </c>
      <c r="O68" s="18">
        <v>56940</v>
      </c>
      <c r="P68" s="18">
        <v>68039</v>
      </c>
      <c r="Q68" s="18">
        <v>67639</v>
      </c>
      <c r="R68" s="18">
        <v>54776</v>
      </c>
      <c r="S68" s="18">
        <v>81014</v>
      </c>
      <c r="T68" s="18">
        <v>90979</v>
      </c>
      <c r="U68" s="18">
        <v>156446</v>
      </c>
      <c r="V68" s="51">
        <v>116779</v>
      </c>
      <c r="W68" s="60">
        <v>136475</v>
      </c>
      <c r="X68" s="51">
        <v>124548</v>
      </c>
      <c r="Y68" s="51">
        <v>109888</v>
      </c>
      <c r="Z68" s="51">
        <v>102491</v>
      </c>
      <c r="AA68" s="51">
        <v>105991</v>
      </c>
      <c r="AB68" s="51">
        <v>106978</v>
      </c>
      <c r="AC68" s="186">
        <v>109790</v>
      </c>
      <c r="AD68" s="186">
        <v>105698</v>
      </c>
      <c r="AE68" s="186">
        <v>122185</v>
      </c>
      <c r="AF68" s="84">
        <v>102234</v>
      </c>
      <c r="AG68" s="73">
        <v>103718</v>
      </c>
      <c r="AH68" s="60">
        <v>106836</v>
      </c>
      <c r="AI68" s="73">
        <v>103348</v>
      </c>
      <c r="AJ68" s="73">
        <v>183051</v>
      </c>
      <c r="AK68" s="73">
        <v>172501</v>
      </c>
      <c r="AL68" s="73">
        <v>288050</v>
      </c>
      <c r="AM68" s="1192">
        <v>141149</v>
      </c>
      <c r="AN68" s="191"/>
    </row>
    <row r="69" spans="2:40" ht="13.5">
      <c r="B69" s="3">
        <v>4</v>
      </c>
      <c r="C69" s="4" t="s">
        <v>44</v>
      </c>
      <c r="D69" s="18">
        <v>38211</v>
      </c>
      <c r="E69" s="18">
        <v>44709</v>
      </c>
      <c r="F69" s="18">
        <v>82216</v>
      </c>
      <c r="G69" s="18">
        <v>135482</v>
      </c>
      <c r="H69" s="18">
        <v>164039</v>
      </c>
      <c r="I69" s="18">
        <v>115896</v>
      </c>
      <c r="J69" s="18">
        <v>102433</v>
      </c>
      <c r="K69" s="18">
        <v>125456</v>
      </c>
      <c r="L69" s="18">
        <v>215666</v>
      </c>
      <c r="M69" s="18">
        <v>173572</v>
      </c>
      <c r="N69" s="18">
        <v>151777</v>
      </c>
      <c r="O69" s="18">
        <v>216206</v>
      </c>
      <c r="P69" s="18">
        <v>191453</v>
      </c>
      <c r="Q69" s="18">
        <v>195939</v>
      </c>
      <c r="R69" s="18">
        <v>179049</v>
      </c>
      <c r="S69" s="18">
        <v>159563</v>
      </c>
      <c r="T69" s="18">
        <v>185987</v>
      </c>
      <c r="U69" s="18">
        <v>203986</v>
      </c>
      <c r="V69" s="51">
        <v>148499</v>
      </c>
      <c r="W69" s="60">
        <v>93076</v>
      </c>
      <c r="X69" s="51">
        <v>158628</v>
      </c>
      <c r="Y69" s="51">
        <v>115677</v>
      </c>
      <c r="Z69" s="51">
        <v>115123</v>
      </c>
      <c r="AA69" s="51">
        <v>141269</v>
      </c>
      <c r="AB69" s="51">
        <v>195111</v>
      </c>
      <c r="AC69" s="186">
        <v>143176</v>
      </c>
      <c r="AD69" s="186">
        <v>114164</v>
      </c>
      <c r="AE69" s="186">
        <v>100891</v>
      </c>
      <c r="AF69" s="84">
        <v>232915</v>
      </c>
      <c r="AG69" s="73">
        <v>114090</v>
      </c>
      <c r="AH69" s="60">
        <v>142920</v>
      </c>
      <c r="AI69" s="73">
        <v>113679</v>
      </c>
      <c r="AJ69" s="73">
        <v>93882</v>
      </c>
      <c r="AK69" s="73">
        <v>186311</v>
      </c>
      <c r="AL69" s="73">
        <v>211630</v>
      </c>
      <c r="AM69" s="1192">
        <v>173359</v>
      </c>
      <c r="AN69" s="191"/>
    </row>
    <row r="70" spans="2:40" ht="13.5">
      <c r="B70" s="3">
        <v>5</v>
      </c>
      <c r="C70" s="4" t="s">
        <v>45</v>
      </c>
      <c r="D70" s="18">
        <v>184178</v>
      </c>
      <c r="E70" s="18">
        <v>247360</v>
      </c>
      <c r="F70" s="18">
        <v>142360</v>
      </c>
      <c r="G70" s="18">
        <v>172413</v>
      </c>
      <c r="H70" s="18">
        <v>198379</v>
      </c>
      <c r="I70" s="18">
        <v>160847</v>
      </c>
      <c r="J70" s="18">
        <v>212399</v>
      </c>
      <c r="K70" s="18">
        <v>201292</v>
      </c>
      <c r="L70" s="18">
        <v>204885</v>
      </c>
      <c r="M70" s="18">
        <v>205304</v>
      </c>
      <c r="N70" s="18">
        <v>205566</v>
      </c>
      <c r="O70" s="18">
        <v>190381</v>
      </c>
      <c r="P70" s="18">
        <v>231308</v>
      </c>
      <c r="Q70" s="18">
        <v>262480</v>
      </c>
      <c r="R70" s="18">
        <v>241419</v>
      </c>
      <c r="S70" s="18">
        <v>131115</v>
      </c>
      <c r="T70" s="18">
        <v>126689</v>
      </c>
      <c r="U70" s="18">
        <v>143857</v>
      </c>
      <c r="V70" s="51">
        <v>132168</v>
      </c>
      <c r="W70" s="60">
        <v>110628</v>
      </c>
      <c r="X70" s="51">
        <v>98126</v>
      </c>
      <c r="Y70" s="51">
        <v>107545</v>
      </c>
      <c r="Z70" s="51">
        <v>172811</v>
      </c>
      <c r="AA70" s="51">
        <v>174791</v>
      </c>
      <c r="AB70" s="51">
        <v>183261</v>
      </c>
      <c r="AC70" s="184">
        <v>107032</v>
      </c>
      <c r="AD70" s="186">
        <v>126617</v>
      </c>
      <c r="AE70" s="186">
        <v>163375</v>
      </c>
      <c r="AF70" s="84">
        <v>205840</v>
      </c>
      <c r="AG70" s="73">
        <v>137622</v>
      </c>
      <c r="AH70" s="60">
        <v>207292</v>
      </c>
      <c r="AI70" s="73">
        <v>157616</v>
      </c>
      <c r="AJ70" s="73">
        <v>135130</v>
      </c>
      <c r="AK70" s="73">
        <v>106145</v>
      </c>
      <c r="AL70" s="73">
        <v>208231</v>
      </c>
      <c r="AM70" s="1192">
        <v>216132</v>
      </c>
      <c r="AN70" s="191"/>
    </row>
    <row r="71" spans="2:40" ht="14.25" thickBot="1">
      <c r="B71" s="32">
        <v>6</v>
      </c>
      <c r="C71" s="33" t="s">
        <v>64</v>
      </c>
      <c r="D71" s="103">
        <v>117269</v>
      </c>
      <c r="E71" s="103">
        <v>149244</v>
      </c>
      <c r="F71" s="103">
        <v>136378</v>
      </c>
      <c r="G71" s="103">
        <v>130646</v>
      </c>
      <c r="H71" s="103">
        <v>136976</v>
      </c>
      <c r="I71" s="103">
        <v>145326</v>
      </c>
      <c r="J71" s="103">
        <v>150885</v>
      </c>
      <c r="K71" s="103">
        <v>222377</v>
      </c>
      <c r="L71" s="103">
        <v>165860</v>
      </c>
      <c r="M71" s="103">
        <v>193104</v>
      </c>
      <c r="N71" s="103">
        <v>304561</v>
      </c>
      <c r="O71" s="103">
        <v>214168</v>
      </c>
      <c r="P71" s="103">
        <v>255313</v>
      </c>
      <c r="Q71" s="103">
        <v>423639</v>
      </c>
      <c r="R71" s="103">
        <v>220968</v>
      </c>
      <c r="S71" s="103">
        <v>295779</v>
      </c>
      <c r="T71" s="103">
        <v>375668</v>
      </c>
      <c r="U71" s="103">
        <v>245449</v>
      </c>
      <c r="V71" s="104">
        <v>293377</v>
      </c>
      <c r="W71" s="105">
        <v>322439</v>
      </c>
      <c r="X71" s="104">
        <v>351540</v>
      </c>
      <c r="Y71" s="104">
        <v>317960</v>
      </c>
      <c r="Z71" s="104">
        <v>426919</v>
      </c>
      <c r="AA71" s="104">
        <v>284388</v>
      </c>
      <c r="AB71" s="104">
        <v>323625</v>
      </c>
      <c r="AC71" s="195">
        <v>275543</v>
      </c>
      <c r="AD71" s="195">
        <v>294496</v>
      </c>
      <c r="AE71" s="195">
        <v>346079</v>
      </c>
      <c r="AF71" s="107">
        <v>323405</v>
      </c>
      <c r="AG71" s="106">
        <v>253137</v>
      </c>
      <c r="AH71" s="105">
        <v>341513</v>
      </c>
      <c r="AI71" s="106">
        <v>396076</v>
      </c>
      <c r="AJ71" s="106">
        <v>345812</v>
      </c>
      <c r="AK71" s="106">
        <v>444539</v>
      </c>
      <c r="AL71" s="106">
        <v>699984</v>
      </c>
      <c r="AM71" s="1193">
        <v>858862</v>
      </c>
      <c r="AN71" s="191"/>
    </row>
    <row r="72" spans="2:40" ht="14.25" thickBot="1">
      <c r="B72" s="102"/>
      <c r="C72" s="90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8"/>
      <c r="W72" s="169"/>
      <c r="X72" s="168"/>
      <c r="Y72" s="168"/>
      <c r="Z72" s="168"/>
      <c r="AA72" s="168"/>
      <c r="AB72" s="168"/>
      <c r="AC72" s="196"/>
      <c r="AD72" s="196"/>
      <c r="AE72" s="196"/>
      <c r="AF72" s="177"/>
      <c r="AG72" s="173"/>
      <c r="AH72" s="169"/>
      <c r="AI72" s="1204"/>
      <c r="AJ72" s="173"/>
      <c r="AK72" s="173"/>
      <c r="AL72" s="173"/>
      <c r="AM72" s="1203"/>
      <c r="AN72" s="190"/>
    </row>
    <row r="73" spans="2:40" ht="14.25" thickBot="1">
      <c r="B73" s="2"/>
      <c r="C73" s="16" t="s">
        <v>99</v>
      </c>
      <c r="D73" s="62">
        <f aca="true" t="shared" si="0" ref="D73:M73">SUM(D5,D11,D14,D21,D28,D29,D31,D40,D43,D48,D51,D55,D56,D60)</f>
        <v>4402116</v>
      </c>
      <c r="E73" s="62">
        <f t="shared" si="0"/>
        <v>4252880</v>
      </c>
      <c r="F73" s="62">
        <f t="shared" si="0"/>
        <v>4616424</v>
      </c>
      <c r="G73" s="62">
        <f t="shared" si="0"/>
        <v>5064170</v>
      </c>
      <c r="H73" s="62">
        <f t="shared" si="0"/>
        <v>5754458</v>
      </c>
      <c r="I73" s="62">
        <f t="shared" si="0"/>
        <v>5547150</v>
      </c>
      <c r="J73" s="62">
        <f t="shared" si="0"/>
        <v>5708889</v>
      </c>
      <c r="K73" s="62">
        <f t="shared" si="0"/>
        <v>6289586</v>
      </c>
      <c r="L73" s="62">
        <f t="shared" si="0"/>
        <v>5824336</v>
      </c>
      <c r="M73" s="62">
        <f t="shared" si="0"/>
        <v>5541734</v>
      </c>
      <c r="N73" s="62">
        <f aca="true" t="shared" si="1" ref="N73:S73">SUM(N5,N11,N14,N21,N28,N29,N31,N40,N43,N48,N51,N55,N56,N60)</f>
        <v>5749134</v>
      </c>
      <c r="O73" s="62">
        <f t="shared" si="1"/>
        <v>5927518</v>
      </c>
      <c r="P73" s="62">
        <f t="shared" si="1"/>
        <v>8215781</v>
      </c>
      <c r="Q73" s="62">
        <f t="shared" si="1"/>
        <v>8352664</v>
      </c>
      <c r="R73" s="62">
        <f t="shared" si="1"/>
        <v>7090000</v>
      </c>
      <c r="S73" s="62">
        <f t="shared" si="1"/>
        <v>6014067</v>
      </c>
      <c r="T73" s="62">
        <f>SUM(T5,T11,T14,T21,T28,T29,T31,T40,T43,T48,T51,T54,T60)</f>
        <v>9286222</v>
      </c>
      <c r="U73" s="62">
        <f>SUM(U4,U10,U14,U20,U28,U29,U31,U39,U42,U47,U51,U54,U59)</f>
        <v>13382142</v>
      </c>
      <c r="V73" s="56">
        <f>SUM(V4,V10,V13,V20,V28:V30,V39,V42,V47,V51,V54,V59)</f>
        <v>10622892</v>
      </c>
      <c r="W73" s="62">
        <f>SUM(W4,W10,W13,W20,W28:W30,W39,W42,W47,W51,W54,W59)</f>
        <v>9801782</v>
      </c>
      <c r="X73" s="56">
        <f>SUM(X4,X10,X13,X20,X28:X30,X39,X42,X47,X50,X54,X59)</f>
        <v>9686338</v>
      </c>
      <c r="Y73" s="56">
        <f>SUM(Y4,Y10,Y13,Y20,Y28:Y30,Y39,Y42,Y47,Y50,Y54,Y59)</f>
        <v>11016042</v>
      </c>
      <c r="Z73" s="56">
        <f>SUM(Z4,Z10,Z13,Z20,Z28:Z30,Z39,Z42,Z47,Z50,Z54,Z59)</f>
        <v>11902352</v>
      </c>
      <c r="AA73" s="56">
        <f aca="true" t="shared" si="2" ref="AA73:AF73">SUM(AA4,AA10,AA13,AA20,AA28:AA30,AA39,AA42,AA47,AA50,AA54,AA59)</f>
        <v>14786322</v>
      </c>
      <c r="AB73" s="56">
        <f t="shared" si="2"/>
        <v>15119395</v>
      </c>
      <c r="AC73" s="197">
        <f t="shared" si="2"/>
        <v>14000412</v>
      </c>
      <c r="AD73" s="197">
        <f t="shared" si="2"/>
        <v>14052678</v>
      </c>
      <c r="AE73" s="197">
        <f t="shared" si="2"/>
        <v>12629670</v>
      </c>
      <c r="AF73" s="86">
        <f t="shared" si="2"/>
        <v>14313443</v>
      </c>
      <c r="AG73" s="75">
        <f>SUM(AG4,AG10,AG13,AG20,AG28:AG30,AG39,AG42,AG47,AG50,AG54,AG59)</f>
        <v>11633167</v>
      </c>
      <c r="AH73" s="62">
        <v>12363445</v>
      </c>
      <c r="AI73" s="75">
        <v>12516876</v>
      </c>
      <c r="AJ73" s="75">
        <f>SUM(AJ4,AJ10,AJ13,AJ20,AJ28:AJ30,AJ39,AJ42,AJ47,AJ50,AJ54,AJ59)</f>
        <v>12429479</v>
      </c>
      <c r="AK73" s="75">
        <f>SUM(AK4,AK10,AK13,AK20,AK28:AK30,AK39,AK42,AK47,AK50,AK54,AK59)</f>
        <v>13837312</v>
      </c>
      <c r="AL73" s="75">
        <v>22644929</v>
      </c>
      <c r="AM73" s="1195">
        <f>SUM(AM4,AM10,AM13,AM20,AM28:AM30,AM39,AM42,AM47,AM50,AM54,AM59)</f>
        <v>20515009</v>
      </c>
      <c r="AN73" s="187"/>
    </row>
    <row r="74" spans="2:40" ht="14.25" thickBot="1">
      <c r="B74" s="2"/>
      <c r="C74" s="16" t="s">
        <v>96</v>
      </c>
      <c r="D74" s="62">
        <f aca="true" t="shared" si="3" ref="D74:M74">SUM(D6:D9,D12,D15:D19,D22:D27,D32:D38,D41,D44:D46,D49,D52:D53,D57:D58,D61,D63:D71)</f>
        <v>4489990</v>
      </c>
      <c r="E74" s="62">
        <f t="shared" si="3"/>
        <v>4521957</v>
      </c>
      <c r="F74" s="62">
        <f t="shared" si="3"/>
        <v>4937472</v>
      </c>
      <c r="G74" s="62">
        <f t="shared" si="3"/>
        <v>5582857</v>
      </c>
      <c r="H74" s="62">
        <f t="shared" si="3"/>
        <v>5163199</v>
      </c>
      <c r="I74" s="62">
        <f t="shared" si="3"/>
        <v>5108514</v>
      </c>
      <c r="J74" s="62">
        <f t="shared" si="3"/>
        <v>5476098</v>
      </c>
      <c r="K74" s="62">
        <f t="shared" si="3"/>
        <v>5726627</v>
      </c>
      <c r="L74" s="62">
        <f t="shared" si="3"/>
        <v>5710813</v>
      </c>
      <c r="M74" s="62">
        <f t="shared" si="3"/>
        <v>5746280</v>
      </c>
      <c r="N74" s="62">
        <f aca="true" t="shared" si="4" ref="N74:S74">SUM(N6:N9,N12,N15:N19,N22:N27,N32:N38,N41,N44:N46,N49,N52:N53,N57:N58,N61,N63:N71)</f>
        <v>5901082</v>
      </c>
      <c r="O74" s="62">
        <f t="shared" si="4"/>
        <v>5995960</v>
      </c>
      <c r="P74" s="62">
        <f t="shared" si="4"/>
        <v>6789021</v>
      </c>
      <c r="Q74" s="62">
        <f t="shared" si="4"/>
        <v>7525640</v>
      </c>
      <c r="R74" s="62">
        <f t="shared" si="4"/>
        <v>6432625</v>
      </c>
      <c r="S74" s="62">
        <f t="shared" si="4"/>
        <v>5533119</v>
      </c>
      <c r="T74" s="62">
        <f>SUM(T6:T9,T12,T15:T19,T22:T27,T32:T38,T41,T44:T46,T49,T52:T53,T61,T63:T71)</f>
        <v>5592183</v>
      </c>
      <c r="U74" s="62">
        <f>SUM(U15:U19,U32:U38,U52:U53,U62,U67:U71)</f>
        <v>3343947</v>
      </c>
      <c r="V74" s="56">
        <f>SUM(V19,V52:V53,V62,V67:V71)</f>
        <v>1249115</v>
      </c>
      <c r="W74" s="62">
        <f>SUM(W19,W52:W53,W62,W67:W71)</f>
        <v>1296787</v>
      </c>
      <c r="X74" s="56">
        <f>SUM(X19,X62,X67:X71)</f>
        <v>1335282</v>
      </c>
      <c r="Y74" s="56">
        <f>SUM(Y19,Y62,Y67:Y71)</f>
        <v>1274905</v>
      </c>
      <c r="Z74" s="56">
        <f>SUM(Z62,Z67:Z71)</f>
        <v>1306641</v>
      </c>
      <c r="AA74" s="56">
        <f aca="true" t="shared" si="5" ref="AA74:AF74">SUM(AA62,AA67:AA71)</f>
        <v>1697155</v>
      </c>
      <c r="AB74" s="56">
        <f t="shared" si="5"/>
        <v>1919654</v>
      </c>
      <c r="AC74" s="197">
        <f t="shared" si="5"/>
        <v>1513085</v>
      </c>
      <c r="AD74" s="197">
        <f t="shared" si="5"/>
        <v>1439666</v>
      </c>
      <c r="AE74" s="197">
        <f t="shared" si="5"/>
        <v>1514917</v>
      </c>
      <c r="AF74" s="86">
        <f t="shared" si="5"/>
        <v>1753199</v>
      </c>
      <c r="AG74" s="75">
        <f>SUM(AG62,AG67:AG71)</f>
        <v>1112044</v>
      </c>
      <c r="AH74" s="62">
        <v>1495669</v>
      </c>
      <c r="AI74" s="75">
        <v>1103769</v>
      </c>
      <c r="AJ74" s="75">
        <f>SUM(AJ62,AJ67:AJ71)</f>
        <v>1329605</v>
      </c>
      <c r="AK74" s="75">
        <f>SUM(AK62,AK67:AK71)</f>
        <v>1289640</v>
      </c>
      <c r="AL74" s="75">
        <v>2493733</v>
      </c>
      <c r="AM74" s="1195">
        <f>SUM(AM62,AM67:AM71)</f>
        <v>2495277</v>
      </c>
      <c r="AN74" s="187"/>
    </row>
    <row r="75" spans="2:40" ht="14.25" thickBot="1">
      <c r="B75" s="32"/>
      <c r="C75" s="3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55"/>
      <c r="W75" s="61"/>
      <c r="X75" s="55"/>
      <c r="Y75" s="55"/>
      <c r="Z75" s="55"/>
      <c r="AA75" s="55"/>
      <c r="AB75" s="55"/>
      <c r="AC75" s="198"/>
      <c r="AD75" s="198"/>
      <c r="AE75" s="198"/>
      <c r="AF75" s="85"/>
      <c r="AG75" s="74"/>
      <c r="AH75" s="61"/>
      <c r="AI75" s="74"/>
      <c r="AJ75" s="74"/>
      <c r="AK75" s="74"/>
      <c r="AL75" s="74"/>
      <c r="AM75" s="1196"/>
      <c r="AN75" s="190"/>
    </row>
    <row r="76" spans="2:40" ht="14.25" thickBot="1">
      <c r="B76" s="2"/>
      <c r="C76" s="16" t="s">
        <v>72</v>
      </c>
      <c r="D76" s="62">
        <f aca="true" t="shared" si="6" ref="D76:M76">SUM(D73:D74)</f>
        <v>8892106</v>
      </c>
      <c r="E76" s="62">
        <f t="shared" si="6"/>
        <v>8774837</v>
      </c>
      <c r="F76" s="62">
        <f t="shared" si="6"/>
        <v>9553896</v>
      </c>
      <c r="G76" s="62">
        <f t="shared" si="6"/>
        <v>10647027</v>
      </c>
      <c r="H76" s="62">
        <f t="shared" si="6"/>
        <v>10917657</v>
      </c>
      <c r="I76" s="62">
        <f t="shared" si="6"/>
        <v>10655664</v>
      </c>
      <c r="J76" s="62">
        <f t="shared" si="6"/>
        <v>11184987</v>
      </c>
      <c r="K76" s="62">
        <f t="shared" si="6"/>
        <v>12016213</v>
      </c>
      <c r="L76" s="62">
        <f t="shared" si="6"/>
        <v>11535149</v>
      </c>
      <c r="M76" s="62">
        <f t="shared" si="6"/>
        <v>11288014</v>
      </c>
      <c r="N76" s="62">
        <f aca="true" t="shared" si="7" ref="N76:S76">SUM(N73:N74)</f>
        <v>11650216</v>
      </c>
      <c r="O76" s="62">
        <f t="shared" si="7"/>
        <v>11923478</v>
      </c>
      <c r="P76" s="62">
        <f t="shared" si="7"/>
        <v>15004802</v>
      </c>
      <c r="Q76" s="62">
        <f t="shared" si="7"/>
        <v>15878304</v>
      </c>
      <c r="R76" s="62">
        <f t="shared" si="7"/>
        <v>13522625</v>
      </c>
      <c r="S76" s="62">
        <f t="shared" si="7"/>
        <v>11547186</v>
      </c>
      <c r="T76" s="62">
        <f>SUM(T73,T74)</f>
        <v>14878405</v>
      </c>
      <c r="U76" s="62">
        <f aca="true" t="shared" si="8" ref="U76:Z76">SUM(U73:U74)</f>
        <v>16726089</v>
      </c>
      <c r="V76" s="56">
        <f t="shared" si="8"/>
        <v>11872007</v>
      </c>
      <c r="W76" s="62">
        <f t="shared" si="8"/>
        <v>11098569</v>
      </c>
      <c r="X76" s="56">
        <f t="shared" si="8"/>
        <v>11021620</v>
      </c>
      <c r="Y76" s="56">
        <f t="shared" si="8"/>
        <v>12290947</v>
      </c>
      <c r="Z76" s="56">
        <f t="shared" si="8"/>
        <v>13208993</v>
      </c>
      <c r="AA76" s="56">
        <f aca="true" t="shared" si="9" ref="AA76:AF76">SUM(AA73:AA74)</f>
        <v>16483477</v>
      </c>
      <c r="AB76" s="56">
        <f t="shared" si="9"/>
        <v>17039049</v>
      </c>
      <c r="AC76" s="197">
        <f t="shared" si="9"/>
        <v>15513497</v>
      </c>
      <c r="AD76" s="197">
        <f t="shared" si="9"/>
        <v>15492344</v>
      </c>
      <c r="AE76" s="197">
        <f t="shared" si="9"/>
        <v>14144587</v>
      </c>
      <c r="AF76" s="86">
        <f t="shared" si="9"/>
        <v>16066642</v>
      </c>
      <c r="AG76" s="75">
        <f>SUM(AG73:AG74)</f>
        <v>12745211</v>
      </c>
      <c r="AH76" s="62">
        <v>13859114</v>
      </c>
      <c r="AI76" s="75">
        <v>13620645</v>
      </c>
      <c r="AJ76" s="75">
        <f>SUM(AJ73:AJ74)</f>
        <v>13759084</v>
      </c>
      <c r="AK76" s="75">
        <f>SUM(AK73:AK74)</f>
        <v>15126952</v>
      </c>
      <c r="AL76" s="75">
        <v>25138662</v>
      </c>
      <c r="AM76" s="1195">
        <f>SUM(AM73:AM74)</f>
        <v>23010286</v>
      </c>
      <c r="AN76" s="187"/>
    </row>
    <row r="77" spans="2:40" ht="14.2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91"/>
  <sheetViews>
    <sheetView view="pageBreakPreview" zoomScale="90" zoomScaleNormal="50" zoomScaleSheetLayoutView="90" zoomScalePageLayoutView="0" workbookViewId="0" topLeftCell="A1">
      <pane xSplit="3" ySplit="3" topLeftCell="S46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U79" sqref="AU79"/>
    </sheetView>
  </sheetViews>
  <sheetFormatPr defaultColWidth="9.00390625" defaultRowHeight="13.5"/>
  <cols>
    <col min="1" max="1" width="2.75390625" style="0" customWidth="1"/>
    <col min="3" max="3" width="13.50390625" style="0" customWidth="1"/>
    <col min="4" max="47" width="7.625" style="0" customWidth="1"/>
  </cols>
  <sheetData>
    <row r="1" spans="2:48" ht="18">
      <c r="B1" s="88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2:48" ht="15" thickBot="1">
      <c r="B2" s="89"/>
      <c r="C2" s="89"/>
      <c r="D2" s="89"/>
      <c r="E2" s="89"/>
      <c r="F2" s="89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 t="s">
        <v>105</v>
      </c>
      <c r="Y2" s="89"/>
      <c r="Z2" s="89"/>
      <c r="AA2" s="89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 t="s">
        <v>119</v>
      </c>
      <c r="AV2" s="1"/>
    </row>
    <row r="3" spans="2:48" ht="15" thickBot="1">
      <c r="B3" s="308"/>
      <c r="C3" s="309"/>
      <c r="D3" s="342" t="s">
        <v>106</v>
      </c>
      <c r="E3" s="311" t="s">
        <v>107</v>
      </c>
      <c r="F3" s="311" t="s">
        <v>108</v>
      </c>
      <c r="G3" s="316" t="s">
        <v>109</v>
      </c>
      <c r="H3" s="316" t="s">
        <v>110</v>
      </c>
      <c r="I3" s="316" t="s">
        <v>111</v>
      </c>
      <c r="J3" s="316" t="s">
        <v>112</v>
      </c>
      <c r="K3" s="316" t="s">
        <v>113</v>
      </c>
      <c r="L3" s="316" t="s">
        <v>114</v>
      </c>
      <c r="M3" s="316" t="s">
        <v>115</v>
      </c>
      <c r="N3" s="316" t="s">
        <v>201</v>
      </c>
      <c r="O3" s="316" t="s">
        <v>74</v>
      </c>
      <c r="P3" s="316" t="s">
        <v>75</v>
      </c>
      <c r="Q3" s="316" t="s">
        <v>76</v>
      </c>
      <c r="R3" s="311" t="s">
        <v>4</v>
      </c>
      <c r="S3" s="310" t="s">
        <v>5</v>
      </c>
      <c r="T3" s="1060" t="s">
        <v>211</v>
      </c>
      <c r="U3" s="1060" t="s">
        <v>212</v>
      </c>
      <c r="V3" s="311" t="s">
        <v>116</v>
      </c>
      <c r="W3" s="317" t="s">
        <v>8</v>
      </c>
      <c r="X3" s="317" t="s">
        <v>9</v>
      </c>
      <c r="Y3" s="317" t="s">
        <v>10</v>
      </c>
      <c r="Z3" s="317" t="s">
        <v>11</v>
      </c>
      <c r="AA3" s="317" t="s">
        <v>12</v>
      </c>
      <c r="AB3" s="313" t="s">
        <v>13</v>
      </c>
      <c r="AC3" s="312" t="s">
        <v>120</v>
      </c>
      <c r="AD3" s="313" t="s">
        <v>77</v>
      </c>
      <c r="AE3" s="313" t="s">
        <v>78</v>
      </c>
      <c r="AF3" s="313" t="s">
        <v>79</v>
      </c>
      <c r="AG3" s="313" t="s">
        <v>80</v>
      </c>
      <c r="AH3" s="313" t="s">
        <v>81</v>
      </c>
      <c r="AI3" s="312" t="s">
        <v>82</v>
      </c>
      <c r="AJ3" s="313" t="s">
        <v>83</v>
      </c>
      <c r="AK3" s="313" t="s">
        <v>84</v>
      </c>
      <c r="AL3" s="313" t="s">
        <v>85</v>
      </c>
      <c r="AM3" s="313" t="s">
        <v>86</v>
      </c>
      <c r="AN3" s="314" t="s">
        <v>87</v>
      </c>
      <c r="AO3" s="313" t="s">
        <v>88</v>
      </c>
      <c r="AP3" s="312" t="s">
        <v>235</v>
      </c>
      <c r="AQ3" s="313" t="s">
        <v>236</v>
      </c>
      <c r="AR3" s="313" t="s">
        <v>240</v>
      </c>
      <c r="AS3" s="313" t="s">
        <v>246</v>
      </c>
      <c r="AT3" s="313" t="s">
        <v>75</v>
      </c>
      <c r="AU3" s="1206" t="s">
        <v>252</v>
      </c>
      <c r="AV3" s="1"/>
    </row>
    <row r="4" spans="2:48" ht="14.25">
      <c r="B4" s="3">
        <v>1</v>
      </c>
      <c r="C4" s="4" t="s">
        <v>14</v>
      </c>
      <c r="D4" s="318" t="s">
        <v>19</v>
      </c>
      <c r="E4" s="318" t="s">
        <v>19</v>
      </c>
      <c r="F4" s="318" t="s">
        <v>19</v>
      </c>
      <c r="G4" s="318" t="s">
        <v>19</v>
      </c>
      <c r="H4" s="318" t="s">
        <v>19</v>
      </c>
      <c r="I4" s="318" t="s">
        <v>19</v>
      </c>
      <c r="J4" s="318" t="s">
        <v>19</v>
      </c>
      <c r="K4" s="318" t="s">
        <v>19</v>
      </c>
      <c r="L4" s="318" t="s">
        <v>19</v>
      </c>
      <c r="M4" s="318" t="s">
        <v>19</v>
      </c>
      <c r="N4" s="318" t="s">
        <v>221</v>
      </c>
      <c r="O4" s="318" t="s">
        <v>19</v>
      </c>
      <c r="P4" s="318" t="s">
        <v>19</v>
      </c>
      <c r="Q4" s="318" t="s">
        <v>19</v>
      </c>
      <c r="R4" s="318" t="s">
        <v>19</v>
      </c>
      <c r="S4" s="318" t="s">
        <v>19</v>
      </c>
      <c r="T4" s="318" t="s">
        <v>19</v>
      </c>
      <c r="U4" s="318" t="s">
        <v>19</v>
      </c>
      <c r="V4" s="318" t="s">
        <v>19</v>
      </c>
      <c r="W4" s="318" t="s">
        <v>19</v>
      </c>
      <c r="X4" s="318" t="s">
        <v>19</v>
      </c>
      <c r="Y4" s="318" t="s">
        <v>19</v>
      </c>
      <c r="Z4" s="318" t="s">
        <v>19</v>
      </c>
      <c r="AA4" s="318" t="s">
        <v>19</v>
      </c>
      <c r="AB4" s="318" t="s">
        <v>19</v>
      </c>
      <c r="AC4" s="319">
        <v>5.9</v>
      </c>
      <c r="AD4" s="320">
        <v>5.6</v>
      </c>
      <c r="AE4" s="320">
        <v>5.3</v>
      </c>
      <c r="AF4" s="320">
        <v>4.6</v>
      </c>
      <c r="AG4" s="319">
        <v>4.1</v>
      </c>
      <c r="AH4" s="320">
        <v>5.5</v>
      </c>
      <c r="AI4" s="319">
        <v>5.5</v>
      </c>
      <c r="AJ4" s="320">
        <v>5.5</v>
      </c>
      <c r="AK4" s="320">
        <v>4.7</v>
      </c>
      <c r="AL4" s="320">
        <v>4.9</v>
      </c>
      <c r="AM4" s="320">
        <v>4</v>
      </c>
      <c r="AN4" s="334">
        <v>4.2</v>
      </c>
      <c r="AO4" s="320">
        <v>3.3</v>
      </c>
      <c r="AP4" s="319">
        <v>3.2</v>
      </c>
      <c r="AQ4" s="320">
        <v>3.9</v>
      </c>
      <c r="AR4" s="320">
        <v>3.6</v>
      </c>
      <c r="AS4" s="320">
        <v>3.8</v>
      </c>
      <c r="AT4" s="320">
        <v>6.4</v>
      </c>
      <c r="AU4" s="1207">
        <v>6.5</v>
      </c>
      <c r="AV4" s="180"/>
    </row>
    <row r="5" spans="2:48" ht="14.25">
      <c r="B5" s="35"/>
      <c r="C5" s="5" t="s">
        <v>14</v>
      </c>
      <c r="D5" s="204">
        <v>8.7</v>
      </c>
      <c r="E5" s="204">
        <v>8.5</v>
      </c>
      <c r="F5" s="204">
        <v>7.2</v>
      </c>
      <c r="G5" s="204">
        <v>6.5</v>
      </c>
      <c r="H5" s="204">
        <v>6.3</v>
      </c>
      <c r="I5" s="204">
        <v>5.1</v>
      </c>
      <c r="J5" s="204">
        <v>4.6</v>
      </c>
      <c r="K5" s="204">
        <v>4.6</v>
      </c>
      <c r="L5" s="204">
        <v>4.2</v>
      </c>
      <c r="M5" s="204">
        <v>3.8</v>
      </c>
      <c r="N5" s="204">
        <v>4.3</v>
      </c>
      <c r="O5" s="204">
        <v>4.1</v>
      </c>
      <c r="P5" s="204">
        <v>4.7</v>
      </c>
      <c r="Q5" s="204">
        <v>4.1</v>
      </c>
      <c r="R5" s="204">
        <v>4.3</v>
      </c>
      <c r="S5" s="204">
        <v>4.1</v>
      </c>
      <c r="T5" s="204">
        <v>4.3</v>
      </c>
      <c r="U5" s="204">
        <v>4.1</v>
      </c>
      <c r="V5" s="204">
        <v>3.6</v>
      </c>
      <c r="W5" s="204">
        <v>3.7</v>
      </c>
      <c r="X5" s="204">
        <v>4.9</v>
      </c>
      <c r="Y5" s="204">
        <v>3.8</v>
      </c>
      <c r="Z5" s="204">
        <v>3</v>
      </c>
      <c r="AA5" s="204">
        <v>5.9</v>
      </c>
      <c r="AB5" s="204">
        <v>6.5</v>
      </c>
      <c r="AC5" s="205" t="s">
        <v>19</v>
      </c>
      <c r="AD5" s="206" t="s">
        <v>19</v>
      </c>
      <c r="AE5" s="206" t="s">
        <v>19</v>
      </c>
      <c r="AF5" s="206" t="s">
        <v>19</v>
      </c>
      <c r="AG5" s="205" t="s">
        <v>19</v>
      </c>
      <c r="AH5" s="206" t="s">
        <v>19</v>
      </c>
      <c r="AI5" s="205" t="s">
        <v>19</v>
      </c>
      <c r="AJ5" s="206" t="s">
        <v>19</v>
      </c>
      <c r="AK5" s="206" t="s">
        <v>19</v>
      </c>
      <c r="AL5" s="206" t="s">
        <v>19</v>
      </c>
      <c r="AM5" s="206" t="s">
        <v>19</v>
      </c>
      <c r="AN5" s="285" t="s">
        <v>19</v>
      </c>
      <c r="AO5" s="206" t="s">
        <v>19</v>
      </c>
      <c r="AP5" s="205" t="s">
        <v>19</v>
      </c>
      <c r="AQ5" s="206" t="s">
        <v>19</v>
      </c>
      <c r="AR5" s="206" t="s">
        <v>19</v>
      </c>
      <c r="AS5" s="206" t="s">
        <v>19</v>
      </c>
      <c r="AT5" s="206" t="s">
        <v>19</v>
      </c>
      <c r="AU5" s="1208" t="s">
        <v>19</v>
      </c>
      <c r="AV5" s="180"/>
    </row>
    <row r="6" spans="2:48" ht="14.25">
      <c r="B6" s="6"/>
      <c r="C6" s="7" t="s">
        <v>54</v>
      </c>
      <c r="D6" s="208">
        <v>9.8</v>
      </c>
      <c r="E6" s="208">
        <v>9.4</v>
      </c>
      <c r="F6" s="208">
        <v>9.4</v>
      </c>
      <c r="G6" s="208">
        <v>7.8</v>
      </c>
      <c r="H6" s="208">
        <v>5.7</v>
      </c>
      <c r="I6" s="208">
        <v>5.3</v>
      </c>
      <c r="J6" s="208">
        <v>4.5</v>
      </c>
      <c r="K6" s="208">
        <v>4.5</v>
      </c>
      <c r="L6" s="208">
        <v>3.9</v>
      </c>
      <c r="M6" s="208">
        <v>2.5</v>
      </c>
      <c r="N6" s="208">
        <v>4.6</v>
      </c>
      <c r="O6" s="208">
        <v>4.8</v>
      </c>
      <c r="P6" s="208">
        <v>3</v>
      </c>
      <c r="Q6" s="208">
        <v>3.4</v>
      </c>
      <c r="R6" s="208">
        <v>3</v>
      </c>
      <c r="S6" s="208">
        <v>3.3</v>
      </c>
      <c r="T6" s="208">
        <v>2.1</v>
      </c>
      <c r="U6" s="208">
        <v>4.2</v>
      </c>
      <c r="V6" s="208">
        <v>4.1</v>
      </c>
      <c r="W6" s="208">
        <v>3.9</v>
      </c>
      <c r="X6" s="208">
        <v>3.6</v>
      </c>
      <c r="Y6" s="208">
        <v>2.7</v>
      </c>
      <c r="Z6" s="208">
        <v>5.1</v>
      </c>
      <c r="AA6" s="208">
        <v>0.8</v>
      </c>
      <c r="AB6" s="208">
        <v>2.7</v>
      </c>
      <c r="AC6" s="209" t="s">
        <v>19</v>
      </c>
      <c r="AD6" s="210" t="s">
        <v>19</v>
      </c>
      <c r="AE6" s="210" t="s">
        <v>19</v>
      </c>
      <c r="AF6" s="210" t="s">
        <v>19</v>
      </c>
      <c r="AG6" s="209" t="s">
        <v>19</v>
      </c>
      <c r="AH6" s="210" t="s">
        <v>19</v>
      </c>
      <c r="AI6" s="209" t="s">
        <v>19</v>
      </c>
      <c r="AJ6" s="210" t="s">
        <v>19</v>
      </c>
      <c r="AK6" s="210" t="s">
        <v>19</v>
      </c>
      <c r="AL6" s="210" t="s">
        <v>19</v>
      </c>
      <c r="AM6" s="210" t="s">
        <v>19</v>
      </c>
      <c r="AN6" s="286" t="s">
        <v>19</v>
      </c>
      <c r="AO6" s="210" t="s">
        <v>19</v>
      </c>
      <c r="AP6" s="209" t="s">
        <v>19</v>
      </c>
      <c r="AQ6" s="210" t="s">
        <v>19</v>
      </c>
      <c r="AR6" s="210" t="s">
        <v>19</v>
      </c>
      <c r="AS6" s="210" t="s">
        <v>19</v>
      </c>
      <c r="AT6" s="210" t="s">
        <v>19</v>
      </c>
      <c r="AU6" s="1209" t="s">
        <v>19</v>
      </c>
      <c r="AV6" s="180"/>
    </row>
    <row r="7" spans="2:48" ht="14.25">
      <c r="B7" s="6"/>
      <c r="C7" s="7" t="s">
        <v>55</v>
      </c>
      <c r="D7" s="208">
        <v>9.5</v>
      </c>
      <c r="E7" s="208">
        <v>6.5</v>
      </c>
      <c r="F7" s="208">
        <v>7.3</v>
      </c>
      <c r="G7" s="208">
        <v>7.6</v>
      </c>
      <c r="H7" s="208">
        <v>9.2</v>
      </c>
      <c r="I7" s="208">
        <v>8.8</v>
      </c>
      <c r="J7" s="208">
        <v>6.7</v>
      </c>
      <c r="K7" s="208">
        <v>5.4</v>
      </c>
      <c r="L7" s="208">
        <v>5.7</v>
      </c>
      <c r="M7" s="208">
        <v>5.7</v>
      </c>
      <c r="N7" s="208">
        <v>5.5</v>
      </c>
      <c r="O7" s="208">
        <v>7.9</v>
      </c>
      <c r="P7" s="208">
        <v>6.4</v>
      </c>
      <c r="Q7" s="208">
        <v>7</v>
      </c>
      <c r="R7" s="208">
        <v>4.5</v>
      </c>
      <c r="S7" s="208">
        <v>8.9</v>
      </c>
      <c r="T7" s="208">
        <v>8.1</v>
      </c>
      <c r="U7" s="208">
        <v>8.4</v>
      </c>
      <c r="V7" s="208">
        <v>9.1</v>
      </c>
      <c r="W7" s="208">
        <v>8.1</v>
      </c>
      <c r="X7" s="208">
        <v>13.7</v>
      </c>
      <c r="Y7" s="208">
        <v>15.7</v>
      </c>
      <c r="Z7" s="208">
        <v>9.5</v>
      </c>
      <c r="AA7" s="208">
        <v>7.5</v>
      </c>
      <c r="AB7" s="208">
        <v>9</v>
      </c>
      <c r="AC7" s="209" t="s">
        <v>19</v>
      </c>
      <c r="AD7" s="210" t="s">
        <v>19</v>
      </c>
      <c r="AE7" s="210" t="s">
        <v>19</v>
      </c>
      <c r="AF7" s="210" t="s">
        <v>19</v>
      </c>
      <c r="AG7" s="209" t="s">
        <v>19</v>
      </c>
      <c r="AH7" s="210" t="s">
        <v>19</v>
      </c>
      <c r="AI7" s="209" t="s">
        <v>19</v>
      </c>
      <c r="AJ7" s="210" t="s">
        <v>19</v>
      </c>
      <c r="AK7" s="210" t="s">
        <v>19</v>
      </c>
      <c r="AL7" s="210" t="s">
        <v>19</v>
      </c>
      <c r="AM7" s="210" t="s">
        <v>19</v>
      </c>
      <c r="AN7" s="286" t="s">
        <v>19</v>
      </c>
      <c r="AO7" s="210" t="s">
        <v>19</v>
      </c>
      <c r="AP7" s="209" t="s">
        <v>19</v>
      </c>
      <c r="AQ7" s="210" t="s">
        <v>19</v>
      </c>
      <c r="AR7" s="210" t="s">
        <v>19</v>
      </c>
      <c r="AS7" s="210" t="s">
        <v>19</v>
      </c>
      <c r="AT7" s="210" t="s">
        <v>19</v>
      </c>
      <c r="AU7" s="1209" t="s">
        <v>19</v>
      </c>
      <c r="AV7" s="180"/>
    </row>
    <row r="8" spans="2:48" ht="14.25">
      <c r="B8" s="6"/>
      <c r="C8" s="7" t="s">
        <v>56</v>
      </c>
      <c r="D8" s="208">
        <v>6.7</v>
      </c>
      <c r="E8" s="208">
        <v>3.8</v>
      </c>
      <c r="F8" s="208">
        <v>5.6</v>
      </c>
      <c r="G8" s="208">
        <v>3.5</v>
      </c>
      <c r="H8" s="208">
        <v>1.1</v>
      </c>
      <c r="I8" s="208">
        <v>0.6</v>
      </c>
      <c r="J8" s="208">
        <v>1.1</v>
      </c>
      <c r="K8" s="208">
        <v>2.6</v>
      </c>
      <c r="L8" s="208">
        <v>2</v>
      </c>
      <c r="M8" s="208">
        <v>1.6</v>
      </c>
      <c r="N8" s="208">
        <v>2.6</v>
      </c>
      <c r="O8" s="208">
        <v>3</v>
      </c>
      <c r="P8" s="208">
        <v>2.9</v>
      </c>
      <c r="Q8" s="208">
        <v>3.3</v>
      </c>
      <c r="R8" s="208">
        <v>2.9</v>
      </c>
      <c r="S8" s="208">
        <v>4.1</v>
      </c>
      <c r="T8" s="208">
        <v>3.3</v>
      </c>
      <c r="U8" s="208">
        <v>3.7</v>
      </c>
      <c r="V8" s="208">
        <v>4.9</v>
      </c>
      <c r="W8" s="208">
        <v>3.8</v>
      </c>
      <c r="X8" s="208">
        <v>5</v>
      </c>
      <c r="Y8" s="208">
        <v>6</v>
      </c>
      <c r="Z8" s="208">
        <v>3.4</v>
      </c>
      <c r="AA8" s="208">
        <v>3.3</v>
      </c>
      <c r="AB8" s="208">
        <v>3.1</v>
      </c>
      <c r="AC8" s="209" t="s">
        <v>19</v>
      </c>
      <c r="AD8" s="210" t="s">
        <v>19</v>
      </c>
      <c r="AE8" s="210" t="s">
        <v>19</v>
      </c>
      <c r="AF8" s="210" t="s">
        <v>19</v>
      </c>
      <c r="AG8" s="209" t="s">
        <v>19</v>
      </c>
      <c r="AH8" s="210" t="s">
        <v>19</v>
      </c>
      <c r="AI8" s="209" t="s">
        <v>19</v>
      </c>
      <c r="AJ8" s="210" t="s">
        <v>19</v>
      </c>
      <c r="AK8" s="210" t="s">
        <v>19</v>
      </c>
      <c r="AL8" s="210" t="s">
        <v>19</v>
      </c>
      <c r="AM8" s="210" t="s">
        <v>19</v>
      </c>
      <c r="AN8" s="286" t="s">
        <v>19</v>
      </c>
      <c r="AO8" s="210" t="s">
        <v>19</v>
      </c>
      <c r="AP8" s="209" t="s">
        <v>19</v>
      </c>
      <c r="AQ8" s="210" t="s">
        <v>19</v>
      </c>
      <c r="AR8" s="210" t="s">
        <v>19</v>
      </c>
      <c r="AS8" s="210" t="s">
        <v>19</v>
      </c>
      <c r="AT8" s="210" t="s">
        <v>19</v>
      </c>
      <c r="AU8" s="1209" t="s">
        <v>19</v>
      </c>
      <c r="AV8" s="180"/>
    </row>
    <row r="9" spans="2:48" ht="14.25">
      <c r="B9" s="3"/>
      <c r="C9" s="8" t="s">
        <v>57</v>
      </c>
      <c r="D9" s="212">
        <v>9.7</v>
      </c>
      <c r="E9" s="212">
        <v>7.6</v>
      </c>
      <c r="F9" s="212">
        <v>4.9</v>
      </c>
      <c r="G9" s="212">
        <v>5.4</v>
      </c>
      <c r="H9" s="212">
        <v>6.6</v>
      </c>
      <c r="I9" s="212">
        <v>6.7</v>
      </c>
      <c r="J9" s="212">
        <v>4.9</v>
      </c>
      <c r="K9" s="212">
        <v>6.7</v>
      </c>
      <c r="L9" s="212">
        <v>8.7</v>
      </c>
      <c r="M9" s="212">
        <v>6.9</v>
      </c>
      <c r="N9" s="212">
        <v>4.3</v>
      </c>
      <c r="O9" s="212">
        <v>5.6</v>
      </c>
      <c r="P9" s="212">
        <v>2.9</v>
      </c>
      <c r="Q9" s="212">
        <v>4.7</v>
      </c>
      <c r="R9" s="212">
        <v>4</v>
      </c>
      <c r="S9" s="212">
        <v>5.4</v>
      </c>
      <c r="T9" s="212">
        <v>4.8</v>
      </c>
      <c r="U9" s="212">
        <v>5</v>
      </c>
      <c r="V9" s="212">
        <v>5.3</v>
      </c>
      <c r="W9" s="212">
        <v>6.4</v>
      </c>
      <c r="X9" s="212">
        <v>6.9</v>
      </c>
      <c r="Y9" s="212">
        <v>6.7</v>
      </c>
      <c r="Z9" s="212">
        <v>5.7</v>
      </c>
      <c r="AA9" s="212">
        <v>4.2</v>
      </c>
      <c r="AB9" s="212">
        <v>4.5</v>
      </c>
      <c r="AC9" s="213" t="s">
        <v>19</v>
      </c>
      <c r="AD9" s="214" t="s">
        <v>19</v>
      </c>
      <c r="AE9" s="214" t="s">
        <v>19</v>
      </c>
      <c r="AF9" s="214" t="s">
        <v>19</v>
      </c>
      <c r="AG9" s="213" t="s">
        <v>19</v>
      </c>
      <c r="AH9" s="214" t="s">
        <v>19</v>
      </c>
      <c r="AI9" s="213" t="s">
        <v>19</v>
      </c>
      <c r="AJ9" s="214" t="s">
        <v>19</v>
      </c>
      <c r="AK9" s="214" t="s">
        <v>19</v>
      </c>
      <c r="AL9" s="214" t="s">
        <v>19</v>
      </c>
      <c r="AM9" s="214" t="s">
        <v>19</v>
      </c>
      <c r="AN9" s="287" t="s">
        <v>19</v>
      </c>
      <c r="AO9" s="214" t="s">
        <v>19</v>
      </c>
      <c r="AP9" s="213" t="s">
        <v>19</v>
      </c>
      <c r="AQ9" s="214" t="s">
        <v>19</v>
      </c>
      <c r="AR9" s="214" t="s">
        <v>19</v>
      </c>
      <c r="AS9" s="214" t="s">
        <v>19</v>
      </c>
      <c r="AT9" s="214" t="s">
        <v>19</v>
      </c>
      <c r="AU9" s="1210" t="s">
        <v>19</v>
      </c>
      <c r="AV9" s="180"/>
    </row>
    <row r="10" spans="2:48" ht="14.25">
      <c r="B10" s="3">
        <v>2</v>
      </c>
      <c r="C10" s="4" t="s">
        <v>15</v>
      </c>
      <c r="D10" s="321" t="s">
        <v>19</v>
      </c>
      <c r="E10" s="321" t="s">
        <v>19</v>
      </c>
      <c r="F10" s="321" t="s">
        <v>19</v>
      </c>
      <c r="G10" s="321" t="s">
        <v>19</v>
      </c>
      <c r="H10" s="321" t="s">
        <v>19</v>
      </c>
      <c r="I10" s="321" t="s">
        <v>19</v>
      </c>
      <c r="J10" s="321" t="s">
        <v>19</v>
      </c>
      <c r="K10" s="321" t="s">
        <v>19</v>
      </c>
      <c r="L10" s="321" t="s">
        <v>19</v>
      </c>
      <c r="M10" s="321" t="s">
        <v>19</v>
      </c>
      <c r="N10" s="321" t="s">
        <v>221</v>
      </c>
      <c r="O10" s="321" t="s">
        <v>19</v>
      </c>
      <c r="P10" s="321" t="s">
        <v>19</v>
      </c>
      <c r="Q10" s="321" t="s">
        <v>19</v>
      </c>
      <c r="R10" s="321" t="s">
        <v>19</v>
      </c>
      <c r="S10" s="321" t="s">
        <v>19</v>
      </c>
      <c r="T10" s="321" t="s">
        <v>19</v>
      </c>
      <c r="U10" s="321" t="s">
        <v>19</v>
      </c>
      <c r="V10" s="321" t="s">
        <v>19</v>
      </c>
      <c r="W10" s="321" t="s">
        <v>19</v>
      </c>
      <c r="X10" s="321" t="s">
        <v>19</v>
      </c>
      <c r="Y10" s="321" t="s">
        <v>19</v>
      </c>
      <c r="Z10" s="321" t="s">
        <v>19</v>
      </c>
      <c r="AA10" s="321" t="s">
        <v>19</v>
      </c>
      <c r="AB10" s="321" t="s">
        <v>19</v>
      </c>
      <c r="AC10" s="322">
        <v>0.2</v>
      </c>
      <c r="AD10" s="323">
        <v>0.2</v>
      </c>
      <c r="AE10" s="323">
        <v>0.2</v>
      </c>
      <c r="AF10" s="323">
        <v>1.9</v>
      </c>
      <c r="AG10" s="322">
        <v>2.2</v>
      </c>
      <c r="AH10" s="323">
        <v>2.9</v>
      </c>
      <c r="AI10" s="322">
        <v>3.2</v>
      </c>
      <c r="AJ10" s="323">
        <v>3.4</v>
      </c>
      <c r="AK10" s="323">
        <v>4.1</v>
      </c>
      <c r="AL10" s="323">
        <v>3</v>
      </c>
      <c r="AM10" s="323">
        <v>3.5</v>
      </c>
      <c r="AN10" s="335">
        <v>4.3</v>
      </c>
      <c r="AO10" s="323">
        <v>3.1</v>
      </c>
      <c r="AP10" s="322">
        <v>3.7</v>
      </c>
      <c r="AQ10" s="323">
        <v>3.1</v>
      </c>
      <c r="AR10" s="323">
        <v>3.5</v>
      </c>
      <c r="AS10" s="323">
        <v>4.2</v>
      </c>
      <c r="AT10" s="323">
        <v>6</v>
      </c>
      <c r="AU10" s="1211">
        <v>5.2</v>
      </c>
      <c r="AV10" s="180"/>
    </row>
    <row r="11" spans="2:48" ht="14.25">
      <c r="B11" s="9"/>
      <c r="C11" s="5" t="s">
        <v>15</v>
      </c>
      <c r="D11" s="204">
        <v>0.3</v>
      </c>
      <c r="E11" s="204">
        <v>0.7</v>
      </c>
      <c r="F11" s="204">
        <v>0.1</v>
      </c>
      <c r="G11" s="204">
        <v>-2.4</v>
      </c>
      <c r="H11" s="204">
        <v>-4</v>
      </c>
      <c r="I11" s="204">
        <v>-3.4</v>
      </c>
      <c r="J11" s="204">
        <v>-2.2</v>
      </c>
      <c r="K11" s="204">
        <v>-0.5</v>
      </c>
      <c r="L11" s="204">
        <v>0.5</v>
      </c>
      <c r="M11" s="204">
        <v>0.5</v>
      </c>
      <c r="N11" s="204">
        <v>0.7</v>
      </c>
      <c r="O11" s="204">
        <v>1.5</v>
      </c>
      <c r="P11" s="204">
        <v>0.1</v>
      </c>
      <c r="Q11" s="204">
        <v>0.2</v>
      </c>
      <c r="R11" s="204">
        <v>0.5</v>
      </c>
      <c r="S11" s="204">
        <v>0</v>
      </c>
      <c r="T11" s="204">
        <v>0.1</v>
      </c>
      <c r="U11" s="204">
        <v>0.1</v>
      </c>
      <c r="V11" s="204">
        <v>0.2</v>
      </c>
      <c r="W11" s="204">
        <v>0.1</v>
      </c>
      <c r="X11" s="204">
        <v>0.2</v>
      </c>
      <c r="Y11" s="204">
        <v>0.3</v>
      </c>
      <c r="Z11" s="204">
        <v>0.4</v>
      </c>
      <c r="AA11" s="204">
        <v>0.2</v>
      </c>
      <c r="AB11" s="204">
        <v>0.3</v>
      </c>
      <c r="AC11" s="205" t="s">
        <v>19</v>
      </c>
      <c r="AD11" s="206" t="s">
        <v>19</v>
      </c>
      <c r="AE11" s="206" t="s">
        <v>19</v>
      </c>
      <c r="AF11" s="206" t="s">
        <v>19</v>
      </c>
      <c r="AG11" s="205" t="s">
        <v>19</v>
      </c>
      <c r="AH11" s="206" t="s">
        <v>19</v>
      </c>
      <c r="AI11" s="205" t="s">
        <v>19</v>
      </c>
      <c r="AJ11" s="206" t="s">
        <v>19</v>
      </c>
      <c r="AK11" s="206" t="s">
        <v>19</v>
      </c>
      <c r="AL11" s="206" t="s">
        <v>19</v>
      </c>
      <c r="AM11" s="206" t="s">
        <v>19</v>
      </c>
      <c r="AN11" s="285" t="s">
        <v>19</v>
      </c>
      <c r="AO11" s="206" t="s">
        <v>19</v>
      </c>
      <c r="AP11" s="205" t="s">
        <v>19</v>
      </c>
      <c r="AQ11" s="206" t="s">
        <v>19</v>
      </c>
      <c r="AR11" s="206" t="s">
        <v>19</v>
      </c>
      <c r="AS11" s="206" t="s">
        <v>19</v>
      </c>
      <c r="AT11" s="206" t="s">
        <v>19</v>
      </c>
      <c r="AU11" s="1208" t="s">
        <v>19</v>
      </c>
      <c r="AV11" s="180"/>
    </row>
    <row r="12" spans="2:48" ht="14.25">
      <c r="B12" s="10"/>
      <c r="C12" s="8" t="s">
        <v>52</v>
      </c>
      <c r="D12" s="212">
        <v>5.7</v>
      </c>
      <c r="E12" s="212">
        <v>9.1</v>
      </c>
      <c r="F12" s="212">
        <v>5.9</v>
      </c>
      <c r="G12" s="212">
        <v>5.6</v>
      </c>
      <c r="H12" s="212">
        <v>5.6</v>
      </c>
      <c r="I12" s="212">
        <v>5</v>
      </c>
      <c r="J12" s="212">
        <v>6.1</v>
      </c>
      <c r="K12" s="212">
        <v>7.4</v>
      </c>
      <c r="L12" s="212">
        <v>5.3</v>
      </c>
      <c r="M12" s="212">
        <v>7.1</v>
      </c>
      <c r="N12" s="212">
        <v>6.4</v>
      </c>
      <c r="O12" s="212">
        <v>9.7</v>
      </c>
      <c r="P12" s="212">
        <v>6.2</v>
      </c>
      <c r="Q12" s="212">
        <v>8.1</v>
      </c>
      <c r="R12" s="212">
        <v>5.6</v>
      </c>
      <c r="S12" s="212">
        <v>6.1</v>
      </c>
      <c r="T12" s="212">
        <v>6.8</v>
      </c>
      <c r="U12" s="212">
        <v>5.7</v>
      </c>
      <c r="V12" s="212">
        <v>5.7</v>
      </c>
      <c r="W12" s="212">
        <v>6.7</v>
      </c>
      <c r="X12" s="212">
        <v>7.7</v>
      </c>
      <c r="Y12" s="212">
        <v>6.6</v>
      </c>
      <c r="Z12" s="212">
        <v>8.6</v>
      </c>
      <c r="AA12" s="212">
        <v>6.2</v>
      </c>
      <c r="AB12" s="212">
        <v>8.4</v>
      </c>
      <c r="AC12" s="213" t="s">
        <v>19</v>
      </c>
      <c r="AD12" s="214" t="s">
        <v>19</v>
      </c>
      <c r="AE12" s="214" t="s">
        <v>19</v>
      </c>
      <c r="AF12" s="214" t="s">
        <v>19</v>
      </c>
      <c r="AG12" s="213" t="s">
        <v>19</v>
      </c>
      <c r="AH12" s="214" t="s">
        <v>19</v>
      </c>
      <c r="AI12" s="213" t="s">
        <v>19</v>
      </c>
      <c r="AJ12" s="214" t="s">
        <v>19</v>
      </c>
      <c r="AK12" s="214" t="s">
        <v>19</v>
      </c>
      <c r="AL12" s="214" t="s">
        <v>19</v>
      </c>
      <c r="AM12" s="214" t="s">
        <v>19</v>
      </c>
      <c r="AN12" s="287" t="s">
        <v>19</v>
      </c>
      <c r="AO12" s="214" t="s">
        <v>19</v>
      </c>
      <c r="AP12" s="213" t="s">
        <v>19</v>
      </c>
      <c r="AQ12" s="214" t="s">
        <v>19</v>
      </c>
      <c r="AR12" s="214" t="s">
        <v>19</v>
      </c>
      <c r="AS12" s="214" t="s">
        <v>19</v>
      </c>
      <c r="AT12" s="214" t="s">
        <v>19</v>
      </c>
      <c r="AU12" s="1210" t="s">
        <v>19</v>
      </c>
      <c r="AV12" s="180"/>
    </row>
    <row r="13" spans="2:48" ht="14.25">
      <c r="B13" s="3">
        <v>3</v>
      </c>
      <c r="C13" s="4" t="s">
        <v>16</v>
      </c>
      <c r="D13" s="216" t="s">
        <v>19</v>
      </c>
      <c r="E13" s="216" t="s">
        <v>19</v>
      </c>
      <c r="F13" s="216" t="s">
        <v>19</v>
      </c>
      <c r="G13" s="216" t="s">
        <v>19</v>
      </c>
      <c r="H13" s="216" t="s">
        <v>19</v>
      </c>
      <c r="I13" s="216" t="s">
        <v>19</v>
      </c>
      <c r="J13" s="216" t="s">
        <v>19</v>
      </c>
      <c r="K13" s="216" t="s">
        <v>19</v>
      </c>
      <c r="L13" s="216" t="s">
        <v>19</v>
      </c>
      <c r="M13" s="216" t="s">
        <v>19</v>
      </c>
      <c r="N13" s="216" t="s">
        <v>19</v>
      </c>
      <c r="O13" s="321" t="s">
        <v>19</v>
      </c>
      <c r="P13" s="321" t="s">
        <v>19</v>
      </c>
      <c r="Q13" s="321" t="s">
        <v>19</v>
      </c>
      <c r="R13" s="321" t="s">
        <v>19</v>
      </c>
      <c r="S13" s="321" t="s">
        <v>19</v>
      </c>
      <c r="T13" s="321" t="s">
        <v>19</v>
      </c>
      <c r="U13" s="321" t="s">
        <v>19</v>
      </c>
      <c r="V13" s="321" t="s">
        <v>19</v>
      </c>
      <c r="W13" s="321" t="s">
        <v>19</v>
      </c>
      <c r="X13" s="321" t="s">
        <v>19</v>
      </c>
      <c r="Y13" s="321" t="s">
        <v>19</v>
      </c>
      <c r="Z13" s="321" t="s">
        <v>19</v>
      </c>
      <c r="AA13" s="321" t="s">
        <v>19</v>
      </c>
      <c r="AB13" s="321" t="s">
        <v>19</v>
      </c>
      <c r="AC13" s="321" t="s">
        <v>19</v>
      </c>
      <c r="AD13" s="216">
        <v>1.7</v>
      </c>
      <c r="AE13" s="216">
        <v>1.7</v>
      </c>
      <c r="AF13" s="216">
        <v>1.6</v>
      </c>
      <c r="AG13" s="279">
        <v>2</v>
      </c>
      <c r="AH13" s="216">
        <v>1.5</v>
      </c>
      <c r="AI13" s="279">
        <v>1.6</v>
      </c>
      <c r="AJ13" s="216">
        <v>1.7</v>
      </c>
      <c r="AK13" s="216">
        <v>1.5</v>
      </c>
      <c r="AL13" s="216">
        <v>1.6</v>
      </c>
      <c r="AM13" s="216">
        <v>1.8</v>
      </c>
      <c r="AN13" s="336">
        <v>1.7</v>
      </c>
      <c r="AO13" s="216">
        <v>1.7</v>
      </c>
      <c r="AP13" s="279">
        <v>1.7</v>
      </c>
      <c r="AQ13" s="216">
        <v>1.6</v>
      </c>
      <c r="AR13" s="216">
        <v>1.6</v>
      </c>
      <c r="AS13" s="216">
        <v>1.7</v>
      </c>
      <c r="AT13" s="216">
        <v>1.5</v>
      </c>
      <c r="AU13" s="1212">
        <v>1.7</v>
      </c>
      <c r="AV13" s="180"/>
    </row>
    <row r="14" spans="2:48" ht="14.25">
      <c r="B14" s="9"/>
      <c r="C14" s="158" t="s">
        <v>16</v>
      </c>
      <c r="D14" s="218">
        <v>0.7</v>
      </c>
      <c r="E14" s="218">
        <v>0.5</v>
      </c>
      <c r="F14" s="218">
        <v>0.9</v>
      </c>
      <c r="G14" s="218">
        <v>1</v>
      </c>
      <c r="H14" s="218">
        <v>1.6</v>
      </c>
      <c r="I14" s="218">
        <v>0.5</v>
      </c>
      <c r="J14" s="218">
        <v>0.6</v>
      </c>
      <c r="K14" s="218">
        <v>0.6</v>
      </c>
      <c r="L14" s="218">
        <v>0.2</v>
      </c>
      <c r="M14" s="218">
        <v>0.2</v>
      </c>
      <c r="N14" s="218">
        <v>0.6</v>
      </c>
      <c r="O14" s="218">
        <v>1.6</v>
      </c>
      <c r="P14" s="218">
        <v>2.8</v>
      </c>
      <c r="Q14" s="218">
        <v>3.7</v>
      </c>
      <c r="R14" s="218">
        <v>2.9</v>
      </c>
      <c r="S14" s="218">
        <v>3.9</v>
      </c>
      <c r="T14" s="218">
        <v>2.7</v>
      </c>
      <c r="U14" s="218">
        <v>1.9</v>
      </c>
      <c r="V14" s="218">
        <v>2</v>
      </c>
      <c r="W14" s="218">
        <v>4.1</v>
      </c>
      <c r="X14" s="218">
        <v>3.7</v>
      </c>
      <c r="Y14" s="218">
        <v>2.7</v>
      </c>
      <c r="Z14" s="218">
        <v>2.9</v>
      </c>
      <c r="AA14" s="218">
        <v>2.4</v>
      </c>
      <c r="AB14" s="218">
        <v>2.5</v>
      </c>
      <c r="AC14" s="219">
        <v>2.4</v>
      </c>
      <c r="AD14" s="206" t="s">
        <v>19</v>
      </c>
      <c r="AE14" s="206" t="s">
        <v>19</v>
      </c>
      <c r="AF14" s="206" t="s">
        <v>19</v>
      </c>
      <c r="AG14" s="205" t="s">
        <v>19</v>
      </c>
      <c r="AH14" s="206" t="s">
        <v>19</v>
      </c>
      <c r="AI14" s="205" t="s">
        <v>19</v>
      </c>
      <c r="AJ14" s="206" t="s">
        <v>19</v>
      </c>
      <c r="AK14" s="206" t="s">
        <v>19</v>
      </c>
      <c r="AL14" s="206" t="s">
        <v>19</v>
      </c>
      <c r="AM14" s="206" t="s">
        <v>19</v>
      </c>
      <c r="AN14" s="285" t="s">
        <v>19</v>
      </c>
      <c r="AO14" s="206" t="s">
        <v>19</v>
      </c>
      <c r="AP14" s="205" t="s">
        <v>19</v>
      </c>
      <c r="AQ14" s="206" t="s">
        <v>19</v>
      </c>
      <c r="AR14" s="206" t="s">
        <v>19</v>
      </c>
      <c r="AS14" s="206" t="s">
        <v>19</v>
      </c>
      <c r="AT14" s="206" t="s">
        <v>19</v>
      </c>
      <c r="AU14" s="1208" t="s">
        <v>19</v>
      </c>
      <c r="AV14" s="180"/>
    </row>
    <row r="15" spans="2:48" ht="14.25">
      <c r="B15" s="13"/>
      <c r="C15" s="7" t="s">
        <v>48</v>
      </c>
      <c r="D15" s="220">
        <v>11.1</v>
      </c>
      <c r="E15" s="220">
        <v>8.8</v>
      </c>
      <c r="F15" s="220">
        <v>6.8</v>
      </c>
      <c r="G15" s="220">
        <v>8.8</v>
      </c>
      <c r="H15" s="220">
        <v>7.7</v>
      </c>
      <c r="I15" s="220">
        <v>6.9</v>
      </c>
      <c r="J15" s="220">
        <v>8.4</v>
      </c>
      <c r="K15" s="220">
        <v>10.8</v>
      </c>
      <c r="L15" s="220">
        <v>10.3</v>
      </c>
      <c r="M15" s="220">
        <v>9.4</v>
      </c>
      <c r="N15" s="220">
        <v>7</v>
      </c>
      <c r="O15" s="220">
        <v>8.6</v>
      </c>
      <c r="P15" s="220">
        <v>9.7</v>
      </c>
      <c r="Q15" s="220">
        <v>9</v>
      </c>
      <c r="R15" s="220">
        <v>7.5</v>
      </c>
      <c r="S15" s="220">
        <v>6.7</v>
      </c>
      <c r="T15" s="220">
        <v>8.3</v>
      </c>
      <c r="U15" s="220">
        <v>7.2</v>
      </c>
      <c r="V15" s="220">
        <v>7.4</v>
      </c>
      <c r="W15" s="220">
        <v>10.2</v>
      </c>
      <c r="X15" s="220">
        <v>8</v>
      </c>
      <c r="Y15" s="220">
        <v>8.6</v>
      </c>
      <c r="Z15" s="220">
        <v>8.7</v>
      </c>
      <c r="AA15" s="220">
        <v>9.1</v>
      </c>
      <c r="AB15" s="220">
        <v>8.5</v>
      </c>
      <c r="AC15" s="220">
        <v>10.5</v>
      </c>
      <c r="AD15" s="210" t="s">
        <v>19</v>
      </c>
      <c r="AE15" s="210" t="s">
        <v>19</v>
      </c>
      <c r="AF15" s="210" t="s">
        <v>19</v>
      </c>
      <c r="AG15" s="209" t="s">
        <v>19</v>
      </c>
      <c r="AH15" s="210" t="s">
        <v>19</v>
      </c>
      <c r="AI15" s="209" t="s">
        <v>19</v>
      </c>
      <c r="AJ15" s="210" t="s">
        <v>19</v>
      </c>
      <c r="AK15" s="210" t="s">
        <v>19</v>
      </c>
      <c r="AL15" s="210" t="s">
        <v>19</v>
      </c>
      <c r="AM15" s="210" t="s">
        <v>19</v>
      </c>
      <c r="AN15" s="286" t="s">
        <v>19</v>
      </c>
      <c r="AO15" s="210" t="s">
        <v>19</v>
      </c>
      <c r="AP15" s="209" t="s">
        <v>19</v>
      </c>
      <c r="AQ15" s="210" t="s">
        <v>19</v>
      </c>
      <c r="AR15" s="210" t="s">
        <v>19</v>
      </c>
      <c r="AS15" s="210" t="s">
        <v>19</v>
      </c>
      <c r="AT15" s="210" t="s">
        <v>19</v>
      </c>
      <c r="AU15" s="1209" t="s">
        <v>19</v>
      </c>
      <c r="AV15" s="180"/>
    </row>
    <row r="16" spans="2:48" ht="14.25">
      <c r="B16" s="13"/>
      <c r="C16" s="7" t="s">
        <v>49</v>
      </c>
      <c r="D16" s="220">
        <v>14.6</v>
      </c>
      <c r="E16" s="220">
        <v>17.8</v>
      </c>
      <c r="F16" s="220">
        <v>18.9</v>
      </c>
      <c r="G16" s="220">
        <v>20.4</v>
      </c>
      <c r="H16" s="220">
        <v>20.4</v>
      </c>
      <c r="I16" s="220">
        <v>14.4</v>
      </c>
      <c r="J16" s="220">
        <v>15.1</v>
      </c>
      <c r="K16" s="220">
        <v>17.1</v>
      </c>
      <c r="L16" s="220">
        <v>16.4</v>
      </c>
      <c r="M16" s="220">
        <v>13.5</v>
      </c>
      <c r="N16" s="220">
        <v>15.4</v>
      </c>
      <c r="O16" s="220">
        <v>14.6</v>
      </c>
      <c r="P16" s="220">
        <v>10.1</v>
      </c>
      <c r="Q16" s="220">
        <v>3.5</v>
      </c>
      <c r="R16" s="220">
        <v>5.8</v>
      </c>
      <c r="S16" s="220">
        <v>8.3</v>
      </c>
      <c r="T16" s="220">
        <v>9.9</v>
      </c>
      <c r="U16" s="220">
        <v>10.4</v>
      </c>
      <c r="V16" s="220">
        <v>7.8</v>
      </c>
      <c r="W16" s="220">
        <v>9.1</v>
      </c>
      <c r="X16" s="220">
        <v>10.5</v>
      </c>
      <c r="Y16" s="220">
        <v>15.1</v>
      </c>
      <c r="Z16" s="220">
        <v>12.6</v>
      </c>
      <c r="AA16" s="220">
        <v>11.4</v>
      </c>
      <c r="AB16" s="220">
        <v>13.4</v>
      </c>
      <c r="AC16" s="220">
        <v>4.6</v>
      </c>
      <c r="AD16" s="210" t="s">
        <v>19</v>
      </c>
      <c r="AE16" s="210" t="s">
        <v>19</v>
      </c>
      <c r="AF16" s="210" t="s">
        <v>19</v>
      </c>
      <c r="AG16" s="209" t="s">
        <v>19</v>
      </c>
      <c r="AH16" s="210" t="s">
        <v>19</v>
      </c>
      <c r="AI16" s="209" t="s">
        <v>19</v>
      </c>
      <c r="AJ16" s="210" t="s">
        <v>19</v>
      </c>
      <c r="AK16" s="210" t="s">
        <v>19</v>
      </c>
      <c r="AL16" s="210" t="s">
        <v>19</v>
      </c>
      <c r="AM16" s="210" t="s">
        <v>19</v>
      </c>
      <c r="AN16" s="286" t="s">
        <v>19</v>
      </c>
      <c r="AO16" s="210" t="s">
        <v>19</v>
      </c>
      <c r="AP16" s="209" t="s">
        <v>19</v>
      </c>
      <c r="AQ16" s="210" t="s">
        <v>19</v>
      </c>
      <c r="AR16" s="210" t="s">
        <v>19</v>
      </c>
      <c r="AS16" s="210" t="s">
        <v>19</v>
      </c>
      <c r="AT16" s="210" t="s">
        <v>19</v>
      </c>
      <c r="AU16" s="1209" t="s">
        <v>19</v>
      </c>
      <c r="AV16" s="180"/>
    </row>
    <row r="17" spans="2:48" ht="14.25">
      <c r="B17" s="13"/>
      <c r="C17" s="7" t="s">
        <v>50</v>
      </c>
      <c r="D17" s="220">
        <v>4.1</v>
      </c>
      <c r="E17" s="220">
        <v>9.7</v>
      </c>
      <c r="F17" s="220">
        <v>8.8</v>
      </c>
      <c r="G17" s="220">
        <v>7.3</v>
      </c>
      <c r="H17" s="220">
        <v>6.6</v>
      </c>
      <c r="I17" s="220">
        <v>5.4</v>
      </c>
      <c r="J17" s="220">
        <v>4</v>
      </c>
      <c r="K17" s="220">
        <v>6.8</v>
      </c>
      <c r="L17" s="220">
        <v>10.5</v>
      </c>
      <c r="M17" s="220">
        <v>7.1</v>
      </c>
      <c r="N17" s="220">
        <v>5.4</v>
      </c>
      <c r="O17" s="220">
        <v>6.7</v>
      </c>
      <c r="P17" s="220">
        <v>6</v>
      </c>
      <c r="Q17" s="220">
        <v>5.9</v>
      </c>
      <c r="R17" s="220">
        <v>6</v>
      </c>
      <c r="S17" s="220">
        <v>6.4</v>
      </c>
      <c r="T17" s="220">
        <v>4.9</v>
      </c>
      <c r="U17" s="220">
        <v>5.9</v>
      </c>
      <c r="V17" s="220">
        <v>2.6</v>
      </c>
      <c r="W17" s="220">
        <v>0.4</v>
      </c>
      <c r="X17" s="220">
        <v>3.7</v>
      </c>
      <c r="Y17" s="220">
        <v>5.4</v>
      </c>
      <c r="Z17" s="220">
        <v>5.2</v>
      </c>
      <c r="AA17" s="220">
        <v>4.3</v>
      </c>
      <c r="AB17" s="220">
        <v>11.1</v>
      </c>
      <c r="AC17" s="220">
        <v>8.5</v>
      </c>
      <c r="AD17" s="210" t="s">
        <v>19</v>
      </c>
      <c r="AE17" s="210" t="s">
        <v>19</v>
      </c>
      <c r="AF17" s="210" t="s">
        <v>19</v>
      </c>
      <c r="AG17" s="209" t="s">
        <v>19</v>
      </c>
      <c r="AH17" s="210" t="s">
        <v>19</v>
      </c>
      <c r="AI17" s="209" t="s">
        <v>19</v>
      </c>
      <c r="AJ17" s="210" t="s">
        <v>19</v>
      </c>
      <c r="AK17" s="210" t="s">
        <v>19</v>
      </c>
      <c r="AL17" s="210" t="s">
        <v>19</v>
      </c>
      <c r="AM17" s="210" t="s">
        <v>19</v>
      </c>
      <c r="AN17" s="286" t="s">
        <v>19</v>
      </c>
      <c r="AO17" s="210" t="s">
        <v>19</v>
      </c>
      <c r="AP17" s="209" t="s">
        <v>19</v>
      </c>
      <c r="AQ17" s="210" t="s">
        <v>19</v>
      </c>
      <c r="AR17" s="210" t="s">
        <v>19</v>
      </c>
      <c r="AS17" s="210" t="s">
        <v>19</v>
      </c>
      <c r="AT17" s="210" t="s">
        <v>19</v>
      </c>
      <c r="AU17" s="1209" t="s">
        <v>19</v>
      </c>
      <c r="AV17" s="180"/>
    </row>
    <row r="18" spans="2:48" ht="14.25">
      <c r="B18" s="13"/>
      <c r="C18" s="158" t="s">
        <v>51</v>
      </c>
      <c r="D18" s="299">
        <v>23.9</v>
      </c>
      <c r="E18" s="299">
        <v>24.3</v>
      </c>
      <c r="F18" s="299">
        <v>19.4</v>
      </c>
      <c r="G18" s="299">
        <v>18.7</v>
      </c>
      <c r="H18" s="299">
        <v>7.8</v>
      </c>
      <c r="I18" s="299">
        <v>7.5</v>
      </c>
      <c r="J18" s="299">
        <v>0.6</v>
      </c>
      <c r="K18" s="299">
        <v>0.4</v>
      </c>
      <c r="L18" s="299">
        <v>0.1</v>
      </c>
      <c r="M18" s="299">
        <v>1.4</v>
      </c>
      <c r="N18" s="299">
        <v>3.8</v>
      </c>
      <c r="O18" s="299">
        <v>6.7</v>
      </c>
      <c r="P18" s="299">
        <v>4.7</v>
      </c>
      <c r="Q18" s="299">
        <v>5.8</v>
      </c>
      <c r="R18" s="299">
        <v>6.2</v>
      </c>
      <c r="S18" s="299">
        <v>2.5</v>
      </c>
      <c r="T18" s="299">
        <v>6.4</v>
      </c>
      <c r="U18" s="299">
        <v>7.3</v>
      </c>
      <c r="V18" s="299">
        <v>4.8</v>
      </c>
      <c r="W18" s="299">
        <v>6</v>
      </c>
      <c r="X18" s="299">
        <v>6.1</v>
      </c>
      <c r="Y18" s="299">
        <v>5.9</v>
      </c>
      <c r="Z18" s="299">
        <v>7.4</v>
      </c>
      <c r="AA18" s="299">
        <v>7.4</v>
      </c>
      <c r="AB18" s="299">
        <v>2.3</v>
      </c>
      <c r="AC18" s="299">
        <v>7.4</v>
      </c>
      <c r="AD18" s="234" t="s">
        <v>19</v>
      </c>
      <c r="AE18" s="234" t="s">
        <v>19</v>
      </c>
      <c r="AF18" s="234" t="s">
        <v>19</v>
      </c>
      <c r="AG18" s="233" t="s">
        <v>19</v>
      </c>
      <c r="AH18" s="234" t="s">
        <v>19</v>
      </c>
      <c r="AI18" s="233" t="s">
        <v>19</v>
      </c>
      <c r="AJ18" s="234" t="s">
        <v>19</v>
      </c>
      <c r="AK18" s="234" t="s">
        <v>19</v>
      </c>
      <c r="AL18" s="234" t="s">
        <v>19</v>
      </c>
      <c r="AM18" s="234" t="s">
        <v>19</v>
      </c>
      <c r="AN18" s="290" t="s">
        <v>19</v>
      </c>
      <c r="AO18" s="234" t="s">
        <v>19</v>
      </c>
      <c r="AP18" s="233" t="s">
        <v>19</v>
      </c>
      <c r="AQ18" s="234" t="s">
        <v>19</v>
      </c>
      <c r="AR18" s="234" t="s">
        <v>19</v>
      </c>
      <c r="AS18" s="234" t="s">
        <v>19</v>
      </c>
      <c r="AT18" s="234" t="s">
        <v>19</v>
      </c>
      <c r="AU18" s="1213" t="s">
        <v>19</v>
      </c>
      <c r="AV18" s="180"/>
    </row>
    <row r="19" spans="2:48" ht="14.25">
      <c r="B19" s="10"/>
      <c r="C19" s="95" t="s">
        <v>66</v>
      </c>
      <c r="D19" s="250">
        <v>6.2</v>
      </c>
      <c r="E19" s="250">
        <v>7.8</v>
      </c>
      <c r="F19" s="250">
        <v>2.7</v>
      </c>
      <c r="G19" s="250">
        <v>3.1</v>
      </c>
      <c r="H19" s="250">
        <v>5</v>
      </c>
      <c r="I19" s="250">
        <v>3.9</v>
      </c>
      <c r="J19" s="250">
        <v>7.2</v>
      </c>
      <c r="K19" s="250">
        <v>6.7</v>
      </c>
      <c r="L19" s="250">
        <v>6.2</v>
      </c>
      <c r="M19" s="250">
        <v>5.6</v>
      </c>
      <c r="N19" s="250">
        <v>5.1</v>
      </c>
      <c r="O19" s="250">
        <v>4.2</v>
      </c>
      <c r="P19" s="250">
        <v>4</v>
      </c>
      <c r="Q19" s="250">
        <v>5.6</v>
      </c>
      <c r="R19" s="250">
        <v>6.9</v>
      </c>
      <c r="S19" s="250">
        <v>4.2</v>
      </c>
      <c r="T19" s="250">
        <v>4.9</v>
      </c>
      <c r="U19" s="250">
        <v>4.9</v>
      </c>
      <c r="V19" s="250">
        <v>9.8</v>
      </c>
      <c r="W19" s="250">
        <v>4.5</v>
      </c>
      <c r="X19" s="250">
        <v>5.5</v>
      </c>
      <c r="Y19" s="250">
        <v>5</v>
      </c>
      <c r="Z19" s="250">
        <v>4.7</v>
      </c>
      <c r="AA19" s="250">
        <v>4.9</v>
      </c>
      <c r="AB19" s="250">
        <v>6.5</v>
      </c>
      <c r="AC19" s="250">
        <v>5.7</v>
      </c>
      <c r="AD19" s="300">
        <v>4.5</v>
      </c>
      <c r="AE19" s="300">
        <v>4.6</v>
      </c>
      <c r="AF19" s="300">
        <v>4.9</v>
      </c>
      <c r="AG19" s="250">
        <v>6.3</v>
      </c>
      <c r="AH19" s="214" t="s">
        <v>19</v>
      </c>
      <c r="AI19" s="213" t="s">
        <v>19</v>
      </c>
      <c r="AJ19" s="214" t="s">
        <v>19</v>
      </c>
      <c r="AK19" s="214" t="s">
        <v>19</v>
      </c>
      <c r="AL19" s="214" t="s">
        <v>19</v>
      </c>
      <c r="AM19" s="214" t="s">
        <v>19</v>
      </c>
      <c r="AN19" s="287" t="s">
        <v>19</v>
      </c>
      <c r="AO19" s="214" t="s">
        <v>19</v>
      </c>
      <c r="AP19" s="213" t="s">
        <v>19</v>
      </c>
      <c r="AQ19" s="214" t="s">
        <v>19</v>
      </c>
      <c r="AR19" s="214" t="s">
        <v>19</v>
      </c>
      <c r="AS19" s="214" t="s">
        <v>19</v>
      </c>
      <c r="AT19" s="214" t="s">
        <v>19</v>
      </c>
      <c r="AU19" s="1210" t="s">
        <v>19</v>
      </c>
      <c r="AV19" s="180"/>
    </row>
    <row r="20" spans="2:48" ht="14.25">
      <c r="B20" s="3">
        <v>4</v>
      </c>
      <c r="C20" s="4" t="s">
        <v>17</v>
      </c>
      <c r="D20" s="318" t="s">
        <v>19</v>
      </c>
      <c r="E20" s="318" t="s">
        <v>19</v>
      </c>
      <c r="F20" s="318" t="s">
        <v>19</v>
      </c>
      <c r="G20" s="318" t="s">
        <v>19</v>
      </c>
      <c r="H20" s="318" t="s">
        <v>19</v>
      </c>
      <c r="I20" s="318" t="s">
        <v>19</v>
      </c>
      <c r="J20" s="318" t="s">
        <v>19</v>
      </c>
      <c r="K20" s="318" t="s">
        <v>19</v>
      </c>
      <c r="L20" s="318" t="s">
        <v>19</v>
      </c>
      <c r="M20" s="318" t="s">
        <v>19</v>
      </c>
      <c r="N20" s="318" t="s">
        <v>221</v>
      </c>
      <c r="O20" s="318" t="s">
        <v>19</v>
      </c>
      <c r="P20" s="318" t="s">
        <v>19</v>
      </c>
      <c r="Q20" s="318" t="s">
        <v>19</v>
      </c>
      <c r="R20" s="318" t="s">
        <v>19</v>
      </c>
      <c r="S20" s="318" t="s">
        <v>19</v>
      </c>
      <c r="T20" s="318" t="s">
        <v>19</v>
      </c>
      <c r="U20" s="318" t="s">
        <v>19</v>
      </c>
      <c r="V20" s="318" t="s">
        <v>19</v>
      </c>
      <c r="W20" s="318" t="s">
        <v>19</v>
      </c>
      <c r="X20" s="318" t="s">
        <v>19</v>
      </c>
      <c r="Y20" s="318" t="s">
        <v>19</v>
      </c>
      <c r="Z20" s="321" t="s">
        <v>19</v>
      </c>
      <c r="AA20" s="321" t="s">
        <v>19</v>
      </c>
      <c r="AB20" s="321" t="s">
        <v>19</v>
      </c>
      <c r="AC20" s="322">
        <v>3.8</v>
      </c>
      <c r="AD20" s="323">
        <v>3.7</v>
      </c>
      <c r="AE20" s="323">
        <v>0.6</v>
      </c>
      <c r="AF20" s="323">
        <v>0.5</v>
      </c>
      <c r="AG20" s="319">
        <v>0.7</v>
      </c>
      <c r="AH20" s="320">
        <v>1.7</v>
      </c>
      <c r="AI20" s="319">
        <v>2.9</v>
      </c>
      <c r="AJ20" s="320">
        <v>2.8</v>
      </c>
      <c r="AK20" s="320">
        <v>3.1</v>
      </c>
      <c r="AL20" s="320">
        <v>2.1</v>
      </c>
      <c r="AM20" s="320">
        <v>1.6</v>
      </c>
      <c r="AN20" s="334">
        <v>1.6</v>
      </c>
      <c r="AO20" s="320">
        <v>3.9</v>
      </c>
      <c r="AP20" s="319">
        <v>3.4</v>
      </c>
      <c r="AQ20" s="320">
        <v>3.3</v>
      </c>
      <c r="AR20" s="320">
        <v>3.2</v>
      </c>
      <c r="AS20" s="320">
        <v>3.3</v>
      </c>
      <c r="AT20" s="320">
        <v>7.2</v>
      </c>
      <c r="AU20" s="1207">
        <v>3.6</v>
      </c>
      <c r="AV20" s="180"/>
    </row>
    <row r="21" spans="2:48" ht="14.25">
      <c r="B21" s="11"/>
      <c r="C21" s="5" t="s">
        <v>17</v>
      </c>
      <c r="D21" s="204">
        <v>8.3</v>
      </c>
      <c r="E21" s="204">
        <v>9.9</v>
      </c>
      <c r="F21" s="204">
        <v>5.3</v>
      </c>
      <c r="G21" s="204">
        <v>10.2</v>
      </c>
      <c r="H21" s="204">
        <v>10.7</v>
      </c>
      <c r="I21" s="204">
        <v>9.1</v>
      </c>
      <c r="J21" s="204">
        <v>7.5</v>
      </c>
      <c r="K21" s="204">
        <v>7.5</v>
      </c>
      <c r="L21" s="204">
        <v>7.1</v>
      </c>
      <c r="M21" s="204">
        <v>4.8</v>
      </c>
      <c r="N21" s="204">
        <v>4.1</v>
      </c>
      <c r="O21" s="204">
        <v>3.9</v>
      </c>
      <c r="P21" s="204">
        <v>4.1</v>
      </c>
      <c r="Q21" s="204">
        <v>2.9</v>
      </c>
      <c r="R21" s="204">
        <v>5.1</v>
      </c>
      <c r="S21" s="204">
        <v>4.7</v>
      </c>
      <c r="T21" s="204">
        <v>5.4</v>
      </c>
      <c r="U21" s="204">
        <v>4.8</v>
      </c>
      <c r="V21" s="204">
        <v>5.9</v>
      </c>
      <c r="W21" s="204">
        <v>5.1</v>
      </c>
      <c r="X21" s="204">
        <v>5.3</v>
      </c>
      <c r="Y21" s="204">
        <v>5.1</v>
      </c>
      <c r="Z21" s="204">
        <v>4.5</v>
      </c>
      <c r="AA21" s="204">
        <v>4.9</v>
      </c>
      <c r="AB21" s="204">
        <v>5.7</v>
      </c>
      <c r="AC21" s="209" t="s">
        <v>19</v>
      </c>
      <c r="AD21" s="210" t="s">
        <v>19</v>
      </c>
      <c r="AE21" s="210" t="s">
        <v>19</v>
      </c>
      <c r="AF21" s="210" t="s">
        <v>19</v>
      </c>
      <c r="AG21" s="209" t="s">
        <v>19</v>
      </c>
      <c r="AH21" s="210" t="s">
        <v>19</v>
      </c>
      <c r="AI21" s="209" t="s">
        <v>19</v>
      </c>
      <c r="AJ21" s="210" t="s">
        <v>19</v>
      </c>
      <c r="AK21" s="210" t="s">
        <v>19</v>
      </c>
      <c r="AL21" s="210" t="s">
        <v>19</v>
      </c>
      <c r="AM21" s="210" t="s">
        <v>19</v>
      </c>
      <c r="AN21" s="286" t="s">
        <v>19</v>
      </c>
      <c r="AO21" s="210" t="s">
        <v>19</v>
      </c>
      <c r="AP21" s="209" t="s">
        <v>19</v>
      </c>
      <c r="AQ21" s="210" t="s">
        <v>19</v>
      </c>
      <c r="AR21" s="210" t="s">
        <v>19</v>
      </c>
      <c r="AS21" s="210" t="s">
        <v>19</v>
      </c>
      <c r="AT21" s="210" t="s">
        <v>19</v>
      </c>
      <c r="AU21" s="1209" t="s">
        <v>19</v>
      </c>
      <c r="AV21" s="180"/>
    </row>
    <row r="22" spans="2:48" ht="14.25">
      <c r="B22" s="6"/>
      <c r="C22" s="7" t="s">
        <v>63</v>
      </c>
      <c r="D22" s="208">
        <v>3.4</v>
      </c>
      <c r="E22" s="208">
        <v>3.8</v>
      </c>
      <c r="F22" s="208">
        <v>4.9</v>
      </c>
      <c r="G22" s="208">
        <v>7</v>
      </c>
      <c r="H22" s="208">
        <v>6.4</v>
      </c>
      <c r="I22" s="208">
        <v>5.4</v>
      </c>
      <c r="J22" s="208">
        <v>6.6</v>
      </c>
      <c r="K22" s="208">
        <v>6.4</v>
      </c>
      <c r="L22" s="208">
        <v>5.4</v>
      </c>
      <c r="M22" s="208">
        <v>5.6</v>
      </c>
      <c r="N22" s="208">
        <v>5.8</v>
      </c>
      <c r="O22" s="208">
        <v>7</v>
      </c>
      <c r="P22" s="208">
        <v>7.2</v>
      </c>
      <c r="Q22" s="208">
        <v>5.5</v>
      </c>
      <c r="R22" s="208">
        <v>5.7</v>
      </c>
      <c r="S22" s="208">
        <v>6.7</v>
      </c>
      <c r="T22" s="208">
        <v>5.3</v>
      </c>
      <c r="U22" s="208">
        <v>5.6</v>
      </c>
      <c r="V22" s="208">
        <v>5.1</v>
      </c>
      <c r="W22" s="208">
        <v>5.7</v>
      </c>
      <c r="X22" s="208">
        <v>5.3</v>
      </c>
      <c r="Y22" s="208">
        <v>8.1</v>
      </c>
      <c r="Z22" s="208">
        <v>5.9</v>
      </c>
      <c r="AA22" s="208">
        <v>7.3</v>
      </c>
      <c r="AB22" s="208">
        <v>5.9</v>
      </c>
      <c r="AC22" s="209" t="s">
        <v>19</v>
      </c>
      <c r="AD22" s="210" t="s">
        <v>19</v>
      </c>
      <c r="AE22" s="210" t="s">
        <v>19</v>
      </c>
      <c r="AF22" s="210" t="s">
        <v>19</v>
      </c>
      <c r="AG22" s="209" t="s">
        <v>19</v>
      </c>
      <c r="AH22" s="210" t="s">
        <v>19</v>
      </c>
      <c r="AI22" s="209" t="s">
        <v>19</v>
      </c>
      <c r="AJ22" s="210" t="s">
        <v>19</v>
      </c>
      <c r="AK22" s="210" t="s">
        <v>19</v>
      </c>
      <c r="AL22" s="210" t="s">
        <v>19</v>
      </c>
      <c r="AM22" s="210" t="s">
        <v>19</v>
      </c>
      <c r="AN22" s="286" t="s">
        <v>19</v>
      </c>
      <c r="AO22" s="210" t="s">
        <v>19</v>
      </c>
      <c r="AP22" s="209" t="s">
        <v>19</v>
      </c>
      <c r="AQ22" s="210" t="s">
        <v>19</v>
      </c>
      <c r="AR22" s="210" t="s">
        <v>19</v>
      </c>
      <c r="AS22" s="210" t="s">
        <v>19</v>
      </c>
      <c r="AT22" s="210" t="s">
        <v>19</v>
      </c>
      <c r="AU22" s="1209" t="s">
        <v>19</v>
      </c>
      <c r="AV22" s="180"/>
    </row>
    <row r="23" spans="2:48" ht="14.25">
      <c r="B23" s="6"/>
      <c r="C23" s="7" t="s">
        <v>65</v>
      </c>
      <c r="D23" s="208">
        <v>3.2</v>
      </c>
      <c r="E23" s="208">
        <v>1.9</v>
      </c>
      <c r="F23" s="208">
        <v>2.4</v>
      </c>
      <c r="G23" s="208">
        <v>2.9</v>
      </c>
      <c r="H23" s="208">
        <v>4.8</v>
      </c>
      <c r="I23" s="208">
        <v>6.8</v>
      </c>
      <c r="J23" s="208">
        <v>5.5</v>
      </c>
      <c r="K23" s="208">
        <v>4</v>
      </c>
      <c r="L23" s="208">
        <v>3.9</v>
      </c>
      <c r="M23" s="208">
        <v>4.1</v>
      </c>
      <c r="N23" s="208">
        <v>2.9</v>
      </c>
      <c r="O23" s="208">
        <v>4.7</v>
      </c>
      <c r="P23" s="208">
        <v>2.3</v>
      </c>
      <c r="Q23" s="208">
        <v>2.3</v>
      </c>
      <c r="R23" s="208">
        <v>4</v>
      </c>
      <c r="S23" s="208">
        <v>5.2</v>
      </c>
      <c r="T23" s="208">
        <v>4.7</v>
      </c>
      <c r="U23" s="208">
        <v>3.3</v>
      </c>
      <c r="V23" s="208">
        <v>3.7</v>
      </c>
      <c r="W23" s="208">
        <v>3.8</v>
      </c>
      <c r="X23" s="208">
        <v>4.6</v>
      </c>
      <c r="Y23" s="208">
        <v>7.1</v>
      </c>
      <c r="Z23" s="208">
        <v>7.2</v>
      </c>
      <c r="AA23" s="208">
        <v>3.4</v>
      </c>
      <c r="AB23" s="208">
        <v>6.4</v>
      </c>
      <c r="AC23" s="209" t="s">
        <v>19</v>
      </c>
      <c r="AD23" s="210" t="s">
        <v>19</v>
      </c>
      <c r="AE23" s="210" t="s">
        <v>19</v>
      </c>
      <c r="AF23" s="210" t="s">
        <v>19</v>
      </c>
      <c r="AG23" s="209" t="s">
        <v>19</v>
      </c>
      <c r="AH23" s="210" t="s">
        <v>19</v>
      </c>
      <c r="AI23" s="209" t="s">
        <v>19</v>
      </c>
      <c r="AJ23" s="210" t="s">
        <v>19</v>
      </c>
      <c r="AK23" s="210" t="s">
        <v>19</v>
      </c>
      <c r="AL23" s="210" t="s">
        <v>19</v>
      </c>
      <c r="AM23" s="210" t="s">
        <v>19</v>
      </c>
      <c r="AN23" s="286" t="s">
        <v>19</v>
      </c>
      <c r="AO23" s="210" t="s">
        <v>19</v>
      </c>
      <c r="AP23" s="209" t="s">
        <v>19</v>
      </c>
      <c r="AQ23" s="210" t="s">
        <v>19</v>
      </c>
      <c r="AR23" s="210" t="s">
        <v>19</v>
      </c>
      <c r="AS23" s="210" t="s">
        <v>19</v>
      </c>
      <c r="AT23" s="210" t="s">
        <v>19</v>
      </c>
      <c r="AU23" s="1209" t="s">
        <v>19</v>
      </c>
      <c r="AV23" s="180"/>
    </row>
    <row r="24" spans="2:48" ht="14.25">
      <c r="B24" s="6"/>
      <c r="C24" s="7" t="s">
        <v>67</v>
      </c>
      <c r="D24" s="208">
        <v>17.9</v>
      </c>
      <c r="E24" s="208">
        <v>8.6</v>
      </c>
      <c r="F24" s="208">
        <v>7.5</v>
      </c>
      <c r="G24" s="208">
        <v>10.1</v>
      </c>
      <c r="H24" s="208">
        <v>10</v>
      </c>
      <c r="I24" s="208">
        <v>7.3</v>
      </c>
      <c r="J24" s="208">
        <v>6.7</v>
      </c>
      <c r="K24" s="208">
        <v>9.2</v>
      </c>
      <c r="L24" s="208">
        <v>12.3</v>
      </c>
      <c r="M24" s="208">
        <v>10.9</v>
      </c>
      <c r="N24" s="208">
        <v>8.5</v>
      </c>
      <c r="O24" s="208">
        <v>5</v>
      </c>
      <c r="P24" s="208">
        <v>4.8</v>
      </c>
      <c r="Q24" s="208">
        <v>5</v>
      </c>
      <c r="R24" s="208">
        <v>5.8</v>
      </c>
      <c r="S24" s="208">
        <v>7.4</v>
      </c>
      <c r="T24" s="208">
        <v>13.2</v>
      </c>
      <c r="U24" s="208">
        <v>8.3</v>
      </c>
      <c r="V24" s="208">
        <v>9.2</v>
      </c>
      <c r="W24" s="208">
        <v>21.2</v>
      </c>
      <c r="X24" s="208">
        <v>19.4</v>
      </c>
      <c r="Y24" s="208">
        <v>18.2</v>
      </c>
      <c r="Z24" s="208">
        <v>18.1</v>
      </c>
      <c r="AA24" s="208">
        <v>15.5</v>
      </c>
      <c r="AB24" s="208">
        <v>3.8</v>
      </c>
      <c r="AC24" s="209" t="s">
        <v>19</v>
      </c>
      <c r="AD24" s="210" t="s">
        <v>19</v>
      </c>
      <c r="AE24" s="210" t="s">
        <v>19</v>
      </c>
      <c r="AF24" s="210" t="s">
        <v>19</v>
      </c>
      <c r="AG24" s="209" t="s">
        <v>19</v>
      </c>
      <c r="AH24" s="210" t="s">
        <v>19</v>
      </c>
      <c r="AI24" s="209" t="s">
        <v>19</v>
      </c>
      <c r="AJ24" s="210" t="s">
        <v>19</v>
      </c>
      <c r="AK24" s="210" t="s">
        <v>19</v>
      </c>
      <c r="AL24" s="210" t="s">
        <v>19</v>
      </c>
      <c r="AM24" s="210" t="s">
        <v>19</v>
      </c>
      <c r="AN24" s="286" t="s">
        <v>19</v>
      </c>
      <c r="AO24" s="210" t="s">
        <v>19</v>
      </c>
      <c r="AP24" s="209" t="s">
        <v>19</v>
      </c>
      <c r="AQ24" s="210" t="s">
        <v>19</v>
      </c>
      <c r="AR24" s="210" t="s">
        <v>19</v>
      </c>
      <c r="AS24" s="210" t="s">
        <v>19</v>
      </c>
      <c r="AT24" s="210" t="s">
        <v>19</v>
      </c>
      <c r="AU24" s="1209" t="s">
        <v>19</v>
      </c>
      <c r="AV24" s="180"/>
    </row>
    <row r="25" spans="2:48" ht="14.25">
      <c r="B25" s="6"/>
      <c r="C25" s="7" t="s">
        <v>68</v>
      </c>
      <c r="D25" s="208">
        <v>4.8</v>
      </c>
      <c r="E25" s="208">
        <v>3.6</v>
      </c>
      <c r="F25" s="208">
        <v>0.7</v>
      </c>
      <c r="G25" s="208">
        <v>2.8</v>
      </c>
      <c r="H25" s="208">
        <v>6.5</v>
      </c>
      <c r="I25" s="208">
        <v>3.6</v>
      </c>
      <c r="J25" s="208">
        <v>5.4</v>
      </c>
      <c r="K25" s="208">
        <v>3.8</v>
      </c>
      <c r="L25" s="208">
        <v>4.3</v>
      </c>
      <c r="M25" s="208">
        <v>4.3</v>
      </c>
      <c r="N25" s="208">
        <v>4</v>
      </c>
      <c r="O25" s="208">
        <v>3</v>
      </c>
      <c r="P25" s="208">
        <v>2.7</v>
      </c>
      <c r="Q25" s="208">
        <v>2.8</v>
      </c>
      <c r="R25" s="208">
        <v>3.5</v>
      </c>
      <c r="S25" s="208">
        <v>2.6</v>
      </c>
      <c r="T25" s="208">
        <v>2</v>
      </c>
      <c r="U25" s="208">
        <v>2.7</v>
      </c>
      <c r="V25" s="208">
        <v>2.2</v>
      </c>
      <c r="W25" s="208">
        <v>2.2</v>
      </c>
      <c r="X25" s="208">
        <v>2.4</v>
      </c>
      <c r="Y25" s="208">
        <v>2.2</v>
      </c>
      <c r="Z25" s="208">
        <v>1.9</v>
      </c>
      <c r="AA25" s="208">
        <v>3</v>
      </c>
      <c r="AB25" s="208">
        <v>3.7</v>
      </c>
      <c r="AC25" s="209" t="s">
        <v>19</v>
      </c>
      <c r="AD25" s="210" t="s">
        <v>19</v>
      </c>
      <c r="AE25" s="210" t="s">
        <v>19</v>
      </c>
      <c r="AF25" s="210" t="s">
        <v>19</v>
      </c>
      <c r="AG25" s="209" t="s">
        <v>19</v>
      </c>
      <c r="AH25" s="210" t="s">
        <v>19</v>
      </c>
      <c r="AI25" s="209" t="s">
        <v>19</v>
      </c>
      <c r="AJ25" s="210" t="s">
        <v>19</v>
      </c>
      <c r="AK25" s="210" t="s">
        <v>19</v>
      </c>
      <c r="AL25" s="210" t="s">
        <v>19</v>
      </c>
      <c r="AM25" s="210" t="s">
        <v>19</v>
      </c>
      <c r="AN25" s="286" t="s">
        <v>19</v>
      </c>
      <c r="AO25" s="210" t="s">
        <v>19</v>
      </c>
      <c r="AP25" s="209" t="s">
        <v>19</v>
      </c>
      <c r="AQ25" s="210" t="s">
        <v>19</v>
      </c>
      <c r="AR25" s="210" t="s">
        <v>19</v>
      </c>
      <c r="AS25" s="210" t="s">
        <v>19</v>
      </c>
      <c r="AT25" s="210" t="s">
        <v>19</v>
      </c>
      <c r="AU25" s="1209" t="s">
        <v>19</v>
      </c>
      <c r="AV25" s="180"/>
    </row>
    <row r="26" spans="2:48" ht="14.25">
      <c r="B26" s="6"/>
      <c r="C26" s="7" t="s">
        <v>69</v>
      </c>
      <c r="D26" s="208">
        <v>7.9</v>
      </c>
      <c r="E26" s="208">
        <v>6.5</v>
      </c>
      <c r="F26" s="208">
        <v>5.8</v>
      </c>
      <c r="G26" s="208">
        <v>6.6</v>
      </c>
      <c r="H26" s="208">
        <v>4.7</v>
      </c>
      <c r="I26" s="208">
        <v>4.4</v>
      </c>
      <c r="J26" s="208">
        <v>3.8</v>
      </c>
      <c r="K26" s="208">
        <v>6.6</v>
      </c>
      <c r="L26" s="208">
        <v>9.2</v>
      </c>
      <c r="M26" s="208">
        <v>8.1</v>
      </c>
      <c r="N26" s="208">
        <v>8.5</v>
      </c>
      <c r="O26" s="208">
        <v>6.3</v>
      </c>
      <c r="P26" s="208">
        <v>3.5</v>
      </c>
      <c r="Q26" s="208">
        <v>2.4</v>
      </c>
      <c r="R26" s="208">
        <v>5.1</v>
      </c>
      <c r="S26" s="208">
        <v>2.8</v>
      </c>
      <c r="T26" s="208">
        <v>5.1</v>
      </c>
      <c r="U26" s="208">
        <v>3.3</v>
      </c>
      <c r="V26" s="208">
        <v>4.1</v>
      </c>
      <c r="W26" s="208">
        <v>3.6</v>
      </c>
      <c r="X26" s="208">
        <v>4.8</v>
      </c>
      <c r="Y26" s="208">
        <v>4.9</v>
      </c>
      <c r="Z26" s="208">
        <v>5.7</v>
      </c>
      <c r="AA26" s="208">
        <v>5.2</v>
      </c>
      <c r="AB26" s="208">
        <v>5.7</v>
      </c>
      <c r="AC26" s="209" t="s">
        <v>19</v>
      </c>
      <c r="AD26" s="210" t="s">
        <v>19</v>
      </c>
      <c r="AE26" s="210" t="s">
        <v>19</v>
      </c>
      <c r="AF26" s="210" t="s">
        <v>19</v>
      </c>
      <c r="AG26" s="209" t="s">
        <v>19</v>
      </c>
      <c r="AH26" s="210" t="s">
        <v>19</v>
      </c>
      <c r="AI26" s="209" t="s">
        <v>19</v>
      </c>
      <c r="AJ26" s="210" t="s">
        <v>19</v>
      </c>
      <c r="AK26" s="210" t="s">
        <v>19</v>
      </c>
      <c r="AL26" s="210" t="s">
        <v>19</v>
      </c>
      <c r="AM26" s="210" t="s">
        <v>19</v>
      </c>
      <c r="AN26" s="286" t="s">
        <v>19</v>
      </c>
      <c r="AO26" s="210" t="s">
        <v>19</v>
      </c>
      <c r="AP26" s="209" t="s">
        <v>19</v>
      </c>
      <c r="AQ26" s="210" t="s">
        <v>19</v>
      </c>
      <c r="AR26" s="210" t="s">
        <v>19</v>
      </c>
      <c r="AS26" s="210" t="s">
        <v>19</v>
      </c>
      <c r="AT26" s="210" t="s">
        <v>19</v>
      </c>
      <c r="AU26" s="1209" t="s">
        <v>19</v>
      </c>
      <c r="AV26" s="180"/>
    </row>
    <row r="27" spans="2:48" ht="14.25">
      <c r="B27" s="3"/>
      <c r="C27" s="8" t="s">
        <v>70</v>
      </c>
      <c r="D27" s="212">
        <v>12.6</v>
      </c>
      <c r="E27" s="212">
        <v>15.7</v>
      </c>
      <c r="F27" s="212">
        <v>6.2</v>
      </c>
      <c r="G27" s="212">
        <v>5.7</v>
      </c>
      <c r="H27" s="212">
        <v>8.5</v>
      </c>
      <c r="I27" s="212">
        <v>5.8</v>
      </c>
      <c r="J27" s="212">
        <v>5.1</v>
      </c>
      <c r="K27" s="212">
        <v>5.7</v>
      </c>
      <c r="L27" s="212">
        <v>5</v>
      </c>
      <c r="M27" s="212">
        <v>4</v>
      </c>
      <c r="N27" s="212">
        <v>3.1</v>
      </c>
      <c r="O27" s="212">
        <v>3.5</v>
      </c>
      <c r="P27" s="212">
        <v>3</v>
      </c>
      <c r="Q27" s="212">
        <v>4.1</v>
      </c>
      <c r="R27" s="212">
        <v>4</v>
      </c>
      <c r="S27" s="212">
        <v>3.5</v>
      </c>
      <c r="T27" s="212">
        <v>4.6</v>
      </c>
      <c r="U27" s="212">
        <v>3.5</v>
      </c>
      <c r="V27" s="212">
        <v>3.1</v>
      </c>
      <c r="W27" s="212">
        <v>3.3</v>
      </c>
      <c r="X27" s="212">
        <v>2.3</v>
      </c>
      <c r="Y27" s="212">
        <v>2</v>
      </c>
      <c r="Z27" s="212">
        <v>1.5</v>
      </c>
      <c r="AA27" s="212">
        <v>2</v>
      </c>
      <c r="AB27" s="212">
        <v>2.3</v>
      </c>
      <c r="AC27" s="209" t="s">
        <v>19</v>
      </c>
      <c r="AD27" s="210" t="s">
        <v>19</v>
      </c>
      <c r="AE27" s="210" t="s">
        <v>19</v>
      </c>
      <c r="AF27" s="210" t="s">
        <v>19</v>
      </c>
      <c r="AG27" s="209" t="s">
        <v>19</v>
      </c>
      <c r="AH27" s="210" t="s">
        <v>19</v>
      </c>
      <c r="AI27" s="209" t="s">
        <v>19</v>
      </c>
      <c r="AJ27" s="210" t="s">
        <v>19</v>
      </c>
      <c r="AK27" s="210" t="s">
        <v>19</v>
      </c>
      <c r="AL27" s="210" t="s">
        <v>19</v>
      </c>
      <c r="AM27" s="210" t="s">
        <v>19</v>
      </c>
      <c r="AN27" s="286" t="s">
        <v>19</v>
      </c>
      <c r="AO27" s="210" t="s">
        <v>19</v>
      </c>
      <c r="AP27" s="209" t="s">
        <v>19</v>
      </c>
      <c r="AQ27" s="210" t="s">
        <v>19</v>
      </c>
      <c r="AR27" s="210" t="s">
        <v>19</v>
      </c>
      <c r="AS27" s="210" t="s">
        <v>19</v>
      </c>
      <c r="AT27" s="210" t="s">
        <v>19</v>
      </c>
      <c r="AU27" s="1209" t="s">
        <v>19</v>
      </c>
      <c r="AV27" s="180"/>
    </row>
    <row r="28" spans="2:48" ht="14.25">
      <c r="B28" s="3">
        <v>5</v>
      </c>
      <c r="C28" s="12" t="s">
        <v>20</v>
      </c>
      <c r="D28" s="216">
        <v>3.1</v>
      </c>
      <c r="E28" s="216">
        <v>3.5</v>
      </c>
      <c r="F28" s="216">
        <v>4.4</v>
      </c>
      <c r="G28" s="216">
        <v>1.7</v>
      </c>
      <c r="H28" s="216">
        <v>0.8</v>
      </c>
      <c r="I28" s="216">
        <v>0.9</v>
      </c>
      <c r="J28" s="216">
        <v>-2.7</v>
      </c>
      <c r="K28" s="216">
        <v>-4</v>
      </c>
      <c r="L28" s="216">
        <v>-3</v>
      </c>
      <c r="M28" s="216">
        <v>-1.1</v>
      </c>
      <c r="N28" s="216">
        <v>0.2</v>
      </c>
      <c r="O28" s="216">
        <v>0.5</v>
      </c>
      <c r="P28" s="216">
        <v>0.7</v>
      </c>
      <c r="Q28" s="216">
        <v>1</v>
      </c>
      <c r="R28" s="216">
        <v>1.1</v>
      </c>
      <c r="S28" s="216">
        <v>2.6</v>
      </c>
      <c r="T28" s="216">
        <v>1.4</v>
      </c>
      <c r="U28" s="216">
        <v>1.3</v>
      </c>
      <c r="V28" s="216">
        <v>2.2</v>
      </c>
      <c r="W28" s="216">
        <v>1.7</v>
      </c>
      <c r="X28" s="216">
        <v>1.9</v>
      </c>
      <c r="Y28" s="216">
        <v>4.4</v>
      </c>
      <c r="Z28" s="216">
        <v>3</v>
      </c>
      <c r="AA28" s="216">
        <v>3.2</v>
      </c>
      <c r="AB28" s="216">
        <v>5.3</v>
      </c>
      <c r="AC28" s="222">
        <v>7.9</v>
      </c>
      <c r="AD28" s="223">
        <v>2.9</v>
      </c>
      <c r="AE28" s="223">
        <v>3.9</v>
      </c>
      <c r="AF28" s="223">
        <v>2.9</v>
      </c>
      <c r="AG28" s="222">
        <v>3.8</v>
      </c>
      <c r="AH28" s="223">
        <v>3.7</v>
      </c>
      <c r="AI28" s="222">
        <v>8.1</v>
      </c>
      <c r="AJ28" s="223">
        <v>7</v>
      </c>
      <c r="AK28" s="223">
        <v>4.7</v>
      </c>
      <c r="AL28" s="223">
        <v>7.1</v>
      </c>
      <c r="AM28" s="223">
        <v>6.6</v>
      </c>
      <c r="AN28" s="291">
        <v>5.6</v>
      </c>
      <c r="AO28" s="223">
        <v>5.2</v>
      </c>
      <c r="AP28" s="222">
        <v>5.2</v>
      </c>
      <c r="AQ28" s="223">
        <v>4.5</v>
      </c>
      <c r="AR28" s="223">
        <v>4.4</v>
      </c>
      <c r="AS28" s="223">
        <v>8</v>
      </c>
      <c r="AT28" s="223">
        <v>6.6</v>
      </c>
      <c r="AU28" s="1214">
        <v>8.6</v>
      </c>
      <c r="AV28" s="180"/>
    </row>
    <row r="29" spans="2:48" ht="14.25">
      <c r="B29" s="3">
        <v>6</v>
      </c>
      <c r="C29" s="12" t="s">
        <v>21</v>
      </c>
      <c r="D29" s="224">
        <v>-29.9</v>
      </c>
      <c r="E29" s="224">
        <v>-10.5</v>
      </c>
      <c r="F29" s="224">
        <v>-1.3</v>
      </c>
      <c r="G29" s="224">
        <v>9.3</v>
      </c>
      <c r="H29" s="224">
        <v>6</v>
      </c>
      <c r="I29" s="224">
        <v>7.9</v>
      </c>
      <c r="J29" s="224">
        <v>2.7</v>
      </c>
      <c r="K29" s="224">
        <v>3.6</v>
      </c>
      <c r="L29" s="224">
        <v>4.8</v>
      </c>
      <c r="M29" s="224">
        <v>2.2</v>
      </c>
      <c r="N29" s="224">
        <v>0.7</v>
      </c>
      <c r="O29" s="224">
        <v>1.7</v>
      </c>
      <c r="P29" s="224">
        <v>2</v>
      </c>
      <c r="Q29" s="224">
        <v>0.1</v>
      </c>
      <c r="R29" s="224">
        <v>3.4</v>
      </c>
      <c r="S29" s="224">
        <v>3.9</v>
      </c>
      <c r="T29" s="224">
        <v>3.5</v>
      </c>
      <c r="U29" s="224">
        <v>3.2</v>
      </c>
      <c r="V29" s="224">
        <v>3.4</v>
      </c>
      <c r="W29" s="224">
        <v>2.7</v>
      </c>
      <c r="X29" s="224">
        <v>9</v>
      </c>
      <c r="Y29" s="224">
        <v>4.8</v>
      </c>
      <c r="Z29" s="224">
        <v>4.2</v>
      </c>
      <c r="AA29" s="224">
        <v>1.5</v>
      </c>
      <c r="AB29" s="224">
        <v>5.1</v>
      </c>
      <c r="AC29" s="225">
        <v>7.1</v>
      </c>
      <c r="AD29" s="226">
        <v>4.5</v>
      </c>
      <c r="AE29" s="226">
        <v>4.5</v>
      </c>
      <c r="AF29" s="226">
        <v>4.1</v>
      </c>
      <c r="AG29" s="225">
        <v>4.2</v>
      </c>
      <c r="AH29" s="226">
        <v>4.6</v>
      </c>
      <c r="AI29" s="225">
        <v>4.7</v>
      </c>
      <c r="AJ29" s="226">
        <v>5.4</v>
      </c>
      <c r="AK29" s="226">
        <v>7.2</v>
      </c>
      <c r="AL29" s="226">
        <v>5.4</v>
      </c>
      <c r="AM29" s="226">
        <v>4.9</v>
      </c>
      <c r="AN29" s="337">
        <v>5.1</v>
      </c>
      <c r="AO29" s="226">
        <v>3.8</v>
      </c>
      <c r="AP29" s="225">
        <v>5.4</v>
      </c>
      <c r="AQ29" s="226">
        <v>4.7</v>
      </c>
      <c r="AR29" s="226">
        <v>5.7</v>
      </c>
      <c r="AS29" s="226">
        <v>7.1</v>
      </c>
      <c r="AT29" s="226">
        <v>8.3</v>
      </c>
      <c r="AU29" s="1215">
        <v>6.9</v>
      </c>
      <c r="AV29" s="180"/>
    </row>
    <row r="30" spans="2:48" ht="14.25">
      <c r="B30" s="3">
        <v>7</v>
      </c>
      <c r="C30" s="12" t="s">
        <v>22</v>
      </c>
      <c r="D30" s="224" t="s">
        <v>19</v>
      </c>
      <c r="E30" s="224" t="s">
        <v>19</v>
      </c>
      <c r="F30" s="224" t="s">
        <v>19</v>
      </c>
      <c r="G30" s="224" t="s">
        <v>19</v>
      </c>
      <c r="H30" s="224" t="s">
        <v>19</v>
      </c>
      <c r="I30" s="224" t="s">
        <v>19</v>
      </c>
      <c r="J30" s="224" t="s">
        <v>19</v>
      </c>
      <c r="K30" s="224" t="s">
        <v>19</v>
      </c>
      <c r="L30" s="224" t="s">
        <v>19</v>
      </c>
      <c r="M30" s="224" t="s">
        <v>19</v>
      </c>
      <c r="N30" s="224" t="s">
        <v>19</v>
      </c>
      <c r="O30" s="321" t="s">
        <v>19</v>
      </c>
      <c r="P30" s="321" t="s">
        <v>19</v>
      </c>
      <c r="Q30" s="321" t="s">
        <v>19</v>
      </c>
      <c r="R30" s="321" t="s">
        <v>19</v>
      </c>
      <c r="S30" s="321" t="s">
        <v>19</v>
      </c>
      <c r="T30" s="321" t="s">
        <v>19</v>
      </c>
      <c r="U30" s="321" t="s">
        <v>19</v>
      </c>
      <c r="V30" s="321" t="s">
        <v>19</v>
      </c>
      <c r="W30" s="321" t="s">
        <v>19</v>
      </c>
      <c r="X30" s="321" t="s">
        <v>19</v>
      </c>
      <c r="Y30" s="321" t="s">
        <v>19</v>
      </c>
      <c r="Z30" s="321" t="s">
        <v>19</v>
      </c>
      <c r="AA30" s="321" t="s">
        <v>19</v>
      </c>
      <c r="AB30" s="321" t="s">
        <v>19</v>
      </c>
      <c r="AC30" s="321" t="s">
        <v>19</v>
      </c>
      <c r="AD30" s="226">
        <v>5.5</v>
      </c>
      <c r="AE30" s="226">
        <v>3.6</v>
      </c>
      <c r="AF30" s="226">
        <v>3</v>
      </c>
      <c r="AG30" s="225">
        <v>3.1</v>
      </c>
      <c r="AH30" s="226">
        <v>3.2</v>
      </c>
      <c r="AI30" s="225">
        <v>3.4</v>
      </c>
      <c r="AJ30" s="226">
        <v>3.2</v>
      </c>
      <c r="AK30" s="226">
        <v>2.6</v>
      </c>
      <c r="AL30" s="226">
        <v>2.8</v>
      </c>
      <c r="AM30" s="226">
        <v>2.4</v>
      </c>
      <c r="AN30" s="337">
        <v>3.7</v>
      </c>
      <c r="AO30" s="226">
        <v>3.8</v>
      </c>
      <c r="AP30" s="225">
        <v>2.7</v>
      </c>
      <c r="AQ30" s="226">
        <v>2.8</v>
      </c>
      <c r="AR30" s="226">
        <v>3.5</v>
      </c>
      <c r="AS30" s="226">
        <v>3.3</v>
      </c>
      <c r="AT30" s="226">
        <v>6.5</v>
      </c>
      <c r="AU30" s="1215">
        <v>6.5</v>
      </c>
      <c r="AV30" s="180"/>
    </row>
    <row r="31" spans="2:48" ht="14.25">
      <c r="B31" s="9"/>
      <c r="C31" s="157" t="s">
        <v>22</v>
      </c>
      <c r="D31" s="228">
        <v>2.3</v>
      </c>
      <c r="E31" s="228">
        <v>2.4</v>
      </c>
      <c r="F31" s="228">
        <v>1.9</v>
      </c>
      <c r="G31" s="228">
        <v>1.2</v>
      </c>
      <c r="H31" s="228">
        <v>2.9</v>
      </c>
      <c r="I31" s="228">
        <v>2.7</v>
      </c>
      <c r="J31" s="228">
        <v>2.6</v>
      </c>
      <c r="K31" s="228">
        <v>2.4</v>
      </c>
      <c r="L31" s="228">
        <v>3</v>
      </c>
      <c r="M31" s="228">
        <v>2.3</v>
      </c>
      <c r="N31" s="228">
        <v>2.4</v>
      </c>
      <c r="O31" s="228">
        <v>2</v>
      </c>
      <c r="P31" s="228">
        <v>2.2</v>
      </c>
      <c r="Q31" s="228">
        <v>1.7</v>
      </c>
      <c r="R31" s="228">
        <v>1.4</v>
      </c>
      <c r="S31" s="228">
        <v>1.6</v>
      </c>
      <c r="T31" s="228">
        <v>2.2</v>
      </c>
      <c r="U31" s="228">
        <v>2</v>
      </c>
      <c r="V31" s="228">
        <v>1.1</v>
      </c>
      <c r="W31" s="228">
        <v>2.1</v>
      </c>
      <c r="X31" s="228">
        <v>2.5</v>
      </c>
      <c r="Y31" s="228">
        <v>2.7</v>
      </c>
      <c r="Z31" s="228">
        <v>2.8</v>
      </c>
      <c r="AA31" s="228">
        <v>3.2</v>
      </c>
      <c r="AB31" s="228">
        <v>3.5</v>
      </c>
      <c r="AC31" s="229">
        <v>4.1</v>
      </c>
      <c r="AD31" s="210" t="s">
        <v>19</v>
      </c>
      <c r="AE31" s="210" t="s">
        <v>19</v>
      </c>
      <c r="AF31" s="210" t="s">
        <v>19</v>
      </c>
      <c r="AG31" s="209" t="s">
        <v>19</v>
      </c>
      <c r="AH31" s="210" t="s">
        <v>19</v>
      </c>
      <c r="AI31" s="209" t="s">
        <v>19</v>
      </c>
      <c r="AJ31" s="210" t="s">
        <v>19</v>
      </c>
      <c r="AK31" s="210" t="s">
        <v>19</v>
      </c>
      <c r="AL31" s="333" t="s">
        <v>19</v>
      </c>
      <c r="AM31" s="241" t="s">
        <v>19</v>
      </c>
      <c r="AN31" s="286" t="s">
        <v>19</v>
      </c>
      <c r="AO31" s="210" t="s">
        <v>19</v>
      </c>
      <c r="AP31" s="209" t="s">
        <v>19</v>
      </c>
      <c r="AQ31" s="210" t="s">
        <v>19</v>
      </c>
      <c r="AR31" s="210" t="s">
        <v>19</v>
      </c>
      <c r="AS31" s="210" t="s">
        <v>19</v>
      </c>
      <c r="AT31" s="210" t="s">
        <v>19</v>
      </c>
      <c r="AU31" s="1209" t="s">
        <v>19</v>
      </c>
      <c r="AV31" s="180"/>
    </row>
    <row r="32" spans="2:48" ht="14.25">
      <c r="B32" s="13"/>
      <c r="C32" s="7" t="s">
        <v>34</v>
      </c>
      <c r="D32" s="230">
        <v>7.4</v>
      </c>
      <c r="E32" s="230">
        <v>0</v>
      </c>
      <c r="F32" s="230">
        <v>1.4</v>
      </c>
      <c r="G32" s="230">
        <v>0</v>
      </c>
      <c r="H32" s="230">
        <v>0</v>
      </c>
      <c r="I32" s="230">
        <v>0</v>
      </c>
      <c r="J32" s="230">
        <v>1.2</v>
      </c>
      <c r="K32" s="230">
        <v>0.1</v>
      </c>
      <c r="L32" s="230">
        <v>3.8</v>
      </c>
      <c r="M32" s="230">
        <v>5.6</v>
      </c>
      <c r="N32" s="230">
        <v>9</v>
      </c>
      <c r="O32" s="230">
        <v>6.5</v>
      </c>
      <c r="P32" s="230">
        <v>5.8</v>
      </c>
      <c r="Q32" s="230">
        <v>6.4</v>
      </c>
      <c r="R32" s="230">
        <v>5.8</v>
      </c>
      <c r="S32" s="230">
        <v>7.1</v>
      </c>
      <c r="T32" s="230">
        <v>6.5</v>
      </c>
      <c r="U32" s="230">
        <v>6.2</v>
      </c>
      <c r="V32" s="230">
        <v>5.3</v>
      </c>
      <c r="W32" s="230">
        <v>6.2</v>
      </c>
      <c r="X32" s="230">
        <v>8.2</v>
      </c>
      <c r="Y32" s="230">
        <v>8.7</v>
      </c>
      <c r="Z32" s="230">
        <v>5</v>
      </c>
      <c r="AA32" s="230">
        <v>5.9</v>
      </c>
      <c r="AB32" s="230">
        <v>8</v>
      </c>
      <c r="AC32" s="230">
        <v>5.2</v>
      </c>
      <c r="AD32" s="210" t="s">
        <v>19</v>
      </c>
      <c r="AE32" s="210" t="s">
        <v>19</v>
      </c>
      <c r="AF32" s="210" t="s">
        <v>19</v>
      </c>
      <c r="AG32" s="209" t="s">
        <v>19</v>
      </c>
      <c r="AH32" s="210" t="s">
        <v>19</v>
      </c>
      <c r="AI32" s="209" t="s">
        <v>19</v>
      </c>
      <c r="AJ32" s="210" t="s">
        <v>19</v>
      </c>
      <c r="AK32" s="210" t="s">
        <v>19</v>
      </c>
      <c r="AL32" s="210" t="s">
        <v>19</v>
      </c>
      <c r="AM32" s="210" t="s">
        <v>19</v>
      </c>
      <c r="AN32" s="286" t="s">
        <v>19</v>
      </c>
      <c r="AO32" s="210" t="s">
        <v>19</v>
      </c>
      <c r="AP32" s="209" t="s">
        <v>19</v>
      </c>
      <c r="AQ32" s="210" t="s">
        <v>19</v>
      </c>
      <c r="AR32" s="210" t="s">
        <v>19</v>
      </c>
      <c r="AS32" s="210" t="s">
        <v>19</v>
      </c>
      <c r="AT32" s="210" t="s">
        <v>19</v>
      </c>
      <c r="AU32" s="1209" t="s">
        <v>19</v>
      </c>
      <c r="AV32" s="180"/>
    </row>
    <row r="33" spans="2:48" ht="14.25">
      <c r="B33" s="13"/>
      <c r="C33" s="7" t="s">
        <v>35</v>
      </c>
      <c r="D33" s="220">
        <v>8.4</v>
      </c>
      <c r="E33" s="220">
        <v>7.7</v>
      </c>
      <c r="F33" s="220">
        <v>5.9</v>
      </c>
      <c r="G33" s="220">
        <v>7.1</v>
      </c>
      <c r="H33" s="220">
        <v>7.1</v>
      </c>
      <c r="I33" s="220">
        <v>6.5</v>
      </c>
      <c r="J33" s="220">
        <v>6.1</v>
      </c>
      <c r="K33" s="220">
        <v>6.7</v>
      </c>
      <c r="L33" s="220">
        <v>6.3</v>
      </c>
      <c r="M33" s="220">
        <v>5.6</v>
      </c>
      <c r="N33" s="220">
        <v>4.1</v>
      </c>
      <c r="O33" s="220">
        <v>4.1</v>
      </c>
      <c r="P33" s="220">
        <v>4.9</v>
      </c>
      <c r="Q33" s="220">
        <v>3.9</v>
      </c>
      <c r="R33" s="220">
        <v>5.1</v>
      </c>
      <c r="S33" s="220">
        <v>5.4</v>
      </c>
      <c r="T33" s="220">
        <v>4.1</v>
      </c>
      <c r="U33" s="220">
        <v>4.6</v>
      </c>
      <c r="V33" s="220">
        <v>4.3</v>
      </c>
      <c r="W33" s="220">
        <v>6</v>
      </c>
      <c r="X33" s="220">
        <v>5.1</v>
      </c>
      <c r="Y33" s="220">
        <v>5.3</v>
      </c>
      <c r="Z33" s="220">
        <v>7.4</v>
      </c>
      <c r="AA33" s="220">
        <v>4.5</v>
      </c>
      <c r="AB33" s="220">
        <v>4.7</v>
      </c>
      <c r="AC33" s="220">
        <v>5.3</v>
      </c>
      <c r="AD33" s="210" t="s">
        <v>19</v>
      </c>
      <c r="AE33" s="210" t="s">
        <v>19</v>
      </c>
      <c r="AF33" s="210" t="s">
        <v>19</v>
      </c>
      <c r="AG33" s="209" t="s">
        <v>19</v>
      </c>
      <c r="AH33" s="210" t="s">
        <v>19</v>
      </c>
      <c r="AI33" s="209" t="s">
        <v>19</v>
      </c>
      <c r="AJ33" s="210" t="s">
        <v>19</v>
      </c>
      <c r="AK33" s="210" t="s">
        <v>19</v>
      </c>
      <c r="AL33" s="210" t="s">
        <v>19</v>
      </c>
      <c r="AM33" s="210" t="s">
        <v>19</v>
      </c>
      <c r="AN33" s="286" t="s">
        <v>19</v>
      </c>
      <c r="AO33" s="210" t="s">
        <v>19</v>
      </c>
      <c r="AP33" s="209" t="s">
        <v>19</v>
      </c>
      <c r="AQ33" s="210" t="s">
        <v>19</v>
      </c>
      <c r="AR33" s="210" t="s">
        <v>19</v>
      </c>
      <c r="AS33" s="210" t="s">
        <v>19</v>
      </c>
      <c r="AT33" s="210" t="s">
        <v>19</v>
      </c>
      <c r="AU33" s="1209" t="s">
        <v>19</v>
      </c>
      <c r="AV33" s="180"/>
    </row>
    <row r="34" spans="2:48" ht="14.25">
      <c r="B34" s="13"/>
      <c r="C34" s="7" t="s">
        <v>36</v>
      </c>
      <c r="D34" s="220">
        <v>14.5</v>
      </c>
      <c r="E34" s="220">
        <v>10.2</v>
      </c>
      <c r="F34" s="220">
        <v>11.7</v>
      </c>
      <c r="G34" s="220">
        <v>10.9</v>
      </c>
      <c r="H34" s="220">
        <v>10.1</v>
      </c>
      <c r="I34" s="220">
        <v>7.4</v>
      </c>
      <c r="J34" s="220">
        <v>11.6</v>
      </c>
      <c r="K34" s="220">
        <v>8</v>
      </c>
      <c r="L34" s="220">
        <v>9.4</v>
      </c>
      <c r="M34" s="220">
        <v>12.5</v>
      </c>
      <c r="N34" s="220">
        <v>9.2</v>
      </c>
      <c r="O34" s="220">
        <v>7.1</v>
      </c>
      <c r="P34" s="220">
        <v>11.8</v>
      </c>
      <c r="Q34" s="220">
        <v>8.1</v>
      </c>
      <c r="R34" s="220">
        <v>9.4</v>
      </c>
      <c r="S34" s="220">
        <v>5.6</v>
      </c>
      <c r="T34" s="220">
        <v>8.4</v>
      </c>
      <c r="U34" s="220">
        <v>9.7</v>
      </c>
      <c r="V34" s="220">
        <v>7.6</v>
      </c>
      <c r="W34" s="220">
        <v>0.7</v>
      </c>
      <c r="X34" s="220">
        <v>2.6</v>
      </c>
      <c r="Y34" s="220">
        <v>10</v>
      </c>
      <c r="Z34" s="220">
        <v>4.1</v>
      </c>
      <c r="AA34" s="220">
        <v>11.4</v>
      </c>
      <c r="AB34" s="220">
        <v>6.2</v>
      </c>
      <c r="AC34" s="220">
        <v>4.4</v>
      </c>
      <c r="AD34" s="210" t="s">
        <v>19</v>
      </c>
      <c r="AE34" s="210" t="s">
        <v>19</v>
      </c>
      <c r="AF34" s="210" t="s">
        <v>19</v>
      </c>
      <c r="AG34" s="209" t="s">
        <v>19</v>
      </c>
      <c r="AH34" s="210" t="s">
        <v>19</v>
      </c>
      <c r="AI34" s="209" t="s">
        <v>19</v>
      </c>
      <c r="AJ34" s="210" t="s">
        <v>19</v>
      </c>
      <c r="AK34" s="210" t="s">
        <v>19</v>
      </c>
      <c r="AL34" s="210" t="s">
        <v>19</v>
      </c>
      <c r="AM34" s="210" t="s">
        <v>19</v>
      </c>
      <c r="AN34" s="286" t="s">
        <v>19</v>
      </c>
      <c r="AO34" s="210" t="s">
        <v>19</v>
      </c>
      <c r="AP34" s="209" t="s">
        <v>19</v>
      </c>
      <c r="AQ34" s="210" t="s">
        <v>19</v>
      </c>
      <c r="AR34" s="210" t="s">
        <v>19</v>
      </c>
      <c r="AS34" s="210" t="s">
        <v>19</v>
      </c>
      <c r="AT34" s="210" t="s">
        <v>19</v>
      </c>
      <c r="AU34" s="1209" t="s">
        <v>19</v>
      </c>
      <c r="AV34" s="180"/>
    </row>
    <row r="35" spans="2:48" ht="14.25">
      <c r="B35" s="13"/>
      <c r="C35" s="7" t="s">
        <v>37</v>
      </c>
      <c r="D35" s="220">
        <v>8.3</v>
      </c>
      <c r="E35" s="220">
        <v>7.7</v>
      </c>
      <c r="F35" s="220">
        <v>9.1</v>
      </c>
      <c r="G35" s="220">
        <v>5.4</v>
      </c>
      <c r="H35" s="220">
        <v>6.3</v>
      </c>
      <c r="I35" s="220">
        <v>4.7</v>
      </c>
      <c r="J35" s="220">
        <v>5.4</v>
      </c>
      <c r="K35" s="220">
        <v>5</v>
      </c>
      <c r="L35" s="220">
        <v>6.4</v>
      </c>
      <c r="M35" s="220">
        <v>7.2</v>
      </c>
      <c r="N35" s="220">
        <v>8.1</v>
      </c>
      <c r="O35" s="220">
        <v>10</v>
      </c>
      <c r="P35" s="220">
        <v>7.2</v>
      </c>
      <c r="Q35" s="220">
        <v>7.6</v>
      </c>
      <c r="R35" s="220">
        <v>6.3</v>
      </c>
      <c r="S35" s="220">
        <v>7.3</v>
      </c>
      <c r="T35" s="220">
        <v>8.5</v>
      </c>
      <c r="U35" s="220">
        <v>7.7</v>
      </c>
      <c r="V35" s="220">
        <v>7.7</v>
      </c>
      <c r="W35" s="220">
        <v>7.5</v>
      </c>
      <c r="X35" s="220">
        <v>9.9</v>
      </c>
      <c r="Y35" s="220">
        <v>7.6</v>
      </c>
      <c r="Z35" s="220">
        <v>9.7</v>
      </c>
      <c r="AA35" s="220">
        <v>8.2</v>
      </c>
      <c r="AB35" s="220">
        <v>9.6</v>
      </c>
      <c r="AC35" s="220">
        <v>11.4</v>
      </c>
      <c r="AD35" s="210" t="s">
        <v>19</v>
      </c>
      <c r="AE35" s="210" t="s">
        <v>19</v>
      </c>
      <c r="AF35" s="210" t="s">
        <v>19</v>
      </c>
      <c r="AG35" s="209" t="s">
        <v>19</v>
      </c>
      <c r="AH35" s="210" t="s">
        <v>19</v>
      </c>
      <c r="AI35" s="209" t="s">
        <v>19</v>
      </c>
      <c r="AJ35" s="210" t="s">
        <v>19</v>
      </c>
      <c r="AK35" s="210" t="s">
        <v>19</v>
      </c>
      <c r="AL35" s="210" t="s">
        <v>19</v>
      </c>
      <c r="AM35" s="210" t="s">
        <v>19</v>
      </c>
      <c r="AN35" s="286" t="s">
        <v>19</v>
      </c>
      <c r="AO35" s="210" t="s">
        <v>19</v>
      </c>
      <c r="AP35" s="209" t="s">
        <v>19</v>
      </c>
      <c r="AQ35" s="210" t="s">
        <v>19</v>
      </c>
      <c r="AR35" s="210" t="s">
        <v>19</v>
      </c>
      <c r="AS35" s="210" t="s">
        <v>19</v>
      </c>
      <c r="AT35" s="210" t="s">
        <v>19</v>
      </c>
      <c r="AU35" s="1209" t="s">
        <v>19</v>
      </c>
      <c r="AV35" s="180"/>
    </row>
    <row r="36" spans="2:48" ht="14.25">
      <c r="B36" s="13"/>
      <c r="C36" s="7" t="s">
        <v>38</v>
      </c>
      <c r="D36" s="220">
        <v>19.6</v>
      </c>
      <c r="E36" s="220">
        <v>18.1</v>
      </c>
      <c r="F36" s="220">
        <v>8.3</v>
      </c>
      <c r="G36" s="220">
        <v>7.4</v>
      </c>
      <c r="H36" s="220">
        <v>6.8</v>
      </c>
      <c r="I36" s="220">
        <v>4.8</v>
      </c>
      <c r="J36" s="220">
        <v>10.1</v>
      </c>
      <c r="K36" s="220">
        <v>10.2</v>
      </c>
      <c r="L36" s="220">
        <v>9.2</v>
      </c>
      <c r="M36" s="220">
        <v>6.7</v>
      </c>
      <c r="N36" s="220">
        <v>5.8</v>
      </c>
      <c r="O36" s="220">
        <v>8.1</v>
      </c>
      <c r="P36" s="220">
        <v>7.1</v>
      </c>
      <c r="Q36" s="220">
        <v>4.3</v>
      </c>
      <c r="R36" s="220">
        <v>4.3</v>
      </c>
      <c r="S36" s="220">
        <v>4.8</v>
      </c>
      <c r="T36" s="220">
        <v>3.6</v>
      </c>
      <c r="U36" s="220">
        <v>6</v>
      </c>
      <c r="V36" s="220">
        <v>5.1</v>
      </c>
      <c r="W36" s="220">
        <v>5.1</v>
      </c>
      <c r="X36" s="220">
        <v>6</v>
      </c>
      <c r="Y36" s="220">
        <v>7.3</v>
      </c>
      <c r="Z36" s="220">
        <v>5.5</v>
      </c>
      <c r="AA36" s="220">
        <v>6.4</v>
      </c>
      <c r="AB36" s="220">
        <v>4.9</v>
      </c>
      <c r="AC36" s="220">
        <v>4.7</v>
      </c>
      <c r="AD36" s="210" t="s">
        <v>19</v>
      </c>
      <c r="AE36" s="210" t="s">
        <v>19</v>
      </c>
      <c r="AF36" s="210" t="s">
        <v>19</v>
      </c>
      <c r="AG36" s="209" t="s">
        <v>19</v>
      </c>
      <c r="AH36" s="210" t="s">
        <v>19</v>
      </c>
      <c r="AI36" s="209" t="s">
        <v>19</v>
      </c>
      <c r="AJ36" s="210" t="s">
        <v>19</v>
      </c>
      <c r="AK36" s="210" t="s">
        <v>19</v>
      </c>
      <c r="AL36" s="210" t="s">
        <v>19</v>
      </c>
      <c r="AM36" s="210" t="s">
        <v>19</v>
      </c>
      <c r="AN36" s="286" t="s">
        <v>19</v>
      </c>
      <c r="AO36" s="210" t="s">
        <v>19</v>
      </c>
      <c r="AP36" s="209" t="s">
        <v>19</v>
      </c>
      <c r="AQ36" s="210" t="s">
        <v>19</v>
      </c>
      <c r="AR36" s="210" t="s">
        <v>19</v>
      </c>
      <c r="AS36" s="210" t="s">
        <v>19</v>
      </c>
      <c r="AT36" s="210" t="s">
        <v>19</v>
      </c>
      <c r="AU36" s="1209" t="s">
        <v>19</v>
      </c>
      <c r="AV36" s="180"/>
    </row>
    <row r="37" spans="2:48" ht="14.25">
      <c r="B37" s="13"/>
      <c r="C37" s="7" t="s">
        <v>40</v>
      </c>
      <c r="D37" s="220">
        <v>17.5</v>
      </c>
      <c r="E37" s="220">
        <v>9.7</v>
      </c>
      <c r="F37" s="220">
        <v>11.1</v>
      </c>
      <c r="G37" s="220">
        <v>10.1</v>
      </c>
      <c r="H37" s="220">
        <v>11.7</v>
      </c>
      <c r="I37" s="220">
        <v>7.3</v>
      </c>
      <c r="J37" s="220">
        <v>7.8</v>
      </c>
      <c r="K37" s="220">
        <v>5.8</v>
      </c>
      <c r="L37" s="220">
        <v>5</v>
      </c>
      <c r="M37" s="220">
        <v>3.9</v>
      </c>
      <c r="N37" s="220">
        <v>5.2</v>
      </c>
      <c r="O37" s="220">
        <v>5.1</v>
      </c>
      <c r="P37" s="220">
        <v>5.9</v>
      </c>
      <c r="Q37" s="220">
        <v>4.5</v>
      </c>
      <c r="R37" s="220">
        <v>5.7</v>
      </c>
      <c r="S37" s="220">
        <v>6.6</v>
      </c>
      <c r="T37" s="220">
        <v>6.4</v>
      </c>
      <c r="U37" s="220">
        <v>6.1</v>
      </c>
      <c r="V37" s="220">
        <v>5.4</v>
      </c>
      <c r="W37" s="220">
        <v>5.6</v>
      </c>
      <c r="X37" s="220">
        <v>5.2</v>
      </c>
      <c r="Y37" s="220">
        <v>4.7</v>
      </c>
      <c r="Z37" s="220">
        <v>6.5</v>
      </c>
      <c r="AA37" s="220">
        <v>3.1</v>
      </c>
      <c r="AB37" s="220">
        <v>6.9</v>
      </c>
      <c r="AC37" s="220">
        <v>6.2</v>
      </c>
      <c r="AD37" s="210" t="s">
        <v>19</v>
      </c>
      <c r="AE37" s="210" t="s">
        <v>19</v>
      </c>
      <c r="AF37" s="210" t="s">
        <v>19</v>
      </c>
      <c r="AG37" s="209" t="s">
        <v>19</v>
      </c>
      <c r="AH37" s="210" t="s">
        <v>19</v>
      </c>
      <c r="AI37" s="209" t="s">
        <v>19</v>
      </c>
      <c r="AJ37" s="210" t="s">
        <v>19</v>
      </c>
      <c r="AK37" s="210" t="s">
        <v>19</v>
      </c>
      <c r="AL37" s="210" t="s">
        <v>19</v>
      </c>
      <c r="AM37" s="210" t="s">
        <v>19</v>
      </c>
      <c r="AN37" s="286" t="s">
        <v>19</v>
      </c>
      <c r="AO37" s="210" t="s">
        <v>19</v>
      </c>
      <c r="AP37" s="209" t="s">
        <v>19</v>
      </c>
      <c r="AQ37" s="210" t="s">
        <v>19</v>
      </c>
      <c r="AR37" s="210" t="s">
        <v>19</v>
      </c>
      <c r="AS37" s="210" t="s">
        <v>19</v>
      </c>
      <c r="AT37" s="210" t="s">
        <v>19</v>
      </c>
      <c r="AU37" s="1209" t="s">
        <v>19</v>
      </c>
      <c r="AV37" s="180"/>
    </row>
    <row r="38" spans="2:48" ht="14.25">
      <c r="B38" s="10"/>
      <c r="C38" s="4" t="s">
        <v>41</v>
      </c>
      <c r="D38" s="221">
        <v>7.1</v>
      </c>
      <c r="E38" s="221">
        <v>0.6</v>
      </c>
      <c r="F38" s="221">
        <v>7.8</v>
      </c>
      <c r="G38" s="221">
        <v>0.1</v>
      </c>
      <c r="H38" s="221">
        <v>0.5</v>
      </c>
      <c r="I38" s="221">
        <v>0.1</v>
      </c>
      <c r="J38" s="221">
        <v>0.9</v>
      </c>
      <c r="K38" s="221">
        <v>2.5</v>
      </c>
      <c r="L38" s="221">
        <v>2.3</v>
      </c>
      <c r="M38" s="221">
        <v>2.1</v>
      </c>
      <c r="N38" s="221">
        <v>2.2</v>
      </c>
      <c r="O38" s="221">
        <v>1.8</v>
      </c>
      <c r="P38" s="221">
        <v>4.7</v>
      </c>
      <c r="Q38" s="221">
        <v>4.2</v>
      </c>
      <c r="R38" s="221">
        <v>5</v>
      </c>
      <c r="S38" s="221">
        <v>5.2</v>
      </c>
      <c r="T38" s="221">
        <v>5.1</v>
      </c>
      <c r="U38" s="221">
        <v>5.7</v>
      </c>
      <c r="V38" s="221">
        <v>7.2</v>
      </c>
      <c r="W38" s="221">
        <v>8</v>
      </c>
      <c r="X38" s="221">
        <v>7.5</v>
      </c>
      <c r="Y38" s="221">
        <v>9.8</v>
      </c>
      <c r="Z38" s="221">
        <v>7.5</v>
      </c>
      <c r="AA38" s="221">
        <v>10.9</v>
      </c>
      <c r="AB38" s="221">
        <v>7.9</v>
      </c>
      <c r="AC38" s="221">
        <v>7.4</v>
      </c>
      <c r="AD38" s="210" t="s">
        <v>19</v>
      </c>
      <c r="AE38" s="210" t="s">
        <v>19</v>
      </c>
      <c r="AF38" s="210" t="s">
        <v>19</v>
      </c>
      <c r="AG38" s="209" t="s">
        <v>19</v>
      </c>
      <c r="AH38" s="210" t="s">
        <v>19</v>
      </c>
      <c r="AI38" s="209" t="s">
        <v>19</v>
      </c>
      <c r="AJ38" s="210" t="s">
        <v>19</v>
      </c>
      <c r="AK38" s="210" t="s">
        <v>19</v>
      </c>
      <c r="AL38" s="210" t="s">
        <v>19</v>
      </c>
      <c r="AM38" s="210" t="s">
        <v>19</v>
      </c>
      <c r="AN38" s="286" t="s">
        <v>19</v>
      </c>
      <c r="AO38" s="210" t="s">
        <v>19</v>
      </c>
      <c r="AP38" s="209" t="s">
        <v>19</v>
      </c>
      <c r="AQ38" s="210" t="s">
        <v>19</v>
      </c>
      <c r="AR38" s="210" t="s">
        <v>19</v>
      </c>
      <c r="AS38" s="210" t="s">
        <v>19</v>
      </c>
      <c r="AT38" s="210" t="s">
        <v>19</v>
      </c>
      <c r="AU38" s="1209" t="s">
        <v>19</v>
      </c>
      <c r="AV38" s="180"/>
    </row>
    <row r="39" spans="2:48" ht="14.25">
      <c r="B39" s="3">
        <v>8</v>
      </c>
      <c r="C39" s="12" t="s">
        <v>24</v>
      </c>
      <c r="D39" s="321" t="s">
        <v>19</v>
      </c>
      <c r="E39" s="321" t="s">
        <v>19</v>
      </c>
      <c r="F39" s="321" t="s">
        <v>19</v>
      </c>
      <c r="G39" s="321" t="s">
        <v>19</v>
      </c>
      <c r="H39" s="321" t="s">
        <v>19</v>
      </c>
      <c r="I39" s="321" t="s">
        <v>19</v>
      </c>
      <c r="J39" s="321" t="s">
        <v>19</v>
      </c>
      <c r="K39" s="321" t="s">
        <v>19</v>
      </c>
      <c r="L39" s="321" t="s">
        <v>19</v>
      </c>
      <c r="M39" s="321" t="s">
        <v>19</v>
      </c>
      <c r="N39" s="321" t="s">
        <v>221</v>
      </c>
      <c r="O39" s="321" t="s">
        <v>19</v>
      </c>
      <c r="P39" s="321" t="s">
        <v>19</v>
      </c>
      <c r="Q39" s="321" t="s">
        <v>19</v>
      </c>
      <c r="R39" s="321" t="s">
        <v>19</v>
      </c>
      <c r="S39" s="321" t="s">
        <v>19</v>
      </c>
      <c r="T39" s="321" t="s">
        <v>19</v>
      </c>
      <c r="U39" s="321" t="s">
        <v>19</v>
      </c>
      <c r="V39" s="321" t="s">
        <v>19</v>
      </c>
      <c r="W39" s="321" t="s">
        <v>19</v>
      </c>
      <c r="X39" s="321" t="s">
        <v>19</v>
      </c>
      <c r="Y39" s="321" t="s">
        <v>19</v>
      </c>
      <c r="Z39" s="321" t="s">
        <v>19</v>
      </c>
      <c r="AA39" s="321" t="s">
        <v>19</v>
      </c>
      <c r="AB39" s="321" t="s">
        <v>19</v>
      </c>
      <c r="AC39" s="324">
        <v>3.5</v>
      </c>
      <c r="AD39" s="325">
        <v>7.1</v>
      </c>
      <c r="AE39" s="325">
        <v>6.5</v>
      </c>
      <c r="AF39" s="325">
        <v>6.1</v>
      </c>
      <c r="AG39" s="324">
        <v>6.8</v>
      </c>
      <c r="AH39" s="325">
        <v>3.9</v>
      </c>
      <c r="AI39" s="324">
        <v>5.7</v>
      </c>
      <c r="AJ39" s="325">
        <v>9.3</v>
      </c>
      <c r="AK39" s="325">
        <v>5.5</v>
      </c>
      <c r="AL39" s="325">
        <v>5.7</v>
      </c>
      <c r="AM39" s="325">
        <v>5.3</v>
      </c>
      <c r="AN39" s="338">
        <v>5.6</v>
      </c>
      <c r="AO39" s="325">
        <v>5.1</v>
      </c>
      <c r="AP39" s="324">
        <v>4.8</v>
      </c>
      <c r="AQ39" s="325">
        <v>5.6</v>
      </c>
      <c r="AR39" s="325">
        <v>6.2</v>
      </c>
      <c r="AS39" s="325">
        <v>5.9</v>
      </c>
      <c r="AT39" s="325">
        <v>6.9</v>
      </c>
      <c r="AU39" s="1216">
        <v>7.8</v>
      </c>
      <c r="AV39" s="180"/>
    </row>
    <row r="40" spans="2:48" ht="14.25">
      <c r="B40" s="9"/>
      <c r="C40" s="5" t="s">
        <v>24</v>
      </c>
      <c r="D40" s="231">
        <v>11.4</v>
      </c>
      <c r="E40" s="231">
        <v>11.6</v>
      </c>
      <c r="F40" s="231">
        <v>7.8</v>
      </c>
      <c r="G40" s="231">
        <v>5.9</v>
      </c>
      <c r="H40" s="231">
        <v>7.8</v>
      </c>
      <c r="I40" s="231">
        <v>6.6</v>
      </c>
      <c r="J40" s="231">
        <v>8.4</v>
      </c>
      <c r="K40" s="231">
        <v>4.9</v>
      </c>
      <c r="L40" s="231">
        <v>4.8</v>
      </c>
      <c r="M40" s="231">
        <v>7</v>
      </c>
      <c r="N40" s="231">
        <v>5.9</v>
      </c>
      <c r="O40" s="231">
        <v>5.2</v>
      </c>
      <c r="P40" s="231">
        <v>5.3</v>
      </c>
      <c r="Q40" s="231">
        <v>3.4</v>
      </c>
      <c r="R40" s="231">
        <v>3.5</v>
      </c>
      <c r="S40" s="231">
        <v>5.2</v>
      </c>
      <c r="T40" s="231">
        <v>2.2</v>
      </c>
      <c r="U40" s="231">
        <v>2.9</v>
      </c>
      <c r="V40" s="231">
        <v>4.9</v>
      </c>
      <c r="W40" s="231">
        <v>3.8</v>
      </c>
      <c r="X40" s="231">
        <v>5.6</v>
      </c>
      <c r="Y40" s="231">
        <v>6.1</v>
      </c>
      <c r="Z40" s="231">
        <v>4.2</v>
      </c>
      <c r="AA40" s="231">
        <v>2.3</v>
      </c>
      <c r="AB40" s="231">
        <v>4.2</v>
      </c>
      <c r="AC40" s="209" t="s">
        <v>19</v>
      </c>
      <c r="AD40" s="210" t="s">
        <v>19</v>
      </c>
      <c r="AE40" s="210" t="s">
        <v>19</v>
      </c>
      <c r="AF40" s="210" t="s">
        <v>19</v>
      </c>
      <c r="AG40" s="209" t="s">
        <v>19</v>
      </c>
      <c r="AH40" s="210" t="s">
        <v>19</v>
      </c>
      <c r="AI40" s="209" t="s">
        <v>19</v>
      </c>
      <c r="AJ40" s="210" t="s">
        <v>19</v>
      </c>
      <c r="AK40" s="210" t="s">
        <v>19</v>
      </c>
      <c r="AL40" s="210" t="s">
        <v>19</v>
      </c>
      <c r="AM40" s="210" t="s">
        <v>19</v>
      </c>
      <c r="AN40" s="286" t="s">
        <v>19</v>
      </c>
      <c r="AO40" s="210" t="s">
        <v>19</v>
      </c>
      <c r="AP40" s="209" t="s">
        <v>19</v>
      </c>
      <c r="AQ40" s="210" t="s">
        <v>19</v>
      </c>
      <c r="AR40" s="210" t="s">
        <v>19</v>
      </c>
      <c r="AS40" s="210" t="s">
        <v>19</v>
      </c>
      <c r="AT40" s="210" t="s">
        <v>19</v>
      </c>
      <c r="AU40" s="1209" t="s">
        <v>19</v>
      </c>
      <c r="AV40" s="180"/>
    </row>
    <row r="41" spans="2:48" ht="14.25">
      <c r="B41" s="10"/>
      <c r="C41" s="8" t="s">
        <v>43</v>
      </c>
      <c r="D41" s="212">
        <v>7.1</v>
      </c>
      <c r="E41" s="212">
        <v>4.8</v>
      </c>
      <c r="F41" s="212">
        <v>4.1</v>
      </c>
      <c r="G41" s="212">
        <v>1.9</v>
      </c>
      <c r="H41" s="212">
        <v>4.1</v>
      </c>
      <c r="I41" s="212">
        <v>2.6</v>
      </c>
      <c r="J41" s="212">
        <v>6.8</v>
      </c>
      <c r="K41" s="212">
        <v>4.8</v>
      </c>
      <c r="L41" s="212">
        <v>3.6</v>
      </c>
      <c r="M41" s="212">
        <v>3</v>
      </c>
      <c r="N41" s="212">
        <v>3.8</v>
      </c>
      <c r="O41" s="212">
        <v>8.1</v>
      </c>
      <c r="P41" s="212">
        <v>4.2</v>
      </c>
      <c r="Q41" s="212">
        <v>3.6</v>
      </c>
      <c r="R41" s="212">
        <v>4.2</v>
      </c>
      <c r="S41" s="212">
        <v>3.8</v>
      </c>
      <c r="T41" s="212">
        <v>5.6</v>
      </c>
      <c r="U41" s="212">
        <v>5.3</v>
      </c>
      <c r="V41" s="212">
        <v>3.8</v>
      </c>
      <c r="W41" s="212">
        <v>1.9</v>
      </c>
      <c r="X41" s="212">
        <v>5.3</v>
      </c>
      <c r="Y41" s="212">
        <v>5.3</v>
      </c>
      <c r="Z41" s="212">
        <v>4.8</v>
      </c>
      <c r="AA41" s="212">
        <v>4.8</v>
      </c>
      <c r="AB41" s="212">
        <v>4.2</v>
      </c>
      <c r="AC41" s="209" t="s">
        <v>19</v>
      </c>
      <c r="AD41" s="210" t="s">
        <v>19</v>
      </c>
      <c r="AE41" s="210" t="s">
        <v>19</v>
      </c>
      <c r="AF41" s="210" t="s">
        <v>19</v>
      </c>
      <c r="AG41" s="209" t="s">
        <v>19</v>
      </c>
      <c r="AH41" s="210" t="s">
        <v>19</v>
      </c>
      <c r="AI41" s="209" t="s">
        <v>19</v>
      </c>
      <c r="AJ41" s="210" t="s">
        <v>19</v>
      </c>
      <c r="AK41" s="214" t="s">
        <v>19</v>
      </c>
      <c r="AL41" s="234" t="s">
        <v>19</v>
      </c>
      <c r="AM41" s="234" t="s">
        <v>19</v>
      </c>
      <c r="AN41" s="286" t="s">
        <v>19</v>
      </c>
      <c r="AO41" s="210" t="s">
        <v>19</v>
      </c>
      <c r="AP41" s="209" t="s">
        <v>19</v>
      </c>
      <c r="AQ41" s="210" t="s">
        <v>19</v>
      </c>
      <c r="AR41" s="210" t="s">
        <v>19</v>
      </c>
      <c r="AS41" s="210" t="s">
        <v>19</v>
      </c>
      <c r="AT41" s="210" t="s">
        <v>19</v>
      </c>
      <c r="AU41" s="1209" t="s">
        <v>19</v>
      </c>
      <c r="AV41" s="180"/>
    </row>
    <row r="42" spans="2:48" ht="14.25">
      <c r="B42" s="3">
        <v>9</v>
      </c>
      <c r="C42" s="4" t="s">
        <v>25</v>
      </c>
      <c r="D42" s="321" t="s">
        <v>19</v>
      </c>
      <c r="E42" s="321" t="s">
        <v>19</v>
      </c>
      <c r="F42" s="321" t="s">
        <v>19</v>
      </c>
      <c r="G42" s="321" t="s">
        <v>19</v>
      </c>
      <c r="H42" s="321" t="s">
        <v>19</v>
      </c>
      <c r="I42" s="321" t="s">
        <v>19</v>
      </c>
      <c r="J42" s="321" t="s">
        <v>19</v>
      </c>
      <c r="K42" s="321" t="s">
        <v>19</v>
      </c>
      <c r="L42" s="321" t="s">
        <v>19</v>
      </c>
      <c r="M42" s="321" t="s">
        <v>19</v>
      </c>
      <c r="N42" s="321" t="s">
        <v>222</v>
      </c>
      <c r="O42" s="321" t="s">
        <v>19</v>
      </c>
      <c r="P42" s="321" t="s">
        <v>19</v>
      </c>
      <c r="Q42" s="321" t="s">
        <v>19</v>
      </c>
      <c r="R42" s="321" t="s">
        <v>19</v>
      </c>
      <c r="S42" s="321" t="s">
        <v>19</v>
      </c>
      <c r="T42" s="321" t="s">
        <v>19</v>
      </c>
      <c r="U42" s="321" t="s">
        <v>19</v>
      </c>
      <c r="V42" s="321" t="s">
        <v>19</v>
      </c>
      <c r="W42" s="321" t="s">
        <v>19</v>
      </c>
      <c r="X42" s="321" t="s">
        <v>19</v>
      </c>
      <c r="Y42" s="321" t="s">
        <v>19</v>
      </c>
      <c r="Z42" s="321" t="s">
        <v>19</v>
      </c>
      <c r="AA42" s="321" t="s">
        <v>19</v>
      </c>
      <c r="AB42" s="321" t="s">
        <v>19</v>
      </c>
      <c r="AC42" s="322">
        <v>13.4</v>
      </c>
      <c r="AD42" s="323">
        <v>4.3</v>
      </c>
      <c r="AE42" s="323">
        <v>2.5</v>
      </c>
      <c r="AF42" s="323">
        <v>2.7</v>
      </c>
      <c r="AG42" s="322">
        <v>3.3</v>
      </c>
      <c r="AH42" s="323">
        <v>2.6</v>
      </c>
      <c r="AI42" s="322">
        <v>3.3</v>
      </c>
      <c r="AJ42" s="323">
        <v>2.9</v>
      </c>
      <c r="AK42" s="323">
        <v>3.4</v>
      </c>
      <c r="AL42" s="323">
        <v>4.9</v>
      </c>
      <c r="AM42" s="323">
        <v>3.1</v>
      </c>
      <c r="AN42" s="335">
        <v>5.1</v>
      </c>
      <c r="AO42" s="323">
        <v>4.5</v>
      </c>
      <c r="AP42" s="322">
        <v>5</v>
      </c>
      <c r="AQ42" s="323">
        <v>5.3</v>
      </c>
      <c r="AR42" s="323">
        <v>5.7</v>
      </c>
      <c r="AS42" s="323">
        <v>6.5</v>
      </c>
      <c r="AT42" s="323">
        <v>11.9</v>
      </c>
      <c r="AU42" s="1211">
        <v>12.2</v>
      </c>
      <c r="AV42" s="180"/>
    </row>
    <row r="43" spans="2:48" ht="14.25">
      <c r="B43" s="9"/>
      <c r="C43" s="5" t="s">
        <v>25</v>
      </c>
      <c r="D43" s="231">
        <v>5.3</v>
      </c>
      <c r="E43" s="231">
        <v>3.2</v>
      </c>
      <c r="F43" s="231">
        <v>4.2</v>
      </c>
      <c r="G43" s="231">
        <v>3.6</v>
      </c>
      <c r="H43" s="231">
        <v>6.4</v>
      </c>
      <c r="I43" s="231">
        <v>3.9</v>
      </c>
      <c r="J43" s="231">
        <v>3.5</v>
      </c>
      <c r="K43" s="231">
        <v>3.3</v>
      </c>
      <c r="L43" s="231">
        <v>3.4</v>
      </c>
      <c r="M43" s="231">
        <v>3.5</v>
      </c>
      <c r="N43" s="231">
        <v>1.8</v>
      </c>
      <c r="O43" s="231">
        <v>3.4</v>
      </c>
      <c r="P43" s="231">
        <v>5.1</v>
      </c>
      <c r="Q43" s="231">
        <v>4.6</v>
      </c>
      <c r="R43" s="231">
        <v>2.8</v>
      </c>
      <c r="S43" s="231">
        <v>2.6</v>
      </c>
      <c r="T43" s="231">
        <v>4.2</v>
      </c>
      <c r="U43" s="231">
        <v>3.7</v>
      </c>
      <c r="V43" s="231">
        <v>3.8</v>
      </c>
      <c r="W43" s="231">
        <v>3.4</v>
      </c>
      <c r="X43" s="231">
        <v>4.3</v>
      </c>
      <c r="Y43" s="231">
        <v>4.6</v>
      </c>
      <c r="Z43" s="231">
        <v>2.9</v>
      </c>
      <c r="AA43" s="231">
        <v>3</v>
      </c>
      <c r="AB43" s="231">
        <v>2</v>
      </c>
      <c r="AC43" s="209" t="s">
        <v>19</v>
      </c>
      <c r="AD43" s="210" t="s">
        <v>19</v>
      </c>
      <c r="AE43" s="210" t="s">
        <v>19</v>
      </c>
      <c r="AF43" s="210" t="s">
        <v>19</v>
      </c>
      <c r="AG43" s="209" t="s">
        <v>19</v>
      </c>
      <c r="AH43" s="210" t="s">
        <v>19</v>
      </c>
      <c r="AI43" s="209" t="s">
        <v>19</v>
      </c>
      <c r="AJ43" s="210" t="s">
        <v>19</v>
      </c>
      <c r="AK43" s="210" t="s">
        <v>19</v>
      </c>
      <c r="AL43" s="210" t="s">
        <v>19</v>
      </c>
      <c r="AM43" s="210" t="s">
        <v>19</v>
      </c>
      <c r="AN43" s="286" t="s">
        <v>19</v>
      </c>
      <c r="AO43" s="210" t="s">
        <v>19</v>
      </c>
      <c r="AP43" s="209" t="s">
        <v>19</v>
      </c>
      <c r="AQ43" s="210" t="s">
        <v>19</v>
      </c>
      <c r="AR43" s="210" t="s">
        <v>19</v>
      </c>
      <c r="AS43" s="210" t="s">
        <v>19</v>
      </c>
      <c r="AT43" s="210" t="s">
        <v>19</v>
      </c>
      <c r="AU43" s="1209" t="s">
        <v>19</v>
      </c>
      <c r="AV43" s="180"/>
    </row>
    <row r="44" spans="2:48" ht="14.25">
      <c r="B44" s="13"/>
      <c r="C44" s="7" t="s">
        <v>60</v>
      </c>
      <c r="D44" s="208">
        <v>19.1</v>
      </c>
      <c r="E44" s="208">
        <v>18.5</v>
      </c>
      <c r="F44" s="208">
        <v>15.6</v>
      </c>
      <c r="G44" s="208">
        <v>19.1</v>
      </c>
      <c r="H44" s="208">
        <v>20.6</v>
      </c>
      <c r="I44" s="208">
        <v>13</v>
      </c>
      <c r="J44" s="208">
        <v>10</v>
      </c>
      <c r="K44" s="208">
        <v>12.1</v>
      </c>
      <c r="L44" s="208">
        <v>13.1</v>
      </c>
      <c r="M44" s="208">
        <v>10.1</v>
      </c>
      <c r="N44" s="208">
        <v>9.1</v>
      </c>
      <c r="O44" s="208">
        <v>8.1</v>
      </c>
      <c r="P44" s="208">
        <v>8.3</v>
      </c>
      <c r="Q44" s="208">
        <v>10.1</v>
      </c>
      <c r="R44" s="208">
        <v>7.2</v>
      </c>
      <c r="S44" s="208">
        <v>8.6</v>
      </c>
      <c r="T44" s="208">
        <v>7</v>
      </c>
      <c r="U44" s="208">
        <v>7.5</v>
      </c>
      <c r="V44" s="208">
        <v>9.2</v>
      </c>
      <c r="W44" s="208">
        <v>9.2</v>
      </c>
      <c r="X44" s="208">
        <v>8</v>
      </c>
      <c r="Y44" s="208">
        <v>8</v>
      </c>
      <c r="Z44" s="208">
        <v>7.3</v>
      </c>
      <c r="AA44" s="208">
        <v>5.3</v>
      </c>
      <c r="AB44" s="208">
        <v>9.5</v>
      </c>
      <c r="AC44" s="209" t="s">
        <v>19</v>
      </c>
      <c r="AD44" s="210" t="s">
        <v>19</v>
      </c>
      <c r="AE44" s="210" t="s">
        <v>19</v>
      </c>
      <c r="AF44" s="210" t="s">
        <v>19</v>
      </c>
      <c r="AG44" s="209" t="s">
        <v>19</v>
      </c>
      <c r="AH44" s="210" t="s">
        <v>19</v>
      </c>
      <c r="AI44" s="209" t="s">
        <v>19</v>
      </c>
      <c r="AJ44" s="210" t="s">
        <v>19</v>
      </c>
      <c r="AK44" s="210" t="s">
        <v>19</v>
      </c>
      <c r="AL44" s="210" t="s">
        <v>19</v>
      </c>
      <c r="AM44" s="210" t="s">
        <v>19</v>
      </c>
      <c r="AN44" s="286" t="s">
        <v>19</v>
      </c>
      <c r="AO44" s="210" t="s">
        <v>19</v>
      </c>
      <c r="AP44" s="209" t="s">
        <v>19</v>
      </c>
      <c r="AQ44" s="210" t="s">
        <v>19</v>
      </c>
      <c r="AR44" s="210" t="s">
        <v>19</v>
      </c>
      <c r="AS44" s="210" t="s">
        <v>19</v>
      </c>
      <c r="AT44" s="210" t="s">
        <v>19</v>
      </c>
      <c r="AU44" s="1209" t="s">
        <v>19</v>
      </c>
      <c r="AV44" s="180"/>
    </row>
    <row r="45" spans="2:48" ht="14.25">
      <c r="B45" s="13"/>
      <c r="C45" s="7" t="s">
        <v>61</v>
      </c>
      <c r="D45" s="208">
        <v>19.5</v>
      </c>
      <c r="E45" s="208">
        <v>15.1</v>
      </c>
      <c r="F45" s="208">
        <v>13.8</v>
      </c>
      <c r="G45" s="208">
        <v>13.7</v>
      </c>
      <c r="H45" s="208">
        <v>12.8</v>
      </c>
      <c r="I45" s="208">
        <v>12.9</v>
      </c>
      <c r="J45" s="208">
        <v>12.1</v>
      </c>
      <c r="K45" s="208">
        <v>12.2</v>
      </c>
      <c r="L45" s="208">
        <v>11.7</v>
      </c>
      <c r="M45" s="208">
        <v>10.7</v>
      </c>
      <c r="N45" s="208">
        <v>8.8</v>
      </c>
      <c r="O45" s="208">
        <v>8.2</v>
      </c>
      <c r="P45" s="208">
        <v>7.7</v>
      </c>
      <c r="Q45" s="208">
        <v>7.5</v>
      </c>
      <c r="R45" s="208">
        <v>7.8</v>
      </c>
      <c r="S45" s="208">
        <v>8.9</v>
      </c>
      <c r="T45" s="208">
        <v>8.1</v>
      </c>
      <c r="U45" s="208">
        <v>8</v>
      </c>
      <c r="V45" s="208">
        <v>7.9</v>
      </c>
      <c r="W45" s="208">
        <v>7.1</v>
      </c>
      <c r="X45" s="208">
        <v>7.3</v>
      </c>
      <c r="Y45" s="208">
        <v>8.9</v>
      </c>
      <c r="Z45" s="208">
        <v>9.1</v>
      </c>
      <c r="AA45" s="208">
        <v>9.8</v>
      </c>
      <c r="AB45" s="208">
        <v>10.7</v>
      </c>
      <c r="AC45" s="209" t="s">
        <v>19</v>
      </c>
      <c r="AD45" s="210" t="s">
        <v>19</v>
      </c>
      <c r="AE45" s="210" t="s">
        <v>19</v>
      </c>
      <c r="AF45" s="210" t="s">
        <v>19</v>
      </c>
      <c r="AG45" s="209" t="s">
        <v>19</v>
      </c>
      <c r="AH45" s="210" t="s">
        <v>19</v>
      </c>
      <c r="AI45" s="209" t="s">
        <v>19</v>
      </c>
      <c r="AJ45" s="210" t="s">
        <v>19</v>
      </c>
      <c r="AK45" s="210" t="s">
        <v>19</v>
      </c>
      <c r="AL45" s="210" t="s">
        <v>19</v>
      </c>
      <c r="AM45" s="210" t="s">
        <v>19</v>
      </c>
      <c r="AN45" s="286" t="s">
        <v>19</v>
      </c>
      <c r="AO45" s="210" t="s">
        <v>19</v>
      </c>
      <c r="AP45" s="209" t="s">
        <v>19</v>
      </c>
      <c r="AQ45" s="210" t="s">
        <v>19</v>
      </c>
      <c r="AR45" s="210" t="s">
        <v>19</v>
      </c>
      <c r="AS45" s="210" t="s">
        <v>19</v>
      </c>
      <c r="AT45" s="210" t="s">
        <v>19</v>
      </c>
      <c r="AU45" s="1209" t="s">
        <v>19</v>
      </c>
      <c r="AV45" s="180"/>
    </row>
    <row r="46" spans="2:48" ht="14.25">
      <c r="B46" s="10"/>
      <c r="C46" s="8" t="s">
        <v>62</v>
      </c>
      <c r="D46" s="212">
        <v>8.9</v>
      </c>
      <c r="E46" s="212">
        <v>8.4</v>
      </c>
      <c r="F46" s="212">
        <v>7.1</v>
      </c>
      <c r="G46" s="212">
        <v>8.6</v>
      </c>
      <c r="H46" s="212">
        <v>5</v>
      </c>
      <c r="I46" s="212">
        <v>5</v>
      </c>
      <c r="J46" s="212">
        <v>4.8</v>
      </c>
      <c r="K46" s="212">
        <v>7.6</v>
      </c>
      <c r="L46" s="212">
        <v>9.1</v>
      </c>
      <c r="M46" s="212">
        <v>7</v>
      </c>
      <c r="N46" s="212">
        <v>5.5</v>
      </c>
      <c r="O46" s="212">
        <v>5</v>
      </c>
      <c r="P46" s="212">
        <v>4.8</v>
      </c>
      <c r="Q46" s="212">
        <v>5.3</v>
      </c>
      <c r="R46" s="212">
        <v>5.2</v>
      </c>
      <c r="S46" s="212">
        <v>5.3</v>
      </c>
      <c r="T46" s="212">
        <v>4.7</v>
      </c>
      <c r="U46" s="212">
        <v>4.8</v>
      </c>
      <c r="V46" s="212">
        <v>5.1</v>
      </c>
      <c r="W46" s="212">
        <v>5</v>
      </c>
      <c r="X46" s="212">
        <v>4.7</v>
      </c>
      <c r="Y46" s="212">
        <v>4.7</v>
      </c>
      <c r="Z46" s="212">
        <v>4.8</v>
      </c>
      <c r="AA46" s="212">
        <v>5.5</v>
      </c>
      <c r="AB46" s="212">
        <v>7.3</v>
      </c>
      <c r="AC46" s="209" t="s">
        <v>19</v>
      </c>
      <c r="AD46" s="210" t="s">
        <v>19</v>
      </c>
      <c r="AE46" s="210" t="s">
        <v>19</v>
      </c>
      <c r="AF46" s="210" t="s">
        <v>19</v>
      </c>
      <c r="AG46" s="209" t="s">
        <v>19</v>
      </c>
      <c r="AH46" s="210" t="s">
        <v>19</v>
      </c>
      <c r="AI46" s="209" t="s">
        <v>19</v>
      </c>
      <c r="AJ46" s="210" t="s">
        <v>19</v>
      </c>
      <c r="AK46" s="210" t="s">
        <v>19</v>
      </c>
      <c r="AL46" s="210" t="s">
        <v>19</v>
      </c>
      <c r="AM46" s="210" t="s">
        <v>19</v>
      </c>
      <c r="AN46" s="286" t="s">
        <v>19</v>
      </c>
      <c r="AO46" s="210" t="s">
        <v>19</v>
      </c>
      <c r="AP46" s="209" t="s">
        <v>19</v>
      </c>
      <c r="AQ46" s="210" t="s">
        <v>19</v>
      </c>
      <c r="AR46" s="210" t="s">
        <v>19</v>
      </c>
      <c r="AS46" s="210" t="s">
        <v>19</v>
      </c>
      <c r="AT46" s="210" t="s">
        <v>19</v>
      </c>
      <c r="AU46" s="1209" t="s">
        <v>19</v>
      </c>
      <c r="AV46" s="180"/>
    </row>
    <row r="47" spans="2:48" ht="14.25">
      <c r="B47" s="3">
        <v>10</v>
      </c>
      <c r="C47" s="4" t="s">
        <v>26</v>
      </c>
      <c r="D47" s="321" t="s">
        <v>19</v>
      </c>
      <c r="E47" s="321" t="s">
        <v>19</v>
      </c>
      <c r="F47" s="321" t="s">
        <v>19</v>
      </c>
      <c r="G47" s="321" t="s">
        <v>19</v>
      </c>
      <c r="H47" s="321" t="s">
        <v>19</v>
      </c>
      <c r="I47" s="321" t="s">
        <v>19</v>
      </c>
      <c r="J47" s="321" t="s">
        <v>19</v>
      </c>
      <c r="K47" s="321" t="s">
        <v>19</v>
      </c>
      <c r="L47" s="321" t="s">
        <v>19</v>
      </c>
      <c r="M47" s="321" t="s">
        <v>19</v>
      </c>
      <c r="N47" s="321" t="s">
        <v>221</v>
      </c>
      <c r="O47" s="321" t="s">
        <v>19</v>
      </c>
      <c r="P47" s="321" t="s">
        <v>19</v>
      </c>
      <c r="Q47" s="321" t="s">
        <v>19</v>
      </c>
      <c r="R47" s="321" t="s">
        <v>19</v>
      </c>
      <c r="S47" s="321" t="s">
        <v>19</v>
      </c>
      <c r="T47" s="321" t="s">
        <v>19</v>
      </c>
      <c r="U47" s="321" t="s">
        <v>19</v>
      </c>
      <c r="V47" s="321" t="s">
        <v>19</v>
      </c>
      <c r="W47" s="321" t="s">
        <v>19</v>
      </c>
      <c r="X47" s="321" t="s">
        <v>19</v>
      </c>
      <c r="Y47" s="321" t="s">
        <v>19</v>
      </c>
      <c r="Z47" s="321" t="s">
        <v>19</v>
      </c>
      <c r="AA47" s="321" t="s">
        <v>19</v>
      </c>
      <c r="AB47" s="321" t="s">
        <v>19</v>
      </c>
      <c r="AC47" s="322">
        <v>8.3</v>
      </c>
      <c r="AD47" s="323">
        <v>2.3</v>
      </c>
      <c r="AE47" s="323">
        <v>2.6</v>
      </c>
      <c r="AF47" s="323">
        <v>2.4</v>
      </c>
      <c r="AG47" s="322">
        <v>2.8</v>
      </c>
      <c r="AH47" s="323">
        <v>5</v>
      </c>
      <c r="AI47" s="322">
        <v>5.6</v>
      </c>
      <c r="AJ47" s="323">
        <v>4.6</v>
      </c>
      <c r="AK47" s="323">
        <v>2.6</v>
      </c>
      <c r="AL47" s="323">
        <v>1.9</v>
      </c>
      <c r="AM47" s="323">
        <v>2.6</v>
      </c>
      <c r="AN47" s="335">
        <v>2.6</v>
      </c>
      <c r="AO47" s="323">
        <v>2.2</v>
      </c>
      <c r="AP47" s="322">
        <v>2.1</v>
      </c>
      <c r="AQ47" s="323">
        <v>2.1</v>
      </c>
      <c r="AR47" s="323">
        <v>2.2</v>
      </c>
      <c r="AS47" s="323">
        <v>2.3</v>
      </c>
      <c r="AT47" s="323">
        <v>6.1</v>
      </c>
      <c r="AU47" s="1211">
        <v>3.7</v>
      </c>
      <c r="AV47" s="180"/>
    </row>
    <row r="48" spans="2:48" ht="14.25">
      <c r="B48" s="9"/>
      <c r="C48" s="5" t="s">
        <v>26</v>
      </c>
      <c r="D48" s="231">
        <v>9.2</v>
      </c>
      <c r="E48" s="231">
        <v>7.5</v>
      </c>
      <c r="F48" s="231">
        <v>4.7</v>
      </c>
      <c r="G48" s="231">
        <v>2.1</v>
      </c>
      <c r="H48" s="231">
        <v>5</v>
      </c>
      <c r="I48" s="231">
        <v>5</v>
      </c>
      <c r="J48" s="231">
        <v>6.1</v>
      </c>
      <c r="K48" s="231">
        <v>3.7</v>
      </c>
      <c r="L48" s="231">
        <v>3.5</v>
      </c>
      <c r="M48" s="231">
        <v>3.1</v>
      </c>
      <c r="N48" s="231">
        <v>1.3</v>
      </c>
      <c r="O48" s="231">
        <v>2.2</v>
      </c>
      <c r="P48" s="231">
        <v>1.7</v>
      </c>
      <c r="Q48" s="231">
        <v>2.3</v>
      </c>
      <c r="R48" s="231">
        <v>2.1</v>
      </c>
      <c r="S48" s="231">
        <v>2.4</v>
      </c>
      <c r="T48" s="231">
        <v>2.5</v>
      </c>
      <c r="U48" s="231">
        <v>2.7</v>
      </c>
      <c r="V48" s="231">
        <v>2.7</v>
      </c>
      <c r="W48" s="231">
        <v>2.8</v>
      </c>
      <c r="X48" s="231">
        <v>1.9</v>
      </c>
      <c r="Y48" s="231">
        <v>4.4</v>
      </c>
      <c r="Z48" s="231">
        <v>4.3</v>
      </c>
      <c r="AA48" s="231">
        <v>4</v>
      </c>
      <c r="AB48" s="231">
        <v>3.4</v>
      </c>
      <c r="AC48" s="209" t="s">
        <v>19</v>
      </c>
      <c r="AD48" s="210" t="s">
        <v>19</v>
      </c>
      <c r="AE48" s="210" t="s">
        <v>19</v>
      </c>
      <c r="AF48" s="210" t="s">
        <v>19</v>
      </c>
      <c r="AG48" s="209" t="s">
        <v>19</v>
      </c>
      <c r="AH48" s="210" t="s">
        <v>19</v>
      </c>
      <c r="AI48" s="209" t="s">
        <v>19</v>
      </c>
      <c r="AJ48" s="210" t="s">
        <v>19</v>
      </c>
      <c r="AK48" s="210" t="s">
        <v>19</v>
      </c>
      <c r="AL48" s="210" t="s">
        <v>19</v>
      </c>
      <c r="AM48" s="210" t="s">
        <v>19</v>
      </c>
      <c r="AN48" s="286" t="s">
        <v>19</v>
      </c>
      <c r="AO48" s="210" t="s">
        <v>19</v>
      </c>
      <c r="AP48" s="209" t="s">
        <v>19</v>
      </c>
      <c r="AQ48" s="210" t="s">
        <v>19</v>
      </c>
      <c r="AR48" s="210" t="s">
        <v>19</v>
      </c>
      <c r="AS48" s="210" t="s">
        <v>19</v>
      </c>
      <c r="AT48" s="210" t="s">
        <v>19</v>
      </c>
      <c r="AU48" s="1209" t="s">
        <v>19</v>
      </c>
      <c r="AV48" s="180"/>
    </row>
    <row r="49" spans="2:48" ht="14.25">
      <c r="B49" s="10"/>
      <c r="C49" s="8" t="s">
        <v>39</v>
      </c>
      <c r="D49" s="212">
        <v>4.8</v>
      </c>
      <c r="E49" s="212">
        <v>6.9</v>
      </c>
      <c r="F49" s="212">
        <v>3.4</v>
      </c>
      <c r="G49" s="212">
        <v>5.2</v>
      </c>
      <c r="H49" s="212">
        <v>4.8</v>
      </c>
      <c r="I49" s="212">
        <v>0.7</v>
      </c>
      <c r="J49" s="212">
        <v>2.8</v>
      </c>
      <c r="K49" s="212">
        <v>3.3</v>
      </c>
      <c r="L49" s="212">
        <v>4.7</v>
      </c>
      <c r="M49" s="212">
        <v>6.7</v>
      </c>
      <c r="N49" s="212">
        <v>5.1</v>
      </c>
      <c r="O49" s="212">
        <v>6</v>
      </c>
      <c r="P49" s="212">
        <v>3.5</v>
      </c>
      <c r="Q49" s="212">
        <v>5.6</v>
      </c>
      <c r="R49" s="212">
        <v>4.4</v>
      </c>
      <c r="S49" s="212">
        <v>4.3</v>
      </c>
      <c r="T49" s="212">
        <v>7.8</v>
      </c>
      <c r="U49" s="212">
        <v>3.6</v>
      </c>
      <c r="V49" s="212">
        <v>5.1</v>
      </c>
      <c r="W49" s="212">
        <v>5.5</v>
      </c>
      <c r="X49" s="212">
        <v>4.6</v>
      </c>
      <c r="Y49" s="212">
        <v>3</v>
      </c>
      <c r="Z49" s="212">
        <v>3.2</v>
      </c>
      <c r="AA49" s="212">
        <v>3.2</v>
      </c>
      <c r="AB49" s="232">
        <v>2.9</v>
      </c>
      <c r="AC49" s="233" t="s">
        <v>19</v>
      </c>
      <c r="AD49" s="234" t="s">
        <v>19</v>
      </c>
      <c r="AE49" s="234" t="s">
        <v>19</v>
      </c>
      <c r="AF49" s="234" t="s">
        <v>19</v>
      </c>
      <c r="AG49" s="209" t="s">
        <v>19</v>
      </c>
      <c r="AH49" s="210" t="s">
        <v>19</v>
      </c>
      <c r="AI49" s="209" t="s">
        <v>19</v>
      </c>
      <c r="AJ49" s="210" t="s">
        <v>19</v>
      </c>
      <c r="AK49" s="210" t="s">
        <v>19</v>
      </c>
      <c r="AL49" s="210" t="s">
        <v>19</v>
      </c>
      <c r="AM49" s="210" t="s">
        <v>19</v>
      </c>
      <c r="AN49" s="286" t="s">
        <v>19</v>
      </c>
      <c r="AO49" s="210" t="s">
        <v>19</v>
      </c>
      <c r="AP49" s="209" t="s">
        <v>19</v>
      </c>
      <c r="AQ49" s="210" t="s">
        <v>19</v>
      </c>
      <c r="AR49" s="210" t="s">
        <v>19</v>
      </c>
      <c r="AS49" s="210" t="s">
        <v>19</v>
      </c>
      <c r="AT49" s="210" t="s">
        <v>19</v>
      </c>
      <c r="AU49" s="1209" t="s">
        <v>19</v>
      </c>
      <c r="AV49" s="180"/>
    </row>
    <row r="50" spans="2:48" ht="14.25">
      <c r="B50" s="3">
        <v>11</v>
      </c>
      <c r="C50" s="4" t="s">
        <v>89</v>
      </c>
      <c r="D50" s="318" t="s">
        <v>19</v>
      </c>
      <c r="E50" s="318" t="s">
        <v>19</v>
      </c>
      <c r="F50" s="318" t="s">
        <v>19</v>
      </c>
      <c r="G50" s="318" t="s">
        <v>19</v>
      </c>
      <c r="H50" s="318" t="s">
        <v>19</v>
      </c>
      <c r="I50" s="318" t="s">
        <v>19</v>
      </c>
      <c r="J50" s="318" t="s">
        <v>19</v>
      </c>
      <c r="K50" s="318" t="s">
        <v>19</v>
      </c>
      <c r="L50" s="318" t="s">
        <v>19</v>
      </c>
      <c r="M50" s="318" t="s">
        <v>19</v>
      </c>
      <c r="N50" s="318" t="s">
        <v>221</v>
      </c>
      <c r="O50" s="318" t="s">
        <v>19</v>
      </c>
      <c r="P50" s="318" t="s">
        <v>19</v>
      </c>
      <c r="Q50" s="318" t="s">
        <v>19</v>
      </c>
      <c r="R50" s="318" t="s">
        <v>19</v>
      </c>
      <c r="S50" s="318" t="s">
        <v>19</v>
      </c>
      <c r="T50" s="318" t="s">
        <v>19</v>
      </c>
      <c r="U50" s="318" t="s">
        <v>19</v>
      </c>
      <c r="V50" s="318" t="s">
        <v>19</v>
      </c>
      <c r="W50" s="318" t="s">
        <v>19</v>
      </c>
      <c r="X50" s="318" t="s">
        <v>19</v>
      </c>
      <c r="Y50" s="318" t="s">
        <v>19</v>
      </c>
      <c r="Z50" s="318" t="s">
        <v>19</v>
      </c>
      <c r="AA50" s="318" t="s">
        <v>19</v>
      </c>
      <c r="AB50" s="321" t="s">
        <v>19</v>
      </c>
      <c r="AC50" s="326" t="s">
        <v>19</v>
      </c>
      <c r="AD50" s="321" t="s">
        <v>19</v>
      </c>
      <c r="AE50" s="321" t="s">
        <v>19</v>
      </c>
      <c r="AF50" s="325">
        <v>1.9</v>
      </c>
      <c r="AG50" s="322">
        <v>6.2</v>
      </c>
      <c r="AH50" s="323">
        <v>4.8</v>
      </c>
      <c r="AI50" s="322">
        <v>5.6</v>
      </c>
      <c r="AJ50" s="323">
        <v>7.3</v>
      </c>
      <c r="AK50" s="323">
        <v>9.8</v>
      </c>
      <c r="AL50" s="323">
        <v>9.3</v>
      </c>
      <c r="AM50" s="323">
        <v>6.7</v>
      </c>
      <c r="AN50" s="335">
        <v>7.7</v>
      </c>
      <c r="AO50" s="323">
        <v>3.7</v>
      </c>
      <c r="AP50" s="322">
        <v>6.5</v>
      </c>
      <c r="AQ50" s="323">
        <v>5.3</v>
      </c>
      <c r="AR50" s="323">
        <v>4.5</v>
      </c>
      <c r="AS50" s="323">
        <v>3.8</v>
      </c>
      <c r="AT50" s="323">
        <v>6.4</v>
      </c>
      <c r="AU50" s="1211">
        <v>4.9</v>
      </c>
      <c r="AV50" s="180"/>
    </row>
    <row r="51" spans="2:48" ht="14.25">
      <c r="B51" s="9"/>
      <c r="C51" s="157" t="s">
        <v>27</v>
      </c>
      <c r="D51" s="228">
        <v>8</v>
      </c>
      <c r="E51" s="228">
        <v>2.8</v>
      </c>
      <c r="F51" s="228">
        <v>4.1</v>
      </c>
      <c r="G51" s="228">
        <v>4.2</v>
      </c>
      <c r="H51" s="228">
        <v>5.2</v>
      </c>
      <c r="I51" s="228">
        <v>5.4</v>
      </c>
      <c r="J51" s="228">
        <v>1.7</v>
      </c>
      <c r="K51" s="228">
        <v>5.8</v>
      </c>
      <c r="L51" s="228">
        <v>5.9</v>
      </c>
      <c r="M51" s="228">
        <v>4.3</v>
      </c>
      <c r="N51" s="228">
        <v>3.1</v>
      </c>
      <c r="O51" s="228">
        <v>3.4</v>
      </c>
      <c r="P51" s="228">
        <v>2.6</v>
      </c>
      <c r="Q51" s="228">
        <v>2</v>
      </c>
      <c r="R51" s="228">
        <v>2.1</v>
      </c>
      <c r="S51" s="228">
        <v>2.3</v>
      </c>
      <c r="T51" s="228">
        <v>2</v>
      </c>
      <c r="U51" s="228">
        <v>2.2</v>
      </c>
      <c r="V51" s="228">
        <v>2.2</v>
      </c>
      <c r="W51" s="228">
        <v>3.6</v>
      </c>
      <c r="X51" s="228">
        <v>2.9</v>
      </c>
      <c r="Y51" s="228">
        <v>3.4</v>
      </c>
      <c r="Z51" s="228">
        <v>3.2</v>
      </c>
      <c r="AA51" s="228">
        <v>3</v>
      </c>
      <c r="AB51" s="228">
        <v>2.1</v>
      </c>
      <c r="AC51" s="229">
        <v>2.5</v>
      </c>
      <c r="AD51" s="236">
        <v>1.4</v>
      </c>
      <c r="AE51" s="236">
        <v>1.8</v>
      </c>
      <c r="AF51" s="237" t="s">
        <v>19</v>
      </c>
      <c r="AG51" s="301" t="s">
        <v>19</v>
      </c>
      <c r="AH51" s="302" t="s">
        <v>19</v>
      </c>
      <c r="AI51" s="301" t="s">
        <v>19</v>
      </c>
      <c r="AJ51" s="302" t="s">
        <v>19</v>
      </c>
      <c r="AK51" s="302" t="s">
        <v>19</v>
      </c>
      <c r="AL51" s="302" t="s">
        <v>19</v>
      </c>
      <c r="AM51" s="302" t="s">
        <v>19</v>
      </c>
      <c r="AN51" s="292" t="s">
        <v>19</v>
      </c>
      <c r="AO51" s="302" t="s">
        <v>19</v>
      </c>
      <c r="AP51" s="301" t="s">
        <v>19</v>
      </c>
      <c r="AQ51" s="302" t="s">
        <v>19</v>
      </c>
      <c r="AR51" s="302" t="s">
        <v>19</v>
      </c>
      <c r="AS51" s="302" t="s">
        <v>19</v>
      </c>
      <c r="AT51" s="302" t="s">
        <v>19</v>
      </c>
      <c r="AU51" s="1217" t="s">
        <v>19</v>
      </c>
      <c r="AV51" s="180"/>
    </row>
    <row r="52" spans="2:48" ht="14.25">
      <c r="B52" s="13"/>
      <c r="C52" s="7" t="s">
        <v>58</v>
      </c>
      <c r="D52" s="238">
        <v>5.3</v>
      </c>
      <c r="E52" s="220">
        <v>0.9</v>
      </c>
      <c r="F52" s="220">
        <v>0.6</v>
      </c>
      <c r="G52" s="220">
        <v>2</v>
      </c>
      <c r="H52" s="220">
        <v>0.1</v>
      </c>
      <c r="I52" s="220">
        <v>0.9</v>
      </c>
      <c r="J52" s="220">
        <v>0.3</v>
      </c>
      <c r="K52" s="220">
        <v>2.3</v>
      </c>
      <c r="L52" s="220">
        <v>2</v>
      </c>
      <c r="M52" s="220">
        <v>1.8</v>
      </c>
      <c r="N52" s="220">
        <v>0.7</v>
      </c>
      <c r="O52" s="220">
        <v>2.1</v>
      </c>
      <c r="P52" s="220">
        <v>2.7</v>
      </c>
      <c r="Q52" s="220">
        <v>1.5</v>
      </c>
      <c r="R52" s="220">
        <v>2.8</v>
      </c>
      <c r="S52" s="220">
        <v>5.1</v>
      </c>
      <c r="T52" s="220">
        <v>3</v>
      </c>
      <c r="U52" s="220">
        <v>3.5</v>
      </c>
      <c r="V52" s="220">
        <v>3.5</v>
      </c>
      <c r="W52" s="220">
        <v>5.3</v>
      </c>
      <c r="X52" s="220">
        <v>3.7</v>
      </c>
      <c r="Y52" s="220">
        <v>4.8</v>
      </c>
      <c r="Z52" s="220">
        <v>2.9</v>
      </c>
      <c r="AA52" s="220">
        <v>3.5</v>
      </c>
      <c r="AB52" s="220">
        <v>3.4</v>
      </c>
      <c r="AC52" s="220">
        <v>2.5</v>
      </c>
      <c r="AD52" s="208">
        <v>5.3</v>
      </c>
      <c r="AE52" s="208">
        <v>4.7</v>
      </c>
      <c r="AF52" s="210" t="s">
        <v>19</v>
      </c>
      <c r="AG52" s="209" t="s">
        <v>19</v>
      </c>
      <c r="AH52" s="210" t="s">
        <v>19</v>
      </c>
      <c r="AI52" s="209" t="s">
        <v>19</v>
      </c>
      <c r="AJ52" s="210" t="s">
        <v>19</v>
      </c>
      <c r="AK52" s="210" t="s">
        <v>19</v>
      </c>
      <c r="AL52" s="210" t="s">
        <v>19</v>
      </c>
      <c r="AM52" s="210" t="s">
        <v>19</v>
      </c>
      <c r="AN52" s="286" t="s">
        <v>19</v>
      </c>
      <c r="AO52" s="210" t="s">
        <v>19</v>
      </c>
      <c r="AP52" s="209" t="s">
        <v>19</v>
      </c>
      <c r="AQ52" s="210" t="s">
        <v>19</v>
      </c>
      <c r="AR52" s="210" t="s">
        <v>19</v>
      </c>
      <c r="AS52" s="210" t="s">
        <v>19</v>
      </c>
      <c r="AT52" s="210" t="s">
        <v>19</v>
      </c>
      <c r="AU52" s="1209" t="s">
        <v>19</v>
      </c>
      <c r="AV52" s="180"/>
    </row>
    <row r="53" spans="2:48" ht="14.25">
      <c r="B53" s="10"/>
      <c r="C53" s="4" t="s">
        <v>59</v>
      </c>
      <c r="D53" s="221">
        <v>9.1</v>
      </c>
      <c r="E53" s="221">
        <v>6.2</v>
      </c>
      <c r="F53" s="221">
        <v>5.1</v>
      </c>
      <c r="G53" s="221">
        <v>9.1</v>
      </c>
      <c r="H53" s="221">
        <v>11.7</v>
      </c>
      <c r="I53" s="221">
        <v>9.2</v>
      </c>
      <c r="J53" s="221">
        <v>11.3</v>
      </c>
      <c r="K53" s="221">
        <v>11.7</v>
      </c>
      <c r="L53" s="221">
        <v>10.8</v>
      </c>
      <c r="M53" s="221">
        <v>8.3</v>
      </c>
      <c r="N53" s="221">
        <v>7.5</v>
      </c>
      <c r="O53" s="221">
        <v>7.6</v>
      </c>
      <c r="P53" s="221">
        <v>6.8</v>
      </c>
      <c r="Q53" s="221">
        <v>4.7</v>
      </c>
      <c r="R53" s="221">
        <v>3.6</v>
      </c>
      <c r="S53" s="221">
        <v>4.4</v>
      </c>
      <c r="T53" s="221">
        <v>3.8</v>
      </c>
      <c r="U53" s="221">
        <v>3.2</v>
      </c>
      <c r="V53" s="221">
        <v>1.7</v>
      </c>
      <c r="W53" s="221">
        <v>2.9</v>
      </c>
      <c r="X53" s="221">
        <v>4.9</v>
      </c>
      <c r="Y53" s="221">
        <v>8</v>
      </c>
      <c r="Z53" s="221">
        <v>7.1</v>
      </c>
      <c r="AA53" s="221">
        <v>7.2</v>
      </c>
      <c r="AB53" s="221">
        <v>3.1</v>
      </c>
      <c r="AC53" s="221">
        <v>5.3</v>
      </c>
      <c r="AD53" s="239">
        <v>5.6</v>
      </c>
      <c r="AE53" s="239">
        <v>5.7</v>
      </c>
      <c r="AF53" s="240" t="s">
        <v>19</v>
      </c>
      <c r="AG53" s="298" t="s">
        <v>19</v>
      </c>
      <c r="AH53" s="240" t="s">
        <v>19</v>
      </c>
      <c r="AI53" s="298" t="s">
        <v>19</v>
      </c>
      <c r="AJ53" s="240" t="s">
        <v>19</v>
      </c>
      <c r="AK53" s="214" t="s">
        <v>19</v>
      </c>
      <c r="AL53" s="214" t="s">
        <v>19</v>
      </c>
      <c r="AM53" s="214" t="s">
        <v>19</v>
      </c>
      <c r="AN53" s="293" t="s">
        <v>19</v>
      </c>
      <c r="AO53" s="240" t="s">
        <v>19</v>
      </c>
      <c r="AP53" s="298" t="s">
        <v>19</v>
      </c>
      <c r="AQ53" s="240" t="s">
        <v>19</v>
      </c>
      <c r="AR53" s="240" t="s">
        <v>19</v>
      </c>
      <c r="AS53" s="240" t="s">
        <v>19</v>
      </c>
      <c r="AT53" s="240" t="s">
        <v>19</v>
      </c>
      <c r="AU53" s="1218" t="s">
        <v>19</v>
      </c>
      <c r="AV53" s="180"/>
    </row>
    <row r="54" spans="2:48" ht="14.25">
      <c r="B54" s="6">
        <v>12</v>
      </c>
      <c r="C54" s="12" t="s">
        <v>92</v>
      </c>
      <c r="D54" s="321" t="s">
        <v>19</v>
      </c>
      <c r="E54" s="321" t="s">
        <v>19</v>
      </c>
      <c r="F54" s="321" t="s">
        <v>19</v>
      </c>
      <c r="G54" s="321" t="s">
        <v>19</v>
      </c>
      <c r="H54" s="321" t="s">
        <v>19</v>
      </c>
      <c r="I54" s="321" t="s">
        <v>19</v>
      </c>
      <c r="J54" s="321" t="s">
        <v>19</v>
      </c>
      <c r="K54" s="321" t="s">
        <v>19</v>
      </c>
      <c r="L54" s="321" t="s">
        <v>19</v>
      </c>
      <c r="M54" s="321" t="s">
        <v>19</v>
      </c>
      <c r="N54" s="321" t="s">
        <v>221</v>
      </c>
      <c r="O54" s="321" t="s">
        <v>19</v>
      </c>
      <c r="P54" s="321" t="s">
        <v>19</v>
      </c>
      <c r="Q54" s="321" t="s">
        <v>19</v>
      </c>
      <c r="R54" s="321" t="s">
        <v>19</v>
      </c>
      <c r="S54" s="321" t="s">
        <v>19</v>
      </c>
      <c r="T54" s="321" t="s">
        <v>19</v>
      </c>
      <c r="U54" s="321" t="s">
        <v>19</v>
      </c>
      <c r="V54" s="321" t="s">
        <v>19</v>
      </c>
      <c r="W54" s="321" t="s">
        <v>19</v>
      </c>
      <c r="X54" s="321" t="s">
        <v>19</v>
      </c>
      <c r="Y54" s="321" t="s">
        <v>19</v>
      </c>
      <c r="Z54" s="321" t="s">
        <v>19</v>
      </c>
      <c r="AA54" s="321" t="s">
        <v>19</v>
      </c>
      <c r="AB54" s="323">
        <v>4.8</v>
      </c>
      <c r="AC54" s="324">
        <v>5.6</v>
      </c>
      <c r="AD54" s="325">
        <v>3.5</v>
      </c>
      <c r="AE54" s="325">
        <v>4.4</v>
      </c>
      <c r="AF54" s="325">
        <v>3.7</v>
      </c>
      <c r="AG54" s="324">
        <v>4.3</v>
      </c>
      <c r="AH54" s="325">
        <v>4.6</v>
      </c>
      <c r="AI54" s="324">
        <v>6.2</v>
      </c>
      <c r="AJ54" s="325">
        <v>5.3</v>
      </c>
      <c r="AK54" s="325">
        <v>6.1</v>
      </c>
      <c r="AL54" s="325">
        <v>5.5</v>
      </c>
      <c r="AM54" s="325">
        <v>5.2</v>
      </c>
      <c r="AN54" s="338">
        <v>6.3</v>
      </c>
      <c r="AO54" s="325">
        <v>4.4</v>
      </c>
      <c r="AP54" s="324">
        <v>6</v>
      </c>
      <c r="AQ54" s="325">
        <v>4.6</v>
      </c>
      <c r="AR54" s="325">
        <v>5.6</v>
      </c>
      <c r="AS54" s="325">
        <v>4.9</v>
      </c>
      <c r="AT54" s="325">
        <v>10.3</v>
      </c>
      <c r="AU54" s="1216">
        <v>9.2</v>
      </c>
      <c r="AV54" s="180"/>
    </row>
    <row r="55" spans="2:48" ht="14.25">
      <c r="B55" s="9"/>
      <c r="C55" s="5" t="s">
        <v>18</v>
      </c>
      <c r="D55" s="231">
        <v>7.7</v>
      </c>
      <c r="E55" s="231">
        <v>3</v>
      </c>
      <c r="F55" s="231">
        <v>2.6</v>
      </c>
      <c r="G55" s="231">
        <v>2.8</v>
      </c>
      <c r="H55" s="231">
        <v>4.4</v>
      </c>
      <c r="I55" s="231">
        <v>2</v>
      </c>
      <c r="J55" s="231">
        <v>3.9</v>
      </c>
      <c r="K55" s="231">
        <v>5.3</v>
      </c>
      <c r="L55" s="231">
        <v>4.2</v>
      </c>
      <c r="M55" s="231">
        <v>3.9</v>
      </c>
      <c r="N55" s="231">
        <v>3.6</v>
      </c>
      <c r="O55" s="231">
        <v>3.6</v>
      </c>
      <c r="P55" s="231">
        <v>3.8</v>
      </c>
      <c r="Q55" s="231">
        <v>3.4</v>
      </c>
      <c r="R55" s="231">
        <v>2.9</v>
      </c>
      <c r="S55" s="231">
        <v>2.9</v>
      </c>
      <c r="T55" s="231">
        <v>2.4</v>
      </c>
      <c r="U55" s="231">
        <v>2</v>
      </c>
      <c r="V55" s="231">
        <v>1.4</v>
      </c>
      <c r="W55" s="231">
        <v>0.2</v>
      </c>
      <c r="X55" s="231">
        <v>0.4</v>
      </c>
      <c r="Y55" s="231">
        <v>3</v>
      </c>
      <c r="Z55" s="231">
        <v>3.5</v>
      </c>
      <c r="AA55" s="231">
        <v>-3.1</v>
      </c>
      <c r="AB55" s="241" t="s">
        <v>19</v>
      </c>
      <c r="AC55" s="209" t="s">
        <v>19</v>
      </c>
      <c r="AD55" s="210" t="s">
        <v>19</v>
      </c>
      <c r="AE55" s="210" t="s">
        <v>19</v>
      </c>
      <c r="AF55" s="210" t="s">
        <v>19</v>
      </c>
      <c r="AG55" s="209" t="s">
        <v>19</v>
      </c>
      <c r="AH55" s="210" t="s">
        <v>19</v>
      </c>
      <c r="AI55" s="209" t="s">
        <v>19</v>
      </c>
      <c r="AJ55" s="210" t="s">
        <v>19</v>
      </c>
      <c r="AK55" s="210" t="s">
        <v>19</v>
      </c>
      <c r="AL55" s="210" t="s">
        <v>19</v>
      </c>
      <c r="AM55" s="210" t="s">
        <v>19</v>
      </c>
      <c r="AN55" s="286" t="s">
        <v>19</v>
      </c>
      <c r="AO55" s="210" t="s">
        <v>19</v>
      </c>
      <c r="AP55" s="209" t="s">
        <v>19</v>
      </c>
      <c r="AQ55" s="210" t="s">
        <v>19</v>
      </c>
      <c r="AR55" s="210" t="s">
        <v>19</v>
      </c>
      <c r="AS55" s="210" t="s">
        <v>19</v>
      </c>
      <c r="AT55" s="210" t="s">
        <v>19</v>
      </c>
      <c r="AU55" s="1209" t="s">
        <v>19</v>
      </c>
      <c r="AV55" s="180"/>
    </row>
    <row r="56" spans="2:48" ht="14.25">
      <c r="B56" s="13"/>
      <c r="C56" s="7" t="s">
        <v>28</v>
      </c>
      <c r="D56" s="208">
        <v>8.6</v>
      </c>
      <c r="E56" s="208">
        <v>6.9</v>
      </c>
      <c r="F56" s="208">
        <v>4.8</v>
      </c>
      <c r="G56" s="208">
        <v>6.9</v>
      </c>
      <c r="H56" s="208">
        <v>7.8</v>
      </c>
      <c r="I56" s="208">
        <v>13</v>
      </c>
      <c r="J56" s="208">
        <v>8.3</v>
      </c>
      <c r="K56" s="208">
        <v>8.4</v>
      </c>
      <c r="L56" s="208">
        <v>11.4</v>
      </c>
      <c r="M56" s="208">
        <v>9.6</v>
      </c>
      <c r="N56" s="208">
        <v>7.2</v>
      </c>
      <c r="O56" s="208">
        <v>4.5</v>
      </c>
      <c r="P56" s="208">
        <v>6</v>
      </c>
      <c r="Q56" s="208">
        <v>5.3</v>
      </c>
      <c r="R56" s="208">
        <v>3.3</v>
      </c>
      <c r="S56" s="208">
        <v>3.6</v>
      </c>
      <c r="T56" s="208">
        <v>2.7</v>
      </c>
      <c r="U56" s="208">
        <v>2.9</v>
      </c>
      <c r="V56" s="208">
        <v>3.6</v>
      </c>
      <c r="W56" s="208">
        <v>2</v>
      </c>
      <c r="X56" s="208">
        <v>6</v>
      </c>
      <c r="Y56" s="208">
        <v>6.7</v>
      </c>
      <c r="Z56" s="208">
        <v>4.6</v>
      </c>
      <c r="AA56" s="208">
        <v>0.3</v>
      </c>
      <c r="AB56" s="210" t="s">
        <v>19</v>
      </c>
      <c r="AC56" s="209" t="s">
        <v>19</v>
      </c>
      <c r="AD56" s="210" t="s">
        <v>19</v>
      </c>
      <c r="AE56" s="210" t="s">
        <v>19</v>
      </c>
      <c r="AF56" s="210" t="s">
        <v>19</v>
      </c>
      <c r="AG56" s="209" t="s">
        <v>19</v>
      </c>
      <c r="AH56" s="210" t="s">
        <v>19</v>
      </c>
      <c r="AI56" s="209" t="s">
        <v>19</v>
      </c>
      <c r="AJ56" s="210" t="s">
        <v>19</v>
      </c>
      <c r="AK56" s="210" t="s">
        <v>19</v>
      </c>
      <c r="AL56" s="210" t="s">
        <v>19</v>
      </c>
      <c r="AM56" s="210" t="s">
        <v>19</v>
      </c>
      <c r="AN56" s="286" t="s">
        <v>19</v>
      </c>
      <c r="AO56" s="210" t="s">
        <v>19</v>
      </c>
      <c r="AP56" s="209" t="s">
        <v>19</v>
      </c>
      <c r="AQ56" s="210" t="s">
        <v>19</v>
      </c>
      <c r="AR56" s="210" t="s">
        <v>19</v>
      </c>
      <c r="AS56" s="210" t="s">
        <v>19</v>
      </c>
      <c r="AT56" s="210" t="s">
        <v>19</v>
      </c>
      <c r="AU56" s="1209" t="s">
        <v>19</v>
      </c>
      <c r="AV56" s="180"/>
    </row>
    <row r="57" spans="2:48" ht="14.25">
      <c r="B57" s="13"/>
      <c r="C57" s="7" t="s">
        <v>46</v>
      </c>
      <c r="D57" s="242">
        <v>11.3</v>
      </c>
      <c r="E57" s="242">
        <v>9.1</v>
      </c>
      <c r="F57" s="242">
        <v>9.5</v>
      </c>
      <c r="G57" s="242">
        <v>5.6</v>
      </c>
      <c r="H57" s="242">
        <v>5.4</v>
      </c>
      <c r="I57" s="242">
        <v>4.9</v>
      </c>
      <c r="J57" s="242">
        <v>3.3</v>
      </c>
      <c r="K57" s="242">
        <v>4.4</v>
      </c>
      <c r="L57" s="242">
        <v>6.9</v>
      </c>
      <c r="M57" s="242">
        <v>4.7</v>
      </c>
      <c r="N57" s="242">
        <v>5.7</v>
      </c>
      <c r="O57" s="242">
        <v>4.4</v>
      </c>
      <c r="P57" s="242">
        <v>3.3</v>
      </c>
      <c r="Q57" s="242">
        <v>3.2</v>
      </c>
      <c r="R57" s="242">
        <v>2.2</v>
      </c>
      <c r="S57" s="242">
        <v>3.2</v>
      </c>
      <c r="T57" s="242">
        <v>2.2</v>
      </c>
      <c r="U57" s="242">
        <v>3</v>
      </c>
      <c r="V57" s="242">
        <v>2.5</v>
      </c>
      <c r="W57" s="242">
        <v>1.8</v>
      </c>
      <c r="X57" s="242">
        <v>2.6</v>
      </c>
      <c r="Y57" s="242">
        <v>1.7</v>
      </c>
      <c r="Z57" s="242">
        <v>1.7</v>
      </c>
      <c r="AA57" s="242">
        <v>-2.7</v>
      </c>
      <c r="AB57" s="243" t="s">
        <v>19</v>
      </c>
      <c r="AC57" s="209" t="s">
        <v>19</v>
      </c>
      <c r="AD57" s="210" t="s">
        <v>19</v>
      </c>
      <c r="AE57" s="210" t="s">
        <v>19</v>
      </c>
      <c r="AF57" s="210" t="s">
        <v>19</v>
      </c>
      <c r="AG57" s="209" t="s">
        <v>19</v>
      </c>
      <c r="AH57" s="210" t="s">
        <v>19</v>
      </c>
      <c r="AI57" s="209" t="s">
        <v>19</v>
      </c>
      <c r="AJ57" s="210" t="s">
        <v>19</v>
      </c>
      <c r="AK57" s="210" t="s">
        <v>19</v>
      </c>
      <c r="AL57" s="210" t="s">
        <v>19</v>
      </c>
      <c r="AM57" s="210" t="s">
        <v>19</v>
      </c>
      <c r="AN57" s="286" t="s">
        <v>19</v>
      </c>
      <c r="AO57" s="210" t="s">
        <v>19</v>
      </c>
      <c r="AP57" s="209" t="s">
        <v>19</v>
      </c>
      <c r="AQ57" s="210" t="s">
        <v>19</v>
      </c>
      <c r="AR57" s="210" t="s">
        <v>19</v>
      </c>
      <c r="AS57" s="210" t="s">
        <v>19</v>
      </c>
      <c r="AT57" s="210" t="s">
        <v>19</v>
      </c>
      <c r="AU57" s="1209" t="s">
        <v>19</v>
      </c>
      <c r="AV57" s="180"/>
    </row>
    <row r="58" spans="2:48" ht="14.25">
      <c r="B58" s="10"/>
      <c r="C58" s="8" t="s">
        <v>47</v>
      </c>
      <c r="D58" s="212">
        <v>10</v>
      </c>
      <c r="E58" s="212">
        <v>10.8</v>
      </c>
      <c r="F58" s="212">
        <v>7.6</v>
      </c>
      <c r="G58" s="212">
        <v>10.2</v>
      </c>
      <c r="H58" s="212">
        <v>13.1</v>
      </c>
      <c r="I58" s="212">
        <v>14.4</v>
      </c>
      <c r="J58" s="212">
        <v>11.7</v>
      </c>
      <c r="K58" s="212">
        <v>11.5</v>
      </c>
      <c r="L58" s="212">
        <v>11.4</v>
      </c>
      <c r="M58" s="212">
        <v>11.3</v>
      </c>
      <c r="N58" s="212">
        <v>8.6</v>
      </c>
      <c r="O58" s="212">
        <v>10.8</v>
      </c>
      <c r="P58" s="212">
        <v>8.5</v>
      </c>
      <c r="Q58" s="212">
        <v>7.4</v>
      </c>
      <c r="R58" s="212">
        <v>8</v>
      </c>
      <c r="S58" s="212">
        <v>10.2</v>
      </c>
      <c r="T58" s="212">
        <v>7.1</v>
      </c>
      <c r="U58" s="212">
        <v>7.8</v>
      </c>
      <c r="V58" s="212">
        <v>8.9</v>
      </c>
      <c r="W58" s="212">
        <v>6.6</v>
      </c>
      <c r="X58" s="212">
        <v>10.4</v>
      </c>
      <c r="Y58" s="212">
        <v>7.9</v>
      </c>
      <c r="Z58" s="212">
        <v>6.5</v>
      </c>
      <c r="AA58" s="212">
        <v>6.2</v>
      </c>
      <c r="AB58" s="214" t="s">
        <v>19</v>
      </c>
      <c r="AC58" s="209" t="s">
        <v>19</v>
      </c>
      <c r="AD58" s="210" t="s">
        <v>19</v>
      </c>
      <c r="AE58" s="210" t="s">
        <v>19</v>
      </c>
      <c r="AF58" s="210" t="s">
        <v>19</v>
      </c>
      <c r="AG58" s="209" t="s">
        <v>19</v>
      </c>
      <c r="AH58" s="210" t="s">
        <v>19</v>
      </c>
      <c r="AI58" s="209" t="s">
        <v>19</v>
      </c>
      <c r="AJ58" s="210" t="s">
        <v>19</v>
      </c>
      <c r="AK58" s="210" t="s">
        <v>19</v>
      </c>
      <c r="AL58" s="210" t="s">
        <v>19</v>
      </c>
      <c r="AM58" s="210" t="s">
        <v>19</v>
      </c>
      <c r="AN58" s="286" t="s">
        <v>19</v>
      </c>
      <c r="AO58" s="210" t="s">
        <v>19</v>
      </c>
      <c r="AP58" s="209" t="s">
        <v>19</v>
      </c>
      <c r="AQ58" s="210" t="s">
        <v>19</v>
      </c>
      <c r="AR58" s="210" t="s">
        <v>19</v>
      </c>
      <c r="AS58" s="210" t="s">
        <v>19</v>
      </c>
      <c r="AT58" s="210" t="s">
        <v>19</v>
      </c>
      <c r="AU58" s="1209" t="s">
        <v>19</v>
      </c>
      <c r="AV58" s="180"/>
    </row>
    <row r="59" spans="2:48" ht="14.25">
      <c r="B59" s="3">
        <v>13</v>
      </c>
      <c r="C59" s="4" t="s">
        <v>93</v>
      </c>
      <c r="D59" s="321" t="s">
        <v>19</v>
      </c>
      <c r="E59" s="321" t="s">
        <v>19</v>
      </c>
      <c r="F59" s="321" t="s">
        <v>19</v>
      </c>
      <c r="G59" s="321" t="s">
        <v>19</v>
      </c>
      <c r="H59" s="321" t="s">
        <v>19</v>
      </c>
      <c r="I59" s="321" t="s">
        <v>19</v>
      </c>
      <c r="J59" s="321" t="s">
        <v>19</v>
      </c>
      <c r="K59" s="321" t="s">
        <v>19</v>
      </c>
      <c r="L59" s="321" t="s">
        <v>19</v>
      </c>
      <c r="M59" s="321" t="s">
        <v>19</v>
      </c>
      <c r="N59" s="321" t="s">
        <v>221</v>
      </c>
      <c r="O59" s="321" t="s">
        <v>19</v>
      </c>
      <c r="P59" s="321" t="s">
        <v>19</v>
      </c>
      <c r="Q59" s="321" t="s">
        <v>19</v>
      </c>
      <c r="R59" s="321" t="s">
        <v>19</v>
      </c>
      <c r="S59" s="321" t="s">
        <v>19</v>
      </c>
      <c r="T59" s="321" t="s">
        <v>19</v>
      </c>
      <c r="U59" s="321" t="s">
        <v>19</v>
      </c>
      <c r="V59" s="321" t="s">
        <v>19</v>
      </c>
      <c r="W59" s="321" t="s">
        <v>19</v>
      </c>
      <c r="X59" s="321" t="s">
        <v>19</v>
      </c>
      <c r="Y59" s="321" t="s">
        <v>19</v>
      </c>
      <c r="Z59" s="321" t="s">
        <v>19</v>
      </c>
      <c r="AA59" s="321" t="s">
        <v>19</v>
      </c>
      <c r="AB59" s="321" t="s">
        <v>19</v>
      </c>
      <c r="AC59" s="322">
        <v>4.3</v>
      </c>
      <c r="AD59" s="323">
        <v>0.2</v>
      </c>
      <c r="AE59" s="323">
        <v>0.4</v>
      </c>
      <c r="AF59" s="323">
        <v>0.7</v>
      </c>
      <c r="AG59" s="322">
        <v>2.2</v>
      </c>
      <c r="AH59" s="323">
        <v>1.4</v>
      </c>
      <c r="AI59" s="322">
        <v>1.9</v>
      </c>
      <c r="AJ59" s="323">
        <v>4.4</v>
      </c>
      <c r="AK59" s="323">
        <v>2.6</v>
      </c>
      <c r="AL59" s="323">
        <v>3.2</v>
      </c>
      <c r="AM59" s="323">
        <v>3.3</v>
      </c>
      <c r="AN59" s="335">
        <v>4.9</v>
      </c>
      <c r="AO59" s="323">
        <v>2.3</v>
      </c>
      <c r="AP59" s="322">
        <v>2.4</v>
      </c>
      <c r="AQ59" s="323">
        <v>6.5</v>
      </c>
      <c r="AR59" s="323">
        <v>2.5</v>
      </c>
      <c r="AS59" s="323">
        <v>2.5</v>
      </c>
      <c r="AT59" s="323">
        <v>6.3</v>
      </c>
      <c r="AU59" s="1211">
        <v>3.4</v>
      </c>
      <c r="AV59" s="180"/>
    </row>
    <row r="60" spans="2:48" ht="14.25">
      <c r="B60" s="9"/>
      <c r="C60" s="5" t="s">
        <v>23</v>
      </c>
      <c r="D60" s="244">
        <v>6.3</v>
      </c>
      <c r="E60" s="244">
        <v>3.6</v>
      </c>
      <c r="F60" s="244">
        <v>1.6</v>
      </c>
      <c r="G60" s="244">
        <v>1</v>
      </c>
      <c r="H60" s="244">
        <v>1.6</v>
      </c>
      <c r="I60" s="244">
        <v>0.7</v>
      </c>
      <c r="J60" s="244">
        <v>1.8</v>
      </c>
      <c r="K60" s="244">
        <v>0.5</v>
      </c>
      <c r="L60" s="244">
        <v>0.3</v>
      </c>
      <c r="M60" s="244">
        <v>0.2</v>
      </c>
      <c r="N60" s="244">
        <v>0.2</v>
      </c>
      <c r="O60" s="244">
        <v>0</v>
      </c>
      <c r="P60" s="244">
        <v>0.8</v>
      </c>
      <c r="Q60" s="244">
        <v>0.8</v>
      </c>
      <c r="R60" s="244">
        <v>0.7</v>
      </c>
      <c r="S60" s="244">
        <v>0.7</v>
      </c>
      <c r="T60" s="244">
        <v>0.7</v>
      </c>
      <c r="U60" s="244">
        <v>0.7</v>
      </c>
      <c r="V60" s="244">
        <v>0.6</v>
      </c>
      <c r="W60" s="244">
        <v>0.6</v>
      </c>
      <c r="X60" s="244">
        <v>3.4</v>
      </c>
      <c r="Y60" s="244">
        <v>1</v>
      </c>
      <c r="Z60" s="244">
        <v>0.5</v>
      </c>
      <c r="AA60" s="244">
        <v>0.7</v>
      </c>
      <c r="AB60" s="244">
        <v>1</v>
      </c>
      <c r="AC60" s="205" t="s">
        <v>19</v>
      </c>
      <c r="AD60" s="206" t="s">
        <v>19</v>
      </c>
      <c r="AE60" s="206" t="s">
        <v>19</v>
      </c>
      <c r="AF60" s="206" t="s">
        <v>19</v>
      </c>
      <c r="AG60" s="205" t="s">
        <v>19</v>
      </c>
      <c r="AH60" s="206" t="s">
        <v>19</v>
      </c>
      <c r="AI60" s="205" t="s">
        <v>19</v>
      </c>
      <c r="AJ60" s="206" t="s">
        <v>19</v>
      </c>
      <c r="AK60" s="206" t="s">
        <v>19</v>
      </c>
      <c r="AL60" s="206" t="s">
        <v>19</v>
      </c>
      <c r="AM60" s="206" t="s">
        <v>19</v>
      </c>
      <c r="AN60" s="285" t="s">
        <v>19</v>
      </c>
      <c r="AO60" s="206" t="s">
        <v>19</v>
      </c>
      <c r="AP60" s="205" t="s">
        <v>19</v>
      </c>
      <c r="AQ60" s="206" t="s">
        <v>19</v>
      </c>
      <c r="AR60" s="206" t="s">
        <v>19</v>
      </c>
      <c r="AS60" s="206" t="s">
        <v>19</v>
      </c>
      <c r="AT60" s="206" t="s">
        <v>19</v>
      </c>
      <c r="AU60" s="1208" t="s">
        <v>19</v>
      </c>
      <c r="AV60" s="180"/>
    </row>
    <row r="61" spans="2:48" ht="15" thickBot="1">
      <c r="B61" s="14"/>
      <c r="C61" s="15" t="s">
        <v>53</v>
      </c>
      <c r="D61" s="245">
        <v>4.6</v>
      </c>
      <c r="E61" s="245">
        <v>3.3</v>
      </c>
      <c r="F61" s="245">
        <v>2</v>
      </c>
      <c r="G61" s="245">
        <v>3.9</v>
      </c>
      <c r="H61" s="245">
        <v>7.6</v>
      </c>
      <c r="I61" s="245">
        <v>1.5</v>
      </c>
      <c r="J61" s="245">
        <v>1.1</v>
      </c>
      <c r="K61" s="245">
        <v>4.8</v>
      </c>
      <c r="L61" s="245">
        <v>8.1</v>
      </c>
      <c r="M61" s="245">
        <v>6.9</v>
      </c>
      <c r="N61" s="245">
        <v>10.9</v>
      </c>
      <c r="O61" s="245">
        <v>5.7</v>
      </c>
      <c r="P61" s="245">
        <v>5</v>
      </c>
      <c r="Q61" s="245">
        <v>4.3</v>
      </c>
      <c r="R61" s="245">
        <v>7.8</v>
      </c>
      <c r="S61" s="245">
        <v>4.9</v>
      </c>
      <c r="T61" s="245">
        <v>2.2</v>
      </c>
      <c r="U61" s="245">
        <v>2.5</v>
      </c>
      <c r="V61" s="245">
        <v>1.2</v>
      </c>
      <c r="W61" s="245">
        <v>1.5</v>
      </c>
      <c r="X61" s="245">
        <v>1.8</v>
      </c>
      <c r="Y61" s="245">
        <v>2.8</v>
      </c>
      <c r="Z61" s="245">
        <v>1.2</v>
      </c>
      <c r="AA61" s="245">
        <v>2.1</v>
      </c>
      <c r="AB61" s="245">
        <v>2.5</v>
      </c>
      <c r="AC61" s="246" t="s">
        <v>19</v>
      </c>
      <c r="AD61" s="247" t="s">
        <v>19</v>
      </c>
      <c r="AE61" s="247" t="s">
        <v>19</v>
      </c>
      <c r="AF61" s="247" t="s">
        <v>19</v>
      </c>
      <c r="AG61" s="246" t="s">
        <v>19</v>
      </c>
      <c r="AH61" s="247" t="s">
        <v>19</v>
      </c>
      <c r="AI61" s="246" t="s">
        <v>19</v>
      </c>
      <c r="AJ61" s="247" t="s">
        <v>19</v>
      </c>
      <c r="AK61" s="247" t="s">
        <v>19</v>
      </c>
      <c r="AL61" s="247" t="s">
        <v>19</v>
      </c>
      <c r="AM61" s="247" t="s">
        <v>19</v>
      </c>
      <c r="AN61" s="294" t="s">
        <v>19</v>
      </c>
      <c r="AO61" s="247" t="s">
        <v>19</v>
      </c>
      <c r="AP61" s="246" t="s">
        <v>19</v>
      </c>
      <c r="AQ61" s="247" t="s">
        <v>19</v>
      </c>
      <c r="AR61" s="247" t="s">
        <v>19</v>
      </c>
      <c r="AS61" s="247" t="s">
        <v>19</v>
      </c>
      <c r="AT61" s="247" t="s">
        <v>19</v>
      </c>
      <c r="AU61" s="1219" t="s">
        <v>19</v>
      </c>
      <c r="AV61" s="180"/>
    </row>
    <row r="62" spans="2:48" ht="14.25">
      <c r="B62" s="39">
        <v>1</v>
      </c>
      <c r="C62" s="40" t="s">
        <v>94</v>
      </c>
      <c r="D62" s="327" t="s">
        <v>19</v>
      </c>
      <c r="E62" s="327" t="s">
        <v>19</v>
      </c>
      <c r="F62" s="327" t="s">
        <v>19</v>
      </c>
      <c r="G62" s="327" t="s">
        <v>19</v>
      </c>
      <c r="H62" s="327" t="s">
        <v>19</v>
      </c>
      <c r="I62" s="327" t="s">
        <v>19</v>
      </c>
      <c r="J62" s="327" t="s">
        <v>19</v>
      </c>
      <c r="K62" s="327" t="s">
        <v>19</v>
      </c>
      <c r="L62" s="327" t="s">
        <v>19</v>
      </c>
      <c r="M62" s="327" t="s">
        <v>19</v>
      </c>
      <c r="N62" s="327" t="s">
        <v>221</v>
      </c>
      <c r="O62" s="327" t="s">
        <v>19</v>
      </c>
      <c r="P62" s="327" t="s">
        <v>19</v>
      </c>
      <c r="Q62" s="327" t="s">
        <v>19</v>
      </c>
      <c r="R62" s="327" t="s">
        <v>19</v>
      </c>
      <c r="S62" s="327" t="s">
        <v>19</v>
      </c>
      <c r="T62" s="327" t="s">
        <v>19</v>
      </c>
      <c r="U62" s="327" t="s">
        <v>19</v>
      </c>
      <c r="V62" s="327" t="s">
        <v>19</v>
      </c>
      <c r="W62" s="327" t="s">
        <v>19</v>
      </c>
      <c r="X62" s="327" t="s">
        <v>19</v>
      </c>
      <c r="Y62" s="327" t="s">
        <v>19</v>
      </c>
      <c r="Z62" s="327" t="s">
        <v>19</v>
      </c>
      <c r="AA62" s="327" t="s">
        <v>19</v>
      </c>
      <c r="AB62" s="327" t="s">
        <v>19</v>
      </c>
      <c r="AC62" s="328">
        <v>3.6</v>
      </c>
      <c r="AD62" s="329">
        <v>1.5</v>
      </c>
      <c r="AE62" s="329">
        <v>2.2</v>
      </c>
      <c r="AF62" s="329">
        <v>3.2</v>
      </c>
      <c r="AG62" s="328">
        <v>3.7</v>
      </c>
      <c r="AH62" s="329">
        <v>4.6</v>
      </c>
      <c r="AI62" s="328">
        <v>8.7</v>
      </c>
      <c r="AJ62" s="329">
        <v>9.5</v>
      </c>
      <c r="AK62" s="329">
        <v>7.4</v>
      </c>
      <c r="AL62" s="329">
        <v>7</v>
      </c>
      <c r="AM62" s="329">
        <v>6.4</v>
      </c>
      <c r="AN62" s="339">
        <v>7.6</v>
      </c>
      <c r="AO62" s="329">
        <v>3.7</v>
      </c>
      <c r="AP62" s="328">
        <v>6</v>
      </c>
      <c r="AQ62" s="329">
        <v>2.2</v>
      </c>
      <c r="AR62" s="329">
        <v>4.5</v>
      </c>
      <c r="AS62" s="329">
        <v>2.3</v>
      </c>
      <c r="AT62" s="329">
        <v>8.8</v>
      </c>
      <c r="AU62" s="1220">
        <v>9.6</v>
      </c>
      <c r="AV62" s="180"/>
    </row>
    <row r="63" spans="2:48" ht="14.25">
      <c r="B63" s="11"/>
      <c r="C63" s="5" t="s">
        <v>29</v>
      </c>
      <c r="D63" s="231">
        <v>8.8</v>
      </c>
      <c r="E63" s="231">
        <v>7.1</v>
      </c>
      <c r="F63" s="231">
        <v>7</v>
      </c>
      <c r="G63" s="231">
        <v>4.9</v>
      </c>
      <c r="H63" s="231">
        <v>8.8</v>
      </c>
      <c r="I63" s="231">
        <v>7.8</v>
      </c>
      <c r="J63" s="231">
        <v>6.7</v>
      </c>
      <c r="K63" s="231">
        <v>6.4</v>
      </c>
      <c r="L63" s="231">
        <v>8.3</v>
      </c>
      <c r="M63" s="231">
        <v>8.4</v>
      </c>
      <c r="N63" s="231">
        <v>9</v>
      </c>
      <c r="O63" s="231">
        <v>11.9</v>
      </c>
      <c r="P63" s="231">
        <v>8.1</v>
      </c>
      <c r="Q63" s="231">
        <v>4.4</v>
      </c>
      <c r="R63" s="231">
        <v>7.7</v>
      </c>
      <c r="S63" s="231">
        <v>10.8</v>
      </c>
      <c r="T63" s="231">
        <v>7.5</v>
      </c>
      <c r="U63" s="231">
        <v>7.5</v>
      </c>
      <c r="V63" s="231">
        <v>7.3</v>
      </c>
      <c r="W63" s="231">
        <v>8.6</v>
      </c>
      <c r="X63" s="231">
        <v>7.1</v>
      </c>
      <c r="Y63" s="231">
        <v>6.5</v>
      </c>
      <c r="Z63" s="231">
        <v>6.6</v>
      </c>
      <c r="AA63" s="231">
        <v>4.8</v>
      </c>
      <c r="AB63" s="231">
        <v>6.1</v>
      </c>
      <c r="AC63" s="249" t="s">
        <v>19</v>
      </c>
      <c r="AD63" s="241" t="s">
        <v>19</v>
      </c>
      <c r="AE63" s="241" t="s">
        <v>19</v>
      </c>
      <c r="AF63" s="241" t="s">
        <v>19</v>
      </c>
      <c r="AG63" s="249" t="s">
        <v>19</v>
      </c>
      <c r="AH63" s="241" t="s">
        <v>19</v>
      </c>
      <c r="AI63" s="249" t="s">
        <v>19</v>
      </c>
      <c r="AJ63" s="241" t="s">
        <v>19</v>
      </c>
      <c r="AK63" s="241" t="s">
        <v>19</v>
      </c>
      <c r="AL63" s="241" t="s">
        <v>19</v>
      </c>
      <c r="AM63" s="241" t="s">
        <v>19</v>
      </c>
      <c r="AN63" s="340" t="s">
        <v>19</v>
      </c>
      <c r="AO63" s="241" t="s">
        <v>19</v>
      </c>
      <c r="AP63" s="249" t="s">
        <v>19</v>
      </c>
      <c r="AQ63" s="241" t="s">
        <v>19</v>
      </c>
      <c r="AR63" s="241" t="s">
        <v>19</v>
      </c>
      <c r="AS63" s="241" t="s">
        <v>19</v>
      </c>
      <c r="AT63" s="241" t="s">
        <v>19</v>
      </c>
      <c r="AU63" s="1221" t="s">
        <v>19</v>
      </c>
      <c r="AV63" s="180"/>
    </row>
    <row r="64" spans="2:48" ht="14.25">
      <c r="B64" s="13"/>
      <c r="C64" s="7" t="s">
        <v>30</v>
      </c>
      <c r="D64" s="230">
        <v>7.5</v>
      </c>
      <c r="E64" s="230">
        <v>7.6</v>
      </c>
      <c r="F64" s="230">
        <v>7.9</v>
      </c>
      <c r="G64" s="230">
        <v>5.5</v>
      </c>
      <c r="H64" s="230">
        <v>8.3</v>
      </c>
      <c r="I64" s="230">
        <v>4.7</v>
      </c>
      <c r="J64" s="230">
        <v>2.3</v>
      </c>
      <c r="K64" s="230">
        <v>6.1</v>
      </c>
      <c r="L64" s="230">
        <v>8.2</v>
      </c>
      <c r="M64" s="230">
        <v>12.9</v>
      </c>
      <c r="N64" s="230">
        <v>10.3</v>
      </c>
      <c r="O64" s="230">
        <v>9.1</v>
      </c>
      <c r="P64" s="230">
        <v>12.5</v>
      </c>
      <c r="Q64" s="230">
        <v>4.4</v>
      </c>
      <c r="R64" s="230">
        <v>6.8</v>
      </c>
      <c r="S64" s="230">
        <v>2.7</v>
      </c>
      <c r="T64" s="230">
        <v>3.9</v>
      </c>
      <c r="U64" s="230">
        <v>4.6</v>
      </c>
      <c r="V64" s="230">
        <v>4.5</v>
      </c>
      <c r="W64" s="230">
        <v>4.7</v>
      </c>
      <c r="X64" s="230">
        <v>6.1</v>
      </c>
      <c r="Y64" s="230">
        <v>3.6</v>
      </c>
      <c r="Z64" s="230">
        <v>4.7</v>
      </c>
      <c r="AA64" s="230">
        <v>2.6</v>
      </c>
      <c r="AB64" s="230">
        <v>4.7</v>
      </c>
      <c r="AC64" s="209" t="s">
        <v>19</v>
      </c>
      <c r="AD64" s="210" t="s">
        <v>19</v>
      </c>
      <c r="AE64" s="210" t="s">
        <v>19</v>
      </c>
      <c r="AF64" s="210" t="s">
        <v>19</v>
      </c>
      <c r="AG64" s="209" t="s">
        <v>19</v>
      </c>
      <c r="AH64" s="210" t="s">
        <v>19</v>
      </c>
      <c r="AI64" s="209" t="s">
        <v>19</v>
      </c>
      <c r="AJ64" s="210" t="s">
        <v>19</v>
      </c>
      <c r="AK64" s="210" t="s">
        <v>19</v>
      </c>
      <c r="AL64" s="210" t="s">
        <v>19</v>
      </c>
      <c r="AM64" s="210" t="s">
        <v>19</v>
      </c>
      <c r="AN64" s="286" t="s">
        <v>19</v>
      </c>
      <c r="AO64" s="210" t="s">
        <v>19</v>
      </c>
      <c r="AP64" s="209" t="s">
        <v>19</v>
      </c>
      <c r="AQ64" s="210" t="s">
        <v>19</v>
      </c>
      <c r="AR64" s="210" t="s">
        <v>19</v>
      </c>
      <c r="AS64" s="210" t="s">
        <v>19</v>
      </c>
      <c r="AT64" s="210" t="s">
        <v>19</v>
      </c>
      <c r="AU64" s="1209" t="s">
        <v>19</v>
      </c>
      <c r="AV64" s="180"/>
    </row>
    <row r="65" spans="2:48" ht="14.25">
      <c r="B65" s="13"/>
      <c r="C65" s="7" t="s">
        <v>31</v>
      </c>
      <c r="D65" s="230">
        <v>16.9</v>
      </c>
      <c r="E65" s="230">
        <v>11.2</v>
      </c>
      <c r="F65" s="230">
        <v>11.2</v>
      </c>
      <c r="G65" s="230">
        <v>11.3</v>
      </c>
      <c r="H65" s="230">
        <v>13.6</v>
      </c>
      <c r="I65" s="230">
        <v>13.9</v>
      </c>
      <c r="J65" s="230">
        <v>10.4</v>
      </c>
      <c r="K65" s="230">
        <v>11.1</v>
      </c>
      <c r="L65" s="230">
        <v>8.5</v>
      </c>
      <c r="M65" s="230">
        <v>7.5</v>
      </c>
      <c r="N65" s="230">
        <v>4.9</v>
      </c>
      <c r="O65" s="230">
        <v>5.6</v>
      </c>
      <c r="P65" s="230">
        <v>3.4</v>
      </c>
      <c r="Q65" s="230">
        <v>6.7</v>
      </c>
      <c r="R65" s="230">
        <v>7.5</v>
      </c>
      <c r="S65" s="230">
        <v>6.7</v>
      </c>
      <c r="T65" s="230">
        <v>4.6</v>
      </c>
      <c r="U65" s="230">
        <v>5.4</v>
      </c>
      <c r="V65" s="230">
        <v>5.7</v>
      </c>
      <c r="W65" s="230">
        <v>4.6</v>
      </c>
      <c r="X65" s="230">
        <v>3.2</v>
      </c>
      <c r="Y65" s="230">
        <v>5</v>
      </c>
      <c r="Z65" s="230">
        <v>3.6</v>
      </c>
      <c r="AA65" s="230">
        <v>2.9</v>
      </c>
      <c r="AB65" s="230">
        <v>4</v>
      </c>
      <c r="AC65" s="209" t="s">
        <v>19</v>
      </c>
      <c r="AD65" s="210" t="s">
        <v>19</v>
      </c>
      <c r="AE65" s="210" t="s">
        <v>19</v>
      </c>
      <c r="AF65" s="210" t="s">
        <v>19</v>
      </c>
      <c r="AG65" s="209" t="s">
        <v>19</v>
      </c>
      <c r="AH65" s="210" t="s">
        <v>19</v>
      </c>
      <c r="AI65" s="209" t="s">
        <v>19</v>
      </c>
      <c r="AJ65" s="210" t="s">
        <v>19</v>
      </c>
      <c r="AK65" s="210" t="s">
        <v>19</v>
      </c>
      <c r="AL65" s="210" t="s">
        <v>19</v>
      </c>
      <c r="AM65" s="210" t="s">
        <v>19</v>
      </c>
      <c r="AN65" s="286" t="s">
        <v>19</v>
      </c>
      <c r="AO65" s="210" t="s">
        <v>19</v>
      </c>
      <c r="AP65" s="209" t="s">
        <v>19</v>
      </c>
      <c r="AQ65" s="210" t="s">
        <v>19</v>
      </c>
      <c r="AR65" s="210" t="s">
        <v>19</v>
      </c>
      <c r="AS65" s="210" t="s">
        <v>19</v>
      </c>
      <c r="AT65" s="210" t="s">
        <v>19</v>
      </c>
      <c r="AU65" s="1209" t="s">
        <v>19</v>
      </c>
      <c r="AV65" s="180"/>
    </row>
    <row r="66" spans="2:48" ht="14.25">
      <c r="B66" s="10"/>
      <c r="C66" s="8" t="s">
        <v>32</v>
      </c>
      <c r="D66" s="250">
        <v>12.8</v>
      </c>
      <c r="E66" s="250">
        <v>9.2</v>
      </c>
      <c r="F66" s="250">
        <v>10.1</v>
      </c>
      <c r="G66" s="250">
        <v>3.9</v>
      </c>
      <c r="H66" s="250">
        <v>6.5</v>
      </c>
      <c r="I66" s="250">
        <v>6.5</v>
      </c>
      <c r="J66" s="250">
        <v>3</v>
      </c>
      <c r="K66" s="250">
        <v>4.3</v>
      </c>
      <c r="L66" s="250">
        <v>3.7</v>
      </c>
      <c r="M66" s="250">
        <v>3.2</v>
      </c>
      <c r="N66" s="250">
        <v>2.5</v>
      </c>
      <c r="O66" s="250">
        <v>8</v>
      </c>
      <c r="P66" s="250">
        <v>7.4</v>
      </c>
      <c r="Q66" s="250">
        <v>5.6</v>
      </c>
      <c r="R66" s="250">
        <v>4.2</v>
      </c>
      <c r="S66" s="250">
        <v>9.7</v>
      </c>
      <c r="T66" s="250">
        <v>4.8</v>
      </c>
      <c r="U66" s="250">
        <v>5</v>
      </c>
      <c r="V66" s="250">
        <v>5.2</v>
      </c>
      <c r="W66" s="250">
        <v>5.7</v>
      </c>
      <c r="X66" s="250">
        <v>5.5</v>
      </c>
      <c r="Y66" s="250">
        <v>7.7</v>
      </c>
      <c r="Z66" s="250">
        <v>6.3</v>
      </c>
      <c r="AA66" s="250">
        <v>8.1</v>
      </c>
      <c r="AB66" s="250">
        <v>4.9</v>
      </c>
      <c r="AC66" s="213" t="s">
        <v>19</v>
      </c>
      <c r="AD66" s="214" t="s">
        <v>19</v>
      </c>
      <c r="AE66" s="214" t="s">
        <v>19</v>
      </c>
      <c r="AF66" s="214" t="s">
        <v>19</v>
      </c>
      <c r="AG66" s="213" t="s">
        <v>19</v>
      </c>
      <c r="AH66" s="214" t="s">
        <v>19</v>
      </c>
      <c r="AI66" s="213" t="s">
        <v>19</v>
      </c>
      <c r="AJ66" s="214" t="s">
        <v>19</v>
      </c>
      <c r="AK66" s="214" t="s">
        <v>19</v>
      </c>
      <c r="AL66" s="214" t="s">
        <v>19</v>
      </c>
      <c r="AM66" s="214" t="s">
        <v>19</v>
      </c>
      <c r="AN66" s="287" t="s">
        <v>19</v>
      </c>
      <c r="AO66" s="214" t="s">
        <v>19</v>
      </c>
      <c r="AP66" s="213" t="s">
        <v>19</v>
      </c>
      <c r="AQ66" s="214" t="s">
        <v>19</v>
      </c>
      <c r="AR66" s="214" t="s">
        <v>19</v>
      </c>
      <c r="AS66" s="214" t="s">
        <v>19</v>
      </c>
      <c r="AT66" s="214" t="s">
        <v>19</v>
      </c>
      <c r="AU66" s="1210" t="s">
        <v>19</v>
      </c>
      <c r="AV66" s="180"/>
    </row>
    <row r="67" spans="2:48" ht="14.25">
      <c r="B67" s="3">
        <v>2</v>
      </c>
      <c r="C67" s="4" t="s">
        <v>33</v>
      </c>
      <c r="D67" s="251">
        <v>4.9</v>
      </c>
      <c r="E67" s="251">
        <v>8</v>
      </c>
      <c r="F67" s="251">
        <v>0.5</v>
      </c>
      <c r="G67" s="251">
        <v>9.7</v>
      </c>
      <c r="H67" s="251">
        <v>2.1</v>
      </c>
      <c r="I67" s="251">
        <v>1.2</v>
      </c>
      <c r="J67" s="251">
        <v>5.1</v>
      </c>
      <c r="K67" s="251">
        <v>6.7</v>
      </c>
      <c r="L67" s="251">
        <v>7.1</v>
      </c>
      <c r="M67" s="251">
        <v>6.3</v>
      </c>
      <c r="N67" s="251">
        <v>6</v>
      </c>
      <c r="O67" s="251">
        <v>5.5</v>
      </c>
      <c r="P67" s="251">
        <v>5.3</v>
      </c>
      <c r="Q67" s="251">
        <v>4</v>
      </c>
      <c r="R67" s="251">
        <v>3.3</v>
      </c>
      <c r="S67" s="251">
        <v>2.3</v>
      </c>
      <c r="T67" s="251">
        <v>6.5</v>
      </c>
      <c r="U67" s="251">
        <v>0</v>
      </c>
      <c r="V67" s="251">
        <v>2.6</v>
      </c>
      <c r="W67" s="251">
        <v>1.7</v>
      </c>
      <c r="X67" s="251">
        <v>2.8</v>
      </c>
      <c r="Y67" s="251">
        <v>3.3</v>
      </c>
      <c r="Z67" s="251">
        <v>2</v>
      </c>
      <c r="AA67" s="251">
        <v>2.9</v>
      </c>
      <c r="AB67" s="251">
        <v>1.9</v>
      </c>
      <c r="AC67" s="251">
        <v>2.9</v>
      </c>
      <c r="AD67" s="252">
        <v>2</v>
      </c>
      <c r="AE67" s="252">
        <v>2.3</v>
      </c>
      <c r="AF67" s="252">
        <v>6.1</v>
      </c>
      <c r="AG67" s="251">
        <v>3.6</v>
      </c>
      <c r="AH67" s="252">
        <v>1.3</v>
      </c>
      <c r="AI67" s="251">
        <v>3.6</v>
      </c>
      <c r="AJ67" s="252">
        <v>6.6</v>
      </c>
      <c r="AK67" s="252">
        <v>7.1</v>
      </c>
      <c r="AL67" s="252">
        <v>4.9</v>
      </c>
      <c r="AM67" s="252">
        <v>7.5</v>
      </c>
      <c r="AN67" s="289">
        <v>6.8</v>
      </c>
      <c r="AO67" s="252">
        <v>7.1</v>
      </c>
      <c r="AP67" s="251">
        <v>6.4</v>
      </c>
      <c r="AQ67" s="252">
        <v>6.3</v>
      </c>
      <c r="AR67" s="252">
        <v>7.6</v>
      </c>
      <c r="AS67" s="252">
        <v>7.3</v>
      </c>
      <c r="AT67" s="252">
        <v>11</v>
      </c>
      <c r="AU67" s="1222">
        <v>10.8</v>
      </c>
      <c r="AV67" s="180"/>
    </row>
    <row r="68" spans="2:48" ht="14.25">
      <c r="B68" s="3">
        <v>3</v>
      </c>
      <c r="C68" s="4" t="s">
        <v>42</v>
      </c>
      <c r="D68" s="221">
        <v>8.3</v>
      </c>
      <c r="E68" s="221">
        <v>4.6</v>
      </c>
      <c r="F68" s="221">
        <v>12.4</v>
      </c>
      <c r="G68" s="221">
        <v>8.7</v>
      </c>
      <c r="H68" s="221">
        <v>8.6</v>
      </c>
      <c r="I68" s="221">
        <v>6</v>
      </c>
      <c r="J68" s="221">
        <v>6.6</v>
      </c>
      <c r="K68" s="221">
        <v>6.4</v>
      </c>
      <c r="L68" s="221">
        <v>4.5</v>
      </c>
      <c r="M68" s="221">
        <v>3.9</v>
      </c>
      <c r="N68" s="221">
        <v>3</v>
      </c>
      <c r="O68" s="221">
        <v>3</v>
      </c>
      <c r="P68" s="221">
        <v>2.9</v>
      </c>
      <c r="Q68" s="221">
        <v>2.6</v>
      </c>
      <c r="R68" s="221">
        <v>2.5</v>
      </c>
      <c r="S68" s="221">
        <v>2.6</v>
      </c>
      <c r="T68" s="221">
        <v>2.5</v>
      </c>
      <c r="U68" s="221">
        <v>2.5</v>
      </c>
      <c r="V68" s="221">
        <v>2.4</v>
      </c>
      <c r="W68" s="221">
        <v>2.5</v>
      </c>
      <c r="X68" s="221">
        <v>3</v>
      </c>
      <c r="Y68" s="221">
        <v>2.9</v>
      </c>
      <c r="Z68" s="221">
        <v>2.5</v>
      </c>
      <c r="AA68" s="221">
        <v>4</v>
      </c>
      <c r="AB68" s="221">
        <v>4.8</v>
      </c>
      <c r="AC68" s="221">
        <v>8.8</v>
      </c>
      <c r="AD68" s="239">
        <v>6.5</v>
      </c>
      <c r="AE68" s="239">
        <v>7.8</v>
      </c>
      <c r="AF68" s="239">
        <v>6.6</v>
      </c>
      <c r="AG68" s="221">
        <v>5.8</v>
      </c>
      <c r="AH68" s="239">
        <v>5.1</v>
      </c>
      <c r="AI68" s="221">
        <v>5.1</v>
      </c>
      <c r="AJ68" s="239">
        <v>5.3</v>
      </c>
      <c r="AK68" s="239">
        <v>5.7</v>
      </c>
      <c r="AL68" s="239">
        <v>5.4</v>
      </c>
      <c r="AM68" s="239">
        <v>6.3</v>
      </c>
      <c r="AN68" s="288">
        <v>5.1</v>
      </c>
      <c r="AO68" s="239">
        <v>5.4</v>
      </c>
      <c r="AP68" s="221">
        <v>5.8</v>
      </c>
      <c r="AQ68" s="239">
        <v>5.8</v>
      </c>
      <c r="AR68" s="239">
        <v>10.3</v>
      </c>
      <c r="AS68" s="239">
        <v>9.4</v>
      </c>
      <c r="AT68" s="239">
        <v>14.1</v>
      </c>
      <c r="AU68" s="1223">
        <v>7.2</v>
      </c>
      <c r="AV68" s="180"/>
    </row>
    <row r="69" spans="2:48" ht="14.25">
      <c r="B69" s="3">
        <v>4</v>
      </c>
      <c r="C69" s="4" t="s">
        <v>44</v>
      </c>
      <c r="D69" s="221">
        <v>6.3</v>
      </c>
      <c r="E69" s="221">
        <v>2.7</v>
      </c>
      <c r="F69" s="221">
        <v>2</v>
      </c>
      <c r="G69" s="221">
        <v>2</v>
      </c>
      <c r="H69" s="221">
        <v>1.6</v>
      </c>
      <c r="I69" s="221">
        <v>1.2</v>
      </c>
      <c r="J69" s="221">
        <v>3.1</v>
      </c>
      <c r="K69" s="221">
        <v>2.1</v>
      </c>
      <c r="L69" s="221">
        <v>1.8</v>
      </c>
      <c r="M69" s="221">
        <v>2</v>
      </c>
      <c r="N69" s="221">
        <v>3.1</v>
      </c>
      <c r="O69" s="221">
        <v>4.7</v>
      </c>
      <c r="P69" s="221">
        <v>5.5</v>
      </c>
      <c r="Q69" s="221">
        <v>3.6</v>
      </c>
      <c r="R69" s="221">
        <v>3</v>
      </c>
      <c r="S69" s="221">
        <v>3.8</v>
      </c>
      <c r="T69" s="221">
        <v>6.5</v>
      </c>
      <c r="U69" s="221">
        <v>5</v>
      </c>
      <c r="V69" s="221">
        <v>4.2</v>
      </c>
      <c r="W69" s="221">
        <v>5.8</v>
      </c>
      <c r="X69" s="221">
        <v>5.1</v>
      </c>
      <c r="Y69" s="221">
        <v>5.1</v>
      </c>
      <c r="Z69" s="221">
        <v>4.8</v>
      </c>
      <c r="AA69" s="221">
        <v>4.5</v>
      </c>
      <c r="AB69" s="221">
        <v>5.6</v>
      </c>
      <c r="AC69" s="221">
        <v>6.3</v>
      </c>
      <c r="AD69" s="239">
        <v>4.5</v>
      </c>
      <c r="AE69" s="239">
        <v>2.8</v>
      </c>
      <c r="AF69" s="239">
        <v>4.4</v>
      </c>
      <c r="AG69" s="221">
        <v>3.1</v>
      </c>
      <c r="AH69" s="239">
        <v>3.1</v>
      </c>
      <c r="AI69" s="221">
        <v>3.6</v>
      </c>
      <c r="AJ69" s="239">
        <v>5</v>
      </c>
      <c r="AK69" s="216">
        <v>3.7</v>
      </c>
      <c r="AL69" s="239">
        <v>2.9</v>
      </c>
      <c r="AM69" s="239">
        <v>2.6</v>
      </c>
      <c r="AN69" s="288">
        <v>5.9</v>
      </c>
      <c r="AO69" s="239">
        <v>2.9</v>
      </c>
      <c r="AP69" s="221">
        <v>3.7</v>
      </c>
      <c r="AQ69" s="239">
        <v>2.9</v>
      </c>
      <c r="AR69" s="239">
        <v>2.4</v>
      </c>
      <c r="AS69" s="239">
        <v>4.6</v>
      </c>
      <c r="AT69" s="239">
        <v>4.9</v>
      </c>
      <c r="AU69" s="1223">
        <v>4.2</v>
      </c>
      <c r="AV69" s="180"/>
    </row>
    <row r="70" spans="2:48" ht="14.25">
      <c r="B70" s="3">
        <v>5</v>
      </c>
      <c r="C70" s="4" t="s">
        <v>45</v>
      </c>
      <c r="D70" s="221">
        <v>9</v>
      </c>
      <c r="E70" s="221">
        <v>7.5</v>
      </c>
      <c r="F70" s="221">
        <v>6.1</v>
      </c>
      <c r="G70" s="221">
        <v>8.5</v>
      </c>
      <c r="H70" s="221">
        <v>6.7</v>
      </c>
      <c r="I70" s="221">
        <v>8.4</v>
      </c>
      <c r="J70" s="221">
        <v>4.9</v>
      </c>
      <c r="K70" s="221">
        <v>4.2</v>
      </c>
      <c r="L70" s="221">
        <v>9.6</v>
      </c>
      <c r="M70" s="221">
        <v>11.8</v>
      </c>
      <c r="N70" s="221">
        <v>5.3</v>
      </c>
      <c r="O70" s="221">
        <v>6.5</v>
      </c>
      <c r="P70" s="221">
        <v>7</v>
      </c>
      <c r="Q70" s="221">
        <v>5.3</v>
      </c>
      <c r="R70" s="221">
        <v>6.4</v>
      </c>
      <c r="S70" s="221">
        <v>6.4</v>
      </c>
      <c r="T70" s="221">
        <v>6.4</v>
      </c>
      <c r="U70" s="221">
        <v>6.3</v>
      </c>
      <c r="V70" s="221">
        <v>6.1</v>
      </c>
      <c r="W70" s="221">
        <v>5.4</v>
      </c>
      <c r="X70" s="221">
        <v>6.5</v>
      </c>
      <c r="Y70" s="221">
        <v>7.2</v>
      </c>
      <c r="Z70" s="221">
        <v>6.8</v>
      </c>
      <c r="AA70" s="221">
        <v>3.9</v>
      </c>
      <c r="AB70" s="221">
        <v>4</v>
      </c>
      <c r="AC70" s="221">
        <v>4.7</v>
      </c>
      <c r="AD70" s="239">
        <v>4.2</v>
      </c>
      <c r="AE70" s="239">
        <v>3.5</v>
      </c>
      <c r="AF70" s="239">
        <v>2.9</v>
      </c>
      <c r="AG70" s="221">
        <v>3.1</v>
      </c>
      <c r="AH70" s="239">
        <v>4.8</v>
      </c>
      <c r="AI70" s="221">
        <v>4.7</v>
      </c>
      <c r="AJ70" s="239">
        <v>5.1</v>
      </c>
      <c r="AK70" s="239">
        <v>3</v>
      </c>
      <c r="AL70" s="239">
        <v>3.5</v>
      </c>
      <c r="AM70" s="239">
        <v>4.7</v>
      </c>
      <c r="AN70" s="288">
        <v>5.7</v>
      </c>
      <c r="AO70" s="239">
        <v>4</v>
      </c>
      <c r="AP70" s="221">
        <v>6</v>
      </c>
      <c r="AQ70" s="239">
        <v>4.6</v>
      </c>
      <c r="AR70" s="239">
        <v>3.9</v>
      </c>
      <c r="AS70" s="239">
        <v>3</v>
      </c>
      <c r="AT70" s="239">
        <v>5.5</v>
      </c>
      <c r="AU70" s="1223">
        <v>5.8</v>
      </c>
      <c r="AV70" s="180"/>
    </row>
    <row r="71" spans="2:48" ht="15" thickBot="1">
      <c r="B71" s="32">
        <v>6</v>
      </c>
      <c r="C71" s="33" t="s">
        <v>64</v>
      </c>
      <c r="D71" s="303">
        <v>13</v>
      </c>
      <c r="E71" s="303">
        <v>11.2</v>
      </c>
      <c r="F71" s="303">
        <v>8.1</v>
      </c>
      <c r="G71" s="303">
        <v>10.6</v>
      </c>
      <c r="H71" s="303">
        <v>10.5</v>
      </c>
      <c r="I71" s="303">
        <v>11.2</v>
      </c>
      <c r="J71" s="303">
        <v>9.5</v>
      </c>
      <c r="K71" s="303">
        <v>7.8</v>
      </c>
      <c r="L71" s="303">
        <v>8.6</v>
      </c>
      <c r="M71" s="303">
        <v>10</v>
      </c>
      <c r="N71" s="303">
        <v>7.6</v>
      </c>
      <c r="O71" s="303">
        <v>6.9</v>
      </c>
      <c r="P71" s="303">
        <v>7.1</v>
      </c>
      <c r="Q71" s="303">
        <v>6.9</v>
      </c>
      <c r="R71" s="303">
        <v>7.1</v>
      </c>
      <c r="S71" s="303">
        <v>10.6</v>
      </c>
      <c r="T71" s="303">
        <v>7.7</v>
      </c>
      <c r="U71" s="303">
        <v>8.7</v>
      </c>
      <c r="V71" s="303">
        <v>13.7</v>
      </c>
      <c r="W71" s="303">
        <v>9.4</v>
      </c>
      <c r="X71" s="303">
        <v>11.1</v>
      </c>
      <c r="Y71" s="303">
        <v>17.8</v>
      </c>
      <c r="Z71" s="303">
        <v>9.5</v>
      </c>
      <c r="AA71" s="303">
        <v>13.6</v>
      </c>
      <c r="AB71" s="303">
        <v>18.4</v>
      </c>
      <c r="AC71" s="303">
        <v>12.6</v>
      </c>
      <c r="AD71" s="304">
        <v>15</v>
      </c>
      <c r="AE71" s="304">
        <v>16.7</v>
      </c>
      <c r="AF71" s="304">
        <v>17.1</v>
      </c>
      <c r="AG71" s="303">
        <v>15.1</v>
      </c>
      <c r="AH71" s="304">
        <v>20</v>
      </c>
      <c r="AI71" s="303">
        <v>13</v>
      </c>
      <c r="AJ71" s="304">
        <v>15.7</v>
      </c>
      <c r="AK71" s="304">
        <v>13.5</v>
      </c>
      <c r="AL71" s="304">
        <v>14.3</v>
      </c>
      <c r="AM71" s="304">
        <v>17</v>
      </c>
      <c r="AN71" s="307">
        <v>15.4</v>
      </c>
      <c r="AO71" s="304">
        <v>12.2</v>
      </c>
      <c r="AP71" s="303">
        <v>16.8</v>
      </c>
      <c r="AQ71" s="304">
        <v>19.7</v>
      </c>
      <c r="AR71" s="304">
        <v>17.2</v>
      </c>
      <c r="AS71" s="304">
        <v>21.5</v>
      </c>
      <c r="AT71" s="304">
        <v>30.9</v>
      </c>
      <c r="AU71" s="1224">
        <v>38.9</v>
      </c>
      <c r="AV71" s="180"/>
    </row>
    <row r="72" spans="2:48" ht="15" thickBot="1">
      <c r="B72" s="102"/>
      <c r="C72" s="9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0"/>
      <c r="AE72" s="280"/>
      <c r="AF72" s="280"/>
      <c r="AG72" s="281"/>
      <c r="AH72" s="280"/>
      <c r="AI72" s="281"/>
      <c r="AJ72" s="280"/>
      <c r="AK72" s="280"/>
      <c r="AL72" s="280"/>
      <c r="AM72" s="332"/>
      <c r="AN72" s="306"/>
      <c r="AO72" s="280"/>
      <c r="AP72" s="281"/>
      <c r="AQ72" s="332"/>
      <c r="AR72" s="280"/>
      <c r="AS72" s="280"/>
      <c r="AT72" s="280"/>
      <c r="AU72" s="1225"/>
      <c r="AV72" s="180"/>
    </row>
    <row r="73" spans="2:48" ht="14.25">
      <c r="B73" s="257"/>
      <c r="C73" s="258"/>
      <c r="D73" s="259">
        <f>AVERAGE(D5,D11,D14,D21,D28,D29,D31,D40,D43,D48,D51,D55,D56,D60)</f>
        <v>3.5714285714285716</v>
      </c>
      <c r="E73" s="259">
        <f aca="true" t="shared" si="0" ref="E73:AA73">AVERAGE(E5,E11,E14,E21,E28,E29,E31,E40,E43,E48,E51,E55,E56,E60)</f>
        <v>3.8285714285714283</v>
      </c>
      <c r="F73" s="259">
        <f t="shared" si="0"/>
        <v>3.4499999999999997</v>
      </c>
      <c r="G73" s="259">
        <f t="shared" si="0"/>
        <v>3.857142857142857</v>
      </c>
      <c r="H73" s="259">
        <f t="shared" si="0"/>
        <v>4.4642857142857135</v>
      </c>
      <c r="I73" s="259">
        <f t="shared" si="0"/>
        <v>4.242857142857143</v>
      </c>
      <c r="J73" s="259">
        <f t="shared" si="0"/>
        <v>3.3428571428571425</v>
      </c>
      <c r="K73" s="259">
        <f t="shared" si="0"/>
        <v>3.292857142857143</v>
      </c>
      <c r="L73" s="259">
        <f t="shared" si="0"/>
        <v>3.5928571428571425</v>
      </c>
      <c r="M73" s="259">
        <f t="shared" si="0"/>
        <v>3.164285714285715</v>
      </c>
      <c r="N73" s="259">
        <f t="shared" si="0"/>
        <v>2.578571428571429</v>
      </c>
      <c r="O73" s="259">
        <f t="shared" si="0"/>
        <v>2.6857142857142855</v>
      </c>
      <c r="P73" s="259">
        <f t="shared" si="0"/>
        <v>2.992857142857143</v>
      </c>
      <c r="Q73" s="259">
        <f t="shared" si="0"/>
        <v>2.535714285714285</v>
      </c>
      <c r="R73" s="259">
        <f t="shared" si="0"/>
        <v>2.5785714285714287</v>
      </c>
      <c r="S73" s="259">
        <f t="shared" si="0"/>
        <v>2.892857142857143</v>
      </c>
      <c r="T73" s="259">
        <f t="shared" si="0"/>
        <v>2.592857142857143</v>
      </c>
      <c r="U73" s="259">
        <f t="shared" si="0"/>
        <v>2.4642857142857144</v>
      </c>
      <c r="V73" s="259">
        <f t="shared" si="0"/>
        <v>2.6857142857142864</v>
      </c>
      <c r="W73" s="259">
        <f t="shared" si="0"/>
        <v>2.5642857142857145</v>
      </c>
      <c r="X73" s="259">
        <f t="shared" si="0"/>
        <v>3.714285714285714</v>
      </c>
      <c r="Y73" s="259">
        <f t="shared" si="0"/>
        <v>3.7857142857142856</v>
      </c>
      <c r="Z73" s="259">
        <f t="shared" si="0"/>
        <v>3.142857142857143</v>
      </c>
      <c r="AA73" s="259">
        <f t="shared" si="0"/>
        <v>2.25</v>
      </c>
      <c r="AB73" s="259">
        <f>AVERAGE(AB5,AB11,AB14,AB21,AB28,AB29,AB31,AB40,AB43,AB48,AB51,AB54,AB60)</f>
        <v>3.569230769230769</v>
      </c>
      <c r="AC73" s="259">
        <f>AVERAGE(AC4,AC10,AC14,AC20,AC28:AC29,AC31,AC39,AC42,AC47,AC51,AC54,AC59)</f>
        <v>5.3076923076923075</v>
      </c>
      <c r="AD73" s="260">
        <f>AVERAGE(AD4,AD10,AD13,AD20,AD28:AD30,AD39,AD42,AD47,AD51,AD54,AD59)</f>
        <v>3.3</v>
      </c>
      <c r="AE73" s="260">
        <f>AVERAGE(AE4,AE10,AE13,AE20,AE28:AE30,AE39,AE42,AE47,AE51,AE54,AE59)</f>
        <v>2.923076923076923</v>
      </c>
      <c r="AF73" s="260">
        <f>AVERAGE(AF4,AF10,AF13,AF20,AF28:AF30,AF39,AF42,AF47,AF50,AF54,AF59)</f>
        <v>2.776923076923077</v>
      </c>
      <c r="AG73" s="259">
        <f>AVERAGE(AG4,AG10,AG13,AG20,AG28:AG30,AG39,AG42,AG47,AG50,AG54,AG59)</f>
        <v>3.5153846153846158</v>
      </c>
      <c r="AH73" s="260">
        <f>AVERAGE(AH4,AH10,AH13,AH20,AH28:AH30,AH39,AH42,AH47,AH50,AH54,AH59)</f>
        <v>3.4923076923076914</v>
      </c>
      <c r="AI73" s="259">
        <f aca="true" t="shared" si="1" ref="AI73:AN73">AVERAGE(AI4,AI10,AI13,AI20,AI28:AI30,AI39,AI42,AI47,AI50,AI54,AI59)</f>
        <v>4.438461538461538</v>
      </c>
      <c r="AJ73" s="260">
        <f t="shared" si="1"/>
        <v>4.83076923076923</v>
      </c>
      <c r="AK73" s="260">
        <f t="shared" si="1"/>
        <v>4.453846153846154</v>
      </c>
      <c r="AL73" s="260">
        <f t="shared" si="1"/>
        <v>4.415384615384616</v>
      </c>
      <c r="AM73" s="260">
        <f t="shared" si="1"/>
        <v>3.923076923076923</v>
      </c>
      <c r="AN73" s="275">
        <f t="shared" si="1"/>
        <v>4.492307692307692</v>
      </c>
      <c r="AO73" s="260">
        <f>AVERAGE(AO4,AO10,AO13,AO20,AO28:AO30,AO39,AO42,AO47,AO50,AO54,AO59)</f>
        <v>3.6153846153846154</v>
      </c>
      <c r="AP73" s="259">
        <v>4.007692307692308</v>
      </c>
      <c r="AQ73" s="260">
        <v>4.1</v>
      </c>
      <c r="AR73" s="260">
        <v>4</v>
      </c>
      <c r="AS73" s="260">
        <v>4.407692307692307</v>
      </c>
      <c r="AT73" s="260">
        <v>6.953846153846153</v>
      </c>
      <c r="AU73" s="1226">
        <v>6.16923076923077</v>
      </c>
      <c r="AV73" s="180"/>
    </row>
    <row r="74" spans="2:48" ht="15" thickBot="1">
      <c r="B74" s="262"/>
      <c r="C74" s="158" t="s">
        <v>121</v>
      </c>
      <c r="D74" s="263">
        <v>4</v>
      </c>
      <c r="E74" s="263">
        <v>4</v>
      </c>
      <c r="F74" s="263">
        <v>3.5</v>
      </c>
      <c r="G74" s="263">
        <v>3.4</v>
      </c>
      <c r="H74" s="263">
        <v>3.6</v>
      </c>
      <c r="I74" s="263">
        <v>3.1</v>
      </c>
      <c r="J74" s="263">
        <v>2.7</v>
      </c>
      <c r="K74" s="263">
        <v>2.7</v>
      </c>
      <c r="L74" s="263">
        <v>2.9</v>
      </c>
      <c r="M74" s="263">
        <v>2.6</v>
      </c>
      <c r="N74" s="263">
        <v>2.5</v>
      </c>
      <c r="O74" s="263">
        <v>2.7</v>
      </c>
      <c r="P74" s="263">
        <v>2.9</v>
      </c>
      <c r="Q74" s="263">
        <v>2.6</v>
      </c>
      <c r="R74" s="263">
        <v>2.6</v>
      </c>
      <c r="S74" s="263">
        <v>2.9</v>
      </c>
      <c r="T74" s="263">
        <v>2.6</v>
      </c>
      <c r="U74" s="263">
        <v>2.4</v>
      </c>
      <c r="V74" s="263">
        <v>2.4</v>
      </c>
      <c r="W74" s="263">
        <v>2.4</v>
      </c>
      <c r="X74" s="263">
        <v>3.3</v>
      </c>
      <c r="Y74" s="263">
        <v>3.3</v>
      </c>
      <c r="Z74" s="263">
        <v>2.8</v>
      </c>
      <c r="AA74" s="263">
        <v>2.5</v>
      </c>
      <c r="AB74" s="263">
        <v>4</v>
      </c>
      <c r="AC74" s="263">
        <v>4.9</v>
      </c>
      <c r="AD74" s="264">
        <v>3.5</v>
      </c>
      <c r="AE74" s="264">
        <v>3.2</v>
      </c>
      <c r="AF74" s="264">
        <v>3</v>
      </c>
      <c r="AG74" s="263">
        <v>3.3</v>
      </c>
      <c r="AH74" s="264">
        <v>3.6</v>
      </c>
      <c r="AI74" s="263">
        <v>4.3</v>
      </c>
      <c r="AJ74" s="264">
        <v>4.4</v>
      </c>
      <c r="AK74" s="264">
        <v>4.1</v>
      </c>
      <c r="AL74" s="264">
        <v>4.1</v>
      </c>
      <c r="AM74" s="264">
        <v>3.7</v>
      </c>
      <c r="AN74" s="296">
        <v>4.2</v>
      </c>
      <c r="AO74" s="264">
        <v>3.4</v>
      </c>
      <c r="AP74" s="263">
        <v>3.7</v>
      </c>
      <c r="AQ74" s="264">
        <v>3.7</v>
      </c>
      <c r="AR74" s="264">
        <v>3.7</v>
      </c>
      <c r="AS74" s="264">
        <v>4.1</v>
      </c>
      <c r="AT74" s="264">
        <v>6.4</v>
      </c>
      <c r="AU74" s="1227">
        <v>6</v>
      </c>
      <c r="AV74" s="180"/>
    </row>
    <row r="75" spans="2:48" ht="15" thickBot="1">
      <c r="B75" s="330" t="s">
        <v>117</v>
      </c>
      <c r="C75" s="331"/>
      <c r="D75" s="266">
        <v>5.1</v>
      </c>
      <c r="E75" s="267">
        <v>4.3</v>
      </c>
      <c r="F75" s="267">
        <v>3.9</v>
      </c>
      <c r="G75" s="267">
        <v>4</v>
      </c>
      <c r="H75" s="267">
        <v>4.6</v>
      </c>
      <c r="I75" s="267">
        <v>4.2</v>
      </c>
      <c r="J75" s="267">
        <v>3.9</v>
      </c>
      <c r="K75" s="267">
        <v>4.3</v>
      </c>
      <c r="L75" s="267">
        <v>4.9</v>
      </c>
      <c r="M75" s="267">
        <v>4.6</v>
      </c>
      <c r="N75" s="267">
        <v>4.4</v>
      </c>
      <c r="O75" s="267">
        <v>4.4</v>
      </c>
      <c r="P75" s="267">
        <v>3.9</v>
      </c>
      <c r="Q75" s="267">
        <v>3.5</v>
      </c>
      <c r="R75" s="267">
        <v>3.4</v>
      </c>
      <c r="S75" s="267">
        <v>3.6</v>
      </c>
      <c r="T75" s="267">
        <v>3.4</v>
      </c>
      <c r="U75" s="267">
        <v>3.3</v>
      </c>
      <c r="V75" s="267">
        <v>3.2</v>
      </c>
      <c r="W75" s="267">
        <v>3</v>
      </c>
      <c r="X75" s="267">
        <v>3.4</v>
      </c>
      <c r="Y75" s="267">
        <v>3.9</v>
      </c>
      <c r="Z75" s="267">
        <v>3.4</v>
      </c>
      <c r="AA75" s="267">
        <v>3.1</v>
      </c>
      <c r="AB75" s="267">
        <v>3.9</v>
      </c>
      <c r="AC75" s="268">
        <v>4.2</v>
      </c>
      <c r="AD75" s="267">
        <v>4.2</v>
      </c>
      <c r="AE75" s="267">
        <v>3.4</v>
      </c>
      <c r="AF75" s="267">
        <v>2.8</v>
      </c>
      <c r="AG75" s="268">
        <v>2.8</v>
      </c>
      <c r="AH75" s="267">
        <v>4.3</v>
      </c>
      <c r="AI75" s="268">
        <v>5</v>
      </c>
      <c r="AJ75" s="267">
        <v>5.7</v>
      </c>
      <c r="AK75" s="267">
        <v>5.4</v>
      </c>
      <c r="AL75" s="267">
        <v>5.6</v>
      </c>
      <c r="AM75" s="267">
        <v>5.3</v>
      </c>
      <c r="AN75" s="341">
        <v>5.9</v>
      </c>
      <c r="AO75" s="267">
        <v>5.1</v>
      </c>
      <c r="AP75" s="268">
        <v>5.1</v>
      </c>
      <c r="AQ75" s="267">
        <v>5</v>
      </c>
      <c r="AR75" s="267">
        <v>5.1</v>
      </c>
      <c r="AS75" s="267">
        <v>5.9</v>
      </c>
      <c r="AT75" s="267">
        <v>8.1</v>
      </c>
      <c r="AU75" s="1228">
        <v>7.3</v>
      </c>
      <c r="AV75" s="180"/>
    </row>
    <row r="76" spans="2:48" ht="14.25">
      <c r="B76" s="257"/>
      <c r="C76" s="258"/>
      <c r="D76" s="259">
        <f>AVERAGE(D6:D9,D12,D15:D19,D22:D27,D32:D38,D41,D44:D46,D49,D52:D53,D57:D58,D61,D63:D71)</f>
        <v>10.026190476190479</v>
      </c>
      <c r="E76" s="259">
        <f aca="true" t="shared" si="2" ref="E76:AA76">AVERAGE(E6:E9,E12,E15:E19,E22:E27,E32:E38,E41,E44:E46,E49,E52:E53,E57:E58,E61,E63:E71)</f>
        <v>8.380952380952381</v>
      </c>
      <c r="F76" s="259">
        <f t="shared" si="2"/>
        <v>7.300000000000001</v>
      </c>
      <c r="G76" s="259">
        <f t="shared" si="2"/>
        <v>7.349999999999999</v>
      </c>
      <c r="H76" s="259">
        <f t="shared" si="2"/>
        <v>7.404761904761908</v>
      </c>
      <c r="I76" s="259">
        <f t="shared" si="2"/>
        <v>6.061904761904761</v>
      </c>
      <c r="J76" s="259">
        <f t="shared" si="2"/>
        <v>5.966666666666668</v>
      </c>
      <c r="K76" s="259">
        <f t="shared" si="2"/>
        <v>6.480952380952382</v>
      </c>
      <c r="L76" s="259">
        <f t="shared" si="2"/>
        <v>6.983333333333335</v>
      </c>
      <c r="M76" s="259">
        <f t="shared" si="2"/>
        <v>6.616666666666666</v>
      </c>
      <c r="N76" s="259">
        <f t="shared" si="2"/>
        <v>6.045238095238095</v>
      </c>
      <c r="O76" s="259">
        <f t="shared" si="2"/>
        <v>6.4571428571428555</v>
      </c>
      <c r="P76" s="259">
        <f t="shared" si="2"/>
        <v>5.733333333333334</v>
      </c>
      <c r="Q76" s="259">
        <f t="shared" si="2"/>
        <v>5.097619047619047</v>
      </c>
      <c r="R76" s="259">
        <f t="shared" si="2"/>
        <v>5.328571428571429</v>
      </c>
      <c r="S76" s="259">
        <f t="shared" si="2"/>
        <v>5.723809523809523</v>
      </c>
      <c r="T76" s="259">
        <f t="shared" si="2"/>
        <v>5.6880952380952365</v>
      </c>
      <c r="U76" s="259">
        <f t="shared" si="2"/>
        <v>5.466666666666667</v>
      </c>
      <c r="V76" s="259">
        <f t="shared" si="2"/>
        <v>5.526190476190474</v>
      </c>
      <c r="W76" s="259">
        <f t="shared" si="2"/>
        <v>5.552380952380952</v>
      </c>
      <c r="X76" s="259">
        <f t="shared" si="2"/>
        <v>6.135714285714285</v>
      </c>
      <c r="Y76" s="259">
        <f t="shared" si="2"/>
        <v>6.852380952380954</v>
      </c>
      <c r="Z76" s="259">
        <f t="shared" si="2"/>
        <v>6.007142857142858</v>
      </c>
      <c r="AA76" s="259">
        <f t="shared" si="2"/>
        <v>5.669047619047619</v>
      </c>
      <c r="AB76" s="259">
        <f>AVERAGE(AB6:AB9,AB12,AB15:AB19,AB22:AB27,AB32:AB38,AB41,AB44:AB46,AB49,AB52:AB53,AB61,AB63:AB71)</f>
        <v>6.0875</v>
      </c>
      <c r="AC76" s="259">
        <f>AVERAGE(AC15:AC19,AC32:AC38,AC52:AC53,AC62,AC67:AC71)</f>
        <v>6.4</v>
      </c>
      <c r="AD76" s="260">
        <f>AVERAGE(AD19,AD52:AD53,AD62,AD67:AD71)</f>
        <v>5.455555555555556</v>
      </c>
      <c r="AE76" s="260">
        <f>AVERAGE(AE19,AE52:AE53,AE62,AE67:AE71)</f>
        <v>5.588888888888889</v>
      </c>
      <c r="AF76" s="260">
        <f>AVERAGE(AF19,AF62,AF67:AF71)</f>
        <v>6.457142857142857</v>
      </c>
      <c r="AG76" s="260">
        <f>AVERAGE(AG19,AG62,AG67:AG71)</f>
        <v>5.814285714285715</v>
      </c>
      <c r="AH76" s="260">
        <f>AVERAGE(AH62,AH67:AH71)</f>
        <v>6.483333333333333</v>
      </c>
      <c r="AI76" s="259">
        <f aca="true" t="shared" si="3" ref="AI76:AN76">AVERAGE(AI62,AI67:AI71)</f>
        <v>6.45</v>
      </c>
      <c r="AJ76" s="260">
        <f t="shared" si="3"/>
        <v>7.866666666666667</v>
      </c>
      <c r="AK76" s="260">
        <f t="shared" si="3"/>
        <v>6.733333333333333</v>
      </c>
      <c r="AL76" s="260">
        <f t="shared" si="3"/>
        <v>6.333333333333333</v>
      </c>
      <c r="AM76" s="260">
        <f t="shared" si="3"/>
        <v>7.416666666666667</v>
      </c>
      <c r="AN76" s="275">
        <f t="shared" si="3"/>
        <v>7.75</v>
      </c>
      <c r="AO76" s="260">
        <f>AVERAGE(AO62,AO67:AO71)</f>
        <v>5.883333333333333</v>
      </c>
      <c r="AP76" s="259">
        <v>7.45</v>
      </c>
      <c r="AQ76" s="260">
        <v>6.916666666666667</v>
      </c>
      <c r="AR76" s="260">
        <v>7.7</v>
      </c>
      <c r="AS76" s="260">
        <v>8.016666666666667</v>
      </c>
      <c r="AT76" s="260">
        <v>12.533333333333331</v>
      </c>
      <c r="AU76" s="1226">
        <v>12.75</v>
      </c>
      <c r="AV76" s="180"/>
    </row>
    <row r="77" spans="2:48" ht="15" thickBot="1">
      <c r="B77" s="270"/>
      <c r="C77" s="90" t="s">
        <v>122</v>
      </c>
      <c r="D77" s="263">
        <v>9.6</v>
      </c>
      <c r="E77" s="263">
        <v>8.1</v>
      </c>
      <c r="F77" s="263">
        <v>6.7</v>
      </c>
      <c r="G77" s="263">
        <v>6.9</v>
      </c>
      <c r="H77" s="263">
        <v>7</v>
      </c>
      <c r="I77" s="263">
        <v>5.7</v>
      </c>
      <c r="J77" s="263">
        <v>5.6</v>
      </c>
      <c r="K77" s="263">
        <v>6.3</v>
      </c>
      <c r="L77" s="263">
        <v>7</v>
      </c>
      <c r="M77" s="263">
        <v>6.5</v>
      </c>
      <c r="N77" s="263">
        <v>6</v>
      </c>
      <c r="O77" s="263">
        <v>6.4</v>
      </c>
      <c r="P77" s="263">
        <v>5.6</v>
      </c>
      <c r="Q77" s="263">
        <v>5.1</v>
      </c>
      <c r="R77" s="263">
        <v>5.3</v>
      </c>
      <c r="S77" s="263">
        <v>5.6</v>
      </c>
      <c r="T77" s="263">
        <v>5.4</v>
      </c>
      <c r="U77" s="263">
        <v>5.3</v>
      </c>
      <c r="V77" s="263">
        <v>5.3</v>
      </c>
      <c r="W77" s="263">
        <v>5.3</v>
      </c>
      <c r="X77" s="263">
        <v>6</v>
      </c>
      <c r="Y77" s="263">
        <v>0</v>
      </c>
      <c r="Z77" s="263">
        <v>5.8</v>
      </c>
      <c r="AA77" s="263">
        <v>5.3</v>
      </c>
      <c r="AB77" s="263">
        <v>5.8</v>
      </c>
      <c r="AC77" s="263">
        <v>6.3</v>
      </c>
      <c r="AD77" s="264">
        <v>4.3</v>
      </c>
      <c r="AE77" s="264">
        <v>4.4</v>
      </c>
      <c r="AF77" s="264">
        <v>5.2</v>
      </c>
      <c r="AG77" s="263">
        <v>4.9</v>
      </c>
      <c r="AH77" s="264">
        <v>5.5</v>
      </c>
      <c r="AI77" s="263">
        <v>6.9</v>
      </c>
      <c r="AJ77" s="264">
        <v>8</v>
      </c>
      <c r="AK77" s="264">
        <v>6.5</v>
      </c>
      <c r="AL77" s="264">
        <v>6.1</v>
      </c>
      <c r="AM77" s="264">
        <v>6.5</v>
      </c>
      <c r="AN77" s="296">
        <v>7.4</v>
      </c>
      <c r="AO77" s="264">
        <v>4.9</v>
      </c>
      <c r="AP77" s="263">
        <v>6.6</v>
      </c>
      <c r="AQ77" s="264">
        <v>4.9</v>
      </c>
      <c r="AR77" s="264">
        <v>5.9</v>
      </c>
      <c r="AS77" s="264">
        <v>5.6</v>
      </c>
      <c r="AT77" s="264">
        <v>10.3</v>
      </c>
      <c r="AU77" s="1227">
        <v>10.7</v>
      </c>
      <c r="AV77" s="180"/>
    </row>
    <row r="78" spans="2:48" ht="15" thickBot="1">
      <c r="B78" s="330" t="s">
        <v>123</v>
      </c>
      <c r="C78" s="331"/>
      <c r="D78" s="263">
        <v>7.3</v>
      </c>
      <c r="E78" s="263">
        <v>6.4</v>
      </c>
      <c r="F78" s="263">
        <v>6.2</v>
      </c>
      <c r="G78" s="263">
        <v>6.4</v>
      </c>
      <c r="H78" s="263">
        <v>6.9</v>
      </c>
      <c r="I78" s="263">
        <v>6.2</v>
      </c>
      <c r="J78" s="263">
        <v>6.3</v>
      </c>
      <c r="K78" s="263">
        <v>6.6</v>
      </c>
      <c r="L78" s="263">
        <v>6.7</v>
      </c>
      <c r="M78" s="263">
        <v>6.3</v>
      </c>
      <c r="N78" s="263">
        <v>5.7</v>
      </c>
      <c r="O78" s="263">
        <v>5.7</v>
      </c>
      <c r="P78" s="263">
        <v>5.1</v>
      </c>
      <c r="Q78" s="263">
        <v>4.7</v>
      </c>
      <c r="R78" s="263">
        <v>4.6</v>
      </c>
      <c r="S78" s="263">
        <v>4.9</v>
      </c>
      <c r="T78" s="263">
        <v>4.8</v>
      </c>
      <c r="U78" s="263">
        <v>4.7</v>
      </c>
      <c r="V78" s="263">
        <v>4.7</v>
      </c>
      <c r="W78" s="263">
        <v>4.6</v>
      </c>
      <c r="X78" s="263">
        <v>5.1</v>
      </c>
      <c r="Y78" s="263">
        <v>5.4</v>
      </c>
      <c r="Z78" s="263">
        <v>5.2</v>
      </c>
      <c r="AA78" s="263">
        <v>5.2</v>
      </c>
      <c r="AB78" s="263">
        <v>5.9</v>
      </c>
      <c r="AC78" s="263">
        <v>5.4</v>
      </c>
      <c r="AD78" s="264">
        <v>5.3</v>
      </c>
      <c r="AE78" s="264">
        <v>5.3</v>
      </c>
      <c r="AF78" s="264">
        <v>5</v>
      </c>
      <c r="AG78" s="263">
        <v>5.2</v>
      </c>
      <c r="AH78" s="264">
        <v>5.9</v>
      </c>
      <c r="AI78" s="263">
        <v>6.6</v>
      </c>
      <c r="AJ78" s="264">
        <v>7.2</v>
      </c>
      <c r="AK78" s="264">
        <v>7.1</v>
      </c>
      <c r="AL78" s="264">
        <v>7.2</v>
      </c>
      <c r="AM78" s="264">
        <v>7.2</v>
      </c>
      <c r="AN78" s="296">
        <v>7.7</v>
      </c>
      <c r="AO78" s="264">
        <v>7.4</v>
      </c>
      <c r="AP78" s="263">
        <v>7.1</v>
      </c>
      <c r="AQ78" s="264">
        <v>7.1</v>
      </c>
      <c r="AR78" s="264">
        <v>7</v>
      </c>
      <c r="AS78" s="264">
        <v>7.4</v>
      </c>
      <c r="AT78" s="264">
        <v>9</v>
      </c>
      <c r="AU78" s="1227">
        <v>8.7</v>
      </c>
      <c r="AV78" s="180"/>
    </row>
    <row r="79" spans="2:48" ht="15" thickBot="1">
      <c r="B79" s="32"/>
      <c r="C79" s="33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5"/>
      <c r="AE79" s="255"/>
      <c r="AF79" s="255"/>
      <c r="AG79" s="254"/>
      <c r="AH79" s="255"/>
      <c r="AI79" s="254"/>
      <c r="AJ79" s="255"/>
      <c r="AK79" s="255"/>
      <c r="AL79" s="255"/>
      <c r="AM79" s="255"/>
      <c r="AN79" s="295"/>
      <c r="AO79" s="255"/>
      <c r="AP79" s="254"/>
      <c r="AQ79" s="255"/>
      <c r="AR79" s="255"/>
      <c r="AS79" s="255"/>
      <c r="AT79" s="255"/>
      <c r="AU79" s="1229"/>
      <c r="AV79" s="180"/>
    </row>
    <row r="80" spans="2:48" ht="14.25">
      <c r="B80" s="271"/>
      <c r="C80" s="258"/>
      <c r="D80" s="272">
        <f>AVERAGE(D5:D9,D11:D12,D14:D19,D21:D29,D31:D38,D40:D41,D43:D46,D48:D49,D51:D53,D55:D58,D60:D61,D63:D71)</f>
        <v>8.412500000000003</v>
      </c>
      <c r="E80" s="272">
        <f aca="true" t="shared" si="4" ref="E80:AA80">AVERAGE(E5:E9,E11:E12,E14:E19,E21:E29,E31:E38,E40:E41,E43:E46,E48:E49,E51:E53,E55:E58,E60:E61,E63:E71)</f>
        <v>7.242857142857142</v>
      </c>
      <c r="F80" s="272">
        <f t="shared" si="4"/>
        <v>6.337500000000001</v>
      </c>
      <c r="G80" s="272">
        <f t="shared" si="4"/>
        <v>6.476785714285712</v>
      </c>
      <c r="H80" s="272">
        <f t="shared" si="4"/>
        <v>6.66964285714286</v>
      </c>
      <c r="I80" s="272">
        <f t="shared" si="4"/>
        <v>5.607142857142855</v>
      </c>
      <c r="J80" s="272">
        <f t="shared" si="4"/>
        <v>5.310714285714288</v>
      </c>
      <c r="K80" s="272">
        <f t="shared" si="4"/>
        <v>5.683928571428574</v>
      </c>
      <c r="L80" s="272">
        <f t="shared" si="4"/>
        <v>6.135714285714286</v>
      </c>
      <c r="M80" s="272">
        <f t="shared" si="4"/>
        <v>5.753571428571426</v>
      </c>
      <c r="N80" s="272">
        <f t="shared" si="4"/>
        <v>5.178571428571429</v>
      </c>
      <c r="O80" s="272">
        <f t="shared" si="4"/>
        <v>5.514285714285713</v>
      </c>
      <c r="P80" s="272">
        <f t="shared" si="4"/>
        <v>5.048214285714287</v>
      </c>
      <c r="Q80" s="272">
        <f t="shared" si="4"/>
        <v>4.457142857142857</v>
      </c>
      <c r="R80" s="272">
        <f t="shared" si="4"/>
        <v>4.641071428571428</v>
      </c>
      <c r="S80" s="272">
        <f t="shared" si="4"/>
        <v>5.016071428571428</v>
      </c>
      <c r="T80" s="272">
        <f t="shared" si="4"/>
        <v>4.914285714285712</v>
      </c>
      <c r="U80" s="272">
        <f t="shared" si="4"/>
        <v>4.716071428571428</v>
      </c>
      <c r="V80" s="272">
        <f t="shared" si="4"/>
        <v>4.816071428571427</v>
      </c>
      <c r="W80" s="272">
        <f t="shared" si="4"/>
        <v>4.805357142857141</v>
      </c>
      <c r="X80" s="272">
        <f t="shared" si="4"/>
        <v>5.530357142857144</v>
      </c>
      <c r="Y80" s="272">
        <f t="shared" si="4"/>
        <v>6.085714285714286</v>
      </c>
      <c r="Z80" s="272">
        <f t="shared" si="4"/>
        <v>5.2910714285714295</v>
      </c>
      <c r="AA80" s="272">
        <f t="shared" si="4"/>
        <v>4.814285714285716</v>
      </c>
      <c r="AB80" s="272">
        <f>AVERAGE(AB5:AB9,AB11:AB12,AB14:AB19,AB21:AB29,AB31:AB38,AB40:AB41,AB43:AB46,AB48:AB49,AB51:AB54,AB60:AB61,AB63:AB71)</f>
        <v>5.469811320754717</v>
      </c>
      <c r="AC80" s="272">
        <f>AVERAGE(AC4,AC10,AC14:AC20,AC28:AC29,AC31:AC39,AC42,AC47,AC51:AC54,AC59,AC62,AC67:AC71)</f>
        <v>5.9696969696969715</v>
      </c>
      <c r="AD80" s="273">
        <f>AVERAGE(AD4,AD10,AD13,AD19:AD20,AD28:AD30,AD39,AD42,AD47,AD51:AD54,AD59,AD62,AD67:AD71)</f>
        <v>4.181818181818181</v>
      </c>
      <c r="AE80" s="273">
        <f>AVERAGE(AE4,AE10,AE13,AE19:AE20,AE28:AE30,AE39,AE42,AE47,AE51:AE54,AE59,AE62,AE67:AE71)</f>
        <v>4.013636363636365</v>
      </c>
      <c r="AF80" s="273">
        <f>AVERAGE(AF4,AF10,AF13,AF19:AF20,AF28:AF30,AF39,AF42,AF47,AF50,AF54,AF59,AF62,AF67:AF71)</f>
        <v>4.065</v>
      </c>
      <c r="AG80" s="272">
        <f>AVERAGE(AG4,AG10,AG13,AG19:AG20,AG28:AG30,AG39,AG42,AG47,AG50,AG54,AG59,AG62,AG67:AG71)</f>
        <v>4.319999999999999</v>
      </c>
      <c r="AH80" s="273">
        <f>AVERAGE(AH4,AH10,AH13,AH20,AH28:AH30,AH39,AH42,AH47,AH50,AH54,AH59,AH62,AH67:AH71)</f>
        <v>4.436842105263158</v>
      </c>
      <c r="AI80" s="272">
        <f aca="true" t="shared" si="5" ref="AI80:AN80">AVERAGE(AI4,AI10,AI13,AI20,AI28:AI30,AI39,AI42,AI47,AI50,AI54,AI59,AI62,AI67:AI71)</f>
        <v>5.073684210526315</v>
      </c>
      <c r="AJ80" s="273">
        <f t="shared" si="5"/>
        <v>5.789473684210525</v>
      </c>
      <c r="AK80" s="273">
        <f t="shared" si="5"/>
        <v>5.173684210526316</v>
      </c>
      <c r="AL80" s="273">
        <f t="shared" si="5"/>
        <v>5.021052631578948</v>
      </c>
      <c r="AM80" s="273">
        <f t="shared" si="5"/>
        <v>5.026315789473684</v>
      </c>
      <c r="AN80" s="297">
        <f t="shared" si="5"/>
        <v>5.521052631578947</v>
      </c>
      <c r="AO80" s="273">
        <f>AVERAGE(AO4,AO10,AO13,AO20,AO28:AO30,AO39,AO42,AO47,AO50,AO54,AO59,AO62,AO67:AO71)</f>
        <v>4.331578947368421</v>
      </c>
      <c r="AP80" s="272">
        <v>5.094736842105263</v>
      </c>
      <c r="AQ80" s="273">
        <v>4.989473684210526</v>
      </c>
      <c r="AR80" s="273">
        <v>5.2</v>
      </c>
      <c r="AS80" s="273">
        <v>5.5473684210526315</v>
      </c>
      <c r="AT80" s="273">
        <v>8.715789473684211</v>
      </c>
      <c r="AU80" s="1230">
        <v>8.247368421052633</v>
      </c>
      <c r="AV80" s="180"/>
    </row>
    <row r="81" spans="2:48" ht="15" thickBot="1">
      <c r="B81" s="270"/>
      <c r="C81" s="90" t="s">
        <v>72</v>
      </c>
      <c r="D81" s="263">
        <v>5.7</v>
      </c>
      <c r="E81" s="263">
        <v>5.2</v>
      </c>
      <c r="F81" s="263">
        <v>4.5</v>
      </c>
      <c r="G81" s="263">
        <v>4.5</v>
      </c>
      <c r="H81" s="263">
        <v>4.6</v>
      </c>
      <c r="I81" s="263">
        <v>3.9</v>
      </c>
      <c r="J81" s="263">
        <v>3.5</v>
      </c>
      <c r="K81" s="263">
        <v>3.8</v>
      </c>
      <c r="L81" s="263">
        <v>4.1</v>
      </c>
      <c r="M81" s="263">
        <v>3.8</v>
      </c>
      <c r="N81" s="263">
        <v>3.6</v>
      </c>
      <c r="O81" s="263">
        <v>3.9</v>
      </c>
      <c r="P81" s="263">
        <v>3.7</v>
      </c>
      <c r="Q81" s="263">
        <v>3.4</v>
      </c>
      <c r="R81" s="263">
        <v>3.5</v>
      </c>
      <c r="S81" s="263">
        <v>3.7</v>
      </c>
      <c r="T81" s="263">
        <v>3.5</v>
      </c>
      <c r="U81" s="263">
        <v>3.3</v>
      </c>
      <c r="V81" s="263">
        <v>3.3</v>
      </c>
      <c r="W81" s="263">
        <v>3.3</v>
      </c>
      <c r="X81" s="263">
        <v>4.1</v>
      </c>
      <c r="Y81" s="263">
        <v>4.3</v>
      </c>
      <c r="Z81" s="263">
        <v>3.7</v>
      </c>
      <c r="AA81" s="263">
        <v>3.3</v>
      </c>
      <c r="AB81" s="263">
        <v>4.5</v>
      </c>
      <c r="AC81" s="263">
        <v>5.1</v>
      </c>
      <c r="AD81" s="264">
        <v>3.6</v>
      </c>
      <c r="AE81" s="264">
        <v>3.3</v>
      </c>
      <c r="AF81" s="264">
        <v>3.1</v>
      </c>
      <c r="AG81" s="263">
        <v>3.5</v>
      </c>
      <c r="AH81" s="264">
        <v>3.7</v>
      </c>
      <c r="AI81" s="263">
        <v>4.5</v>
      </c>
      <c r="AJ81" s="264">
        <v>4.7</v>
      </c>
      <c r="AK81" s="264">
        <v>4.3</v>
      </c>
      <c r="AL81" s="264">
        <v>4.2</v>
      </c>
      <c r="AM81" s="264">
        <v>3.9</v>
      </c>
      <c r="AN81" s="296">
        <v>4.4</v>
      </c>
      <c r="AO81" s="264">
        <v>3.5</v>
      </c>
      <c r="AP81" s="263">
        <v>3.9</v>
      </c>
      <c r="AQ81" s="264">
        <v>3.8</v>
      </c>
      <c r="AR81" s="264">
        <v>3.9</v>
      </c>
      <c r="AS81" s="264">
        <v>4.2</v>
      </c>
      <c r="AT81" s="264">
        <v>6.7</v>
      </c>
      <c r="AU81" s="1227">
        <v>6.3</v>
      </c>
      <c r="AV81" s="180"/>
    </row>
    <row r="82" spans="2:4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2:48" ht="14.25">
      <c r="B83" s="180" t="s">
        <v>124</v>
      </c>
      <c r="C83" s="180"/>
      <c r="D83" s="3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6"/>
      <c r="P83" s="36"/>
      <c r="Q83" s="36"/>
      <c r="R83" s="36"/>
      <c r="S83" s="36"/>
      <c r="T83" s="36"/>
      <c r="U83" s="36"/>
      <c r="V83" s="36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180"/>
    </row>
    <row r="84" spans="2:48" ht="14.25">
      <c r="B84" s="180" t="s">
        <v>118</v>
      </c>
      <c r="C84" s="180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/>
      <c r="P84" s="37"/>
      <c r="Q84" s="37"/>
      <c r="R84" s="37"/>
      <c r="S84" s="37"/>
      <c r="T84" s="37"/>
      <c r="U84" s="37"/>
      <c r="V84" s="37"/>
      <c r="W84" s="37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180"/>
    </row>
    <row r="85" spans="2:48" ht="14.25">
      <c r="B85" s="166" t="s">
        <v>125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78"/>
      <c r="AE85" s="278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180"/>
    </row>
    <row r="86" spans="2:48" ht="14.25">
      <c r="B86" s="278" t="s">
        <v>231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84"/>
      <c r="P86" s="284"/>
      <c r="Q86" s="284"/>
      <c r="R86" s="284"/>
      <c r="S86" s="284"/>
      <c r="T86" s="284"/>
      <c r="U86" s="284"/>
      <c r="V86" s="284"/>
      <c r="W86" s="284"/>
      <c r="X86" s="278"/>
      <c r="Y86" s="278"/>
      <c r="Z86" s="278"/>
      <c r="AA86" s="278"/>
      <c r="AB86" s="278"/>
      <c r="AC86" s="278"/>
      <c r="AD86" s="278"/>
      <c r="AE86" s="278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180"/>
    </row>
    <row r="87" spans="2:48" ht="14.25">
      <c r="B87" s="278" t="s">
        <v>126</v>
      </c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83"/>
      <c r="P87" s="283"/>
      <c r="Q87" s="283"/>
      <c r="R87" s="283"/>
      <c r="S87" s="283"/>
      <c r="T87" s="283"/>
      <c r="U87" s="283"/>
      <c r="V87" s="283"/>
      <c r="W87" s="283"/>
      <c r="X87" s="278"/>
      <c r="Y87" s="278"/>
      <c r="Z87" s="278"/>
      <c r="AA87" s="278"/>
      <c r="AB87" s="278"/>
      <c r="AC87" s="278"/>
      <c r="AD87" s="278"/>
      <c r="AE87" s="278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180"/>
    </row>
    <row r="88" spans="2:48" ht="14.25"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84"/>
      <c r="P88" s="284"/>
      <c r="Q88" s="284"/>
      <c r="R88" s="284"/>
      <c r="S88" s="284"/>
      <c r="T88" s="284"/>
      <c r="U88" s="284"/>
      <c r="V88" s="284"/>
      <c r="W88" s="284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</row>
    <row r="89" spans="2:48" ht="14.25"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84"/>
      <c r="P89" s="284"/>
      <c r="Q89" s="284"/>
      <c r="R89" s="284"/>
      <c r="S89" s="284"/>
      <c r="T89" s="284"/>
      <c r="U89" s="284"/>
      <c r="V89" s="284"/>
      <c r="W89" s="284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</row>
    <row r="90" spans="2:48" ht="14.25"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84"/>
      <c r="P90" s="284"/>
      <c r="Q90" s="284"/>
      <c r="R90" s="284"/>
      <c r="S90" s="284"/>
      <c r="T90" s="284"/>
      <c r="U90" s="284"/>
      <c r="V90" s="284"/>
      <c r="W90" s="284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</row>
    <row r="91" spans="2:4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93"/>
  <sheetViews>
    <sheetView view="pageBreakPreview" zoomScale="90" zoomScaleNormal="70" zoomScaleSheetLayoutView="90" zoomScalePageLayoutView="0" workbookViewId="0" topLeftCell="A1">
      <pane xSplit="3" ySplit="3" topLeftCell="O55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H67" sqref="AH67"/>
    </sheetView>
  </sheetViews>
  <sheetFormatPr defaultColWidth="9.00390625" defaultRowHeight="13.5"/>
  <cols>
    <col min="1" max="1" width="2.75390625" style="0" customWidth="1"/>
    <col min="3" max="3" width="13.375" style="0" bestFit="1" customWidth="1"/>
    <col min="4" max="4" width="9.00390625" style="0" customWidth="1"/>
  </cols>
  <sheetData>
    <row r="1" spans="2:40" ht="18">
      <c r="B1" s="344" t="s">
        <v>127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2:40" ht="15" thickBo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 t="s">
        <v>103</v>
      </c>
      <c r="P2" s="188"/>
      <c r="Q2" s="188"/>
      <c r="R2" s="189"/>
      <c r="S2" s="189"/>
      <c r="T2" s="189"/>
      <c r="U2" s="189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 t="s">
        <v>101</v>
      </c>
      <c r="AN2" s="112"/>
    </row>
    <row r="3" spans="2:40" ht="15" thickBot="1">
      <c r="B3" s="113"/>
      <c r="C3" s="127"/>
      <c r="D3" s="128" t="s">
        <v>1</v>
      </c>
      <c r="E3" s="119" t="s">
        <v>2</v>
      </c>
      <c r="F3" s="114" t="s">
        <v>3</v>
      </c>
      <c r="G3" s="129" t="s">
        <v>74</v>
      </c>
      <c r="H3" s="129" t="s">
        <v>75</v>
      </c>
      <c r="I3" s="129" t="s">
        <v>76</v>
      </c>
      <c r="J3" s="129" t="s">
        <v>4</v>
      </c>
      <c r="K3" s="129" t="s">
        <v>5</v>
      </c>
      <c r="L3" s="129" t="s">
        <v>6</v>
      </c>
      <c r="M3" s="129" t="s">
        <v>7</v>
      </c>
      <c r="N3" s="129" t="s">
        <v>202</v>
      </c>
      <c r="O3" s="130" t="s">
        <v>8</v>
      </c>
      <c r="P3" s="130" t="s">
        <v>9</v>
      </c>
      <c r="Q3" s="131" t="s">
        <v>10</v>
      </c>
      <c r="R3" s="129" t="s">
        <v>11</v>
      </c>
      <c r="S3" s="129" t="s">
        <v>12</v>
      </c>
      <c r="T3" s="129" t="s">
        <v>199</v>
      </c>
      <c r="U3" s="129" t="s">
        <v>200</v>
      </c>
      <c r="V3" s="129" t="s">
        <v>77</v>
      </c>
      <c r="W3" s="129" t="s">
        <v>78</v>
      </c>
      <c r="X3" s="129" t="s">
        <v>79</v>
      </c>
      <c r="Y3" s="129" t="s">
        <v>80</v>
      </c>
      <c r="Z3" s="129" t="s">
        <v>81</v>
      </c>
      <c r="AA3" s="129" t="s">
        <v>82</v>
      </c>
      <c r="AB3" s="129" t="s">
        <v>83</v>
      </c>
      <c r="AC3" s="130" t="s">
        <v>84</v>
      </c>
      <c r="AD3" s="130" t="s">
        <v>85</v>
      </c>
      <c r="AE3" s="130" t="s">
        <v>86</v>
      </c>
      <c r="AF3" s="131" t="s">
        <v>87</v>
      </c>
      <c r="AG3" s="130" t="s">
        <v>88</v>
      </c>
      <c r="AH3" s="129" t="s">
        <v>235</v>
      </c>
      <c r="AI3" s="130" t="s">
        <v>242</v>
      </c>
      <c r="AJ3" s="130" t="s">
        <v>240</v>
      </c>
      <c r="AK3" s="130" t="s">
        <v>246</v>
      </c>
      <c r="AL3" s="130" t="s">
        <v>75</v>
      </c>
      <c r="AM3" s="1179" t="s">
        <v>252</v>
      </c>
      <c r="AN3" s="397"/>
    </row>
    <row r="4" spans="2:40" ht="13.5">
      <c r="B4" s="271">
        <v>1</v>
      </c>
      <c r="C4" s="258" t="s">
        <v>14</v>
      </c>
      <c r="D4" s="1252" t="s">
        <v>19</v>
      </c>
      <c r="E4" s="1252" t="s">
        <v>19</v>
      </c>
      <c r="F4" s="1252" t="s">
        <v>19</v>
      </c>
      <c r="G4" s="1252" t="s">
        <v>19</v>
      </c>
      <c r="H4" s="1252" t="s">
        <v>19</v>
      </c>
      <c r="I4" s="1252" t="s">
        <v>19</v>
      </c>
      <c r="J4" s="1252" t="s">
        <v>19</v>
      </c>
      <c r="K4" s="1252" t="s">
        <v>19</v>
      </c>
      <c r="L4" s="1252" t="s">
        <v>19</v>
      </c>
      <c r="M4" s="1252" t="s">
        <v>19</v>
      </c>
      <c r="N4" s="1252" t="s">
        <v>221</v>
      </c>
      <c r="O4" s="1252" t="s">
        <v>19</v>
      </c>
      <c r="P4" s="1252" t="s">
        <v>19</v>
      </c>
      <c r="Q4" s="1252" t="s">
        <v>19</v>
      </c>
      <c r="R4" s="1252" t="s">
        <v>19</v>
      </c>
      <c r="S4" s="1252" t="s">
        <v>19</v>
      </c>
      <c r="T4" s="1253" t="s">
        <v>19</v>
      </c>
      <c r="U4" s="1049">
        <v>-211435</v>
      </c>
      <c r="V4" s="1011">
        <v>-70239</v>
      </c>
      <c r="W4" s="1012">
        <v>-120654</v>
      </c>
      <c r="X4" s="1011">
        <v>-351915</v>
      </c>
      <c r="Y4" s="1011">
        <v>-307054</v>
      </c>
      <c r="Z4" s="1011">
        <v>931935</v>
      </c>
      <c r="AA4" s="1011">
        <v>92983</v>
      </c>
      <c r="AB4" s="1011">
        <v>17559</v>
      </c>
      <c r="AC4" s="1013">
        <v>-486743</v>
      </c>
      <c r="AD4" s="1013">
        <v>130631</v>
      </c>
      <c r="AE4" s="1013">
        <v>-635798</v>
      </c>
      <c r="AF4" s="1014">
        <v>88519</v>
      </c>
      <c r="AG4" s="1013">
        <v>-658720</v>
      </c>
      <c r="AH4" s="1011">
        <v>-28910</v>
      </c>
      <c r="AI4" s="1013">
        <v>448036</v>
      </c>
      <c r="AJ4" s="1013">
        <v>-226065</v>
      </c>
      <c r="AK4" s="1013">
        <v>170958</v>
      </c>
      <c r="AL4" s="1013">
        <v>1858289</v>
      </c>
      <c r="AM4" s="1231">
        <v>-99967</v>
      </c>
      <c r="AN4" s="398"/>
    </row>
    <row r="5" spans="2:40" s="1074" customFormat="1" ht="13.5">
      <c r="B5" s="1066"/>
      <c r="C5" s="1067"/>
      <c r="D5" s="1254"/>
      <c r="E5" s="1254"/>
      <c r="F5" s="1254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5"/>
      <c r="U5" s="1371">
        <v>3541527</v>
      </c>
      <c r="V5" s="1372"/>
      <c r="W5" s="1373"/>
      <c r="X5" s="1372"/>
      <c r="Y5" s="1372"/>
      <c r="Z5" s="1372"/>
      <c r="AA5" s="1372"/>
      <c r="AB5" s="1372"/>
      <c r="AC5" s="1374"/>
      <c r="AD5" s="1374"/>
      <c r="AE5" s="1374"/>
      <c r="AF5" s="1375"/>
      <c r="AG5" s="1374"/>
      <c r="AH5" s="1372"/>
      <c r="AI5" s="1374"/>
      <c r="AJ5" s="1374"/>
      <c r="AK5" s="1374"/>
      <c r="AL5" s="1374"/>
      <c r="AM5" s="1376"/>
      <c r="AN5" s="1073"/>
    </row>
    <row r="6" spans="2:40" ht="13.5">
      <c r="B6" s="35"/>
      <c r="C6" s="5" t="s">
        <v>14</v>
      </c>
      <c r="D6" s="1015">
        <v>-118864</v>
      </c>
      <c r="E6" s="1015">
        <v>-40832</v>
      </c>
      <c r="F6" s="1015">
        <v>339139</v>
      </c>
      <c r="G6" s="1015">
        <v>23611</v>
      </c>
      <c r="H6" s="1015">
        <v>339808</v>
      </c>
      <c r="I6" s="1015">
        <v>-150737</v>
      </c>
      <c r="J6" s="1015">
        <v>103413</v>
      </c>
      <c r="K6" s="1015">
        <v>-90800</v>
      </c>
      <c r="L6" s="1015">
        <v>147325</v>
      </c>
      <c r="M6" s="1015">
        <v>-23112</v>
      </c>
      <c r="N6" s="1015">
        <v>-169350</v>
      </c>
      <c r="O6" s="1015">
        <v>55863</v>
      </c>
      <c r="P6" s="1015">
        <v>661236</v>
      </c>
      <c r="Q6" s="1015">
        <v>-548451</v>
      </c>
      <c r="R6" s="1015">
        <v>-438329</v>
      </c>
      <c r="S6" s="1015">
        <v>1431997</v>
      </c>
      <c r="T6" s="1050">
        <v>148209</v>
      </c>
      <c r="U6" s="1256" t="s">
        <v>19</v>
      </c>
      <c r="V6" s="1256" t="s">
        <v>19</v>
      </c>
      <c r="W6" s="1256" t="s">
        <v>19</v>
      </c>
      <c r="X6" s="1256" t="s">
        <v>19</v>
      </c>
      <c r="Y6" s="1256" t="s">
        <v>19</v>
      </c>
      <c r="Z6" s="1256" t="s">
        <v>19</v>
      </c>
      <c r="AA6" s="1256" t="s">
        <v>19</v>
      </c>
      <c r="AB6" s="1256" t="s">
        <v>19</v>
      </c>
      <c r="AC6" s="1257" t="s">
        <v>19</v>
      </c>
      <c r="AD6" s="1257" t="s">
        <v>19</v>
      </c>
      <c r="AE6" s="1257" t="s">
        <v>19</v>
      </c>
      <c r="AF6" s="1258" t="s">
        <v>19</v>
      </c>
      <c r="AG6" s="1257" t="s">
        <v>19</v>
      </c>
      <c r="AH6" s="1256" t="s">
        <v>19</v>
      </c>
      <c r="AI6" s="1257" t="s">
        <v>19</v>
      </c>
      <c r="AJ6" s="1257" t="s">
        <v>19</v>
      </c>
      <c r="AK6" s="1257" t="s">
        <v>19</v>
      </c>
      <c r="AL6" s="1257" t="s">
        <v>19</v>
      </c>
      <c r="AM6" s="1259" t="s">
        <v>19</v>
      </c>
      <c r="AN6" s="399"/>
    </row>
    <row r="7" spans="2:40" ht="13.5">
      <c r="B7" s="6"/>
      <c r="C7" s="7" t="s">
        <v>54</v>
      </c>
      <c r="D7" s="1016">
        <v>-4379</v>
      </c>
      <c r="E7" s="1016">
        <v>-17937</v>
      </c>
      <c r="F7" s="1016">
        <v>40827</v>
      </c>
      <c r="G7" s="1016">
        <v>10671</v>
      </c>
      <c r="H7" s="1016">
        <v>-29386</v>
      </c>
      <c r="I7" s="1016">
        <v>15856</v>
      </c>
      <c r="J7" s="1016">
        <v>-8141</v>
      </c>
      <c r="K7" s="1016">
        <v>6187</v>
      </c>
      <c r="L7" s="1016">
        <v>-23453</v>
      </c>
      <c r="M7" s="1016">
        <v>52301</v>
      </c>
      <c r="N7" s="1016">
        <v>-1577</v>
      </c>
      <c r="O7" s="1016">
        <v>-54</v>
      </c>
      <c r="P7" s="1016">
        <v>-8052</v>
      </c>
      <c r="Q7" s="1016">
        <v>-22035</v>
      </c>
      <c r="R7" s="1016">
        <v>61840</v>
      </c>
      <c r="S7" s="1016">
        <v>-112969</v>
      </c>
      <c r="T7" s="364">
        <v>40623</v>
      </c>
      <c r="U7" s="1260" t="s">
        <v>19</v>
      </c>
      <c r="V7" s="1260" t="s">
        <v>19</v>
      </c>
      <c r="W7" s="1260" t="s">
        <v>19</v>
      </c>
      <c r="X7" s="1260" t="s">
        <v>19</v>
      </c>
      <c r="Y7" s="1260" t="s">
        <v>19</v>
      </c>
      <c r="Z7" s="1260" t="s">
        <v>19</v>
      </c>
      <c r="AA7" s="1260" t="s">
        <v>19</v>
      </c>
      <c r="AB7" s="1260" t="s">
        <v>19</v>
      </c>
      <c r="AC7" s="1261" t="s">
        <v>19</v>
      </c>
      <c r="AD7" s="1261" t="s">
        <v>19</v>
      </c>
      <c r="AE7" s="1261" t="s">
        <v>19</v>
      </c>
      <c r="AF7" s="1262" t="s">
        <v>19</v>
      </c>
      <c r="AG7" s="1261" t="s">
        <v>19</v>
      </c>
      <c r="AH7" s="1260" t="s">
        <v>19</v>
      </c>
      <c r="AI7" s="1261" t="s">
        <v>19</v>
      </c>
      <c r="AJ7" s="1261" t="s">
        <v>19</v>
      </c>
      <c r="AK7" s="1261" t="s">
        <v>19</v>
      </c>
      <c r="AL7" s="1261" t="s">
        <v>19</v>
      </c>
      <c r="AM7" s="1263" t="s">
        <v>19</v>
      </c>
      <c r="AN7" s="400"/>
    </row>
    <row r="8" spans="2:40" ht="13.5">
      <c r="B8" s="6"/>
      <c r="C8" s="7" t="s">
        <v>55</v>
      </c>
      <c r="D8" s="1016">
        <v>10520</v>
      </c>
      <c r="E8" s="1016">
        <v>4570</v>
      </c>
      <c r="F8" s="1016">
        <v>9253</v>
      </c>
      <c r="G8" s="1016">
        <v>62660</v>
      </c>
      <c r="H8" s="1016">
        <v>-23109</v>
      </c>
      <c r="I8" s="1016">
        <v>22715</v>
      </c>
      <c r="J8" s="1016">
        <v>-58549</v>
      </c>
      <c r="K8" s="1016">
        <v>112002</v>
      </c>
      <c r="L8" s="1016">
        <v>-10856</v>
      </c>
      <c r="M8" s="1016">
        <v>13638</v>
      </c>
      <c r="N8" s="1016">
        <v>27793</v>
      </c>
      <c r="O8" s="1016">
        <v>-22705</v>
      </c>
      <c r="P8" s="1016">
        <v>162691</v>
      </c>
      <c r="Q8" s="1016">
        <v>62509</v>
      </c>
      <c r="R8" s="1016">
        <v>-192289</v>
      </c>
      <c r="S8" s="1016">
        <v>-65424</v>
      </c>
      <c r="T8" s="364">
        <v>17884</v>
      </c>
      <c r="U8" s="1260" t="s">
        <v>19</v>
      </c>
      <c r="V8" s="1260" t="s">
        <v>19</v>
      </c>
      <c r="W8" s="1260" t="s">
        <v>19</v>
      </c>
      <c r="X8" s="1260" t="s">
        <v>19</v>
      </c>
      <c r="Y8" s="1260" t="s">
        <v>19</v>
      </c>
      <c r="Z8" s="1260" t="s">
        <v>19</v>
      </c>
      <c r="AA8" s="1260" t="s">
        <v>19</v>
      </c>
      <c r="AB8" s="1260" t="s">
        <v>19</v>
      </c>
      <c r="AC8" s="1261" t="s">
        <v>19</v>
      </c>
      <c r="AD8" s="1261" t="s">
        <v>19</v>
      </c>
      <c r="AE8" s="1261" t="s">
        <v>19</v>
      </c>
      <c r="AF8" s="1262" t="s">
        <v>19</v>
      </c>
      <c r="AG8" s="1261" t="s">
        <v>19</v>
      </c>
      <c r="AH8" s="1260" t="s">
        <v>19</v>
      </c>
      <c r="AI8" s="1261" t="s">
        <v>19</v>
      </c>
      <c r="AJ8" s="1261" t="s">
        <v>19</v>
      </c>
      <c r="AK8" s="1261" t="s">
        <v>19</v>
      </c>
      <c r="AL8" s="1261" t="s">
        <v>19</v>
      </c>
      <c r="AM8" s="1263" t="s">
        <v>19</v>
      </c>
      <c r="AN8" s="400"/>
    </row>
    <row r="9" spans="2:40" ht="13.5">
      <c r="B9" s="6"/>
      <c r="C9" s="7" t="s">
        <v>56</v>
      </c>
      <c r="D9" s="1016">
        <v>-15405</v>
      </c>
      <c r="E9" s="1016">
        <v>-7558</v>
      </c>
      <c r="F9" s="1016">
        <v>42724</v>
      </c>
      <c r="G9" s="1016">
        <v>19962</v>
      </c>
      <c r="H9" s="1016">
        <v>-833</v>
      </c>
      <c r="I9" s="1016">
        <v>21547</v>
      </c>
      <c r="J9" s="1016">
        <v>-13560</v>
      </c>
      <c r="K9" s="1016">
        <v>48482</v>
      </c>
      <c r="L9" s="1016">
        <v>-28769</v>
      </c>
      <c r="M9" s="1016">
        <v>20685</v>
      </c>
      <c r="N9" s="1016">
        <v>50989</v>
      </c>
      <c r="O9" s="1016">
        <v>-39087</v>
      </c>
      <c r="P9" s="1016">
        <v>54586</v>
      </c>
      <c r="Q9" s="1016">
        <v>46851</v>
      </c>
      <c r="R9" s="1016">
        <v>-116936</v>
      </c>
      <c r="S9" s="1016">
        <v>-6489</v>
      </c>
      <c r="T9" s="364">
        <v>-13927</v>
      </c>
      <c r="U9" s="1260" t="s">
        <v>19</v>
      </c>
      <c r="V9" s="1260" t="s">
        <v>19</v>
      </c>
      <c r="W9" s="1260" t="s">
        <v>19</v>
      </c>
      <c r="X9" s="1260" t="s">
        <v>19</v>
      </c>
      <c r="Y9" s="1260" t="s">
        <v>19</v>
      </c>
      <c r="Z9" s="1260" t="s">
        <v>19</v>
      </c>
      <c r="AA9" s="1260" t="s">
        <v>19</v>
      </c>
      <c r="AB9" s="1260" t="s">
        <v>19</v>
      </c>
      <c r="AC9" s="1261" t="s">
        <v>19</v>
      </c>
      <c r="AD9" s="1261" t="s">
        <v>19</v>
      </c>
      <c r="AE9" s="1261" t="s">
        <v>19</v>
      </c>
      <c r="AF9" s="1262" t="s">
        <v>19</v>
      </c>
      <c r="AG9" s="1261" t="s">
        <v>19</v>
      </c>
      <c r="AH9" s="1260" t="s">
        <v>19</v>
      </c>
      <c r="AI9" s="1261" t="s">
        <v>19</v>
      </c>
      <c r="AJ9" s="1261" t="s">
        <v>19</v>
      </c>
      <c r="AK9" s="1261" t="s">
        <v>19</v>
      </c>
      <c r="AL9" s="1261" t="s">
        <v>19</v>
      </c>
      <c r="AM9" s="1263" t="s">
        <v>19</v>
      </c>
      <c r="AN9" s="400"/>
    </row>
    <row r="10" spans="2:40" ht="13.5">
      <c r="B10" s="3"/>
      <c r="C10" s="8" t="s">
        <v>57</v>
      </c>
      <c r="D10" s="1017">
        <v>61869</v>
      </c>
      <c r="E10" s="1017">
        <v>-35521</v>
      </c>
      <c r="F10" s="1017">
        <v>-60619</v>
      </c>
      <c r="G10" s="1017">
        <v>63842</v>
      </c>
      <c r="H10" s="1017">
        <v>-95323</v>
      </c>
      <c r="I10" s="1017">
        <v>80343</v>
      </c>
      <c r="J10" s="1017">
        <v>-25409</v>
      </c>
      <c r="K10" s="1017">
        <v>52749</v>
      </c>
      <c r="L10" s="1017">
        <v>-14566</v>
      </c>
      <c r="M10" s="1017">
        <v>11909</v>
      </c>
      <c r="N10" s="1017">
        <v>13490</v>
      </c>
      <c r="O10" s="1017">
        <v>51322</v>
      </c>
      <c r="P10" s="1017">
        <v>20510</v>
      </c>
      <c r="Q10" s="1017">
        <v>-11477</v>
      </c>
      <c r="R10" s="1017">
        <v>-54197</v>
      </c>
      <c r="S10" s="1017">
        <v>-75176</v>
      </c>
      <c r="T10" s="1051">
        <v>-5091</v>
      </c>
      <c r="U10" s="1264" t="s">
        <v>19</v>
      </c>
      <c r="V10" s="1264" t="s">
        <v>19</v>
      </c>
      <c r="W10" s="1264" t="s">
        <v>19</v>
      </c>
      <c r="X10" s="1264" t="s">
        <v>19</v>
      </c>
      <c r="Y10" s="1264" t="s">
        <v>19</v>
      </c>
      <c r="Z10" s="1264" t="s">
        <v>19</v>
      </c>
      <c r="AA10" s="1264" t="s">
        <v>19</v>
      </c>
      <c r="AB10" s="1264" t="s">
        <v>19</v>
      </c>
      <c r="AC10" s="1265" t="s">
        <v>19</v>
      </c>
      <c r="AD10" s="1265" t="s">
        <v>19</v>
      </c>
      <c r="AE10" s="1265" t="s">
        <v>19</v>
      </c>
      <c r="AF10" s="1266" t="s">
        <v>19</v>
      </c>
      <c r="AG10" s="1265" t="s">
        <v>19</v>
      </c>
      <c r="AH10" s="1264" t="s">
        <v>19</v>
      </c>
      <c r="AI10" s="1265" t="s">
        <v>19</v>
      </c>
      <c r="AJ10" s="1265" t="s">
        <v>19</v>
      </c>
      <c r="AK10" s="1265" t="s">
        <v>19</v>
      </c>
      <c r="AL10" s="1265" t="s">
        <v>19</v>
      </c>
      <c r="AM10" s="1267" t="s">
        <v>19</v>
      </c>
      <c r="AN10" s="400"/>
    </row>
    <row r="11" spans="2:40" ht="13.5">
      <c r="B11" s="42">
        <v>2</v>
      </c>
      <c r="C11" s="12" t="s">
        <v>15</v>
      </c>
      <c r="D11" s="1268" t="s">
        <v>19</v>
      </c>
      <c r="E11" s="1268" t="s">
        <v>19</v>
      </c>
      <c r="F11" s="1268" t="s">
        <v>19</v>
      </c>
      <c r="G11" s="1268" t="s">
        <v>19</v>
      </c>
      <c r="H11" s="1268" t="s">
        <v>19</v>
      </c>
      <c r="I11" s="1268" t="s">
        <v>19</v>
      </c>
      <c r="J11" s="1268" t="s">
        <v>19</v>
      </c>
      <c r="K11" s="1268" t="s">
        <v>19</v>
      </c>
      <c r="L11" s="1268" t="s">
        <v>19</v>
      </c>
      <c r="M11" s="1268" t="s">
        <v>19</v>
      </c>
      <c r="N11" s="1268" t="s">
        <v>221</v>
      </c>
      <c r="O11" s="1268" t="s">
        <v>19</v>
      </c>
      <c r="P11" s="1268" t="s">
        <v>19</v>
      </c>
      <c r="Q11" s="1268" t="s">
        <v>19</v>
      </c>
      <c r="R11" s="1268" t="s">
        <v>19</v>
      </c>
      <c r="S11" s="1268" t="s">
        <v>19</v>
      </c>
      <c r="T11" s="1269" t="s">
        <v>19</v>
      </c>
      <c r="U11" s="1052">
        <v>-209906</v>
      </c>
      <c r="V11" s="414">
        <v>6053</v>
      </c>
      <c r="W11" s="415">
        <v>15574</v>
      </c>
      <c r="X11" s="414">
        <v>586247</v>
      </c>
      <c r="Y11" s="414">
        <v>107290</v>
      </c>
      <c r="Z11" s="414">
        <v>272004</v>
      </c>
      <c r="AA11" s="414">
        <v>112810</v>
      </c>
      <c r="AB11" s="414">
        <v>89893</v>
      </c>
      <c r="AC11" s="416">
        <v>234947</v>
      </c>
      <c r="AD11" s="416">
        <v>-360949</v>
      </c>
      <c r="AE11" s="416">
        <v>157671</v>
      </c>
      <c r="AF11" s="417">
        <v>302281</v>
      </c>
      <c r="AG11" s="416">
        <v>-463412</v>
      </c>
      <c r="AH11" s="414">
        <v>239351</v>
      </c>
      <c r="AI11" s="416">
        <v>-224370</v>
      </c>
      <c r="AJ11" s="416">
        <v>130481</v>
      </c>
      <c r="AK11" s="416">
        <v>279806</v>
      </c>
      <c r="AL11" s="416">
        <v>723365</v>
      </c>
      <c r="AM11" s="1236">
        <v>-325121</v>
      </c>
      <c r="AN11" s="401"/>
    </row>
    <row r="12" spans="2:40" ht="13.5">
      <c r="B12" s="9"/>
      <c r="C12" s="5" t="s">
        <v>15</v>
      </c>
      <c r="D12" s="1015">
        <v>193200</v>
      </c>
      <c r="E12" s="1015">
        <v>2540</v>
      </c>
      <c r="F12" s="1015">
        <v>53226</v>
      </c>
      <c r="G12" s="1015">
        <v>208896</v>
      </c>
      <c r="H12" s="1015">
        <v>-344750</v>
      </c>
      <c r="I12" s="1015">
        <v>45813</v>
      </c>
      <c r="J12" s="1015">
        <v>76331</v>
      </c>
      <c r="K12" s="1015">
        <v>-126873</v>
      </c>
      <c r="L12" s="1015">
        <v>22745</v>
      </c>
      <c r="M12" s="1015">
        <v>-11737</v>
      </c>
      <c r="N12" s="1015">
        <v>28178</v>
      </c>
      <c r="O12" s="1015">
        <v>-23486</v>
      </c>
      <c r="P12" s="1015">
        <v>21088</v>
      </c>
      <c r="Q12" s="1015">
        <v>34460</v>
      </c>
      <c r="R12" s="1015">
        <v>37502</v>
      </c>
      <c r="S12" s="1015">
        <v>-54900</v>
      </c>
      <c r="T12" s="1050">
        <v>10905</v>
      </c>
      <c r="U12" s="1256" t="s">
        <v>19</v>
      </c>
      <c r="V12" s="1256" t="s">
        <v>19</v>
      </c>
      <c r="W12" s="1256" t="s">
        <v>19</v>
      </c>
      <c r="X12" s="1256" t="s">
        <v>19</v>
      </c>
      <c r="Y12" s="1256" t="s">
        <v>19</v>
      </c>
      <c r="Z12" s="1256" t="s">
        <v>19</v>
      </c>
      <c r="AA12" s="1256" t="s">
        <v>19</v>
      </c>
      <c r="AB12" s="1256" t="s">
        <v>19</v>
      </c>
      <c r="AC12" s="1257" t="s">
        <v>19</v>
      </c>
      <c r="AD12" s="1257" t="s">
        <v>19</v>
      </c>
      <c r="AE12" s="1257" t="s">
        <v>19</v>
      </c>
      <c r="AF12" s="1258" t="s">
        <v>19</v>
      </c>
      <c r="AG12" s="1257" t="s">
        <v>19</v>
      </c>
      <c r="AH12" s="1256" t="s">
        <v>19</v>
      </c>
      <c r="AI12" s="1257" t="s">
        <v>19</v>
      </c>
      <c r="AJ12" s="1257" t="s">
        <v>19</v>
      </c>
      <c r="AK12" s="1257" t="s">
        <v>19</v>
      </c>
      <c r="AL12" s="1257" t="s">
        <v>19</v>
      </c>
      <c r="AM12" s="1259" t="s">
        <v>19</v>
      </c>
      <c r="AN12" s="399"/>
    </row>
    <row r="13" spans="2:40" ht="13.5">
      <c r="B13" s="10"/>
      <c r="C13" s="8" t="s">
        <v>52</v>
      </c>
      <c r="D13" s="1017">
        <v>-22840</v>
      </c>
      <c r="E13" s="1017">
        <v>32147</v>
      </c>
      <c r="F13" s="1017">
        <v>3149</v>
      </c>
      <c r="G13" s="1017">
        <v>59399</v>
      </c>
      <c r="H13" s="1017">
        <v>-50338</v>
      </c>
      <c r="I13" s="1017">
        <v>57890</v>
      </c>
      <c r="J13" s="1017">
        <v>-55590</v>
      </c>
      <c r="K13" s="1017">
        <v>8063</v>
      </c>
      <c r="L13" s="1017">
        <v>22100</v>
      </c>
      <c r="M13" s="1017">
        <v>-18632</v>
      </c>
      <c r="N13" s="1017">
        <v>8380</v>
      </c>
      <c r="O13" s="1017">
        <v>28281</v>
      </c>
      <c r="P13" s="1017">
        <v>19296</v>
      </c>
      <c r="Q13" s="1017">
        <v>-27252</v>
      </c>
      <c r="R13" s="1017">
        <v>40932</v>
      </c>
      <c r="S13" s="1017">
        <v>-67316</v>
      </c>
      <c r="T13" s="1051">
        <v>34427</v>
      </c>
      <c r="U13" s="1264" t="s">
        <v>19</v>
      </c>
      <c r="V13" s="1264" t="s">
        <v>19</v>
      </c>
      <c r="W13" s="1264" t="s">
        <v>19</v>
      </c>
      <c r="X13" s="1264" t="s">
        <v>19</v>
      </c>
      <c r="Y13" s="1264" t="s">
        <v>19</v>
      </c>
      <c r="Z13" s="1264" t="s">
        <v>19</v>
      </c>
      <c r="AA13" s="1264" t="s">
        <v>19</v>
      </c>
      <c r="AB13" s="1264" t="s">
        <v>19</v>
      </c>
      <c r="AC13" s="1265" t="s">
        <v>19</v>
      </c>
      <c r="AD13" s="1265" t="s">
        <v>19</v>
      </c>
      <c r="AE13" s="1265" t="s">
        <v>19</v>
      </c>
      <c r="AF13" s="1266" t="s">
        <v>19</v>
      </c>
      <c r="AG13" s="1265" t="s">
        <v>19</v>
      </c>
      <c r="AH13" s="1264" t="s">
        <v>19</v>
      </c>
      <c r="AI13" s="1265" t="s">
        <v>19</v>
      </c>
      <c r="AJ13" s="1265" t="s">
        <v>19</v>
      </c>
      <c r="AK13" s="1265" t="s">
        <v>19</v>
      </c>
      <c r="AL13" s="1265" t="s">
        <v>19</v>
      </c>
      <c r="AM13" s="1267" t="s">
        <v>19</v>
      </c>
      <c r="AN13" s="400"/>
    </row>
    <row r="14" spans="2:40" ht="13.5">
      <c r="B14" s="11">
        <v>3</v>
      </c>
      <c r="C14" s="157" t="s">
        <v>97</v>
      </c>
      <c r="D14" s="1270" t="s">
        <v>19</v>
      </c>
      <c r="E14" s="1270" t="s">
        <v>19</v>
      </c>
      <c r="F14" s="1270" t="s">
        <v>19</v>
      </c>
      <c r="G14" s="1270" t="s">
        <v>19</v>
      </c>
      <c r="H14" s="1270" t="s">
        <v>19</v>
      </c>
      <c r="I14" s="1270" t="s">
        <v>19</v>
      </c>
      <c r="J14" s="1270" t="s">
        <v>19</v>
      </c>
      <c r="K14" s="1270" t="s">
        <v>19</v>
      </c>
      <c r="L14" s="1270" t="s">
        <v>19</v>
      </c>
      <c r="M14" s="1270" t="s">
        <v>19</v>
      </c>
      <c r="N14" s="1270" t="s">
        <v>221</v>
      </c>
      <c r="O14" s="1270" t="s">
        <v>19</v>
      </c>
      <c r="P14" s="1270" t="s">
        <v>19</v>
      </c>
      <c r="Q14" s="1270" t="s">
        <v>19</v>
      </c>
      <c r="R14" s="1270" t="s">
        <v>19</v>
      </c>
      <c r="S14" s="1270" t="s">
        <v>19</v>
      </c>
      <c r="T14" s="1270" t="s">
        <v>19</v>
      </c>
      <c r="U14" s="1270" t="s">
        <v>19</v>
      </c>
      <c r="V14" s="456">
        <v>-966862</v>
      </c>
      <c r="W14" s="455">
        <v>19409</v>
      </c>
      <c r="X14" s="419">
        <v>-1298</v>
      </c>
      <c r="Y14" s="419">
        <v>182680</v>
      </c>
      <c r="Z14" s="419">
        <v>-339023</v>
      </c>
      <c r="AA14" s="419">
        <v>62535</v>
      </c>
      <c r="AB14" s="419">
        <v>21214</v>
      </c>
      <c r="AC14" s="420">
        <v>-90942</v>
      </c>
      <c r="AD14" s="420">
        <v>62015</v>
      </c>
      <c r="AE14" s="420">
        <v>80962</v>
      </c>
      <c r="AF14" s="421">
        <v>-36350</v>
      </c>
      <c r="AG14" s="420">
        <v>-14446</v>
      </c>
      <c r="AH14" s="419">
        <v>21924</v>
      </c>
      <c r="AI14" s="420">
        <v>-32212</v>
      </c>
      <c r="AJ14" s="420">
        <v>2018</v>
      </c>
      <c r="AK14" s="420">
        <v>40217</v>
      </c>
      <c r="AL14" s="420">
        <v>-66867</v>
      </c>
      <c r="AM14" s="1237">
        <v>106914</v>
      </c>
      <c r="AN14" s="401"/>
    </row>
    <row r="15" spans="2:40" s="1074" customFormat="1" ht="13.5">
      <c r="B15" s="1075"/>
      <c r="C15" s="1076"/>
      <c r="D15" s="1297"/>
      <c r="E15" s="1297"/>
      <c r="F15" s="1297"/>
      <c r="G15" s="1297"/>
      <c r="H15" s="1297"/>
      <c r="I15" s="1297"/>
      <c r="J15" s="1297"/>
      <c r="K15" s="1297"/>
      <c r="L15" s="1297"/>
      <c r="M15" s="1297"/>
      <c r="N15" s="1297"/>
      <c r="O15" s="1297"/>
      <c r="P15" s="1297"/>
      <c r="Q15" s="1297"/>
      <c r="R15" s="1297"/>
      <c r="S15" s="1297"/>
      <c r="T15" s="1298"/>
      <c r="U15" s="1298"/>
      <c r="V15" s="1299">
        <v>612588</v>
      </c>
      <c r="W15" s="1299"/>
      <c r="X15" s="1300"/>
      <c r="Y15" s="1300"/>
      <c r="Z15" s="1300">
        <v>670186</v>
      </c>
      <c r="AA15" s="1300"/>
      <c r="AB15" s="1300"/>
      <c r="AC15" s="1301"/>
      <c r="AD15" s="1301"/>
      <c r="AE15" s="1301"/>
      <c r="AF15" s="1302"/>
      <c r="AG15" s="1301"/>
      <c r="AH15" s="1300"/>
      <c r="AI15" s="1301"/>
      <c r="AJ15" s="1301"/>
      <c r="AK15" s="1301"/>
      <c r="AL15" s="1301"/>
      <c r="AM15" s="1303"/>
      <c r="AN15" s="1073"/>
    </row>
    <row r="16" spans="2:40" ht="13.5">
      <c r="B16" s="9"/>
      <c r="C16" s="158" t="s">
        <v>16</v>
      </c>
      <c r="D16" s="1383">
        <v>-42120</v>
      </c>
      <c r="E16" s="1383">
        <v>-3252</v>
      </c>
      <c r="F16" s="1383">
        <v>61538</v>
      </c>
      <c r="G16" s="1383">
        <v>178338</v>
      </c>
      <c r="H16" s="1383">
        <v>249852</v>
      </c>
      <c r="I16" s="1383">
        <v>246371</v>
      </c>
      <c r="J16" s="1383">
        <v>-134240</v>
      </c>
      <c r="K16" s="1383">
        <v>237311</v>
      </c>
      <c r="L16" s="1383">
        <v>-245578</v>
      </c>
      <c r="M16" s="1383">
        <v>-169836</v>
      </c>
      <c r="N16" s="1020">
        <v>36922</v>
      </c>
      <c r="O16" s="1020">
        <v>554740</v>
      </c>
      <c r="P16" s="1020">
        <v>-90090</v>
      </c>
      <c r="Q16" s="1020">
        <v>-233191</v>
      </c>
      <c r="R16" s="1020">
        <v>68461</v>
      </c>
      <c r="S16" s="1020">
        <v>-153483</v>
      </c>
      <c r="T16" s="1053">
        <v>-3293</v>
      </c>
      <c r="U16" s="1053">
        <v>-36335</v>
      </c>
      <c r="V16" s="1272" t="s">
        <v>19</v>
      </c>
      <c r="W16" s="1272" t="s">
        <v>19</v>
      </c>
      <c r="X16" s="1273" t="s">
        <v>19</v>
      </c>
      <c r="Y16" s="1256" t="s">
        <v>19</v>
      </c>
      <c r="Z16" s="1256" t="s">
        <v>19</v>
      </c>
      <c r="AA16" s="1256" t="s">
        <v>19</v>
      </c>
      <c r="AB16" s="1256" t="s">
        <v>19</v>
      </c>
      <c r="AC16" s="1257" t="s">
        <v>19</v>
      </c>
      <c r="AD16" s="1257" t="s">
        <v>19</v>
      </c>
      <c r="AE16" s="1257" t="s">
        <v>19</v>
      </c>
      <c r="AF16" s="1258" t="s">
        <v>19</v>
      </c>
      <c r="AG16" s="1257" t="s">
        <v>19</v>
      </c>
      <c r="AH16" s="1256" t="s">
        <v>19</v>
      </c>
      <c r="AI16" s="1257" t="s">
        <v>19</v>
      </c>
      <c r="AJ16" s="1257" t="s">
        <v>19</v>
      </c>
      <c r="AK16" s="1257" t="s">
        <v>19</v>
      </c>
      <c r="AL16" s="1257" t="s">
        <v>19</v>
      </c>
      <c r="AM16" s="1259" t="s">
        <v>19</v>
      </c>
      <c r="AN16" s="399"/>
    </row>
    <row r="17" spans="2:40" ht="13.5">
      <c r="B17" s="13"/>
      <c r="C17" s="7" t="s">
        <v>48</v>
      </c>
      <c r="D17" s="1384">
        <v>-2348</v>
      </c>
      <c r="E17" s="1384">
        <v>1316</v>
      </c>
      <c r="F17" s="1384">
        <v>-34076</v>
      </c>
      <c r="G17" s="1384">
        <v>59135</v>
      </c>
      <c r="H17" s="1384">
        <v>46846</v>
      </c>
      <c r="I17" s="1384">
        <v>2621</v>
      </c>
      <c r="J17" s="1384">
        <v>-41454</v>
      </c>
      <c r="K17" s="1384">
        <v>-27892</v>
      </c>
      <c r="L17" s="1384">
        <v>61800</v>
      </c>
      <c r="M17" s="1384">
        <v>-35163</v>
      </c>
      <c r="N17" s="364">
        <v>12399</v>
      </c>
      <c r="O17" s="364">
        <v>109082</v>
      </c>
      <c r="P17" s="364">
        <v>-77113</v>
      </c>
      <c r="Q17" s="364">
        <v>21115</v>
      </c>
      <c r="R17" s="364">
        <v>-12704</v>
      </c>
      <c r="S17" s="364">
        <v>-14537</v>
      </c>
      <c r="T17" s="364">
        <v>-39104</v>
      </c>
      <c r="U17" s="364">
        <v>45331</v>
      </c>
      <c r="V17" s="1260" t="s">
        <v>19</v>
      </c>
      <c r="W17" s="1260" t="s">
        <v>19</v>
      </c>
      <c r="X17" s="1260" t="s">
        <v>19</v>
      </c>
      <c r="Y17" s="1260" t="s">
        <v>19</v>
      </c>
      <c r="Z17" s="1260" t="s">
        <v>19</v>
      </c>
      <c r="AA17" s="1260" t="s">
        <v>19</v>
      </c>
      <c r="AB17" s="1260" t="s">
        <v>19</v>
      </c>
      <c r="AC17" s="1261" t="s">
        <v>19</v>
      </c>
      <c r="AD17" s="1261" t="s">
        <v>19</v>
      </c>
      <c r="AE17" s="1261" t="s">
        <v>19</v>
      </c>
      <c r="AF17" s="1262" t="s">
        <v>19</v>
      </c>
      <c r="AG17" s="1261" t="s">
        <v>19</v>
      </c>
      <c r="AH17" s="1260" t="s">
        <v>19</v>
      </c>
      <c r="AI17" s="1261" t="s">
        <v>19</v>
      </c>
      <c r="AJ17" s="1261" t="s">
        <v>19</v>
      </c>
      <c r="AK17" s="1261" t="s">
        <v>19</v>
      </c>
      <c r="AL17" s="1261" t="s">
        <v>19</v>
      </c>
      <c r="AM17" s="1263" t="s">
        <v>19</v>
      </c>
      <c r="AN17" s="400"/>
    </row>
    <row r="18" spans="2:40" ht="13.5">
      <c r="B18" s="13"/>
      <c r="C18" s="7" t="s">
        <v>49</v>
      </c>
      <c r="D18" s="1384">
        <v>-4237</v>
      </c>
      <c r="E18" s="1384">
        <v>-19205</v>
      </c>
      <c r="F18" s="1384">
        <v>72589</v>
      </c>
      <c r="G18" s="1384">
        <v>-1728</v>
      </c>
      <c r="H18" s="1384">
        <v>-69171</v>
      </c>
      <c r="I18" s="1384">
        <v>-120840</v>
      </c>
      <c r="J18" s="1384">
        <v>51265</v>
      </c>
      <c r="K18" s="1384">
        <v>50587</v>
      </c>
      <c r="L18" s="1384">
        <v>36784</v>
      </c>
      <c r="M18" s="1384">
        <v>12964</v>
      </c>
      <c r="N18" s="364">
        <v>-52330</v>
      </c>
      <c r="O18" s="364">
        <v>31662</v>
      </c>
      <c r="P18" s="364">
        <v>29677</v>
      </c>
      <c r="Q18" s="364">
        <v>103293</v>
      </c>
      <c r="R18" s="364">
        <v>-62777</v>
      </c>
      <c r="S18" s="364">
        <v>-33123</v>
      </c>
      <c r="T18" s="364">
        <v>17610</v>
      </c>
      <c r="U18" s="364">
        <v>-171180</v>
      </c>
      <c r="V18" s="1260" t="s">
        <v>19</v>
      </c>
      <c r="W18" s="1260" t="s">
        <v>19</v>
      </c>
      <c r="X18" s="1260" t="s">
        <v>19</v>
      </c>
      <c r="Y18" s="1260" t="s">
        <v>19</v>
      </c>
      <c r="Z18" s="1260" t="s">
        <v>19</v>
      </c>
      <c r="AA18" s="1260" t="s">
        <v>19</v>
      </c>
      <c r="AB18" s="1260" t="s">
        <v>19</v>
      </c>
      <c r="AC18" s="1261" t="s">
        <v>19</v>
      </c>
      <c r="AD18" s="1261" t="s">
        <v>19</v>
      </c>
      <c r="AE18" s="1261" t="s">
        <v>19</v>
      </c>
      <c r="AF18" s="1262" t="s">
        <v>19</v>
      </c>
      <c r="AG18" s="1261" t="s">
        <v>19</v>
      </c>
      <c r="AH18" s="1260" t="s">
        <v>19</v>
      </c>
      <c r="AI18" s="1261" t="s">
        <v>19</v>
      </c>
      <c r="AJ18" s="1261" t="s">
        <v>19</v>
      </c>
      <c r="AK18" s="1261" t="s">
        <v>19</v>
      </c>
      <c r="AL18" s="1261" t="s">
        <v>19</v>
      </c>
      <c r="AM18" s="1263" t="s">
        <v>19</v>
      </c>
      <c r="AN18" s="400"/>
    </row>
    <row r="19" spans="2:40" ht="13.5">
      <c r="B19" s="13"/>
      <c r="C19" s="7" t="s">
        <v>50</v>
      </c>
      <c r="D19" s="1384">
        <v>115610</v>
      </c>
      <c r="E19" s="1384">
        <v>-84243</v>
      </c>
      <c r="F19" s="1384">
        <v>-28925</v>
      </c>
      <c r="G19" s="1384">
        <v>61416</v>
      </c>
      <c r="H19" s="1384">
        <v>-3466</v>
      </c>
      <c r="I19" s="1384">
        <v>17919</v>
      </c>
      <c r="J19" s="1384">
        <v>13567</v>
      </c>
      <c r="K19" s="1384">
        <v>18543</v>
      </c>
      <c r="L19" s="1384">
        <v>-58660</v>
      </c>
      <c r="M19" s="1384">
        <v>55620</v>
      </c>
      <c r="N19" s="364">
        <v>-152625</v>
      </c>
      <c r="O19" s="364">
        <v>-106840</v>
      </c>
      <c r="P19" s="364">
        <v>162966</v>
      </c>
      <c r="Q19" s="364">
        <v>87957</v>
      </c>
      <c r="R19" s="364">
        <v>-9531</v>
      </c>
      <c r="S19" s="364">
        <v>-53814</v>
      </c>
      <c r="T19" s="364">
        <v>287896</v>
      </c>
      <c r="U19" s="364">
        <v>-102572</v>
      </c>
      <c r="V19" s="1260" t="s">
        <v>19</v>
      </c>
      <c r="W19" s="1260" t="s">
        <v>19</v>
      </c>
      <c r="X19" s="1260" t="s">
        <v>19</v>
      </c>
      <c r="Y19" s="1260" t="s">
        <v>19</v>
      </c>
      <c r="Z19" s="1260" t="s">
        <v>19</v>
      </c>
      <c r="AA19" s="1260" t="s">
        <v>19</v>
      </c>
      <c r="AB19" s="1260" t="s">
        <v>19</v>
      </c>
      <c r="AC19" s="1261" t="s">
        <v>19</v>
      </c>
      <c r="AD19" s="1261" t="s">
        <v>19</v>
      </c>
      <c r="AE19" s="1261" t="s">
        <v>19</v>
      </c>
      <c r="AF19" s="1262" t="s">
        <v>19</v>
      </c>
      <c r="AG19" s="1261" t="s">
        <v>19</v>
      </c>
      <c r="AH19" s="1260" t="s">
        <v>19</v>
      </c>
      <c r="AI19" s="1261" t="s">
        <v>19</v>
      </c>
      <c r="AJ19" s="1261" t="s">
        <v>19</v>
      </c>
      <c r="AK19" s="1261" t="s">
        <v>19</v>
      </c>
      <c r="AL19" s="1261" t="s">
        <v>19</v>
      </c>
      <c r="AM19" s="1263" t="s">
        <v>19</v>
      </c>
      <c r="AN19" s="400"/>
    </row>
    <row r="20" spans="2:40" ht="13.5">
      <c r="B20" s="13"/>
      <c r="C20" s="158" t="s">
        <v>51</v>
      </c>
      <c r="D20" s="1385">
        <v>-3683</v>
      </c>
      <c r="E20" s="1385">
        <v>16712</v>
      </c>
      <c r="F20" s="1385">
        <v>41532</v>
      </c>
      <c r="G20" s="1385">
        <v>50711</v>
      </c>
      <c r="H20" s="1385">
        <v>-26413</v>
      </c>
      <c r="I20" s="1385">
        <v>26308</v>
      </c>
      <c r="J20" s="1385">
        <v>17138</v>
      </c>
      <c r="K20" s="1385">
        <v>-78916</v>
      </c>
      <c r="L20" s="1385">
        <v>82815</v>
      </c>
      <c r="M20" s="1385">
        <v>22349</v>
      </c>
      <c r="N20" s="1021">
        <v>-47080</v>
      </c>
      <c r="O20" s="1021">
        <v>30848</v>
      </c>
      <c r="P20" s="1021">
        <v>3675</v>
      </c>
      <c r="Q20" s="1021">
        <v>1203</v>
      </c>
      <c r="R20" s="1021">
        <v>36604</v>
      </c>
      <c r="S20" s="1021">
        <v>-11371</v>
      </c>
      <c r="T20" s="1021">
        <v>-121226</v>
      </c>
      <c r="U20" s="1021">
        <v>106177</v>
      </c>
      <c r="V20" s="1274" t="s">
        <v>19</v>
      </c>
      <c r="W20" s="1274" t="s">
        <v>19</v>
      </c>
      <c r="X20" s="1274" t="s">
        <v>19</v>
      </c>
      <c r="Y20" s="1275" t="s">
        <v>19</v>
      </c>
      <c r="Z20" s="1275" t="s">
        <v>19</v>
      </c>
      <c r="AA20" s="1275" t="s">
        <v>19</v>
      </c>
      <c r="AB20" s="1275" t="s">
        <v>19</v>
      </c>
      <c r="AC20" s="1276" t="s">
        <v>19</v>
      </c>
      <c r="AD20" s="1276" t="s">
        <v>19</v>
      </c>
      <c r="AE20" s="1276" t="s">
        <v>19</v>
      </c>
      <c r="AF20" s="1277" t="s">
        <v>19</v>
      </c>
      <c r="AG20" s="1276" t="s">
        <v>19</v>
      </c>
      <c r="AH20" s="1275" t="s">
        <v>19</v>
      </c>
      <c r="AI20" s="1276" t="s">
        <v>19</v>
      </c>
      <c r="AJ20" s="1276" t="s">
        <v>19</v>
      </c>
      <c r="AK20" s="1276" t="s">
        <v>19</v>
      </c>
      <c r="AL20" s="1276" t="s">
        <v>19</v>
      </c>
      <c r="AM20" s="1278" t="s">
        <v>19</v>
      </c>
      <c r="AN20" s="400"/>
    </row>
    <row r="21" spans="2:40" ht="13.5">
      <c r="B21" s="10"/>
      <c r="C21" s="95" t="s">
        <v>66</v>
      </c>
      <c r="D21" s="1386">
        <v>-3757</v>
      </c>
      <c r="E21" s="1386">
        <v>-2528</v>
      </c>
      <c r="F21" s="1386">
        <v>-2255</v>
      </c>
      <c r="G21" s="1386">
        <v>-12332</v>
      </c>
      <c r="H21" s="1386">
        <v>1542</v>
      </c>
      <c r="I21" s="1386">
        <v>64192</v>
      </c>
      <c r="J21" s="1386">
        <v>45522</v>
      </c>
      <c r="K21" s="1386">
        <v>-88653</v>
      </c>
      <c r="L21" s="1386">
        <v>27289</v>
      </c>
      <c r="M21" s="1386">
        <v>5379</v>
      </c>
      <c r="N21" s="385">
        <v>164684</v>
      </c>
      <c r="O21" s="385">
        <v>-171926</v>
      </c>
      <c r="P21" s="385">
        <v>36965</v>
      </c>
      <c r="Q21" s="385">
        <v>-23178</v>
      </c>
      <c r="R21" s="385">
        <v>-14407</v>
      </c>
      <c r="S21" s="385">
        <v>-582</v>
      </c>
      <c r="T21" s="385">
        <v>34876</v>
      </c>
      <c r="U21" s="385">
        <v>-29088</v>
      </c>
      <c r="V21" s="384">
        <v>-32866</v>
      </c>
      <c r="W21" s="385">
        <v>3684</v>
      </c>
      <c r="X21" s="384">
        <v>14962</v>
      </c>
      <c r="Y21" s="384">
        <v>46700</v>
      </c>
      <c r="Z21" s="1260" t="s">
        <v>19</v>
      </c>
      <c r="AA21" s="1260" t="s">
        <v>19</v>
      </c>
      <c r="AB21" s="1260" t="s">
        <v>19</v>
      </c>
      <c r="AC21" s="1261" t="s">
        <v>19</v>
      </c>
      <c r="AD21" s="1261" t="s">
        <v>19</v>
      </c>
      <c r="AE21" s="1261" t="s">
        <v>19</v>
      </c>
      <c r="AF21" s="1262" t="s">
        <v>19</v>
      </c>
      <c r="AG21" s="1261" t="s">
        <v>19</v>
      </c>
      <c r="AH21" s="1260" t="s">
        <v>19</v>
      </c>
      <c r="AI21" s="1261" t="s">
        <v>19</v>
      </c>
      <c r="AJ21" s="1261" t="s">
        <v>19</v>
      </c>
      <c r="AK21" s="1261" t="s">
        <v>19</v>
      </c>
      <c r="AL21" s="1261" t="s">
        <v>19</v>
      </c>
      <c r="AM21" s="1263" t="s">
        <v>19</v>
      </c>
      <c r="AN21" s="400"/>
    </row>
    <row r="22" spans="2:40" ht="13.5">
      <c r="B22" s="11">
        <v>4</v>
      </c>
      <c r="C22" s="157" t="s">
        <v>17</v>
      </c>
      <c r="D22" s="1270" t="s">
        <v>19</v>
      </c>
      <c r="E22" s="1270" t="s">
        <v>19</v>
      </c>
      <c r="F22" s="1270" t="s">
        <v>19</v>
      </c>
      <c r="G22" s="1270" t="s">
        <v>19</v>
      </c>
      <c r="H22" s="1270" t="s">
        <v>19</v>
      </c>
      <c r="I22" s="1270" t="s">
        <v>19</v>
      </c>
      <c r="J22" s="1270" t="s">
        <v>19</v>
      </c>
      <c r="K22" s="1270" t="s">
        <v>19</v>
      </c>
      <c r="L22" s="1270" t="s">
        <v>19</v>
      </c>
      <c r="M22" s="1270" t="s">
        <v>19</v>
      </c>
      <c r="N22" s="1270" t="s">
        <v>221</v>
      </c>
      <c r="O22" s="1270" t="s">
        <v>19</v>
      </c>
      <c r="P22" s="1270" t="s">
        <v>19</v>
      </c>
      <c r="Q22" s="1270" t="s">
        <v>19</v>
      </c>
      <c r="R22" s="1270" t="s">
        <v>19</v>
      </c>
      <c r="S22" s="1270" t="s">
        <v>19</v>
      </c>
      <c r="T22" s="1279" t="s">
        <v>19</v>
      </c>
      <c r="U22" s="1028">
        <v>-250176</v>
      </c>
      <c r="V22" s="419">
        <v>-20633</v>
      </c>
      <c r="W22" s="455">
        <v>-568510</v>
      </c>
      <c r="X22" s="419">
        <v>-12243</v>
      </c>
      <c r="Y22" s="419">
        <v>29040</v>
      </c>
      <c r="Z22" s="1271">
        <v>205985</v>
      </c>
      <c r="AA22" s="1271">
        <v>265931</v>
      </c>
      <c r="AB22" s="419">
        <v>-23783</v>
      </c>
      <c r="AC22" s="420">
        <v>58587</v>
      </c>
      <c r="AD22" s="420">
        <v>-194468</v>
      </c>
      <c r="AE22" s="420">
        <v>-111067</v>
      </c>
      <c r="AF22" s="421">
        <v>-10847</v>
      </c>
      <c r="AG22" s="420">
        <v>411063</v>
      </c>
      <c r="AH22" s="419">
        <v>-107317</v>
      </c>
      <c r="AI22" s="420">
        <v>-43218</v>
      </c>
      <c r="AJ22" s="420">
        <v>-30422</v>
      </c>
      <c r="AK22" s="420">
        <v>32852</v>
      </c>
      <c r="AL22" s="420">
        <v>717887</v>
      </c>
      <c r="AM22" s="1237">
        <v>-676099</v>
      </c>
      <c r="AN22" s="401"/>
    </row>
    <row r="23" spans="2:40" s="1312" customFormat="1" ht="13.5">
      <c r="B23" s="1304"/>
      <c r="C23" s="1305"/>
      <c r="D23" s="1297"/>
      <c r="E23" s="1297"/>
      <c r="F23" s="1297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  <c r="Q23" s="1297"/>
      <c r="R23" s="1297"/>
      <c r="S23" s="1297"/>
      <c r="T23" s="1298"/>
      <c r="U23" s="1378">
        <v>674734</v>
      </c>
      <c r="V23" s="1377"/>
      <c r="W23" s="1378"/>
      <c r="X23" s="1377"/>
      <c r="Y23" s="1377"/>
      <c r="Z23" s="1306"/>
      <c r="AA23" s="1306"/>
      <c r="AB23" s="1306"/>
      <c r="AC23" s="1308"/>
      <c r="AD23" s="1308"/>
      <c r="AE23" s="1308"/>
      <c r="AF23" s="1309"/>
      <c r="AG23" s="1308"/>
      <c r="AH23" s="1306"/>
      <c r="AI23" s="1308"/>
      <c r="AJ23" s="1308"/>
      <c r="AK23" s="1308"/>
      <c r="AL23" s="1308"/>
      <c r="AM23" s="1310"/>
      <c r="AN23" s="1311"/>
    </row>
    <row r="24" spans="2:40" ht="13.5">
      <c r="B24" s="6"/>
      <c r="C24" s="353" t="s">
        <v>17</v>
      </c>
      <c r="D24" s="1022">
        <v>-15898</v>
      </c>
      <c r="E24" s="1022">
        <v>-127333</v>
      </c>
      <c r="F24" s="1022">
        <v>21</v>
      </c>
      <c r="G24" s="1022">
        <v>-10256</v>
      </c>
      <c r="H24" s="1022">
        <v>35298</v>
      </c>
      <c r="I24" s="1022">
        <v>-84863</v>
      </c>
      <c r="J24" s="1022">
        <v>197430</v>
      </c>
      <c r="K24" s="1022">
        <v>-46200</v>
      </c>
      <c r="L24" s="1022">
        <v>85577</v>
      </c>
      <c r="M24" s="1022">
        <v>-47139</v>
      </c>
      <c r="N24" s="1022">
        <v>113716</v>
      </c>
      <c r="O24" s="1022">
        <v>-72777</v>
      </c>
      <c r="P24" s="1022">
        <v>30219</v>
      </c>
      <c r="Q24" s="1022">
        <v>-21352</v>
      </c>
      <c r="R24" s="1022">
        <v>-71511</v>
      </c>
      <c r="S24" s="1022">
        <v>28852</v>
      </c>
      <c r="T24" s="1031">
        <v>47422</v>
      </c>
      <c r="U24" s="1280" t="s">
        <v>19</v>
      </c>
      <c r="V24" s="1281" t="s">
        <v>19</v>
      </c>
      <c r="W24" s="1281" t="s">
        <v>19</v>
      </c>
      <c r="X24" s="1281" t="s">
        <v>19</v>
      </c>
      <c r="Y24" s="1281" t="s">
        <v>19</v>
      </c>
      <c r="Z24" s="1281" t="s">
        <v>19</v>
      </c>
      <c r="AA24" s="1281" t="s">
        <v>19</v>
      </c>
      <c r="AB24" s="1281" t="s">
        <v>19</v>
      </c>
      <c r="AC24" s="1282" t="s">
        <v>19</v>
      </c>
      <c r="AD24" s="1282" t="s">
        <v>19</v>
      </c>
      <c r="AE24" s="1282" t="s">
        <v>19</v>
      </c>
      <c r="AF24" s="1283" t="s">
        <v>19</v>
      </c>
      <c r="AG24" s="1282" t="s">
        <v>19</v>
      </c>
      <c r="AH24" s="1281" t="s">
        <v>19</v>
      </c>
      <c r="AI24" s="1282" t="s">
        <v>19</v>
      </c>
      <c r="AJ24" s="1282" t="s">
        <v>19</v>
      </c>
      <c r="AK24" s="1282" t="s">
        <v>19</v>
      </c>
      <c r="AL24" s="1282" t="s">
        <v>19</v>
      </c>
      <c r="AM24" s="1284" t="s">
        <v>19</v>
      </c>
      <c r="AN24" s="400"/>
    </row>
    <row r="25" spans="2:40" ht="13.5">
      <c r="B25" s="6"/>
      <c r="C25" s="7" t="s">
        <v>63</v>
      </c>
      <c r="D25" s="1016">
        <v>-4530</v>
      </c>
      <c r="E25" s="1016">
        <v>5457</v>
      </c>
      <c r="F25" s="1016">
        <v>6909</v>
      </c>
      <c r="G25" s="1016">
        <v>13580</v>
      </c>
      <c r="H25" s="1016">
        <v>5005</v>
      </c>
      <c r="I25" s="1016">
        <v>-11947</v>
      </c>
      <c r="J25" s="1016">
        <v>3750</v>
      </c>
      <c r="K25" s="1016">
        <v>8705</v>
      </c>
      <c r="L25" s="1016">
        <v>-12793</v>
      </c>
      <c r="M25" s="1016">
        <v>5438</v>
      </c>
      <c r="N25" s="1016">
        <v>-5691</v>
      </c>
      <c r="O25" s="1016">
        <v>5721</v>
      </c>
      <c r="P25" s="1016">
        <v>-5420</v>
      </c>
      <c r="Q25" s="1016">
        <v>30255</v>
      </c>
      <c r="R25" s="1016">
        <v>-26040</v>
      </c>
      <c r="S25" s="1016">
        <v>8020</v>
      </c>
      <c r="T25" s="364">
        <v>-15139</v>
      </c>
      <c r="U25" s="1260" t="s">
        <v>19</v>
      </c>
      <c r="V25" s="1260" t="s">
        <v>19</v>
      </c>
      <c r="W25" s="1260" t="s">
        <v>19</v>
      </c>
      <c r="X25" s="1260" t="s">
        <v>19</v>
      </c>
      <c r="Y25" s="1260" t="s">
        <v>19</v>
      </c>
      <c r="Z25" s="1260" t="s">
        <v>19</v>
      </c>
      <c r="AA25" s="1260" t="s">
        <v>19</v>
      </c>
      <c r="AB25" s="1260" t="s">
        <v>19</v>
      </c>
      <c r="AC25" s="1261" t="s">
        <v>19</v>
      </c>
      <c r="AD25" s="1261" t="s">
        <v>19</v>
      </c>
      <c r="AE25" s="1261" t="s">
        <v>19</v>
      </c>
      <c r="AF25" s="1262" t="s">
        <v>19</v>
      </c>
      <c r="AG25" s="1261" t="s">
        <v>19</v>
      </c>
      <c r="AH25" s="1260" t="s">
        <v>19</v>
      </c>
      <c r="AI25" s="1261" t="s">
        <v>19</v>
      </c>
      <c r="AJ25" s="1261" t="s">
        <v>19</v>
      </c>
      <c r="AK25" s="1261" t="s">
        <v>19</v>
      </c>
      <c r="AL25" s="1261" t="s">
        <v>19</v>
      </c>
      <c r="AM25" s="1263" t="s">
        <v>19</v>
      </c>
      <c r="AN25" s="400"/>
    </row>
    <row r="26" spans="2:40" ht="13.5">
      <c r="B26" s="6"/>
      <c r="C26" s="7" t="s">
        <v>65</v>
      </c>
      <c r="D26" s="1016">
        <v>-19</v>
      </c>
      <c r="E26" s="1016">
        <v>7942</v>
      </c>
      <c r="F26" s="1016">
        <v>-8012</v>
      </c>
      <c r="G26" s="1016">
        <v>30492</v>
      </c>
      <c r="H26" s="1016">
        <v>-35568</v>
      </c>
      <c r="I26" s="1016">
        <v>3408</v>
      </c>
      <c r="J26" s="1016">
        <v>32816</v>
      </c>
      <c r="K26" s="1016">
        <v>20238</v>
      </c>
      <c r="L26" s="1016">
        <v>-6689</v>
      </c>
      <c r="M26" s="1016">
        <v>-25223</v>
      </c>
      <c r="N26" s="1016">
        <v>9440</v>
      </c>
      <c r="O26" s="1016">
        <v>4175</v>
      </c>
      <c r="P26" s="1016">
        <v>12724</v>
      </c>
      <c r="Q26" s="1016">
        <v>51800</v>
      </c>
      <c r="R26" s="1016">
        <v>-6798</v>
      </c>
      <c r="S26" s="1016">
        <v>-73335</v>
      </c>
      <c r="T26" s="364">
        <v>41235</v>
      </c>
      <c r="U26" s="1260" t="s">
        <v>19</v>
      </c>
      <c r="V26" s="1260" t="s">
        <v>19</v>
      </c>
      <c r="W26" s="1260" t="s">
        <v>19</v>
      </c>
      <c r="X26" s="1260" t="s">
        <v>19</v>
      </c>
      <c r="Y26" s="1260" t="s">
        <v>19</v>
      </c>
      <c r="Z26" s="1260" t="s">
        <v>19</v>
      </c>
      <c r="AA26" s="1260" t="s">
        <v>19</v>
      </c>
      <c r="AB26" s="1260" t="s">
        <v>19</v>
      </c>
      <c r="AC26" s="1261" t="s">
        <v>19</v>
      </c>
      <c r="AD26" s="1261" t="s">
        <v>19</v>
      </c>
      <c r="AE26" s="1261" t="s">
        <v>19</v>
      </c>
      <c r="AF26" s="1262" t="s">
        <v>19</v>
      </c>
      <c r="AG26" s="1261" t="s">
        <v>19</v>
      </c>
      <c r="AH26" s="1260" t="s">
        <v>19</v>
      </c>
      <c r="AI26" s="1261" t="s">
        <v>19</v>
      </c>
      <c r="AJ26" s="1261" t="s">
        <v>19</v>
      </c>
      <c r="AK26" s="1261" t="s">
        <v>19</v>
      </c>
      <c r="AL26" s="1261" t="s">
        <v>19</v>
      </c>
      <c r="AM26" s="1263" t="s">
        <v>19</v>
      </c>
      <c r="AN26" s="400"/>
    </row>
    <row r="27" spans="2:40" ht="13.5">
      <c r="B27" s="6"/>
      <c r="C27" s="7" t="s">
        <v>67</v>
      </c>
      <c r="D27" s="1016">
        <v>32530</v>
      </c>
      <c r="E27" s="1016">
        <v>-3203</v>
      </c>
      <c r="F27" s="1016">
        <v>-1947</v>
      </c>
      <c r="G27" s="1016">
        <v>-41128</v>
      </c>
      <c r="H27" s="1016">
        <v>-668</v>
      </c>
      <c r="I27" s="1016">
        <v>5080</v>
      </c>
      <c r="J27" s="1016">
        <v>15550</v>
      </c>
      <c r="K27" s="1016">
        <v>22710</v>
      </c>
      <c r="L27" s="1016">
        <v>92266</v>
      </c>
      <c r="M27" s="1016">
        <v>-69156</v>
      </c>
      <c r="N27" s="1016">
        <v>14860</v>
      </c>
      <c r="O27" s="1016">
        <v>204054</v>
      </c>
      <c r="P27" s="1016">
        <v>-763</v>
      </c>
      <c r="Q27" s="1016">
        <v>7443</v>
      </c>
      <c r="R27" s="1016">
        <v>-9635</v>
      </c>
      <c r="S27" s="1016">
        <v>-57713</v>
      </c>
      <c r="T27" s="364">
        <v>-36267</v>
      </c>
      <c r="U27" s="1260" t="s">
        <v>19</v>
      </c>
      <c r="V27" s="1260" t="s">
        <v>19</v>
      </c>
      <c r="W27" s="1260" t="s">
        <v>19</v>
      </c>
      <c r="X27" s="1260" t="s">
        <v>19</v>
      </c>
      <c r="Y27" s="1260" t="s">
        <v>19</v>
      </c>
      <c r="Z27" s="1260" t="s">
        <v>19</v>
      </c>
      <c r="AA27" s="1260" t="s">
        <v>19</v>
      </c>
      <c r="AB27" s="1260" t="s">
        <v>19</v>
      </c>
      <c r="AC27" s="1261" t="s">
        <v>19</v>
      </c>
      <c r="AD27" s="1261" t="s">
        <v>19</v>
      </c>
      <c r="AE27" s="1261" t="s">
        <v>19</v>
      </c>
      <c r="AF27" s="1262" t="s">
        <v>19</v>
      </c>
      <c r="AG27" s="1261" t="s">
        <v>19</v>
      </c>
      <c r="AH27" s="1260" t="s">
        <v>19</v>
      </c>
      <c r="AI27" s="1261" t="s">
        <v>19</v>
      </c>
      <c r="AJ27" s="1261" t="s">
        <v>19</v>
      </c>
      <c r="AK27" s="1261" t="s">
        <v>19</v>
      </c>
      <c r="AL27" s="1261" t="s">
        <v>19</v>
      </c>
      <c r="AM27" s="1263" t="s">
        <v>19</v>
      </c>
      <c r="AN27" s="400"/>
    </row>
    <row r="28" spans="2:40" ht="13.5">
      <c r="B28" s="6"/>
      <c r="C28" s="7" t="s">
        <v>68</v>
      </c>
      <c r="D28" s="1016">
        <v>6278</v>
      </c>
      <c r="E28" s="1016">
        <v>4337</v>
      </c>
      <c r="F28" s="1016">
        <v>4268</v>
      </c>
      <c r="G28" s="1016">
        <v>-10097</v>
      </c>
      <c r="H28" s="1016">
        <v>-4296</v>
      </c>
      <c r="I28" s="1016">
        <v>6887</v>
      </c>
      <c r="J28" s="1016">
        <v>13512</v>
      </c>
      <c r="K28" s="1016">
        <v>-17591</v>
      </c>
      <c r="L28" s="1016">
        <v>-7234</v>
      </c>
      <c r="M28" s="1016">
        <v>12634</v>
      </c>
      <c r="N28" s="1016">
        <v>-7792</v>
      </c>
      <c r="O28" s="1016">
        <v>772</v>
      </c>
      <c r="P28" s="1016">
        <v>2703</v>
      </c>
      <c r="Q28" s="1016">
        <v>-2067</v>
      </c>
      <c r="R28" s="1016">
        <v>-6169</v>
      </c>
      <c r="S28" s="1016">
        <v>17377</v>
      </c>
      <c r="T28" s="364">
        <v>8160</v>
      </c>
      <c r="U28" s="1260" t="s">
        <v>19</v>
      </c>
      <c r="V28" s="1260" t="s">
        <v>19</v>
      </c>
      <c r="W28" s="1260" t="s">
        <v>19</v>
      </c>
      <c r="X28" s="1260" t="s">
        <v>19</v>
      </c>
      <c r="Y28" s="1260" t="s">
        <v>19</v>
      </c>
      <c r="Z28" s="1260" t="s">
        <v>19</v>
      </c>
      <c r="AA28" s="1260" t="s">
        <v>19</v>
      </c>
      <c r="AB28" s="1260" t="s">
        <v>19</v>
      </c>
      <c r="AC28" s="1261" t="s">
        <v>19</v>
      </c>
      <c r="AD28" s="1261" t="s">
        <v>19</v>
      </c>
      <c r="AE28" s="1261" t="s">
        <v>19</v>
      </c>
      <c r="AF28" s="1262" t="s">
        <v>19</v>
      </c>
      <c r="AG28" s="1261" t="s">
        <v>19</v>
      </c>
      <c r="AH28" s="1260" t="s">
        <v>19</v>
      </c>
      <c r="AI28" s="1261" t="s">
        <v>19</v>
      </c>
      <c r="AJ28" s="1261" t="s">
        <v>19</v>
      </c>
      <c r="AK28" s="1261" t="s">
        <v>19</v>
      </c>
      <c r="AL28" s="1261" t="s">
        <v>19</v>
      </c>
      <c r="AM28" s="1263" t="s">
        <v>19</v>
      </c>
      <c r="AN28" s="400"/>
    </row>
    <row r="29" spans="2:40" ht="13.5">
      <c r="B29" s="6"/>
      <c r="C29" s="7" t="s">
        <v>69</v>
      </c>
      <c r="D29" s="1016">
        <v>24252</v>
      </c>
      <c r="E29" s="1016">
        <v>-2818</v>
      </c>
      <c r="F29" s="1016">
        <v>19512</v>
      </c>
      <c r="G29" s="1016">
        <v>-16939</v>
      </c>
      <c r="H29" s="1016">
        <v>-33856</v>
      </c>
      <c r="I29" s="1016">
        <v>-11536</v>
      </c>
      <c r="J29" s="1016">
        <v>38136</v>
      </c>
      <c r="K29" s="1016">
        <v>-31662</v>
      </c>
      <c r="L29" s="1016">
        <v>34529</v>
      </c>
      <c r="M29" s="1016">
        <v>-24597</v>
      </c>
      <c r="N29" s="1016">
        <v>13211</v>
      </c>
      <c r="O29" s="1016">
        <v>-6006</v>
      </c>
      <c r="P29" s="1016">
        <v>20240</v>
      </c>
      <c r="Q29" s="1016">
        <v>4788</v>
      </c>
      <c r="R29" s="1016">
        <v>8273</v>
      </c>
      <c r="S29" s="1016">
        <v>-11121</v>
      </c>
      <c r="T29" s="364">
        <v>3597</v>
      </c>
      <c r="U29" s="1260" t="s">
        <v>19</v>
      </c>
      <c r="V29" s="1260" t="s">
        <v>19</v>
      </c>
      <c r="W29" s="1260" t="s">
        <v>19</v>
      </c>
      <c r="X29" s="1260" t="s">
        <v>19</v>
      </c>
      <c r="Y29" s="1260" t="s">
        <v>19</v>
      </c>
      <c r="Z29" s="1260" t="s">
        <v>19</v>
      </c>
      <c r="AA29" s="1260" t="s">
        <v>19</v>
      </c>
      <c r="AB29" s="1260" t="s">
        <v>19</v>
      </c>
      <c r="AC29" s="1261" t="s">
        <v>19</v>
      </c>
      <c r="AD29" s="1261" t="s">
        <v>19</v>
      </c>
      <c r="AE29" s="1261" t="s">
        <v>19</v>
      </c>
      <c r="AF29" s="1262" t="s">
        <v>19</v>
      </c>
      <c r="AG29" s="1261" t="s">
        <v>19</v>
      </c>
      <c r="AH29" s="1260" t="s">
        <v>19</v>
      </c>
      <c r="AI29" s="1261" t="s">
        <v>19</v>
      </c>
      <c r="AJ29" s="1261" t="s">
        <v>19</v>
      </c>
      <c r="AK29" s="1261" t="s">
        <v>19</v>
      </c>
      <c r="AL29" s="1261" t="s">
        <v>19</v>
      </c>
      <c r="AM29" s="1263" t="s">
        <v>19</v>
      </c>
      <c r="AN29" s="400"/>
    </row>
    <row r="30" spans="2:40" ht="13.5">
      <c r="B30" s="3"/>
      <c r="C30" s="8" t="s">
        <v>70</v>
      </c>
      <c r="D30" s="1017">
        <v>-4474</v>
      </c>
      <c r="E30" s="1017">
        <v>-6136</v>
      </c>
      <c r="F30" s="1017">
        <v>-68</v>
      </c>
      <c r="G30" s="1017">
        <v>7000</v>
      </c>
      <c r="H30" s="1017">
        <v>-5725</v>
      </c>
      <c r="I30" s="1017">
        <v>17815</v>
      </c>
      <c r="J30" s="1017">
        <v>2522</v>
      </c>
      <c r="K30" s="1017">
        <v>-9906</v>
      </c>
      <c r="L30" s="1017">
        <v>22884</v>
      </c>
      <c r="M30" s="1017">
        <v>-20012</v>
      </c>
      <c r="N30" s="1017">
        <v>-4829</v>
      </c>
      <c r="O30" s="1017">
        <v>4091</v>
      </c>
      <c r="P30" s="1017">
        <v>-17379</v>
      </c>
      <c r="Q30" s="1017">
        <v>-3316</v>
      </c>
      <c r="R30" s="1017">
        <v>-10831</v>
      </c>
      <c r="S30" s="1017">
        <v>6019</v>
      </c>
      <c r="T30" s="1054">
        <v>3011</v>
      </c>
      <c r="U30" s="1275" t="s">
        <v>19</v>
      </c>
      <c r="V30" s="1260" t="s">
        <v>19</v>
      </c>
      <c r="W30" s="1260" t="s">
        <v>19</v>
      </c>
      <c r="X30" s="1260" t="s">
        <v>19</v>
      </c>
      <c r="Y30" s="1260" t="s">
        <v>19</v>
      </c>
      <c r="Z30" s="1260" t="s">
        <v>19</v>
      </c>
      <c r="AA30" s="1260" t="s">
        <v>19</v>
      </c>
      <c r="AB30" s="1260" t="s">
        <v>19</v>
      </c>
      <c r="AC30" s="1261" t="s">
        <v>19</v>
      </c>
      <c r="AD30" s="1261" t="s">
        <v>19</v>
      </c>
      <c r="AE30" s="1261" t="s">
        <v>19</v>
      </c>
      <c r="AF30" s="1262" t="s">
        <v>19</v>
      </c>
      <c r="AG30" s="1261" t="s">
        <v>19</v>
      </c>
      <c r="AH30" s="1260" t="s">
        <v>19</v>
      </c>
      <c r="AI30" s="1261" t="s">
        <v>19</v>
      </c>
      <c r="AJ30" s="1261" t="s">
        <v>19</v>
      </c>
      <c r="AK30" s="1261" t="s">
        <v>19</v>
      </c>
      <c r="AL30" s="1261" t="s">
        <v>19</v>
      </c>
      <c r="AM30" s="1263" t="s">
        <v>19</v>
      </c>
      <c r="AN30" s="400"/>
    </row>
    <row r="31" spans="2:40" ht="13.5">
      <c r="B31" s="3">
        <v>5</v>
      </c>
      <c r="C31" s="12" t="s">
        <v>20</v>
      </c>
      <c r="D31" s="425">
        <v>121235</v>
      </c>
      <c r="E31" s="425">
        <v>257433</v>
      </c>
      <c r="F31" s="425">
        <v>184712</v>
      </c>
      <c r="G31" s="425">
        <v>64010</v>
      </c>
      <c r="H31" s="425">
        <v>39812</v>
      </c>
      <c r="I31" s="425">
        <v>57399</v>
      </c>
      <c r="J31" s="425">
        <v>32131</v>
      </c>
      <c r="K31" s="425">
        <v>300233</v>
      </c>
      <c r="L31" s="425">
        <v>-231041</v>
      </c>
      <c r="M31" s="425">
        <v>-20057</v>
      </c>
      <c r="N31" s="425">
        <v>195029</v>
      </c>
      <c r="O31" s="425">
        <v>-87214</v>
      </c>
      <c r="P31" s="425">
        <v>40810</v>
      </c>
      <c r="Q31" s="425">
        <v>582524</v>
      </c>
      <c r="R31" s="425">
        <v>-328961</v>
      </c>
      <c r="S31" s="425">
        <v>18524</v>
      </c>
      <c r="T31" s="356">
        <v>407091</v>
      </c>
      <c r="U31" s="356">
        <v>517737</v>
      </c>
      <c r="V31" s="355">
        <v>-1017257</v>
      </c>
      <c r="W31" s="356">
        <v>222264</v>
      </c>
      <c r="X31" s="355">
        <v>-178291</v>
      </c>
      <c r="Y31" s="355">
        <v>203364</v>
      </c>
      <c r="Z31" s="355">
        <v>-27634</v>
      </c>
      <c r="AA31" s="355">
        <v>987920</v>
      </c>
      <c r="AB31" s="355">
        <v>-272021</v>
      </c>
      <c r="AC31" s="406">
        <v>-500145</v>
      </c>
      <c r="AD31" s="406">
        <v>554619</v>
      </c>
      <c r="AE31" s="406">
        <v>-105518</v>
      </c>
      <c r="AF31" s="411">
        <v>-211143</v>
      </c>
      <c r="AG31" s="406">
        <v>-78748</v>
      </c>
      <c r="AH31" s="355">
        <v>11521</v>
      </c>
      <c r="AI31" s="406">
        <v>-163992</v>
      </c>
      <c r="AJ31" s="406">
        <v>-7496</v>
      </c>
      <c r="AK31" s="406">
        <v>877126</v>
      </c>
      <c r="AL31" s="406">
        <v>-267941</v>
      </c>
      <c r="AM31" s="1242">
        <v>449025</v>
      </c>
      <c r="AN31" s="402"/>
    </row>
    <row r="32" spans="2:40" ht="13.5">
      <c r="B32" s="3">
        <v>6</v>
      </c>
      <c r="C32" s="12" t="s">
        <v>21</v>
      </c>
      <c r="D32" s="426">
        <v>78626</v>
      </c>
      <c r="E32" s="426">
        <v>-162539</v>
      </c>
      <c r="F32" s="426">
        <v>-100315</v>
      </c>
      <c r="G32" s="426">
        <v>87449</v>
      </c>
      <c r="H32" s="426">
        <v>37364</v>
      </c>
      <c r="I32" s="426">
        <v>-161893</v>
      </c>
      <c r="J32" s="426">
        <v>305424</v>
      </c>
      <c r="K32" s="426">
        <v>59423</v>
      </c>
      <c r="L32" s="426">
        <v>-33717</v>
      </c>
      <c r="M32" s="426">
        <v>-14186</v>
      </c>
      <c r="N32" s="426">
        <v>36926</v>
      </c>
      <c r="O32" s="426">
        <v>-70018</v>
      </c>
      <c r="P32" s="426">
        <v>707406</v>
      </c>
      <c r="Q32" s="426">
        <v>-462330</v>
      </c>
      <c r="R32" s="426">
        <v>-74794</v>
      </c>
      <c r="S32" s="426">
        <v>-300818</v>
      </c>
      <c r="T32" s="358">
        <v>337752</v>
      </c>
      <c r="U32" s="358">
        <v>201658</v>
      </c>
      <c r="V32" s="357">
        <v>-257178</v>
      </c>
      <c r="W32" s="358">
        <v>15019</v>
      </c>
      <c r="X32" s="357">
        <v>-22335</v>
      </c>
      <c r="Y32" s="357">
        <v>16690</v>
      </c>
      <c r="Z32" s="357">
        <v>47997</v>
      </c>
      <c r="AA32" s="357">
        <v>12455</v>
      </c>
      <c r="AB32" s="357">
        <v>81670</v>
      </c>
      <c r="AC32" s="1379">
        <v>213739</v>
      </c>
      <c r="AD32" s="1379">
        <v>-206580</v>
      </c>
      <c r="AE32" s="1379">
        <v>-55027</v>
      </c>
      <c r="AF32" s="1380">
        <v>36652</v>
      </c>
      <c r="AG32" s="1379">
        <v>-150950</v>
      </c>
      <c r="AH32" s="357">
        <v>185677</v>
      </c>
      <c r="AI32" s="1379">
        <v>-76220</v>
      </c>
      <c r="AJ32" s="1379">
        <v>116969</v>
      </c>
      <c r="AK32" s="1379">
        <v>196267</v>
      </c>
      <c r="AL32" s="1379">
        <v>195922</v>
      </c>
      <c r="AM32" s="1381">
        <v>-194927</v>
      </c>
      <c r="AN32" s="403"/>
    </row>
    <row r="33" spans="2:40" ht="13.5">
      <c r="B33" s="11">
        <v>7</v>
      </c>
      <c r="C33" s="157" t="s">
        <v>98</v>
      </c>
      <c r="D33" s="1270" t="s">
        <v>19</v>
      </c>
      <c r="E33" s="1270" t="s">
        <v>19</v>
      </c>
      <c r="F33" s="1270" t="s">
        <v>19</v>
      </c>
      <c r="G33" s="1270" t="s">
        <v>19</v>
      </c>
      <c r="H33" s="1270" t="s">
        <v>19</v>
      </c>
      <c r="I33" s="1270" t="s">
        <v>19</v>
      </c>
      <c r="J33" s="1270" t="s">
        <v>19</v>
      </c>
      <c r="K33" s="1270" t="s">
        <v>19</v>
      </c>
      <c r="L33" s="1270" t="s">
        <v>19</v>
      </c>
      <c r="M33" s="1270" t="s">
        <v>19</v>
      </c>
      <c r="N33" s="1270" t="s">
        <v>221</v>
      </c>
      <c r="O33" s="1270" t="s">
        <v>19</v>
      </c>
      <c r="P33" s="1270" t="s">
        <v>19</v>
      </c>
      <c r="Q33" s="1270" t="s">
        <v>19</v>
      </c>
      <c r="R33" s="1270" t="s">
        <v>19</v>
      </c>
      <c r="S33" s="1270" t="s">
        <v>19</v>
      </c>
      <c r="T33" s="1270" t="s">
        <v>19</v>
      </c>
      <c r="U33" s="1270" t="s">
        <v>19</v>
      </c>
      <c r="V33" s="456">
        <v>29964</v>
      </c>
      <c r="W33" s="455">
        <v>-568343</v>
      </c>
      <c r="X33" s="419">
        <v>-182578</v>
      </c>
      <c r="Y33" s="419">
        <v>40654</v>
      </c>
      <c r="Z33" s="419">
        <v>74075</v>
      </c>
      <c r="AA33" s="419">
        <v>124085</v>
      </c>
      <c r="AB33" s="419">
        <v>-110061</v>
      </c>
      <c r="AC33" s="420">
        <v>-245610</v>
      </c>
      <c r="AD33" s="420">
        <v>87563</v>
      </c>
      <c r="AE33" s="420">
        <v>-150507</v>
      </c>
      <c r="AF33" s="421">
        <v>485653</v>
      </c>
      <c r="AG33" s="420">
        <v>16794</v>
      </c>
      <c r="AH33" s="419">
        <v>-453206</v>
      </c>
      <c r="AI33" s="420">
        <v>61868</v>
      </c>
      <c r="AJ33" s="420">
        <v>212287</v>
      </c>
      <c r="AK33" s="420">
        <v>-29392</v>
      </c>
      <c r="AL33" s="420">
        <v>1191593</v>
      </c>
      <c r="AM33" s="1237">
        <v>-6757</v>
      </c>
      <c r="AN33" s="401"/>
    </row>
    <row r="34" spans="2:40" s="1312" customFormat="1" ht="13.5">
      <c r="B34" s="1304"/>
      <c r="C34" s="1305"/>
      <c r="D34" s="1297"/>
      <c r="E34" s="1297"/>
      <c r="F34" s="1297"/>
      <c r="G34" s="1297"/>
      <c r="H34" s="1297"/>
      <c r="I34" s="1297"/>
      <c r="J34" s="1297"/>
      <c r="K34" s="1297"/>
      <c r="L34" s="1297"/>
      <c r="M34" s="1297"/>
      <c r="N34" s="1297"/>
      <c r="O34" s="1297"/>
      <c r="P34" s="1297"/>
      <c r="Q34" s="1297"/>
      <c r="R34" s="1297"/>
      <c r="S34" s="1297"/>
      <c r="T34" s="1298"/>
      <c r="U34" s="1298"/>
      <c r="V34" s="1299">
        <v>1826042</v>
      </c>
      <c r="W34" s="1299"/>
      <c r="X34" s="1300"/>
      <c r="Y34" s="1300"/>
      <c r="Z34" s="1300"/>
      <c r="AA34" s="1300"/>
      <c r="AB34" s="1300"/>
      <c r="AC34" s="1301"/>
      <c r="AD34" s="1301"/>
      <c r="AE34" s="1301"/>
      <c r="AF34" s="1302"/>
      <c r="AG34" s="1301"/>
      <c r="AH34" s="1300"/>
      <c r="AI34" s="1301"/>
      <c r="AJ34" s="1301"/>
      <c r="AK34" s="1301"/>
      <c r="AL34" s="1301"/>
      <c r="AM34" s="1303"/>
      <c r="AN34" s="1313"/>
    </row>
    <row r="35" spans="2:40" ht="13.5">
      <c r="B35" s="9"/>
      <c r="C35" s="157" t="s">
        <v>22</v>
      </c>
      <c r="D35" s="1023">
        <v>80433</v>
      </c>
      <c r="E35" s="1023">
        <v>-70275</v>
      </c>
      <c r="F35" s="1023">
        <v>65164</v>
      </c>
      <c r="G35" s="1023">
        <v>-52967</v>
      </c>
      <c r="H35" s="1023">
        <v>48513</v>
      </c>
      <c r="I35" s="1023">
        <v>-75036</v>
      </c>
      <c r="J35" s="1023">
        <v>-40994</v>
      </c>
      <c r="K35" s="1023">
        <v>28300</v>
      </c>
      <c r="L35" s="1023">
        <v>135708</v>
      </c>
      <c r="M35" s="1023">
        <v>-23192</v>
      </c>
      <c r="N35" s="1023">
        <v>-182717</v>
      </c>
      <c r="O35" s="1023">
        <v>224676</v>
      </c>
      <c r="P35" s="1023">
        <v>96343</v>
      </c>
      <c r="Q35" s="1023">
        <v>54456</v>
      </c>
      <c r="R35" s="1023">
        <v>3419</v>
      </c>
      <c r="S35" s="1023">
        <v>65952</v>
      </c>
      <c r="T35" s="363">
        <v>23135</v>
      </c>
      <c r="U35" s="363">
        <v>119108</v>
      </c>
      <c r="V35" s="1273" t="s">
        <v>19</v>
      </c>
      <c r="W35" s="1273" t="s">
        <v>19</v>
      </c>
      <c r="X35" s="1273" t="s">
        <v>19</v>
      </c>
      <c r="Y35" s="1256" t="s">
        <v>19</v>
      </c>
      <c r="Z35" s="1256" t="s">
        <v>19</v>
      </c>
      <c r="AA35" s="1256" t="s">
        <v>19</v>
      </c>
      <c r="AB35" s="1256" t="s">
        <v>19</v>
      </c>
      <c r="AC35" s="1257" t="s">
        <v>19</v>
      </c>
      <c r="AD35" s="1257" t="s">
        <v>19</v>
      </c>
      <c r="AE35" s="1257" t="s">
        <v>19</v>
      </c>
      <c r="AF35" s="1258" t="s">
        <v>19</v>
      </c>
      <c r="AG35" s="1257" t="s">
        <v>19</v>
      </c>
      <c r="AH35" s="1256" t="s">
        <v>19</v>
      </c>
      <c r="AI35" s="1257" t="s">
        <v>19</v>
      </c>
      <c r="AJ35" s="1257" t="s">
        <v>19</v>
      </c>
      <c r="AK35" s="1257" t="s">
        <v>19</v>
      </c>
      <c r="AL35" s="1257" t="s">
        <v>19</v>
      </c>
      <c r="AM35" s="1259" t="s">
        <v>19</v>
      </c>
      <c r="AN35" s="399"/>
    </row>
    <row r="36" spans="2:40" ht="13.5">
      <c r="B36" s="13"/>
      <c r="C36" s="7" t="s">
        <v>34</v>
      </c>
      <c r="D36" s="1024">
        <v>48633</v>
      </c>
      <c r="E36" s="1024">
        <v>29953</v>
      </c>
      <c r="F36" s="1024">
        <v>73604</v>
      </c>
      <c r="G36" s="1024">
        <v>-38239</v>
      </c>
      <c r="H36" s="1024">
        <v>-2490</v>
      </c>
      <c r="I36" s="1024">
        <v>25166</v>
      </c>
      <c r="J36" s="1024">
        <v>-5461</v>
      </c>
      <c r="K36" s="1024">
        <v>21226</v>
      </c>
      <c r="L36" s="1024">
        <v>-8437</v>
      </c>
      <c r="M36" s="1024">
        <v>-363</v>
      </c>
      <c r="N36" s="1024">
        <v>-16076</v>
      </c>
      <c r="O36" s="1024">
        <v>25726</v>
      </c>
      <c r="P36" s="1024">
        <v>53448</v>
      </c>
      <c r="Q36" s="1024">
        <v>12332</v>
      </c>
      <c r="R36" s="1024">
        <v>-94936</v>
      </c>
      <c r="S36" s="1024">
        <v>13412</v>
      </c>
      <c r="T36" s="1024">
        <v>29545</v>
      </c>
      <c r="U36" s="1024">
        <v>-61714</v>
      </c>
      <c r="V36" s="1285" t="s">
        <v>19</v>
      </c>
      <c r="W36" s="1285" t="s">
        <v>19</v>
      </c>
      <c r="X36" s="1260" t="s">
        <v>19</v>
      </c>
      <c r="Y36" s="1260" t="s">
        <v>19</v>
      </c>
      <c r="Z36" s="1260" t="s">
        <v>19</v>
      </c>
      <c r="AA36" s="1260" t="s">
        <v>19</v>
      </c>
      <c r="AB36" s="1260" t="s">
        <v>19</v>
      </c>
      <c r="AC36" s="1261" t="s">
        <v>19</v>
      </c>
      <c r="AD36" s="1261" t="s">
        <v>19</v>
      </c>
      <c r="AE36" s="1261" t="s">
        <v>19</v>
      </c>
      <c r="AF36" s="1262" t="s">
        <v>19</v>
      </c>
      <c r="AG36" s="1261" t="s">
        <v>19</v>
      </c>
      <c r="AH36" s="1260" t="s">
        <v>19</v>
      </c>
      <c r="AI36" s="1261" t="s">
        <v>19</v>
      </c>
      <c r="AJ36" s="1261" t="s">
        <v>19</v>
      </c>
      <c r="AK36" s="1261" t="s">
        <v>19</v>
      </c>
      <c r="AL36" s="1261" t="s">
        <v>19</v>
      </c>
      <c r="AM36" s="1263" t="s">
        <v>19</v>
      </c>
      <c r="AN36" s="400"/>
    </row>
    <row r="37" spans="2:40" ht="13.5">
      <c r="B37" s="13"/>
      <c r="C37" s="7" t="s">
        <v>35</v>
      </c>
      <c r="D37" s="364">
        <v>-2106</v>
      </c>
      <c r="E37" s="364">
        <v>-2315</v>
      </c>
      <c r="F37" s="364">
        <v>-10978</v>
      </c>
      <c r="G37" s="364">
        <v>5862</v>
      </c>
      <c r="H37" s="364">
        <v>19404</v>
      </c>
      <c r="I37" s="364">
        <v>-3955</v>
      </c>
      <c r="J37" s="364">
        <v>33407</v>
      </c>
      <c r="K37" s="364">
        <v>-2052</v>
      </c>
      <c r="L37" s="364">
        <v>-21129</v>
      </c>
      <c r="M37" s="364">
        <v>16236</v>
      </c>
      <c r="N37" s="364">
        <v>-6421</v>
      </c>
      <c r="O37" s="1024">
        <v>52230</v>
      </c>
      <c r="P37" s="1024">
        <v>-21231</v>
      </c>
      <c r="Q37" s="1024">
        <v>7463</v>
      </c>
      <c r="R37" s="1024">
        <v>54011</v>
      </c>
      <c r="S37" s="1024">
        <v>-84289</v>
      </c>
      <c r="T37" s="1024">
        <v>-5111</v>
      </c>
      <c r="U37" s="1024">
        <v>7663</v>
      </c>
      <c r="V37" s="1260" t="s">
        <v>19</v>
      </c>
      <c r="W37" s="1260" t="s">
        <v>19</v>
      </c>
      <c r="X37" s="1260" t="s">
        <v>19</v>
      </c>
      <c r="Y37" s="1260" t="s">
        <v>19</v>
      </c>
      <c r="Z37" s="1260" t="s">
        <v>19</v>
      </c>
      <c r="AA37" s="1260" t="s">
        <v>19</v>
      </c>
      <c r="AB37" s="1260" t="s">
        <v>19</v>
      </c>
      <c r="AC37" s="1261" t="s">
        <v>19</v>
      </c>
      <c r="AD37" s="1261" t="s">
        <v>19</v>
      </c>
      <c r="AE37" s="1261" t="s">
        <v>19</v>
      </c>
      <c r="AF37" s="1262" t="s">
        <v>19</v>
      </c>
      <c r="AG37" s="1261" t="s">
        <v>19</v>
      </c>
      <c r="AH37" s="1260" t="s">
        <v>19</v>
      </c>
      <c r="AI37" s="1261" t="s">
        <v>19</v>
      </c>
      <c r="AJ37" s="1261" t="s">
        <v>19</v>
      </c>
      <c r="AK37" s="1261" t="s">
        <v>19</v>
      </c>
      <c r="AL37" s="1261" t="s">
        <v>19</v>
      </c>
      <c r="AM37" s="1263" t="s">
        <v>19</v>
      </c>
      <c r="AN37" s="400"/>
    </row>
    <row r="38" spans="2:40" ht="13.5">
      <c r="B38" s="13"/>
      <c r="C38" s="7" t="s">
        <v>36</v>
      </c>
      <c r="D38" s="364">
        <v>10460</v>
      </c>
      <c r="E38" s="364">
        <v>24654</v>
      </c>
      <c r="F38" s="364">
        <v>-8756</v>
      </c>
      <c r="G38" s="364">
        <v>-11099</v>
      </c>
      <c r="H38" s="364">
        <v>46121</v>
      </c>
      <c r="I38" s="364">
        <v>-18130</v>
      </c>
      <c r="J38" s="364">
        <v>29051</v>
      </c>
      <c r="K38" s="364">
        <v>-51442</v>
      </c>
      <c r="L38" s="364">
        <v>36883</v>
      </c>
      <c r="M38" s="364">
        <v>14448</v>
      </c>
      <c r="N38" s="364">
        <v>-32809</v>
      </c>
      <c r="O38" s="1024">
        <v>-74384</v>
      </c>
      <c r="P38" s="1024">
        <v>20603</v>
      </c>
      <c r="Q38" s="1024">
        <v>78058</v>
      </c>
      <c r="R38" s="1024">
        <v>-64554</v>
      </c>
      <c r="S38" s="1024">
        <v>64337</v>
      </c>
      <c r="T38" s="1024">
        <v>-51893</v>
      </c>
      <c r="U38" s="1024">
        <v>-17462</v>
      </c>
      <c r="V38" s="1260" t="s">
        <v>19</v>
      </c>
      <c r="W38" s="1260" t="s">
        <v>19</v>
      </c>
      <c r="X38" s="1260" t="s">
        <v>19</v>
      </c>
      <c r="Y38" s="1260" t="s">
        <v>19</v>
      </c>
      <c r="Z38" s="1260" t="s">
        <v>19</v>
      </c>
      <c r="AA38" s="1260" t="s">
        <v>19</v>
      </c>
      <c r="AB38" s="1260" t="s">
        <v>19</v>
      </c>
      <c r="AC38" s="1261" t="s">
        <v>19</v>
      </c>
      <c r="AD38" s="1261" t="s">
        <v>19</v>
      </c>
      <c r="AE38" s="1261" t="s">
        <v>19</v>
      </c>
      <c r="AF38" s="1262" t="s">
        <v>19</v>
      </c>
      <c r="AG38" s="1261" t="s">
        <v>19</v>
      </c>
      <c r="AH38" s="1260" t="s">
        <v>19</v>
      </c>
      <c r="AI38" s="1261" t="s">
        <v>19</v>
      </c>
      <c r="AJ38" s="1261" t="s">
        <v>19</v>
      </c>
      <c r="AK38" s="1261" t="s">
        <v>19</v>
      </c>
      <c r="AL38" s="1261" t="s">
        <v>19</v>
      </c>
      <c r="AM38" s="1263" t="s">
        <v>19</v>
      </c>
      <c r="AN38" s="400"/>
    </row>
    <row r="39" spans="2:40" ht="13.5">
      <c r="B39" s="13"/>
      <c r="C39" s="7" t="s">
        <v>37</v>
      </c>
      <c r="D39" s="364">
        <v>33671</v>
      </c>
      <c r="E39" s="364">
        <v>27915</v>
      </c>
      <c r="F39" s="364">
        <v>39506</v>
      </c>
      <c r="G39" s="364">
        <v>70919</v>
      </c>
      <c r="H39" s="364">
        <v>-68373</v>
      </c>
      <c r="I39" s="364">
        <v>45876</v>
      </c>
      <c r="J39" s="364">
        <v>-37700</v>
      </c>
      <c r="K39" s="364">
        <v>31022</v>
      </c>
      <c r="L39" s="364">
        <v>48728</v>
      </c>
      <c r="M39" s="364">
        <v>-20507</v>
      </c>
      <c r="N39" s="364">
        <v>11798</v>
      </c>
      <c r="O39" s="1024">
        <v>1541</v>
      </c>
      <c r="P39" s="1024">
        <v>94641</v>
      </c>
      <c r="Q39" s="1024">
        <v>-90195</v>
      </c>
      <c r="R39" s="1024">
        <v>76030</v>
      </c>
      <c r="S39" s="1024">
        <v>-78433</v>
      </c>
      <c r="T39" s="1024">
        <v>26226</v>
      </c>
      <c r="U39" s="1024">
        <v>54710</v>
      </c>
      <c r="V39" s="1260" t="s">
        <v>19</v>
      </c>
      <c r="W39" s="1260" t="s">
        <v>19</v>
      </c>
      <c r="X39" s="1260" t="s">
        <v>19</v>
      </c>
      <c r="Y39" s="1260" t="s">
        <v>19</v>
      </c>
      <c r="Z39" s="1260" t="s">
        <v>19</v>
      </c>
      <c r="AA39" s="1260" t="s">
        <v>19</v>
      </c>
      <c r="AB39" s="1260" t="s">
        <v>19</v>
      </c>
      <c r="AC39" s="1261" t="s">
        <v>19</v>
      </c>
      <c r="AD39" s="1261" t="s">
        <v>19</v>
      </c>
      <c r="AE39" s="1261" t="s">
        <v>19</v>
      </c>
      <c r="AF39" s="1262" t="s">
        <v>19</v>
      </c>
      <c r="AG39" s="1261" t="s">
        <v>19</v>
      </c>
      <c r="AH39" s="1260" t="s">
        <v>19</v>
      </c>
      <c r="AI39" s="1261" t="s">
        <v>19</v>
      </c>
      <c r="AJ39" s="1261" t="s">
        <v>19</v>
      </c>
      <c r="AK39" s="1261" t="s">
        <v>19</v>
      </c>
      <c r="AL39" s="1261" t="s">
        <v>19</v>
      </c>
      <c r="AM39" s="1263" t="s">
        <v>19</v>
      </c>
      <c r="AN39" s="400"/>
    </row>
    <row r="40" spans="2:40" ht="13.5">
      <c r="B40" s="13"/>
      <c r="C40" s="7" t="s">
        <v>38</v>
      </c>
      <c r="D40" s="364">
        <v>-7990</v>
      </c>
      <c r="E40" s="364">
        <v>-27900</v>
      </c>
      <c r="F40" s="364">
        <v>-1484</v>
      </c>
      <c r="G40" s="364">
        <v>56629</v>
      </c>
      <c r="H40" s="364">
        <v>-14713</v>
      </c>
      <c r="I40" s="364">
        <v>-52966</v>
      </c>
      <c r="J40" s="364">
        <v>5235</v>
      </c>
      <c r="K40" s="364">
        <v>8296</v>
      </c>
      <c r="L40" s="364">
        <v>-22765</v>
      </c>
      <c r="M40" s="364">
        <v>59462</v>
      </c>
      <c r="N40" s="364">
        <v>-17478</v>
      </c>
      <c r="O40" s="1024">
        <v>1724</v>
      </c>
      <c r="P40" s="1024">
        <v>20544</v>
      </c>
      <c r="Q40" s="1024">
        <v>35396</v>
      </c>
      <c r="R40" s="1024">
        <v>-52415</v>
      </c>
      <c r="S40" s="1024">
        <v>10288</v>
      </c>
      <c r="T40" s="1024">
        <v>-43561</v>
      </c>
      <c r="U40" s="1024">
        <v>-7161</v>
      </c>
      <c r="V40" s="1260" t="s">
        <v>19</v>
      </c>
      <c r="W40" s="1260" t="s">
        <v>19</v>
      </c>
      <c r="X40" s="1260" t="s">
        <v>19</v>
      </c>
      <c r="Y40" s="1260" t="s">
        <v>19</v>
      </c>
      <c r="Z40" s="1260" t="s">
        <v>19</v>
      </c>
      <c r="AA40" s="1260" t="s">
        <v>19</v>
      </c>
      <c r="AB40" s="1260" t="s">
        <v>19</v>
      </c>
      <c r="AC40" s="1261" t="s">
        <v>19</v>
      </c>
      <c r="AD40" s="1261" t="s">
        <v>19</v>
      </c>
      <c r="AE40" s="1261" t="s">
        <v>19</v>
      </c>
      <c r="AF40" s="1262" t="s">
        <v>19</v>
      </c>
      <c r="AG40" s="1261" t="s">
        <v>19</v>
      </c>
      <c r="AH40" s="1260" t="s">
        <v>19</v>
      </c>
      <c r="AI40" s="1261" t="s">
        <v>19</v>
      </c>
      <c r="AJ40" s="1261" t="s">
        <v>19</v>
      </c>
      <c r="AK40" s="1261" t="s">
        <v>19</v>
      </c>
      <c r="AL40" s="1261" t="s">
        <v>19</v>
      </c>
      <c r="AM40" s="1263" t="s">
        <v>19</v>
      </c>
      <c r="AN40" s="400"/>
    </row>
    <row r="41" spans="2:40" ht="13.5">
      <c r="B41" s="13"/>
      <c r="C41" s="7" t="s">
        <v>40</v>
      </c>
      <c r="D41" s="364">
        <v>-6568</v>
      </c>
      <c r="E41" s="364">
        <v>-6108</v>
      </c>
      <c r="F41" s="364">
        <v>18941</v>
      </c>
      <c r="G41" s="364">
        <v>383</v>
      </c>
      <c r="H41" s="364">
        <v>11424</v>
      </c>
      <c r="I41" s="364">
        <v>-10219</v>
      </c>
      <c r="J41" s="364">
        <v>15976</v>
      </c>
      <c r="K41" s="364">
        <v>8454</v>
      </c>
      <c r="L41" s="364">
        <v>2123</v>
      </c>
      <c r="M41" s="364">
        <v>-3972</v>
      </c>
      <c r="N41" s="364">
        <v>-8439</v>
      </c>
      <c r="O41" s="1024">
        <v>4543</v>
      </c>
      <c r="P41" s="1024">
        <v>-4972</v>
      </c>
      <c r="Q41" s="1024">
        <v>-8115</v>
      </c>
      <c r="R41" s="1024">
        <v>17080</v>
      </c>
      <c r="S41" s="1024">
        <v>-43946</v>
      </c>
      <c r="T41" s="1024">
        <v>37170</v>
      </c>
      <c r="U41" s="1024">
        <v>-12036</v>
      </c>
      <c r="V41" s="1260" t="s">
        <v>19</v>
      </c>
      <c r="W41" s="1260" t="s">
        <v>19</v>
      </c>
      <c r="X41" s="1260" t="s">
        <v>19</v>
      </c>
      <c r="Y41" s="1260" t="s">
        <v>19</v>
      </c>
      <c r="Z41" s="1260" t="s">
        <v>19</v>
      </c>
      <c r="AA41" s="1260" t="s">
        <v>19</v>
      </c>
      <c r="AB41" s="1260" t="s">
        <v>19</v>
      </c>
      <c r="AC41" s="1261" t="s">
        <v>19</v>
      </c>
      <c r="AD41" s="1261" t="s">
        <v>19</v>
      </c>
      <c r="AE41" s="1261" t="s">
        <v>19</v>
      </c>
      <c r="AF41" s="1262" t="s">
        <v>19</v>
      </c>
      <c r="AG41" s="1261" t="s">
        <v>19</v>
      </c>
      <c r="AH41" s="1260" t="s">
        <v>19</v>
      </c>
      <c r="AI41" s="1261" t="s">
        <v>19</v>
      </c>
      <c r="AJ41" s="1261" t="s">
        <v>19</v>
      </c>
      <c r="AK41" s="1261" t="s">
        <v>19</v>
      </c>
      <c r="AL41" s="1261" t="s">
        <v>19</v>
      </c>
      <c r="AM41" s="1263" t="s">
        <v>19</v>
      </c>
      <c r="AN41" s="400"/>
    </row>
    <row r="42" spans="2:40" ht="13.5">
      <c r="B42" s="10"/>
      <c r="C42" s="4" t="s">
        <v>41</v>
      </c>
      <c r="D42" s="365">
        <v>-1056</v>
      </c>
      <c r="E42" s="365">
        <v>-5</v>
      </c>
      <c r="F42" s="365">
        <v>5943</v>
      </c>
      <c r="G42" s="365">
        <v>-2936</v>
      </c>
      <c r="H42" s="365">
        <v>59635</v>
      </c>
      <c r="I42" s="365">
        <v>-1298</v>
      </c>
      <c r="J42" s="365">
        <v>23547</v>
      </c>
      <c r="K42" s="365">
        <v>3836</v>
      </c>
      <c r="L42" s="365">
        <v>3173</v>
      </c>
      <c r="M42" s="365">
        <v>21762</v>
      </c>
      <c r="N42" s="1021">
        <v>34275</v>
      </c>
      <c r="O42" s="1024">
        <v>22730</v>
      </c>
      <c r="P42" s="1024">
        <v>-10647</v>
      </c>
      <c r="Q42" s="1024">
        <v>54282</v>
      </c>
      <c r="R42" s="1024">
        <v>-59119</v>
      </c>
      <c r="S42" s="1024">
        <v>61814</v>
      </c>
      <c r="T42" s="1382">
        <v>-84997</v>
      </c>
      <c r="U42" s="1382">
        <v>-11656</v>
      </c>
      <c r="V42" s="1274" t="s">
        <v>19</v>
      </c>
      <c r="W42" s="1274" t="s">
        <v>19</v>
      </c>
      <c r="X42" s="1274" t="s">
        <v>19</v>
      </c>
      <c r="Y42" s="1260" t="s">
        <v>19</v>
      </c>
      <c r="Z42" s="1260" t="s">
        <v>19</v>
      </c>
      <c r="AA42" s="1260" t="s">
        <v>19</v>
      </c>
      <c r="AB42" s="1260" t="s">
        <v>19</v>
      </c>
      <c r="AC42" s="1261" t="s">
        <v>19</v>
      </c>
      <c r="AD42" s="1261" t="s">
        <v>19</v>
      </c>
      <c r="AE42" s="1261" t="s">
        <v>19</v>
      </c>
      <c r="AF42" s="1262" t="s">
        <v>19</v>
      </c>
      <c r="AG42" s="1261" t="s">
        <v>19</v>
      </c>
      <c r="AH42" s="1260" t="s">
        <v>19</v>
      </c>
      <c r="AI42" s="1261" t="s">
        <v>19</v>
      </c>
      <c r="AJ42" s="1261" t="s">
        <v>19</v>
      </c>
      <c r="AK42" s="1261" t="s">
        <v>19</v>
      </c>
      <c r="AL42" s="1261" t="s">
        <v>19</v>
      </c>
      <c r="AM42" s="1263" t="s">
        <v>19</v>
      </c>
      <c r="AN42" s="400"/>
    </row>
    <row r="43" spans="2:40" ht="13.5">
      <c r="B43" s="11">
        <v>8</v>
      </c>
      <c r="C43" s="157" t="s">
        <v>24</v>
      </c>
      <c r="D43" s="1270" t="s">
        <v>19</v>
      </c>
      <c r="E43" s="1270" t="s">
        <v>19</v>
      </c>
      <c r="F43" s="1270" t="s">
        <v>19</v>
      </c>
      <c r="G43" s="1270" t="s">
        <v>19</v>
      </c>
      <c r="H43" s="1270" t="s">
        <v>19</v>
      </c>
      <c r="I43" s="1270" t="s">
        <v>19</v>
      </c>
      <c r="J43" s="1270" t="s">
        <v>19</v>
      </c>
      <c r="K43" s="1270" t="s">
        <v>19</v>
      </c>
      <c r="L43" s="1270" t="s">
        <v>19</v>
      </c>
      <c r="M43" s="1270" t="s">
        <v>19</v>
      </c>
      <c r="N43" s="1270" t="s">
        <v>221</v>
      </c>
      <c r="O43" s="1270" t="s">
        <v>19</v>
      </c>
      <c r="P43" s="1270" t="s">
        <v>19</v>
      </c>
      <c r="Q43" s="1270" t="s">
        <v>19</v>
      </c>
      <c r="R43" s="1270" t="s">
        <v>19</v>
      </c>
      <c r="S43" s="1270" t="s">
        <v>19</v>
      </c>
      <c r="T43" s="1279" t="s">
        <v>19</v>
      </c>
      <c r="U43" s="1028">
        <v>-100601</v>
      </c>
      <c r="V43" s="419">
        <v>469760</v>
      </c>
      <c r="W43" s="455">
        <v>-41433</v>
      </c>
      <c r="X43" s="419">
        <v>62362</v>
      </c>
      <c r="Y43" s="419">
        <v>57359</v>
      </c>
      <c r="Z43" s="420">
        <v>-444668</v>
      </c>
      <c r="AA43" s="419">
        <v>230785</v>
      </c>
      <c r="AB43" s="419">
        <v>437851</v>
      </c>
      <c r="AC43" s="420">
        <v>-469693</v>
      </c>
      <c r="AD43" s="420">
        <v>10235</v>
      </c>
      <c r="AE43" s="420">
        <v>-19952</v>
      </c>
      <c r="AF43" s="421">
        <v>27118</v>
      </c>
      <c r="AG43" s="420">
        <v>-76691</v>
      </c>
      <c r="AH43" s="419">
        <v>-48642</v>
      </c>
      <c r="AI43" s="420">
        <v>100635</v>
      </c>
      <c r="AJ43" s="420">
        <v>82880</v>
      </c>
      <c r="AK43" s="420">
        <v>-21448</v>
      </c>
      <c r="AL43" s="420">
        <v>177996</v>
      </c>
      <c r="AM43" s="1237">
        <v>94960</v>
      </c>
      <c r="AN43" s="401"/>
    </row>
    <row r="44" spans="2:40" s="1312" customFormat="1" ht="13.5">
      <c r="B44" s="1304"/>
      <c r="C44" s="1305"/>
      <c r="D44" s="1297"/>
      <c r="E44" s="1297"/>
      <c r="F44" s="1297"/>
      <c r="G44" s="1297"/>
      <c r="H44" s="1297"/>
      <c r="I44" s="1297"/>
      <c r="J44" s="1297"/>
      <c r="K44" s="1297"/>
      <c r="L44" s="1297"/>
      <c r="M44" s="1297"/>
      <c r="N44" s="1297"/>
      <c r="O44" s="1297"/>
      <c r="P44" s="1297"/>
      <c r="Q44" s="1297"/>
      <c r="R44" s="1297"/>
      <c r="S44" s="1297"/>
      <c r="T44" s="1298"/>
      <c r="U44" s="1298">
        <v>408828</v>
      </c>
      <c r="V44" s="1306"/>
      <c r="W44" s="1307"/>
      <c r="X44" s="1306"/>
      <c r="Y44" s="1306"/>
      <c r="Z44" s="1306"/>
      <c r="AA44" s="1306"/>
      <c r="AB44" s="1306"/>
      <c r="AC44" s="1308"/>
      <c r="AD44" s="1308"/>
      <c r="AE44" s="1308"/>
      <c r="AF44" s="1309"/>
      <c r="AG44" s="1308"/>
      <c r="AH44" s="1306"/>
      <c r="AI44" s="1308"/>
      <c r="AJ44" s="1308"/>
      <c r="AK44" s="1308"/>
      <c r="AL44" s="1308"/>
      <c r="AM44" s="1310"/>
      <c r="AN44" s="1311"/>
    </row>
    <row r="45" spans="2:40" ht="13.5">
      <c r="B45" s="13"/>
      <c r="C45" s="353" t="s">
        <v>24</v>
      </c>
      <c r="D45" s="1025">
        <v>-1071</v>
      </c>
      <c r="E45" s="1025">
        <v>164407</v>
      </c>
      <c r="F45" s="1025">
        <v>-22828</v>
      </c>
      <c r="G45" s="1025">
        <v>-39921</v>
      </c>
      <c r="H45" s="1025">
        <v>27261</v>
      </c>
      <c r="I45" s="1025">
        <v>-111961</v>
      </c>
      <c r="J45" s="1025">
        <v>1194</v>
      </c>
      <c r="K45" s="1025">
        <v>179311</v>
      </c>
      <c r="L45" s="1025">
        <v>-287631</v>
      </c>
      <c r="M45" s="1025">
        <v>75026</v>
      </c>
      <c r="N45" s="1025">
        <v>201287</v>
      </c>
      <c r="O45" s="1025">
        <v>-90437</v>
      </c>
      <c r="P45" s="1025">
        <v>204731</v>
      </c>
      <c r="Q45" s="1025">
        <v>40421</v>
      </c>
      <c r="R45" s="1025">
        <v>-203514</v>
      </c>
      <c r="S45" s="1025">
        <v>-200611</v>
      </c>
      <c r="T45" s="1055">
        <v>178430</v>
      </c>
      <c r="U45" s="1281" t="s">
        <v>19</v>
      </c>
      <c r="V45" s="1281" t="s">
        <v>19</v>
      </c>
      <c r="W45" s="1281" t="s">
        <v>19</v>
      </c>
      <c r="X45" s="1281" t="s">
        <v>19</v>
      </c>
      <c r="Y45" s="1281" t="s">
        <v>19</v>
      </c>
      <c r="Z45" s="1281" t="s">
        <v>19</v>
      </c>
      <c r="AA45" s="1281" t="s">
        <v>19</v>
      </c>
      <c r="AB45" s="1281" t="s">
        <v>19</v>
      </c>
      <c r="AC45" s="1282" t="s">
        <v>19</v>
      </c>
      <c r="AD45" s="1282" t="s">
        <v>19</v>
      </c>
      <c r="AE45" s="1282" t="s">
        <v>19</v>
      </c>
      <c r="AF45" s="1283" t="s">
        <v>19</v>
      </c>
      <c r="AG45" s="1282" t="s">
        <v>19</v>
      </c>
      <c r="AH45" s="1281" t="s">
        <v>19</v>
      </c>
      <c r="AI45" s="1282" t="s">
        <v>19</v>
      </c>
      <c r="AJ45" s="1282" t="s">
        <v>19</v>
      </c>
      <c r="AK45" s="1282" t="s">
        <v>19</v>
      </c>
      <c r="AL45" s="1282" t="s">
        <v>19</v>
      </c>
      <c r="AM45" s="1284" t="s">
        <v>19</v>
      </c>
      <c r="AN45" s="400"/>
    </row>
    <row r="46" spans="2:40" ht="13.5">
      <c r="B46" s="10"/>
      <c r="C46" s="8" t="s">
        <v>43</v>
      </c>
      <c r="D46" s="1017">
        <v>-13986</v>
      </c>
      <c r="E46" s="1017">
        <v>-6674</v>
      </c>
      <c r="F46" s="1017">
        <v>20770</v>
      </c>
      <c r="G46" s="1017">
        <v>81414</v>
      </c>
      <c r="H46" s="1017">
        <v>-62707</v>
      </c>
      <c r="I46" s="1017">
        <v>-1050</v>
      </c>
      <c r="J46" s="1017">
        <v>13717</v>
      </c>
      <c r="K46" s="1017">
        <v>-7511</v>
      </c>
      <c r="L46" s="1017">
        <v>48686</v>
      </c>
      <c r="M46" s="1017">
        <v>-806</v>
      </c>
      <c r="N46" s="1017">
        <v>-33116</v>
      </c>
      <c r="O46" s="1017">
        <v>-50455</v>
      </c>
      <c r="P46" s="1017">
        <v>92843</v>
      </c>
      <c r="Q46" s="1017">
        <v>-932</v>
      </c>
      <c r="R46" s="1017">
        <v>-18762</v>
      </c>
      <c r="S46" s="1017">
        <v>-9401</v>
      </c>
      <c r="T46" s="1054">
        <v>-21981</v>
      </c>
      <c r="U46" s="1275" t="s">
        <v>19</v>
      </c>
      <c r="V46" s="1260" t="s">
        <v>19</v>
      </c>
      <c r="W46" s="1260" t="s">
        <v>19</v>
      </c>
      <c r="X46" s="1260" t="s">
        <v>19</v>
      </c>
      <c r="Y46" s="1260" t="s">
        <v>19</v>
      </c>
      <c r="Z46" s="1260" t="s">
        <v>19</v>
      </c>
      <c r="AA46" s="1260" t="s">
        <v>19</v>
      </c>
      <c r="AB46" s="1260" t="s">
        <v>19</v>
      </c>
      <c r="AC46" s="1261" t="s">
        <v>19</v>
      </c>
      <c r="AD46" s="1261" t="s">
        <v>19</v>
      </c>
      <c r="AE46" s="1261" t="s">
        <v>19</v>
      </c>
      <c r="AF46" s="1262" t="s">
        <v>19</v>
      </c>
      <c r="AG46" s="1261" t="s">
        <v>19</v>
      </c>
      <c r="AH46" s="1260" t="s">
        <v>19</v>
      </c>
      <c r="AI46" s="1261" t="s">
        <v>19</v>
      </c>
      <c r="AJ46" s="1261" t="s">
        <v>19</v>
      </c>
      <c r="AK46" s="1261" t="s">
        <v>19</v>
      </c>
      <c r="AL46" s="1261" t="s">
        <v>19</v>
      </c>
      <c r="AM46" s="1263" t="s">
        <v>19</v>
      </c>
      <c r="AN46" s="400"/>
    </row>
    <row r="47" spans="2:40" ht="13.5">
      <c r="B47" s="11">
        <v>9</v>
      </c>
      <c r="C47" s="157" t="s">
        <v>25</v>
      </c>
      <c r="D47" s="1270" t="s">
        <v>19</v>
      </c>
      <c r="E47" s="1270" t="s">
        <v>19</v>
      </c>
      <c r="F47" s="1270" t="s">
        <v>19</v>
      </c>
      <c r="G47" s="1270" t="s">
        <v>19</v>
      </c>
      <c r="H47" s="1270" t="s">
        <v>19</v>
      </c>
      <c r="I47" s="1270" t="s">
        <v>19</v>
      </c>
      <c r="J47" s="1270" t="s">
        <v>19</v>
      </c>
      <c r="K47" s="1270" t="s">
        <v>19</v>
      </c>
      <c r="L47" s="1270" t="s">
        <v>19</v>
      </c>
      <c r="M47" s="1270" t="s">
        <v>19</v>
      </c>
      <c r="N47" s="1270" t="s">
        <v>221</v>
      </c>
      <c r="O47" s="1270" t="s">
        <v>19</v>
      </c>
      <c r="P47" s="1270" t="s">
        <v>19</v>
      </c>
      <c r="Q47" s="1270" t="s">
        <v>19</v>
      </c>
      <c r="R47" s="1270" t="s">
        <v>19</v>
      </c>
      <c r="S47" s="1270" t="s">
        <v>19</v>
      </c>
      <c r="T47" s="1279" t="s">
        <v>19</v>
      </c>
      <c r="U47" s="1028">
        <v>879311</v>
      </c>
      <c r="V47" s="419">
        <v>-1041006</v>
      </c>
      <c r="W47" s="455">
        <v>-228612</v>
      </c>
      <c r="X47" s="419">
        <v>35360</v>
      </c>
      <c r="Y47" s="419">
        <v>85529</v>
      </c>
      <c r="Z47" s="419">
        <v>-93642</v>
      </c>
      <c r="AA47" s="419">
        <v>115259</v>
      </c>
      <c r="AB47" s="419">
        <v>-58016</v>
      </c>
      <c r="AC47" s="420">
        <v>65792</v>
      </c>
      <c r="AD47" s="420">
        <v>215288</v>
      </c>
      <c r="AE47" s="420">
        <v>-255573</v>
      </c>
      <c r="AF47" s="421">
        <v>265335</v>
      </c>
      <c r="AG47" s="420">
        <v>-97479</v>
      </c>
      <c r="AH47" s="419">
        <v>57256</v>
      </c>
      <c r="AI47" s="420">
        <v>20351</v>
      </c>
      <c r="AJ47" s="420">
        <v>37998</v>
      </c>
      <c r="AK47" s="420">
        <v>106110</v>
      </c>
      <c r="AL47" s="420">
        <v>741205</v>
      </c>
      <c r="AM47" s="1237">
        <v>-5651</v>
      </c>
      <c r="AN47" s="401"/>
    </row>
    <row r="48" spans="2:40" s="1312" customFormat="1" ht="13.5">
      <c r="B48" s="1304"/>
      <c r="C48" s="1305"/>
      <c r="D48" s="1297"/>
      <c r="E48" s="1297"/>
      <c r="F48" s="1297"/>
      <c r="G48" s="1297"/>
      <c r="H48" s="1297"/>
      <c r="I48" s="1297"/>
      <c r="J48" s="1297"/>
      <c r="K48" s="1297"/>
      <c r="L48" s="1297"/>
      <c r="M48" s="1297"/>
      <c r="N48" s="1297"/>
      <c r="O48" s="1297"/>
      <c r="P48" s="1297"/>
      <c r="Q48" s="1297"/>
      <c r="R48" s="1297"/>
      <c r="S48" s="1297"/>
      <c r="T48" s="1298"/>
      <c r="U48" s="1298">
        <v>1575483</v>
      </c>
      <c r="V48" s="1306"/>
      <c r="W48" s="1307"/>
      <c r="X48" s="1306"/>
      <c r="Y48" s="1306"/>
      <c r="Z48" s="1306"/>
      <c r="AA48" s="1306"/>
      <c r="AB48" s="1306"/>
      <c r="AC48" s="1308"/>
      <c r="AD48" s="1308"/>
      <c r="AE48" s="1308"/>
      <c r="AF48" s="1309"/>
      <c r="AG48" s="1308"/>
      <c r="AH48" s="1306"/>
      <c r="AI48" s="1308"/>
      <c r="AJ48" s="1308"/>
      <c r="AK48" s="1308"/>
      <c r="AL48" s="1308"/>
      <c r="AM48" s="1310"/>
      <c r="AN48" s="1311"/>
    </row>
    <row r="49" spans="2:40" ht="13.5">
      <c r="B49" s="13"/>
      <c r="C49" s="353" t="s">
        <v>25</v>
      </c>
      <c r="D49" s="1025">
        <v>11131</v>
      </c>
      <c r="E49" s="1025">
        <v>13690</v>
      </c>
      <c r="F49" s="1025">
        <v>-59833</v>
      </c>
      <c r="G49" s="1025">
        <v>88841</v>
      </c>
      <c r="H49" s="1025">
        <v>97636</v>
      </c>
      <c r="I49" s="1025">
        <v>-20648</v>
      </c>
      <c r="J49" s="1025">
        <v>-96058</v>
      </c>
      <c r="K49" s="1025">
        <v>-15752</v>
      </c>
      <c r="L49" s="1025">
        <v>98654</v>
      </c>
      <c r="M49" s="1025">
        <v>-31203</v>
      </c>
      <c r="N49" s="1025">
        <v>14274</v>
      </c>
      <c r="O49" s="1025">
        <v>-19279</v>
      </c>
      <c r="P49" s="1025">
        <v>54898</v>
      </c>
      <c r="Q49" s="1025">
        <v>24973</v>
      </c>
      <c r="R49" s="1025">
        <v>-113836</v>
      </c>
      <c r="S49" s="1025">
        <v>-2882</v>
      </c>
      <c r="T49" s="1055">
        <v>-62090</v>
      </c>
      <c r="U49" s="1281" t="s">
        <v>19</v>
      </c>
      <c r="V49" s="1281" t="s">
        <v>19</v>
      </c>
      <c r="W49" s="1281" t="s">
        <v>19</v>
      </c>
      <c r="X49" s="1281" t="s">
        <v>19</v>
      </c>
      <c r="Y49" s="1281" t="s">
        <v>19</v>
      </c>
      <c r="Z49" s="1281" t="s">
        <v>19</v>
      </c>
      <c r="AA49" s="1281" t="s">
        <v>19</v>
      </c>
      <c r="AB49" s="1281" t="s">
        <v>19</v>
      </c>
      <c r="AC49" s="1282" t="s">
        <v>19</v>
      </c>
      <c r="AD49" s="1282" t="s">
        <v>19</v>
      </c>
      <c r="AE49" s="1282" t="s">
        <v>19</v>
      </c>
      <c r="AF49" s="1283" t="s">
        <v>19</v>
      </c>
      <c r="AG49" s="1282" t="s">
        <v>19</v>
      </c>
      <c r="AH49" s="1281" t="s">
        <v>19</v>
      </c>
      <c r="AI49" s="1282" t="s">
        <v>19</v>
      </c>
      <c r="AJ49" s="1282" t="s">
        <v>19</v>
      </c>
      <c r="AK49" s="1282" t="s">
        <v>19</v>
      </c>
      <c r="AL49" s="1282" t="s">
        <v>19</v>
      </c>
      <c r="AM49" s="1284" t="s">
        <v>19</v>
      </c>
      <c r="AN49" s="400"/>
    </row>
    <row r="50" spans="2:40" ht="13.5">
      <c r="B50" s="13"/>
      <c r="C50" s="7" t="s">
        <v>60</v>
      </c>
      <c r="D50" s="1016">
        <v>14944</v>
      </c>
      <c r="E50" s="1016">
        <v>-23581</v>
      </c>
      <c r="F50" s="1016">
        <v>6606</v>
      </c>
      <c r="G50" s="1016">
        <v>-4281</v>
      </c>
      <c r="H50" s="1016">
        <v>15645</v>
      </c>
      <c r="I50" s="1016">
        <v>38611</v>
      </c>
      <c r="J50" s="1016">
        <v>-49083</v>
      </c>
      <c r="K50" s="1016">
        <v>27584</v>
      </c>
      <c r="L50" s="1016">
        <v>-26680</v>
      </c>
      <c r="M50" s="1016">
        <v>13033</v>
      </c>
      <c r="N50" s="1016">
        <v>44687</v>
      </c>
      <c r="O50" s="1016">
        <v>5179</v>
      </c>
      <c r="P50" s="1016">
        <v>-24119</v>
      </c>
      <c r="Q50" s="1016">
        <v>1965</v>
      </c>
      <c r="R50" s="1016">
        <v>-21416</v>
      </c>
      <c r="S50" s="1016">
        <v>-53128</v>
      </c>
      <c r="T50" s="364">
        <v>69422</v>
      </c>
      <c r="U50" s="1260" t="s">
        <v>19</v>
      </c>
      <c r="V50" s="1260" t="s">
        <v>19</v>
      </c>
      <c r="W50" s="1260" t="s">
        <v>19</v>
      </c>
      <c r="X50" s="1260" t="s">
        <v>19</v>
      </c>
      <c r="Y50" s="1260" t="s">
        <v>19</v>
      </c>
      <c r="Z50" s="1260" t="s">
        <v>19</v>
      </c>
      <c r="AA50" s="1260" t="s">
        <v>19</v>
      </c>
      <c r="AB50" s="1260" t="s">
        <v>19</v>
      </c>
      <c r="AC50" s="1261" t="s">
        <v>19</v>
      </c>
      <c r="AD50" s="1261" t="s">
        <v>19</v>
      </c>
      <c r="AE50" s="1261" t="s">
        <v>19</v>
      </c>
      <c r="AF50" s="1262" t="s">
        <v>19</v>
      </c>
      <c r="AG50" s="1261" t="s">
        <v>19</v>
      </c>
      <c r="AH50" s="1260" t="s">
        <v>19</v>
      </c>
      <c r="AI50" s="1261" t="s">
        <v>19</v>
      </c>
      <c r="AJ50" s="1261" t="s">
        <v>19</v>
      </c>
      <c r="AK50" s="1261" t="s">
        <v>19</v>
      </c>
      <c r="AL50" s="1261" t="s">
        <v>19</v>
      </c>
      <c r="AM50" s="1263" t="s">
        <v>19</v>
      </c>
      <c r="AN50" s="400"/>
    </row>
    <row r="51" spans="2:40" ht="13.5">
      <c r="B51" s="13"/>
      <c r="C51" s="7" t="s">
        <v>61</v>
      </c>
      <c r="D51" s="1016">
        <v>574</v>
      </c>
      <c r="E51" s="1016">
        <v>3008</v>
      </c>
      <c r="F51" s="1016">
        <v>1868</v>
      </c>
      <c r="G51" s="1016">
        <v>1506</v>
      </c>
      <c r="H51" s="1016">
        <v>952</v>
      </c>
      <c r="I51" s="1016">
        <v>3508</v>
      </c>
      <c r="J51" s="1016">
        <v>4319</v>
      </c>
      <c r="K51" s="1016">
        <v>20726</v>
      </c>
      <c r="L51" s="1016">
        <v>-5042</v>
      </c>
      <c r="M51" s="1016">
        <v>1495</v>
      </c>
      <c r="N51" s="1016">
        <v>1333</v>
      </c>
      <c r="O51" s="1016">
        <v>-12898</v>
      </c>
      <c r="P51" s="1016">
        <v>8008</v>
      </c>
      <c r="Q51" s="1016">
        <v>35419</v>
      </c>
      <c r="R51" s="1016">
        <v>-1536</v>
      </c>
      <c r="S51" s="1016">
        <v>1345</v>
      </c>
      <c r="T51" s="364">
        <v>1356</v>
      </c>
      <c r="U51" s="1260" t="s">
        <v>19</v>
      </c>
      <c r="V51" s="1260" t="s">
        <v>19</v>
      </c>
      <c r="W51" s="1260" t="s">
        <v>19</v>
      </c>
      <c r="X51" s="1260" t="s">
        <v>19</v>
      </c>
      <c r="Y51" s="1260" t="s">
        <v>19</v>
      </c>
      <c r="Z51" s="1260" t="s">
        <v>19</v>
      </c>
      <c r="AA51" s="1260" t="s">
        <v>19</v>
      </c>
      <c r="AB51" s="1260" t="s">
        <v>19</v>
      </c>
      <c r="AC51" s="1261" t="s">
        <v>19</v>
      </c>
      <c r="AD51" s="1261" t="s">
        <v>19</v>
      </c>
      <c r="AE51" s="1261" t="s">
        <v>19</v>
      </c>
      <c r="AF51" s="1262" t="s">
        <v>19</v>
      </c>
      <c r="AG51" s="1261" t="s">
        <v>19</v>
      </c>
      <c r="AH51" s="1260" t="s">
        <v>19</v>
      </c>
      <c r="AI51" s="1261" t="s">
        <v>19</v>
      </c>
      <c r="AJ51" s="1261" t="s">
        <v>19</v>
      </c>
      <c r="AK51" s="1261" t="s">
        <v>19</v>
      </c>
      <c r="AL51" s="1261" t="s">
        <v>19</v>
      </c>
      <c r="AM51" s="1263" t="s">
        <v>19</v>
      </c>
      <c r="AN51" s="400"/>
    </row>
    <row r="52" spans="2:40" ht="13.5">
      <c r="B52" s="10"/>
      <c r="C52" s="8" t="s">
        <v>62</v>
      </c>
      <c r="D52" s="1017">
        <v>36368</v>
      </c>
      <c r="E52" s="1017">
        <v>-23266</v>
      </c>
      <c r="F52" s="1017">
        <v>-2316</v>
      </c>
      <c r="G52" s="1017">
        <v>-6646</v>
      </c>
      <c r="H52" s="1017">
        <v>-1207</v>
      </c>
      <c r="I52" s="1017">
        <v>14947</v>
      </c>
      <c r="J52" s="1017">
        <v>150</v>
      </c>
      <c r="K52" s="1017">
        <v>-2246</v>
      </c>
      <c r="L52" s="1017">
        <v>-15002</v>
      </c>
      <c r="M52" s="1017">
        <v>3837</v>
      </c>
      <c r="N52" s="1017">
        <v>13327</v>
      </c>
      <c r="O52" s="1017">
        <v>88</v>
      </c>
      <c r="P52" s="1017">
        <v>-8442</v>
      </c>
      <c r="Q52" s="1017">
        <v>1575</v>
      </c>
      <c r="R52" s="1017">
        <v>-1065</v>
      </c>
      <c r="S52" s="1017">
        <v>13189</v>
      </c>
      <c r="T52" s="1054">
        <v>36595</v>
      </c>
      <c r="U52" s="1275" t="s">
        <v>19</v>
      </c>
      <c r="V52" s="1260" t="s">
        <v>19</v>
      </c>
      <c r="W52" s="1260" t="s">
        <v>19</v>
      </c>
      <c r="X52" s="1260" t="s">
        <v>19</v>
      </c>
      <c r="Y52" s="1260" t="s">
        <v>19</v>
      </c>
      <c r="Z52" s="1260" t="s">
        <v>19</v>
      </c>
      <c r="AA52" s="1260" t="s">
        <v>19</v>
      </c>
      <c r="AB52" s="1260" t="s">
        <v>19</v>
      </c>
      <c r="AC52" s="1261" t="s">
        <v>19</v>
      </c>
      <c r="AD52" s="1261" t="s">
        <v>19</v>
      </c>
      <c r="AE52" s="1261" t="s">
        <v>19</v>
      </c>
      <c r="AF52" s="1262" t="s">
        <v>19</v>
      </c>
      <c r="AG52" s="1261" t="s">
        <v>19</v>
      </c>
      <c r="AH52" s="1260" t="s">
        <v>19</v>
      </c>
      <c r="AI52" s="1261" t="s">
        <v>19</v>
      </c>
      <c r="AJ52" s="1261" t="s">
        <v>19</v>
      </c>
      <c r="AK52" s="1261" t="s">
        <v>19</v>
      </c>
      <c r="AL52" s="1261" t="s">
        <v>19</v>
      </c>
      <c r="AM52" s="1263" t="s">
        <v>19</v>
      </c>
      <c r="AN52" s="400"/>
    </row>
    <row r="53" spans="2:40" ht="13.5">
      <c r="B53" s="11">
        <v>10</v>
      </c>
      <c r="C53" s="157" t="s">
        <v>26</v>
      </c>
      <c r="D53" s="1270" t="s">
        <v>19</v>
      </c>
      <c r="E53" s="1270" t="s">
        <v>19</v>
      </c>
      <c r="F53" s="1270" t="s">
        <v>19</v>
      </c>
      <c r="G53" s="1270" t="s">
        <v>19</v>
      </c>
      <c r="H53" s="1270" t="s">
        <v>19</v>
      </c>
      <c r="I53" s="1270" t="s">
        <v>19</v>
      </c>
      <c r="J53" s="1270" t="s">
        <v>19</v>
      </c>
      <c r="K53" s="1270" t="s">
        <v>19</v>
      </c>
      <c r="L53" s="1270" t="s">
        <v>19</v>
      </c>
      <c r="M53" s="1270" t="s">
        <v>19</v>
      </c>
      <c r="N53" s="1270" t="s">
        <v>221</v>
      </c>
      <c r="O53" s="1270" t="s">
        <v>19</v>
      </c>
      <c r="P53" s="1270" t="s">
        <v>19</v>
      </c>
      <c r="Q53" s="1270" t="s">
        <v>19</v>
      </c>
      <c r="R53" s="1270" t="s">
        <v>19</v>
      </c>
      <c r="S53" s="1270" t="s">
        <v>19</v>
      </c>
      <c r="T53" s="1279" t="s">
        <v>19</v>
      </c>
      <c r="U53" s="1028">
        <v>456272</v>
      </c>
      <c r="V53" s="419">
        <v>-549007</v>
      </c>
      <c r="W53" s="455">
        <v>29621</v>
      </c>
      <c r="X53" s="419">
        <v>-16740</v>
      </c>
      <c r="Y53" s="419">
        <v>40463</v>
      </c>
      <c r="Z53" s="419">
        <v>226841</v>
      </c>
      <c r="AA53" s="419">
        <v>71334</v>
      </c>
      <c r="AB53" s="419">
        <v>-97385</v>
      </c>
      <c r="AC53" s="420">
        <v>-206587</v>
      </c>
      <c r="AD53" s="420">
        <v>-67994</v>
      </c>
      <c r="AE53" s="420">
        <v>60079</v>
      </c>
      <c r="AF53" s="421">
        <v>9860</v>
      </c>
      <c r="AG53" s="420">
        <v>-44333</v>
      </c>
      <c r="AH53" s="419">
        <v>-19376</v>
      </c>
      <c r="AI53" s="420">
        <v>5342</v>
      </c>
      <c r="AJ53" s="420">
        <v>3359</v>
      </c>
      <c r="AK53" s="420">
        <v>20452</v>
      </c>
      <c r="AL53" s="420">
        <v>399718</v>
      </c>
      <c r="AM53" s="1237">
        <v>-256656</v>
      </c>
      <c r="AN53" s="401"/>
    </row>
    <row r="54" spans="2:40" s="1312" customFormat="1" ht="13.5">
      <c r="B54" s="1304"/>
      <c r="C54" s="1305"/>
      <c r="D54" s="1297"/>
      <c r="E54" s="1297"/>
      <c r="F54" s="1297"/>
      <c r="G54" s="1297"/>
      <c r="H54" s="1297"/>
      <c r="I54" s="1297"/>
      <c r="J54" s="1297"/>
      <c r="K54" s="1297"/>
      <c r="L54" s="1297"/>
      <c r="M54" s="1297"/>
      <c r="N54" s="1297"/>
      <c r="O54" s="1297"/>
      <c r="P54" s="1297"/>
      <c r="Q54" s="1297"/>
      <c r="R54" s="1297"/>
      <c r="S54" s="1297"/>
      <c r="T54" s="1298"/>
      <c r="U54" s="1298">
        <v>763337</v>
      </c>
      <c r="V54" s="1306"/>
      <c r="W54" s="1307"/>
      <c r="X54" s="1306"/>
      <c r="Y54" s="1306"/>
      <c r="Z54" s="1306"/>
      <c r="AA54" s="1306"/>
      <c r="AB54" s="1306"/>
      <c r="AC54" s="1308"/>
      <c r="AD54" s="1308"/>
      <c r="AE54" s="1308"/>
      <c r="AF54" s="1309"/>
      <c r="AG54" s="1308"/>
      <c r="AH54" s="1306"/>
      <c r="AI54" s="1308"/>
      <c r="AJ54" s="1308"/>
      <c r="AK54" s="1308"/>
      <c r="AL54" s="1308"/>
      <c r="AM54" s="1310"/>
      <c r="AN54" s="1311"/>
    </row>
    <row r="55" spans="2:40" ht="13.5">
      <c r="B55" s="13"/>
      <c r="C55" s="353" t="s">
        <v>26</v>
      </c>
      <c r="D55" s="1025">
        <v>-5212</v>
      </c>
      <c r="E55" s="1025">
        <v>-11480</v>
      </c>
      <c r="F55" s="1025">
        <v>-80165</v>
      </c>
      <c r="G55" s="1025">
        <v>61596</v>
      </c>
      <c r="H55" s="1025">
        <v>-20504</v>
      </c>
      <c r="I55" s="1025">
        <v>53491</v>
      </c>
      <c r="J55" s="1025">
        <v>-7320</v>
      </c>
      <c r="K55" s="1025">
        <v>19679</v>
      </c>
      <c r="L55" s="1025">
        <v>18432</v>
      </c>
      <c r="M55" s="1025">
        <v>18072</v>
      </c>
      <c r="N55" s="1025">
        <v>7264</v>
      </c>
      <c r="O55" s="1025">
        <v>9032</v>
      </c>
      <c r="P55" s="1025">
        <v>-70425</v>
      </c>
      <c r="Q55" s="1025">
        <v>222705</v>
      </c>
      <c r="R55" s="1025">
        <v>-16520</v>
      </c>
      <c r="S55" s="1025">
        <v>-41976</v>
      </c>
      <c r="T55" s="1055">
        <v>-66927</v>
      </c>
      <c r="U55" s="1281" t="s">
        <v>19</v>
      </c>
      <c r="V55" s="1281" t="s">
        <v>19</v>
      </c>
      <c r="W55" s="1281" t="s">
        <v>19</v>
      </c>
      <c r="X55" s="1281" t="s">
        <v>19</v>
      </c>
      <c r="Y55" s="1281" t="s">
        <v>19</v>
      </c>
      <c r="Z55" s="1281" t="s">
        <v>19</v>
      </c>
      <c r="AA55" s="1281" t="s">
        <v>19</v>
      </c>
      <c r="AB55" s="1281" t="s">
        <v>19</v>
      </c>
      <c r="AC55" s="1282" t="s">
        <v>19</v>
      </c>
      <c r="AD55" s="1282" t="s">
        <v>19</v>
      </c>
      <c r="AE55" s="1282" t="s">
        <v>19</v>
      </c>
      <c r="AF55" s="1283" t="s">
        <v>19</v>
      </c>
      <c r="AG55" s="1282" t="s">
        <v>19</v>
      </c>
      <c r="AH55" s="1281" t="s">
        <v>19</v>
      </c>
      <c r="AI55" s="1282" t="s">
        <v>19</v>
      </c>
      <c r="AJ55" s="1282" t="s">
        <v>19</v>
      </c>
      <c r="AK55" s="1282" t="s">
        <v>19</v>
      </c>
      <c r="AL55" s="1282" t="s">
        <v>19</v>
      </c>
      <c r="AM55" s="1284" t="s">
        <v>19</v>
      </c>
      <c r="AN55" s="400"/>
    </row>
    <row r="56" spans="2:40" ht="13.5">
      <c r="B56" s="10"/>
      <c r="C56" s="8" t="s">
        <v>39</v>
      </c>
      <c r="D56" s="1026">
        <v>12607</v>
      </c>
      <c r="E56" s="1026">
        <v>22600</v>
      </c>
      <c r="F56" s="1026">
        <v>-3329</v>
      </c>
      <c r="G56" s="1026">
        <v>11726</v>
      </c>
      <c r="H56" s="1026">
        <v>-28372</v>
      </c>
      <c r="I56" s="1026">
        <v>32633</v>
      </c>
      <c r="J56" s="1026">
        <v>-13023</v>
      </c>
      <c r="K56" s="1026">
        <v>-4590</v>
      </c>
      <c r="L56" s="1026">
        <v>52703</v>
      </c>
      <c r="M56" s="1026">
        <v>-58678</v>
      </c>
      <c r="N56" s="1026">
        <v>24101</v>
      </c>
      <c r="O56" s="1026">
        <v>7607</v>
      </c>
      <c r="P56" s="1026">
        <v>-13738</v>
      </c>
      <c r="Q56" s="1026">
        <v>-23217</v>
      </c>
      <c r="R56" s="1026">
        <v>-753</v>
      </c>
      <c r="S56" s="1026">
        <v>-2169</v>
      </c>
      <c r="T56" s="1054">
        <v>-6964</v>
      </c>
      <c r="U56" s="1275" t="s">
        <v>19</v>
      </c>
      <c r="V56" s="1275" t="s">
        <v>19</v>
      </c>
      <c r="W56" s="1275" t="s">
        <v>19</v>
      </c>
      <c r="X56" s="1275" t="s">
        <v>19</v>
      </c>
      <c r="Y56" s="1275" t="s">
        <v>19</v>
      </c>
      <c r="Z56" s="1275" t="s">
        <v>19</v>
      </c>
      <c r="AA56" s="1275" t="s">
        <v>19</v>
      </c>
      <c r="AB56" s="1275" t="s">
        <v>19</v>
      </c>
      <c r="AC56" s="1276" t="s">
        <v>19</v>
      </c>
      <c r="AD56" s="1276" t="s">
        <v>19</v>
      </c>
      <c r="AE56" s="1276" t="s">
        <v>19</v>
      </c>
      <c r="AF56" s="1277" t="s">
        <v>19</v>
      </c>
      <c r="AG56" s="1276" t="s">
        <v>19</v>
      </c>
      <c r="AH56" s="1275" t="s">
        <v>19</v>
      </c>
      <c r="AI56" s="1276" t="s">
        <v>19</v>
      </c>
      <c r="AJ56" s="1276" t="s">
        <v>19</v>
      </c>
      <c r="AK56" s="1276" t="s">
        <v>19</v>
      </c>
      <c r="AL56" s="1276" t="s">
        <v>19</v>
      </c>
      <c r="AM56" s="1278" t="s">
        <v>19</v>
      </c>
      <c r="AN56" s="400"/>
    </row>
    <row r="57" spans="2:40" ht="13.5">
      <c r="B57" s="11">
        <v>11</v>
      </c>
      <c r="C57" s="157" t="s">
        <v>89</v>
      </c>
      <c r="D57" s="1286" t="s">
        <v>19</v>
      </c>
      <c r="E57" s="1270" t="s">
        <v>19</v>
      </c>
      <c r="F57" s="1270" t="s">
        <v>19</v>
      </c>
      <c r="G57" s="1270" t="s">
        <v>19</v>
      </c>
      <c r="H57" s="1270" t="s">
        <v>19</v>
      </c>
      <c r="I57" s="1270" t="s">
        <v>19</v>
      </c>
      <c r="J57" s="1270" t="s">
        <v>19</v>
      </c>
      <c r="K57" s="1270" t="s">
        <v>19</v>
      </c>
      <c r="L57" s="1270" t="s">
        <v>19</v>
      </c>
      <c r="M57" s="1270" t="s">
        <v>19</v>
      </c>
      <c r="N57" s="1270" t="s">
        <v>221</v>
      </c>
      <c r="O57" s="1270" t="s">
        <v>19</v>
      </c>
      <c r="P57" s="1270" t="s">
        <v>19</v>
      </c>
      <c r="Q57" s="1270" t="s">
        <v>19</v>
      </c>
      <c r="R57" s="1270" t="s">
        <v>19</v>
      </c>
      <c r="S57" s="1270" t="s">
        <v>19</v>
      </c>
      <c r="T57" s="1279" t="s">
        <v>19</v>
      </c>
      <c r="U57" s="1279" t="s">
        <v>19</v>
      </c>
      <c r="V57" s="1279" t="s">
        <v>19</v>
      </c>
      <c r="W57" s="1279" t="s">
        <v>19</v>
      </c>
      <c r="X57" s="455">
        <v>-140133</v>
      </c>
      <c r="Y57" s="419">
        <v>462458</v>
      </c>
      <c r="Z57" s="419">
        <v>-136405</v>
      </c>
      <c r="AA57" s="419">
        <v>101037</v>
      </c>
      <c r="AB57" s="419">
        <v>175620</v>
      </c>
      <c r="AC57" s="420">
        <v>254662</v>
      </c>
      <c r="AD57" s="420">
        <v>-64480</v>
      </c>
      <c r="AE57" s="420">
        <v>-286400</v>
      </c>
      <c r="AF57" s="421">
        <v>102104</v>
      </c>
      <c r="AG57" s="420">
        <v>-422013</v>
      </c>
      <c r="AH57" s="419">
        <v>258877</v>
      </c>
      <c r="AI57" s="420">
        <v>-129901</v>
      </c>
      <c r="AJ57" s="420">
        <v>-72353</v>
      </c>
      <c r="AK57" s="420">
        <v>-61956</v>
      </c>
      <c r="AL57" s="420">
        <v>271006</v>
      </c>
      <c r="AM57" s="1237">
        <v>-156587</v>
      </c>
      <c r="AN57" s="401"/>
    </row>
    <row r="58" spans="2:40" s="1312" customFormat="1" ht="13.5">
      <c r="B58" s="1304"/>
      <c r="C58" s="1305"/>
      <c r="D58" s="1314"/>
      <c r="E58" s="1315"/>
      <c r="F58" s="1315"/>
      <c r="G58" s="1315"/>
      <c r="H58" s="1315"/>
      <c r="I58" s="1315"/>
      <c r="J58" s="1315"/>
      <c r="K58" s="1315"/>
      <c r="L58" s="1315"/>
      <c r="M58" s="1315"/>
      <c r="N58" s="1315"/>
      <c r="O58" s="1315"/>
      <c r="P58" s="1315"/>
      <c r="Q58" s="1315"/>
      <c r="R58" s="1315"/>
      <c r="S58" s="1315"/>
      <c r="T58" s="1316"/>
      <c r="U58" s="1316"/>
      <c r="V58" s="1317"/>
      <c r="W58" s="1317"/>
      <c r="X58" s="1316">
        <v>192387</v>
      </c>
      <c r="Y58" s="1299"/>
      <c r="Z58" s="1299"/>
      <c r="AA58" s="1299"/>
      <c r="AB58" s="1299"/>
      <c r="AC58" s="1318"/>
      <c r="AD58" s="1318"/>
      <c r="AE58" s="1318"/>
      <c r="AF58" s="1319"/>
      <c r="AG58" s="1318"/>
      <c r="AH58" s="1299"/>
      <c r="AI58" s="1318"/>
      <c r="AJ58" s="1318"/>
      <c r="AK58" s="1318"/>
      <c r="AL58" s="1318"/>
      <c r="AM58" s="1320"/>
      <c r="AN58" s="1321"/>
    </row>
    <row r="59" spans="2:40" ht="13.5">
      <c r="B59" s="9"/>
      <c r="C59" s="157" t="s">
        <v>27</v>
      </c>
      <c r="D59" s="1023">
        <v>10091</v>
      </c>
      <c r="E59" s="1023">
        <v>-48086</v>
      </c>
      <c r="F59" s="1023">
        <v>-30604</v>
      </c>
      <c r="G59" s="1023">
        <v>20005</v>
      </c>
      <c r="H59" s="1023">
        <v>-27047</v>
      </c>
      <c r="I59" s="1023">
        <v>-18936</v>
      </c>
      <c r="J59" s="1023">
        <v>12609</v>
      </c>
      <c r="K59" s="1023">
        <v>9678</v>
      </c>
      <c r="L59" s="1023">
        <v>-9246</v>
      </c>
      <c r="M59" s="1023">
        <v>7814</v>
      </c>
      <c r="N59" s="1023">
        <v>4439</v>
      </c>
      <c r="O59" s="1023">
        <v>94853</v>
      </c>
      <c r="P59" s="1023">
        <v>-46396</v>
      </c>
      <c r="Q59" s="1023">
        <v>30959</v>
      </c>
      <c r="R59" s="1023">
        <v>-15927</v>
      </c>
      <c r="S59" s="1023">
        <v>-17299</v>
      </c>
      <c r="T59" s="363">
        <v>-57733</v>
      </c>
      <c r="U59" s="363">
        <v>16092</v>
      </c>
      <c r="V59" s="359">
        <v>-59918</v>
      </c>
      <c r="W59" s="363">
        <v>20164</v>
      </c>
      <c r="X59" s="1272" t="s">
        <v>19</v>
      </c>
      <c r="Y59" s="1272" t="s">
        <v>19</v>
      </c>
      <c r="Z59" s="1272" t="s">
        <v>19</v>
      </c>
      <c r="AA59" s="1272" t="s">
        <v>19</v>
      </c>
      <c r="AB59" s="1272" t="s">
        <v>19</v>
      </c>
      <c r="AC59" s="1288" t="s">
        <v>19</v>
      </c>
      <c r="AD59" s="1288" t="s">
        <v>19</v>
      </c>
      <c r="AE59" s="1288" t="s">
        <v>19</v>
      </c>
      <c r="AF59" s="1289" t="s">
        <v>19</v>
      </c>
      <c r="AG59" s="1288" t="s">
        <v>19</v>
      </c>
      <c r="AH59" s="1272" t="s">
        <v>19</v>
      </c>
      <c r="AI59" s="1288" t="s">
        <v>19</v>
      </c>
      <c r="AJ59" s="1288" t="s">
        <v>19</v>
      </c>
      <c r="AK59" s="1288" t="s">
        <v>19</v>
      </c>
      <c r="AL59" s="1288" t="s">
        <v>19</v>
      </c>
      <c r="AM59" s="1290" t="s">
        <v>19</v>
      </c>
      <c r="AN59" s="400"/>
    </row>
    <row r="60" spans="2:40" ht="13.5">
      <c r="B60" s="13"/>
      <c r="C60" s="7" t="s">
        <v>58</v>
      </c>
      <c r="D60" s="1029">
        <v>-4025</v>
      </c>
      <c r="E60" s="364">
        <v>-28</v>
      </c>
      <c r="F60" s="364">
        <v>-15086</v>
      </c>
      <c r="G60" s="364">
        <v>25924</v>
      </c>
      <c r="H60" s="364">
        <v>16138</v>
      </c>
      <c r="I60" s="364">
        <v>-21804</v>
      </c>
      <c r="J60" s="364">
        <v>31710</v>
      </c>
      <c r="K60" s="364">
        <v>51425</v>
      </c>
      <c r="L60" s="364">
        <v>-45588</v>
      </c>
      <c r="M60" s="364">
        <v>14482</v>
      </c>
      <c r="N60" s="364">
        <v>1856</v>
      </c>
      <c r="O60" s="364">
        <v>50705</v>
      </c>
      <c r="P60" s="364">
        <v>-42474</v>
      </c>
      <c r="Q60" s="364">
        <v>32876</v>
      </c>
      <c r="R60" s="364">
        <v>-52401</v>
      </c>
      <c r="S60" s="364">
        <v>13295</v>
      </c>
      <c r="T60" s="364">
        <v>-7643</v>
      </c>
      <c r="U60" s="364">
        <v>-22701</v>
      </c>
      <c r="V60" s="350">
        <v>61381</v>
      </c>
      <c r="W60" s="364">
        <v>-14949</v>
      </c>
      <c r="X60" s="1260" t="s">
        <v>19</v>
      </c>
      <c r="Y60" s="1260" t="s">
        <v>19</v>
      </c>
      <c r="Z60" s="1260" t="s">
        <v>19</v>
      </c>
      <c r="AA60" s="1260" t="s">
        <v>19</v>
      </c>
      <c r="AB60" s="1260" t="s">
        <v>19</v>
      </c>
      <c r="AC60" s="1261" t="s">
        <v>19</v>
      </c>
      <c r="AD60" s="1261" t="s">
        <v>19</v>
      </c>
      <c r="AE60" s="1261" t="s">
        <v>19</v>
      </c>
      <c r="AF60" s="1262" t="s">
        <v>19</v>
      </c>
      <c r="AG60" s="1261" t="s">
        <v>19</v>
      </c>
      <c r="AH60" s="1260" t="s">
        <v>19</v>
      </c>
      <c r="AI60" s="1261" t="s">
        <v>19</v>
      </c>
      <c r="AJ60" s="1261" t="s">
        <v>19</v>
      </c>
      <c r="AK60" s="1261" t="s">
        <v>19</v>
      </c>
      <c r="AL60" s="1261" t="s">
        <v>19</v>
      </c>
      <c r="AM60" s="1263" t="s">
        <v>19</v>
      </c>
      <c r="AN60" s="400"/>
    </row>
    <row r="61" spans="2:40" ht="13.5">
      <c r="B61" s="10"/>
      <c r="C61" s="4" t="s">
        <v>59</v>
      </c>
      <c r="D61" s="365">
        <v>-7271</v>
      </c>
      <c r="E61" s="365">
        <v>-24359</v>
      </c>
      <c r="F61" s="365">
        <v>669</v>
      </c>
      <c r="G61" s="365">
        <v>16231</v>
      </c>
      <c r="H61" s="365">
        <v>-7520</v>
      </c>
      <c r="I61" s="365">
        <v>-30393</v>
      </c>
      <c r="J61" s="365">
        <v>-23536</v>
      </c>
      <c r="K61" s="365">
        <v>22263</v>
      </c>
      <c r="L61" s="365">
        <v>-11339</v>
      </c>
      <c r="M61" s="365">
        <v>-15307</v>
      </c>
      <c r="N61" s="365">
        <v>-35697</v>
      </c>
      <c r="O61" s="365">
        <v>31658</v>
      </c>
      <c r="P61" s="365">
        <v>53611</v>
      </c>
      <c r="Q61" s="365">
        <v>83026</v>
      </c>
      <c r="R61" s="365">
        <v>-26312</v>
      </c>
      <c r="S61" s="365">
        <v>-5672</v>
      </c>
      <c r="T61" s="365">
        <v>-108564</v>
      </c>
      <c r="U61" s="365">
        <v>51012</v>
      </c>
      <c r="V61" s="351">
        <v>8116</v>
      </c>
      <c r="W61" s="365">
        <v>2138</v>
      </c>
      <c r="X61" s="1287" t="s">
        <v>19</v>
      </c>
      <c r="Y61" s="1287" t="s">
        <v>19</v>
      </c>
      <c r="Z61" s="1287" t="s">
        <v>19</v>
      </c>
      <c r="AA61" s="1287" t="s">
        <v>19</v>
      </c>
      <c r="AB61" s="1287" t="s">
        <v>19</v>
      </c>
      <c r="AC61" s="1291" t="s">
        <v>19</v>
      </c>
      <c r="AD61" s="1291" t="s">
        <v>19</v>
      </c>
      <c r="AE61" s="1291" t="s">
        <v>19</v>
      </c>
      <c r="AF61" s="1292" t="s">
        <v>19</v>
      </c>
      <c r="AG61" s="1291" t="s">
        <v>19</v>
      </c>
      <c r="AH61" s="1287" t="s">
        <v>19</v>
      </c>
      <c r="AI61" s="1291" t="s">
        <v>19</v>
      </c>
      <c r="AJ61" s="1291" t="s">
        <v>19</v>
      </c>
      <c r="AK61" s="1291" t="s">
        <v>19</v>
      </c>
      <c r="AL61" s="1291" t="s">
        <v>19</v>
      </c>
      <c r="AM61" s="1293" t="s">
        <v>19</v>
      </c>
      <c r="AN61" s="400"/>
    </row>
    <row r="62" spans="2:40" ht="13.5">
      <c r="B62" s="11">
        <v>12</v>
      </c>
      <c r="C62" s="157" t="s">
        <v>92</v>
      </c>
      <c r="D62" s="1270" t="s">
        <v>19</v>
      </c>
      <c r="E62" s="1270" t="s">
        <v>19</v>
      </c>
      <c r="F62" s="1270" t="s">
        <v>19</v>
      </c>
      <c r="G62" s="1270" t="s">
        <v>19</v>
      </c>
      <c r="H62" s="1270" t="s">
        <v>19</v>
      </c>
      <c r="I62" s="1270" t="s">
        <v>19</v>
      </c>
      <c r="J62" s="1270" t="s">
        <v>19</v>
      </c>
      <c r="K62" s="1270" t="s">
        <v>19</v>
      </c>
      <c r="L62" s="1270" t="s">
        <v>19</v>
      </c>
      <c r="M62" s="1270" t="s">
        <v>19</v>
      </c>
      <c r="N62" s="1270" t="s">
        <v>215</v>
      </c>
      <c r="O62" s="1270" t="s">
        <v>19</v>
      </c>
      <c r="P62" s="1270" t="s">
        <v>19</v>
      </c>
      <c r="Q62" s="1270" t="s">
        <v>19</v>
      </c>
      <c r="R62" s="1270" t="s">
        <v>19</v>
      </c>
      <c r="S62" s="1270" t="s">
        <v>19</v>
      </c>
      <c r="T62" s="1279">
        <v>2262630</v>
      </c>
      <c r="U62" s="455">
        <v>290857</v>
      </c>
      <c r="V62" s="419">
        <v>-714594</v>
      </c>
      <c r="W62" s="455">
        <v>342487</v>
      </c>
      <c r="X62" s="419">
        <v>-178129</v>
      </c>
      <c r="Y62" s="419">
        <v>200880</v>
      </c>
      <c r="Z62" s="419">
        <v>86305</v>
      </c>
      <c r="AA62" s="419">
        <v>605456</v>
      </c>
      <c r="AB62" s="419">
        <v>-307602</v>
      </c>
      <c r="AC62" s="420">
        <v>323551</v>
      </c>
      <c r="AD62" s="420">
        <v>-219047</v>
      </c>
      <c r="AE62" s="420">
        <v>-118511</v>
      </c>
      <c r="AF62" s="421">
        <v>382943</v>
      </c>
      <c r="AG62" s="420">
        <v>-732183</v>
      </c>
      <c r="AH62" s="419">
        <v>602486</v>
      </c>
      <c r="AI62" s="420">
        <v>-532416</v>
      </c>
      <c r="AJ62" s="420">
        <v>368805</v>
      </c>
      <c r="AK62" s="420">
        <v>-224784</v>
      </c>
      <c r="AL62" s="420">
        <v>2128773</v>
      </c>
      <c r="AM62" s="1237">
        <v>-516362</v>
      </c>
      <c r="AN62" s="401"/>
    </row>
    <row r="63" spans="2:40" s="1312" customFormat="1" ht="13.5">
      <c r="B63" s="1304"/>
      <c r="C63" s="1305"/>
      <c r="D63" s="1297"/>
      <c r="E63" s="1297"/>
      <c r="F63" s="1297"/>
      <c r="G63" s="1297"/>
      <c r="H63" s="1297"/>
      <c r="I63" s="1297"/>
      <c r="J63" s="1297"/>
      <c r="K63" s="1297"/>
      <c r="L63" s="1297"/>
      <c r="M63" s="1297"/>
      <c r="N63" s="1297"/>
      <c r="O63" s="1297"/>
      <c r="P63" s="1297"/>
      <c r="Q63" s="1297"/>
      <c r="R63" s="1297"/>
      <c r="S63" s="1297"/>
      <c r="T63" s="1298">
        <v>1616078</v>
      </c>
      <c r="U63" s="1298"/>
      <c r="V63" s="1306"/>
      <c r="W63" s="1307"/>
      <c r="X63" s="1306"/>
      <c r="Y63" s="1306"/>
      <c r="Z63" s="1306"/>
      <c r="AA63" s="1306"/>
      <c r="AB63" s="1306"/>
      <c r="AC63" s="1308"/>
      <c r="AD63" s="1308"/>
      <c r="AE63" s="1308"/>
      <c r="AF63" s="1309"/>
      <c r="AG63" s="1308"/>
      <c r="AH63" s="1306"/>
      <c r="AI63" s="1308"/>
      <c r="AJ63" s="1308"/>
      <c r="AK63" s="1308"/>
      <c r="AL63" s="1308"/>
      <c r="AM63" s="1310"/>
      <c r="AN63" s="1311"/>
    </row>
    <row r="64" spans="2:40" ht="13.5">
      <c r="B64" s="13"/>
      <c r="C64" s="353" t="s">
        <v>18</v>
      </c>
      <c r="D64" s="1025">
        <v>-156843</v>
      </c>
      <c r="E64" s="1025">
        <v>-19639</v>
      </c>
      <c r="F64" s="1025">
        <v>1613</v>
      </c>
      <c r="G64" s="1025">
        <v>8592</v>
      </c>
      <c r="H64" s="1025">
        <v>84696</v>
      </c>
      <c r="I64" s="1025">
        <v>19518</v>
      </c>
      <c r="J64" s="1025">
        <v>-142139</v>
      </c>
      <c r="K64" s="1025">
        <v>10673</v>
      </c>
      <c r="L64" s="1025">
        <v>-97573</v>
      </c>
      <c r="M64" s="1025">
        <v>-70222</v>
      </c>
      <c r="N64" s="1025">
        <v>-133147</v>
      </c>
      <c r="O64" s="1025">
        <v>-268881</v>
      </c>
      <c r="P64" s="1025">
        <v>53236</v>
      </c>
      <c r="Q64" s="1025">
        <v>600652</v>
      </c>
      <c r="R64" s="1025">
        <v>116041</v>
      </c>
      <c r="S64" s="1025">
        <v>-1505562</v>
      </c>
      <c r="T64" s="1281" t="s">
        <v>19</v>
      </c>
      <c r="U64" s="1281" t="s">
        <v>19</v>
      </c>
      <c r="V64" s="1281" t="s">
        <v>19</v>
      </c>
      <c r="W64" s="1281" t="s">
        <v>19</v>
      </c>
      <c r="X64" s="1281" t="s">
        <v>19</v>
      </c>
      <c r="Y64" s="1281" t="s">
        <v>19</v>
      </c>
      <c r="Z64" s="1281" t="s">
        <v>19</v>
      </c>
      <c r="AA64" s="1281" t="s">
        <v>19</v>
      </c>
      <c r="AB64" s="1281" t="s">
        <v>19</v>
      </c>
      <c r="AC64" s="1282" t="s">
        <v>19</v>
      </c>
      <c r="AD64" s="1282" t="s">
        <v>19</v>
      </c>
      <c r="AE64" s="1282" t="s">
        <v>19</v>
      </c>
      <c r="AF64" s="1283" t="s">
        <v>19</v>
      </c>
      <c r="AG64" s="1282" t="s">
        <v>19</v>
      </c>
      <c r="AH64" s="1281" t="s">
        <v>19</v>
      </c>
      <c r="AI64" s="1282" t="s">
        <v>19</v>
      </c>
      <c r="AJ64" s="1282" t="s">
        <v>19</v>
      </c>
      <c r="AK64" s="1282" t="s">
        <v>19</v>
      </c>
      <c r="AL64" s="1282" t="s">
        <v>19</v>
      </c>
      <c r="AM64" s="1284" t="s">
        <v>19</v>
      </c>
      <c r="AN64" s="400"/>
    </row>
    <row r="65" spans="2:40" ht="13.5">
      <c r="B65" s="13"/>
      <c r="C65" s="7" t="s">
        <v>28</v>
      </c>
      <c r="D65" s="1016">
        <v>176126</v>
      </c>
      <c r="E65" s="1016">
        <v>-95394</v>
      </c>
      <c r="F65" s="1016">
        <v>-49047</v>
      </c>
      <c r="G65" s="1016">
        <v>-177053</v>
      </c>
      <c r="H65" s="1016">
        <v>62631</v>
      </c>
      <c r="I65" s="1016">
        <v>-15127</v>
      </c>
      <c r="J65" s="1016">
        <v>-141664</v>
      </c>
      <c r="K65" s="1016">
        <v>14353</v>
      </c>
      <c r="L65" s="1016">
        <v>-65517</v>
      </c>
      <c r="M65" s="1016">
        <v>23015</v>
      </c>
      <c r="N65" s="1016">
        <v>64574</v>
      </c>
      <c r="O65" s="1016">
        <v>-127536</v>
      </c>
      <c r="P65" s="1016">
        <v>333985</v>
      </c>
      <c r="Q65" s="1016">
        <v>61938</v>
      </c>
      <c r="R65" s="1016">
        <v>-175307</v>
      </c>
      <c r="S65" s="1016">
        <v>-361523</v>
      </c>
      <c r="T65" s="1260" t="s">
        <v>19</v>
      </c>
      <c r="U65" s="1260" t="s">
        <v>19</v>
      </c>
      <c r="V65" s="1260" t="s">
        <v>19</v>
      </c>
      <c r="W65" s="1260" t="s">
        <v>19</v>
      </c>
      <c r="X65" s="1260" t="s">
        <v>19</v>
      </c>
      <c r="Y65" s="1260" t="s">
        <v>19</v>
      </c>
      <c r="Z65" s="1260" t="s">
        <v>19</v>
      </c>
      <c r="AA65" s="1260" t="s">
        <v>19</v>
      </c>
      <c r="AB65" s="1260" t="s">
        <v>19</v>
      </c>
      <c r="AC65" s="1261" t="s">
        <v>19</v>
      </c>
      <c r="AD65" s="1261" t="s">
        <v>19</v>
      </c>
      <c r="AE65" s="1261" t="s">
        <v>19</v>
      </c>
      <c r="AF65" s="1262" t="s">
        <v>19</v>
      </c>
      <c r="AG65" s="1261" t="s">
        <v>19</v>
      </c>
      <c r="AH65" s="1260" t="s">
        <v>19</v>
      </c>
      <c r="AI65" s="1261" t="s">
        <v>19</v>
      </c>
      <c r="AJ65" s="1261" t="s">
        <v>19</v>
      </c>
      <c r="AK65" s="1261" t="s">
        <v>19</v>
      </c>
      <c r="AL65" s="1261" t="s">
        <v>19</v>
      </c>
      <c r="AM65" s="1263" t="s">
        <v>19</v>
      </c>
      <c r="AN65" s="400"/>
    </row>
    <row r="66" spans="2:40" ht="13.5">
      <c r="B66" s="13"/>
      <c r="C66" s="7" t="s">
        <v>46</v>
      </c>
      <c r="D66" s="1030">
        <v>54334</v>
      </c>
      <c r="E66" s="1030">
        <v>-38371</v>
      </c>
      <c r="F66" s="1030">
        <v>37167</v>
      </c>
      <c r="G66" s="1030">
        <v>-24370</v>
      </c>
      <c r="H66" s="1030">
        <v>-19160</v>
      </c>
      <c r="I66" s="1030">
        <v>16042</v>
      </c>
      <c r="J66" s="1030">
        <v>-37205</v>
      </c>
      <c r="K66" s="1030">
        <v>29979</v>
      </c>
      <c r="L66" s="1030">
        <v>-28409</v>
      </c>
      <c r="M66" s="1030">
        <v>33808</v>
      </c>
      <c r="N66" s="1030">
        <v>-13101</v>
      </c>
      <c r="O66" s="1030">
        <v>-26994</v>
      </c>
      <c r="P66" s="1030">
        <v>33795</v>
      </c>
      <c r="Q66" s="1030">
        <v>-37119</v>
      </c>
      <c r="R66" s="1030">
        <v>-569</v>
      </c>
      <c r="S66" s="1030">
        <v>-163055</v>
      </c>
      <c r="T66" s="1294" t="s">
        <v>19</v>
      </c>
      <c r="U66" s="1294" t="s">
        <v>19</v>
      </c>
      <c r="V66" s="1260" t="s">
        <v>19</v>
      </c>
      <c r="W66" s="1260" t="s">
        <v>19</v>
      </c>
      <c r="X66" s="1260" t="s">
        <v>19</v>
      </c>
      <c r="Y66" s="1260" t="s">
        <v>19</v>
      </c>
      <c r="Z66" s="1260" t="s">
        <v>19</v>
      </c>
      <c r="AA66" s="1260" t="s">
        <v>19</v>
      </c>
      <c r="AB66" s="1260" t="s">
        <v>19</v>
      </c>
      <c r="AC66" s="1261" t="s">
        <v>19</v>
      </c>
      <c r="AD66" s="1261" t="s">
        <v>19</v>
      </c>
      <c r="AE66" s="1261" t="s">
        <v>19</v>
      </c>
      <c r="AF66" s="1262" t="s">
        <v>19</v>
      </c>
      <c r="AG66" s="1261" t="s">
        <v>19</v>
      </c>
      <c r="AH66" s="1260" t="s">
        <v>19</v>
      </c>
      <c r="AI66" s="1261" t="s">
        <v>19</v>
      </c>
      <c r="AJ66" s="1261" t="s">
        <v>19</v>
      </c>
      <c r="AK66" s="1261" t="s">
        <v>19</v>
      </c>
      <c r="AL66" s="1261" t="s">
        <v>19</v>
      </c>
      <c r="AM66" s="1263" t="s">
        <v>19</v>
      </c>
      <c r="AN66" s="400"/>
    </row>
    <row r="67" spans="2:40" ht="13.5">
      <c r="B67" s="10"/>
      <c r="C67" s="8" t="s">
        <v>47</v>
      </c>
      <c r="D67" s="1017">
        <v>4256</v>
      </c>
      <c r="E67" s="1017">
        <v>9599</v>
      </c>
      <c r="F67" s="1017">
        <v>-18365</v>
      </c>
      <c r="G67" s="1017">
        <v>42808</v>
      </c>
      <c r="H67" s="1017">
        <v>-25097</v>
      </c>
      <c r="I67" s="1017">
        <v>-9698</v>
      </c>
      <c r="J67" s="1017">
        <v>16674</v>
      </c>
      <c r="K67" s="1017">
        <v>36829</v>
      </c>
      <c r="L67" s="1017">
        <v>-52561</v>
      </c>
      <c r="M67" s="1017">
        <v>20211</v>
      </c>
      <c r="N67" s="1017">
        <v>28871</v>
      </c>
      <c r="O67" s="1017">
        <v>-46550</v>
      </c>
      <c r="P67" s="1017">
        <v>84437</v>
      </c>
      <c r="Q67" s="1017">
        <v>-56422</v>
      </c>
      <c r="R67" s="1017">
        <v>-39355</v>
      </c>
      <c r="S67" s="1017">
        <v>-16182</v>
      </c>
      <c r="T67" s="1275" t="s">
        <v>19</v>
      </c>
      <c r="U67" s="1275" t="s">
        <v>19</v>
      </c>
      <c r="V67" s="1260" t="s">
        <v>19</v>
      </c>
      <c r="W67" s="1260" t="s">
        <v>19</v>
      </c>
      <c r="X67" s="1260" t="s">
        <v>19</v>
      </c>
      <c r="Y67" s="1260" t="s">
        <v>19</v>
      </c>
      <c r="Z67" s="1260" t="s">
        <v>19</v>
      </c>
      <c r="AA67" s="1260" t="s">
        <v>19</v>
      </c>
      <c r="AB67" s="1260" t="s">
        <v>19</v>
      </c>
      <c r="AC67" s="1261" t="s">
        <v>19</v>
      </c>
      <c r="AD67" s="1261" t="s">
        <v>19</v>
      </c>
      <c r="AE67" s="1261" t="s">
        <v>19</v>
      </c>
      <c r="AF67" s="1262" t="s">
        <v>19</v>
      </c>
      <c r="AG67" s="1261" t="s">
        <v>19</v>
      </c>
      <c r="AH67" s="1260" t="s">
        <v>19</v>
      </c>
      <c r="AI67" s="1261" t="s">
        <v>19</v>
      </c>
      <c r="AJ67" s="1261" t="s">
        <v>19</v>
      </c>
      <c r="AK67" s="1261" t="s">
        <v>19</v>
      </c>
      <c r="AL67" s="1261" t="s">
        <v>19</v>
      </c>
      <c r="AM67" s="1263" t="s">
        <v>19</v>
      </c>
      <c r="AN67" s="400"/>
    </row>
    <row r="68" spans="2:40" ht="13.5">
      <c r="B68" s="11">
        <v>13</v>
      </c>
      <c r="C68" s="996" t="s">
        <v>93</v>
      </c>
      <c r="D68" s="1270" t="s">
        <v>19</v>
      </c>
      <c r="E68" s="1270" t="s">
        <v>19</v>
      </c>
      <c r="F68" s="1270" t="s">
        <v>19</v>
      </c>
      <c r="G68" s="1270" t="s">
        <v>19</v>
      </c>
      <c r="H68" s="1270" t="s">
        <v>19</v>
      </c>
      <c r="I68" s="1270" t="s">
        <v>19</v>
      </c>
      <c r="J68" s="1270" t="s">
        <v>19</v>
      </c>
      <c r="K68" s="1270" t="s">
        <v>19</v>
      </c>
      <c r="L68" s="1270" t="s">
        <v>19</v>
      </c>
      <c r="M68" s="1270" t="s">
        <v>19</v>
      </c>
      <c r="N68" s="1270" t="s">
        <v>221</v>
      </c>
      <c r="O68" s="1270" t="s">
        <v>19</v>
      </c>
      <c r="P68" s="1270" t="s">
        <v>19</v>
      </c>
      <c r="Q68" s="1270" t="s">
        <v>19</v>
      </c>
      <c r="R68" s="1270" t="s">
        <v>19</v>
      </c>
      <c r="S68" s="1270" t="s">
        <v>19</v>
      </c>
      <c r="T68" s="1279" t="s">
        <v>19</v>
      </c>
      <c r="U68" s="1028">
        <v>356754</v>
      </c>
      <c r="V68" s="419">
        <v>-553484</v>
      </c>
      <c r="W68" s="455">
        <v>42571</v>
      </c>
      <c r="X68" s="419">
        <v>45909</v>
      </c>
      <c r="Y68" s="419">
        <v>209523</v>
      </c>
      <c r="Z68" s="419">
        <v>-112462</v>
      </c>
      <c r="AA68" s="419">
        <v>97265</v>
      </c>
      <c r="AB68" s="419">
        <v>378134</v>
      </c>
      <c r="AC68" s="420">
        <v>-270541</v>
      </c>
      <c r="AD68" s="420">
        <v>105433</v>
      </c>
      <c r="AE68" s="420">
        <v>16633</v>
      </c>
      <c r="AF68" s="421">
        <v>241648</v>
      </c>
      <c r="AG68" s="420">
        <v>-369158</v>
      </c>
      <c r="AH68" s="419">
        <v>10637</v>
      </c>
      <c r="AI68" s="420">
        <v>719528</v>
      </c>
      <c r="AJ68" s="420">
        <v>-705858</v>
      </c>
      <c r="AK68" s="420">
        <v>21625</v>
      </c>
      <c r="AL68" s="420">
        <v>736671</v>
      </c>
      <c r="AM68" s="1237">
        <v>-542692</v>
      </c>
      <c r="AN68" s="401"/>
    </row>
    <row r="69" spans="2:40" s="1312" customFormat="1" ht="13.5">
      <c r="B69" s="1304"/>
      <c r="C69" s="1305"/>
      <c r="D69" s="1298"/>
      <c r="E69" s="1298"/>
      <c r="F69" s="1298"/>
      <c r="G69" s="1298"/>
      <c r="H69" s="1298"/>
      <c r="I69" s="1298"/>
      <c r="J69" s="1298"/>
      <c r="K69" s="1298"/>
      <c r="L69" s="1298"/>
      <c r="M69" s="1298"/>
      <c r="N69" s="1298"/>
      <c r="O69" s="1298"/>
      <c r="P69" s="1298"/>
      <c r="Q69" s="1298"/>
      <c r="R69" s="1298"/>
      <c r="S69" s="1298"/>
      <c r="T69" s="1298"/>
      <c r="U69" s="1298">
        <v>581503</v>
      </c>
      <c r="V69" s="1306"/>
      <c r="W69" s="1307"/>
      <c r="X69" s="1306"/>
      <c r="Y69" s="1306"/>
      <c r="Z69" s="1306"/>
      <c r="AA69" s="1306"/>
      <c r="AB69" s="1306"/>
      <c r="AC69" s="1308"/>
      <c r="AD69" s="1308"/>
      <c r="AE69" s="1308"/>
      <c r="AF69" s="1309"/>
      <c r="AG69" s="1308"/>
      <c r="AH69" s="1306"/>
      <c r="AI69" s="1308"/>
      <c r="AJ69" s="1308"/>
      <c r="AK69" s="1308"/>
      <c r="AL69" s="1308"/>
      <c r="AM69" s="1310"/>
      <c r="AN69" s="1311"/>
    </row>
    <row r="70" spans="2:40" ht="13.5">
      <c r="B70" s="13"/>
      <c r="C70" s="353" t="s">
        <v>23</v>
      </c>
      <c r="D70" s="1387">
        <v>-4104</v>
      </c>
      <c r="E70" s="1387">
        <v>-8476</v>
      </c>
      <c r="F70" s="1387">
        <v>923</v>
      </c>
      <c r="G70" s="1387">
        <v>-13395</v>
      </c>
      <c r="H70" s="1387">
        <v>59718</v>
      </c>
      <c r="I70" s="1387">
        <v>7392</v>
      </c>
      <c r="J70" s="1387">
        <v>-4378</v>
      </c>
      <c r="K70" s="1387">
        <v>1361</v>
      </c>
      <c r="L70" s="1387">
        <v>-3388</v>
      </c>
      <c r="M70" s="1387">
        <v>4155</v>
      </c>
      <c r="N70" s="1387">
        <v>-9995</v>
      </c>
      <c r="O70" s="1387">
        <v>-1152</v>
      </c>
      <c r="P70" s="1387">
        <v>281192</v>
      </c>
      <c r="Q70" s="1387">
        <v>-248186</v>
      </c>
      <c r="R70" s="1387">
        <v>-49388</v>
      </c>
      <c r="S70" s="1387">
        <v>17797</v>
      </c>
      <c r="T70" s="1387">
        <v>23139</v>
      </c>
      <c r="U70" s="1280" t="s">
        <v>19</v>
      </c>
      <c r="V70" s="1281" t="s">
        <v>19</v>
      </c>
      <c r="W70" s="1281" t="s">
        <v>19</v>
      </c>
      <c r="X70" s="1281" t="s">
        <v>19</v>
      </c>
      <c r="Y70" s="1281" t="s">
        <v>19</v>
      </c>
      <c r="Z70" s="1281" t="s">
        <v>19</v>
      </c>
      <c r="AA70" s="1281" t="s">
        <v>19</v>
      </c>
      <c r="AB70" s="1281" t="s">
        <v>19</v>
      </c>
      <c r="AC70" s="1282" t="s">
        <v>19</v>
      </c>
      <c r="AD70" s="1282" t="s">
        <v>19</v>
      </c>
      <c r="AE70" s="1282" t="s">
        <v>19</v>
      </c>
      <c r="AF70" s="1283" t="s">
        <v>19</v>
      </c>
      <c r="AG70" s="1282" t="s">
        <v>19</v>
      </c>
      <c r="AH70" s="1281" t="s">
        <v>19</v>
      </c>
      <c r="AI70" s="1282" t="s">
        <v>19</v>
      </c>
      <c r="AJ70" s="1282" t="s">
        <v>19</v>
      </c>
      <c r="AK70" s="1282" t="s">
        <v>19</v>
      </c>
      <c r="AL70" s="1282" t="s">
        <v>19</v>
      </c>
      <c r="AM70" s="1284" t="s">
        <v>19</v>
      </c>
      <c r="AN70" s="400"/>
    </row>
    <row r="71" spans="2:40" ht="14.25" thickBot="1">
      <c r="B71" s="14"/>
      <c r="C71" s="15" t="s">
        <v>53</v>
      </c>
      <c r="D71" s="1388">
        <v>100230</v>
      </c>
      <c r="E71" s="1388">
        <v>-17218</v>
      </c>
      <c r="F71" s="1388">
        <v>185064</v>
      </c>
      <c r="G71" s="1388">
        <v>-184110</v>
      </c>
      <c r="H71" s="1388">
        <v>-16281</v>
      </c>
      <c r="I71" s="1388">
        <v>-6570</v>
      </c>
      <c r="J71" s="1388">
        <v>160157</v>
      </c>
      <c r="K71" s="1388">
        <v>-133790</v>
      </c>
      <c r="L71" s="1388">
        <v>-123028</v>
      </c>
      <c r="M71" s="1388">
        <v>20002</v>
      </c>
      <c r="N71" s="1388">
        <v>-59665</v>
      </c>
      <c r="O71" s="1388">
        <v>16749</v>
      </c>
      <c r="P71" s="1388">
        <v>17987</v>
      </c>
      <c r="Q71" s="1388">
        <v>51413</v>
      </c>
      <c r="R71" s="1388">
        <v>-89037</v>
      </c>
      <c r="S71" s="1388">
        <v>43989</v>
      </c>
      <c r="T71" s="1389">
        <v>8379</v>
      </c>
      <c r="U71" s="1275" t="s">
        <v>19</v>
      </c>
      <c r="V71" s="1260" t="s">
        <v>19</v>
      </c>
      <c r="W71" s="1260" t="s">
        <v>19</v>
      </c>
      <c r="X71" s="1260" t="s">
        <v>19</v>
      </c>
      <c r="Y71" s="1260" t="s">
        <v>19</v>
      </c>
      <c r="Z71" s="1260" t="s">
        <v>19</v>
      </c>
      <c r="AA71" s="1260" t="s">
        <v>19</v>
      </c>
      <c r="AB71" s="1260" t="s">
        <v>19</v>
      </c>
      <c r="AC71" s="1261" t="s">
        <v>19</v>
      </c>
      <c r="AD71" s="1261" t="s">
        <v>19</v>
      </c>
      <c r="AE71" s="1261" t="s">
        <v>19</v>
      </c>
      <c r="AF71" s="1262" t="s">
        <v>19</v>
      </c>
      <c r="AG71" s="1261" t="s">
        <v>19</v>
      </c>
      <c r="AH71" s="1260" t="s">
        <v>19</v>
      </c>
      <c r="AI71" s="1261" t="s">
        <v>19</v>
      </c>
      <c r="AJ71" s="1261" t="s">
        <v>19</v>
      </c>
      <c r="AK71" s="1261" t="s">
        <v>19</v>
      </c>
      <c r="AL71" s="1261" t="s">
        <v>19</v>
      </c>
      <c r="AM71" s="1263" t="s">
        <v>19</v>
      </c>
      <c r="AN71" s="400"/>
    </row>
    <row r="72" spans="2:40" ht="13.5">
      <c r="B72" s="257">
        <v>1</v>
      </c>
      <c r="C72" s="258" t="s">
        <v>94</v>
      </c>
      <c r="D72" s="1252" t="s">
        <v>19</v>
      </c>
      <c r="E72" s="1252" t="s">
        <v>19</v>
      </c>
      <c r="F72" s="1252" t="s">
        <v>19</v>
      </c>
      <c r="G72" s="1252" t="s">
        <v>19</v>
      </c>
      <c r="H72" s="1252" t="s">
        <v>19</v>
      </c>
      <c r="I72" s="1252" t="s">
        <v>19</v>
      </c>
      <c r="J72" s="1252" t="s">
        <v>19</v>
      </c>
      <c r="K72" s="1252" t="s">
        <v>19</v>
      </c>
      <c r="L72" s="1252" t="s">
        <v>19</v>
      </c>
      <c r="M72" s="1252" t="s">
        <v>19</v>
      </c>
      <c r="N72" s="1252" t="s">
        <v>221</v>
      </c>
      <c r="O72" s="1252" t="s">
        <v>19</v>
      </c>
      <c r="P72" s="1252" t="s">
        <v>19</v>
      </c>
      <c r="Q72" s="1252" t="s">
        <v>19</v>
      </c>
      <c r="R72" s="1252" t="s">
        <v>19</v>
      </c>
      <c r="S72" s="1252" t="s">
        <v>19</v>
      </c>
      <c r="T72" s="1253" t="s">
        <v>19</v>
      </c>
      <c r="U72" s="1049">
        <v>-164143</v>
      </c>
      <c r="V72" s="1061">
        <v>-193359</v>
      </c>
      <c r="W72" s="1062">
        <v>58169</v>
      </c>
      <c r="X72" s="1061">
        <v>111297</v>
      </c>
      <c r="Y72" s="1061">
        <v>43986</v>
      </c>
      <c r="Z72" s="1061">
        <v>107831</v>
      </c>
      <c r="AA72" s="1061">
        <v>452854</v>
      </c>
      <c r="AB72" s="1061">
        <v>56883</v>
      </c>
      <c r="AC72" s="1063">
        <v>-247830</v>
      </c>
      <c r="AD72" s="1063">
        <v>-35749</v>
      </c>
      <c r="AE72" s="1063">
        <v>-74207</v>
      </c>
      <c r="AF72" s="1064">
        <v>116674</v>
      </c>
      <c r="AG72" s="1063">
        <v>-389299</v>
      </c>
      <c r="AH72" s="1061">
        <v>210953</v>
      </c>
      <c r="AI72" s="1063">
        <v>-358482</v>
      </c>
      <c r="AJ72" s="1063">
        <v>207369</v>
      </c>
      <c r="AK72" s="1063">
        <v>-195859</v>
      </c>
      <c r="AL72" s="1063">
        <v>603272</v>
      </c>
      <c r="AM72" s="1246">
        <v>28593</v>
      </c>
      <c r="AN72" s="401"/>
    </row>
    <row r="73" spans="2:40" s="1312" customFormat="1" ht="13.5">
      <c r="B73" s="1322"/>
      <c r="C73" s="1305"/>
      <c r="D73" s="1297"/>
      <c r="E73" s="1297"/>
      <c r="F73" s="1297"/>
      <c r="G73" s="1297"/>
      <c r="H73" s="1297"/>
      <c r="I73" s="1297"/>
      <c r="J73" s="1297"/>
      <c r="K73" s="1297"/>
      <c r="L73" s="1297"/>
      <c r="M73" s="1297"/>
      <c r="N73" s="1297"/>
      <c r="O73" s="1297"/>
      <c r="P73" s="1297"/>
      <c r="Q73" s="1297"/>
      <c r="R73" s="1297"/>
      <c r="S73" s="1297"/>
      <c r="T73" s="1298"/>
      <c r="U73" s="1298">
        <v>327094</v>
      </c>
      <c r="V73" s="1306"/>
      <c r="W73" s="1307"/>
      <c r="X73" s="1306"/>
      <c r="Y73" s="1306"/>
      <c r="Z73" s="1306"/>
      <c r="AA73" s="1306"/>
      <c r="AB73" s="1306"/>
      <c r="AC73" s="1308"/>
      <c r="AD73" s="1308"/>
      <c r="AE73" s="1308"/>
      <c r="AF73" s="1309"/>
      <c r="AG73" s="1308"/>
      <c r="AH73" s="1306"/>
      <c r="AI73" s="1308"/>
      <c r="AJ73" s="1308"/>
      <c r="AK73" s="1308"/>
      <c r="AL73" s="1308"/>
      <c r="AM73" s="1310"/>
      <c r="AN73" s="1311"/>
    </row>
    <row r="74" spans="2:40" ht="13.5">
      <c r="B74" s="6"/>
      <c r="C74" s="353" t="s">
        <v>29</v>
      </c>
      <c r="D74" s="1025">
        <v>24069</v>
      </c>
      <c r="E74" s="1025">
        <v>8702</v>
      </c>
      <c r="F74" s="1025">
        <v>68118</v>
      </c>
      <c r="G74" s="1025">
        <v>30711</v>
      </c>
      <c r="H74" s="1025">
        <v>-66950</v>
      </c>
      <c r="I74" s="1025">
        <v>-54609</v>
      </c>
      <c r="J74" s="1025">
        <v>67481</v>
      </c>
      <c r="K74" s="1025">
        <v>49453</v>
      </c>
      <c r="L74" s="1025">
        <v>-55383</v>
      </c>
      <c r="M74" s="1025">
        <v>9709</v>
      </c>
      <c r="N74" s="1025">
        <v>2675</v>
      </c>
      <c r="O74" s="1025">
        <v>28881</v>
      </c>
      <c r="P74" s="1025">
        <v>-32777</v>
      </c>
      <c r="Q74" s="1025">
        <v>-11113</v>
      </c>
      <c r="R74" s="1025">
        <v>-4464</v>
      </c>
      <c r="S74" s="1025">
        <v>-45812</v>
      </c>
      <c r="T74" s="1055">
        <v>15846</v>
      </c>
      <c r="U74" s="1281" t="s">
        <v>19</v>
      </c>
      <c r="V74" s="1281" t="s">
        <v>19</v>
      </c>
      <c r="W74" s="1281" t="s">
        <v>19</v>
      </c>
      <c r="X74" s="1281" t="s">
        <v>19</v>
      </c>
      <c r="Y74" s="1281" t="s">
        <v>19</v>
      </c>
      <c r="Z74" s="1281" t="s">
        <v>19</v>
      </c>
      <c r="AA74" s="1281" t="s">
        <v>19</v>
      </c>
      <c r="AB74" s="1281" t="s">
        <v>19</v>
      </c>
      <c r="AC74" s="1282" t="s">
        <v>19</v>
      </c>
      <c r="AD74" s="1282" t="s">
        <v>19</v>
      </c>
      <c r="AE74" s="1282" t="s">
        <v>19</v>
      </c>
      <c r="AF74" s="1283" t="s">
        <v>19</v>
      </c>
      <c r="AG74" s="1282" t="s">
        <v>19</v>
      </c>
      <c r="AH74" s="1281" t="s">
        <v>19</v>
      </c>
      <c r="AI74" s="1282" t="s">
        <v>19</v>
      </c>
      <c r="AJ74" s="1282" t="s">
        <v>19</v>
      </c>
      <c r="AK74" s="1282" t="s">
        <v>19</v>
      </c>
      <c r="AL74" s="1282" t="s">
        <v>19</v>
      </c>
      <c r="AM74" s="1284" t="s">
        <v>19</v>
      </c>
      <c r="AN74" s="400"/>
    </row>
    <row r="75" spans="2:40" ht="13.5">
      <c r="B75" s="13"/>
      <c r="C75" s="7" t="s">
        <v>30</v>
      </c>
      <c r="D75" s="1024">
        <v>41691</v>
      </c>
      <c r="E75" s="1024">
        <v>97725</v>
      </c>
      <c r="F75" s="1024">
        <v>-11360</v>
      </c>
      <c r="G75" s="1024">
        <v>-926</v>
      </c>
      <c r="H75" s="1024">
        <v>79266</v>
      </c>
      <c r="I75" s="1024">
        <v>-194122</v>
      </c>
      <c r="J75" s="1024">
        <v>70891</v>
      </c>
      <c r="K75" s="1024">
        <v>-112119</v>
      </c>
      <c r="L75" s="1024">
        <v>34316</v>
      </c>
      <c r="M75" s="1024">
        <v>21373</v>
      </c>
      <c r="N75" s="1024">
        <v>2703</v>
      </c>
      <c r="O75" s="1024">
        <v>8788</v>
      </c>
      <c r="P75" s="1024">
        <v>42036</v>
      </c>
      <c r="Q75" s="1024">
        <v>-72458</v>
      </c>
      <c r="R75" s="1024">
        <v>31064</v>
      </c>
      <c r="S75" s="1024">
        <v>-66148</v>
      </c>
      <c r="T75" s="1024">
        <v>48944</v>
      </c>
      <c r="U75" s="1285" t="s">
        <v>19</v>
      </c>
      <c r="V75" s="1260" t="s">
        <v>19</v>
      </c>
      <c r="W75" s="1260" t="s">
        <v>19</v>
      </c>
      <c r="X75" s="1260" t="s">
        <v>19</v>
      </c>
      <c r="Y75" s="1260" t="s">
        <v>19</v>
      </c>
      <c r="Z75" s="1260" t="s">
        <v>19</v>
      </c>
      <c r="AA75" s="1260" t="s">
        <v>19</v>
      </c>
      <c r="AB75" s="1260" t="s">
        <v>19</v>
      </c>
      <c r="AC75" s="1261" t="s">
        <v>19</v>
      </c>
      <c r="AD75" s="1261" t="s">
        <v>19</v>
      </c>
      <c r="AE75" s="1261" t="s">
        <v>19</v>
      </c>
      <c r="AF75" s="1262" t="s">
        <v>19</v>
      </c>
      <c r="AG75" s="1261" t="s">
        <v>19</v>
      </c>
      <c r="AH75" s="1260" t="s">
        <v>19</v>
      </c>
      <c r="AI75" s="1261" t="s">
        <v>19</v>
      </c>
      <c r="AJ75" s="1261" t="s">
        <v>19</v>
      </c>
      <c r="AK75" s="1261" t="s">
        <v>19</v>
      </c>
      <c r="AL75" s="1261" t="s">
        <v>19</v>
      </c>
      <c r="AM75" s="1263" t="s">
        <v>19</v>
      </c>
      <c r="AN75" s="400"/>
    </row>
    <row r="76" spans="2:40" ht="13.5">
      <c r="B76" s="13"/>
      <c r="C76" s="7" t="s">
        <v>31</v>
      </c>
      <c r="D76" s="1024">
        <v>-40674</v>
      </c>
      <c r="E76" s="1024">
        <v>-956</v>
      </c>
      <c r="F76" s="1024">
        <v>-22248</v>
      </c>
      <c r="G76" s="1024">
        <v>20298</v>
      </c>
      <c r="H76" s="1024">
        <v>-54103</v>
      </c>
      <c r="I76" s="1024">
        <v>96959</v>
      </c>
      <c r="J76" s="1024">
        <v>28868</v>
      </c>
      <c r="K76" s="1024">
        <v>-31808</v>
      </c>
      <c r="L76" s="1024">
        <v>-55143</v>
      </c>
      <c r="M76" s="1024">
        <v>23297</v>
      </c>
      <c r="N76" s="1024">
        <v>9982</v>
      </c>
      <c r="O76" s="1024">
        <v>-27345</v>
      </c>
      <c r="P76" s="1024">
        <v>-40040</v>
      </c>
      <c r="Q76" s="1024">
        <v>55418</v>
      </c>
      <c r="R76" s="1024">
        <v>-41673</v>
      </c>
      <c r="S76" s="1024">
        <v>-23444</v>
      </c>
      <c r="T76" s="1024">
        <v>23990</v>
      </c>
      <c r="U76" s="1285" t="s">
        <v>19</v>
      </c>
      <c r="V76" s="1260" t="s">
        <v>19</v>
      </c>
      <c r="W76" s="1260" t="s">
        <v>19</v>
      </c>
      <c r="X76" s="1260" t="s">
        <v>19</v>
      </c>
      <c r="Y76" s="1260" t="s">
        <v>19</v>
      </c>
      <c r="Z76" s="1260" t="s">
        <v>19</v>
      </c>
      <c r="AA76" s="1260" t="s">
        <v>19</v>
      </c>
      <c r="AB76" s="1260" t="s">
        <v>19</v>
      </c>
      <c r="AC76" s="1261" t="s">
        <v>19</v>
      </c>
      <c r="AD76" s="1261" t="s">
        <v>19</v>
      </c>
      <c r="AE76" s="1261" t="s">
        <v>19</v>
      </c>
      <c r="AF76" s="1262" t="s">
        <v>19</v>
      </c>
      <c r="AG76" s="1261" t="s">
        <v>19</v>
      </c>
      <c r="AH76" s="1260" t="s">
        <v>19</v>
      </c>
      <c r="AI76" s="1261" t="s">
        <v>241</v>
      </c>
      <c r="AJ76" s="1261" t="s">
        <v>19</v>
      </c>
      <c r="AK76" s="1261" t="s">
        <v>19</v>
      </c>
      <c r="AL76" s="1261" t="s">
        <v>19</v>
      </c>
      <c r="AM76" s="1263" t="s">
        <v>19</v>
      </c>
      <c r="AN76" s="400"/>
    </row>
    <row r="77" spans="2:40" ht="13.5">
      <c r="B77" s="10"/>
      <c r="C77" s="8" t="s">
        <v>32</v>
      </c>
      <c r="D77" s="385">
        <v>-6644</v>
      </c>
      <c r="E77" s="385">
        <v>-3576</v>
      </c>
      <c r="F77" s="385">
        <v>2343</v>
      </c>
      <c r="G77" s="385">
        <v>118111</v>
      </c>
      <c r="H77" s="385">
        <v>-7157</v>
      </c>
      <c r="I77" s="385">
        <v>-31770</v>
      </c>
      <c r="J77" s="385">
        <v>-26103</v>
      </c>
      <c r="K77" s="385">
        <v>125476</v>
      </c>
      <c r="L77" s="385">
        <v>-116987</v>
      </c>
      <c r="M77" s="385">
        <v>8175</v>
      </c>
      <c r="N77" s="385">
        <v>8196</v>
      </c>
      <c r="O77" s="385">
        <v>13681</v>
      </c>
      <c r="P77" s="385">
        <v>-5440</v>
      </c>
      <c r="Q77" s="385">
        <v>62241</v>
      </c>
      <c r="R77" s="385">
        <v>-44255</v>
      </c>
      <c r="S77" s="385">
        <v>44031</v>
      </c>
      <c r="T77" s="385">
        <v>-85454</v>
      </c>
      <c r="U77" s="1295" t="s">
        <v>19</v>
      </c>
      <c r="V77" s="1264" t="s">
        <v>19</v>
      </c>
      <c r="W77" s="1264" t="s">
        <v>19</v>
      </c>
      <c r="X77" s="1264" t="s">
        <v>19</v>
      </c>
      <c r="Y77" s="1264" t="s">
        <v>19</v>
      </c>
      <c r="Z77" s="1264" t="s">
        <v>19</v>
      </c>
      <c r="AA77" s="1264" t="s">
        <v>19</v>
      </c>
      <c r="AB77" s="1264" t="s">
        <v>19</v>
      </c>
      <c r="AC77" s="1265" t="s">
        <v>19</v>
      </c>
      <c r="AD77" s="1265" t="s">
        <v>19</v>
      </c>
      <c r="AE77" s="1265" t="s">
        <v>19</v>
      </c>
      <c r="AF77" s="1266" t="s">
        <v>19</v>
      </c>
      <c r="AG77" s="1265" t="s">
        <v>19</v>
      </c>
      <c r="AH77" s="1264" t="s">
        <v>19</v>
      </c>
      <c r="AI77" s="1265" t="s">
        <v>19</v>
      </c>
      <c r="AJ77" s="1265" t="s">
        <v>19</v>
      </c>
      <c r="AK77" s="1265" t="s">
        <v>19</v>
      </c>
      <c r="AL77" s="1265" t="s">
        <v>19</v>
      </c>
      <c r="AM77" s="1267" t="s">
        <v>19</v>
      </c>
      <c r="AN77" s="400"/>
    </row>
    <row r="78" spans="2:40" ht="13.5">
      <c r="B78" s="3">
        <v>2</v>
      </c>
      <c r="C78" s="4" t="s">
        <v>33</v>
      </c>
      <c r="D78" s="367">
        <v>-86</v>
      </c>
      <c r="E78" s="367">
        <v>-10361</v>
      </c>
      <c r="F78" s="367">
        <v>25154</v>
      </c>
      <c r="G78" s="367">
        <v>1958</v>
      </c>
      <c r="H78" s="367">
        <v>-29070</v>
      </c>
      <c r="I78" s="367">
        <v>-12170</v>
      </c>
      <c r="J78" s="367">
        <v>-16301</v>
      </c>
      <c r="K78" s="367">
        <v>-17135</v>
      </c>
      <c r="L78" s="367">
        <v>91781</v>
      </c>
      <c r="M78" s="367">
        <v>-151137</v>
      </c>
      <c r="N78" s="367">
        <v>63537</v>
      </c>
      <c r="O78" s="367">
        <v>-22994</v>
      </c>
      <c r="P78" s="367">
        <v>24264</v>
      </c>
      <c r="Q78" s="367">
        <v>10121</v>
      </c>
      <c r="R78" s="367">
        <v>-30185</v>
      </c>
      <c r="S78" s="367">
        <v>14925</v>
      </c>
      <c r="T78" s="367">
        <v>-24932</v>
      </c>
      <c r="U78" s="367">
        <v>19384</v>
      </c>
      <c r="V78" s="366">
        <v>-17750</v>
      </c>
      <c r="W78" s="367">
        <v>26835</v>
      </c>
      <c r="X78" s="366">
        <v>80352</v>
      </c>
      <c r="Y78" s="366">
        <v>-69291</v>
      </c>
      <c r="Z78" s="366">
        <v>-47367</v>
      </c>
      <c r="AA78" s="366">
        <v>48565</v>
      </c>
      <c r="AB78" s="366">
        <v>63080</v>
      </c>
      <c r="AC78" s="407">
        <v>14695</v>
      </c>
      <c r="AD78" s="407">
        <v>-43104</v>
      </c>
      <c r="AE78" s="407">
        <v>57903</v>
      </c>
      <c r="AF78" s="412">
        <v>-10256</v>
      </c>
      <c r="AG78" s="407">
        <v>3971</v>
      </c>
      <c r="AH78" s="366">
        <v>-17322</v>
      </c>
      <c r="AI78" s="407">
        <v>-5576</v>
      </c>
      <c r="AJ78" s="407">
        <v>31311</v>
      </c>
      <c r="AK78" s="407">
        <v>4273</v>
      </c>
      <c r="AL78" s="407">
        <v>102422</v>
      </c>
      <c r="AM78" s="1247">
        <v>-8656</v>
      </c>
      <c r="AN78" s="404"/>
    </row>
    <row r="79" spans="2:40" ht="13.5">
      <c r="B79" s="3">
        <v>3</v>
      </c>
      <c r="C79" s="4" t="s">
        <v>42</v>
      </c>
      <c r="D79" s="365">
        <v>-25196</v>
      </c>
      <c r="E79" s="365">
        <v>-2415</v>
      </c>
      <c r="F79" s="365">
        <v>-820</v>
      </c>
      <c r="G79" s="365">
        <v>-719</v>
      </c>
      <c r="H79" s="365">
        <v>-1137</v>
      </c>
      <c r="I79" s="365">
        <v>-1084</v>
      </c>
      <c r="J79" s="365">
        <v>-386</v>
      </c>
      <c r="K79" s="365">
        <v>-401</v>
      </c>
      <c r="L79" s="365">
        <v>-499</v>
      </c>
      <c r="M79" s="365">
        <v>-796</v>
      </c>
      <c r="N79" s="365">
        <v>-893</v>
      </c>
      <c r="O79" s="365">
        <v>2429</v>
      </c>
      <c r="P79" s="365">
        <v>11099</v>
      </c>
      <c r="Q79" s="365">
        <v>-400</v>
      </c>
      <c r="R79" s="365">
        <v>-12863</v>
      </c>
      <c r="S79" s="365">
        <v>26238</v>
      </c>
      <c r="T79" s="365">
        <v>9965</v>
      </c>
      <c r="U79" s="365">
        <v>65467</v>
      </c>
      <c r="V79" s="351">
        <v>-39667</v>
      </c>
      <c r="W79" s="365">
        <v>19696</v>
      </c>
      <c r="X79" s="351">
        <v>-11927</v>
      </c>
      <c r="Y79" s="351">
        <v>-14660</v>
      </c>
      <c r="Z79" s="351">
        <v>-7397</v>
      </c>
      <c r="AA79" s="351">
        <v>3500</v>
      </c>
      <c r="AB79" s="351">
        <v>987</v>
      </c>
      <c r="AC79" s="1391">
        <v>2812</v>
      </c>
      <c r="AD79" s="1391">
        <v>-4092</v>
      </c>
      <c r="AE79" s="1391">
        <v>16487</v>
      </c>
      <c r="AF79" s="412">
        <v>-19951</v>
      </c>
      <c r="AG79" s="407">
        <v>1484</v>
      </c>
      <c r="AH79" s="366">
        <v>3118</v>
      </c>
      <c r="AI79" s="407">
        <v>-3488</v>
      </c>
      <c r="AJ79" s="407">
        <v>79703</v>
      </c>
      <c r="AK79" s="407">
        <v>-10550</v>
      </c>
      <c r="AL79" s="407">
        <v>115549</v>
      </c>
      <c r="AM79" s="1247">
        <v>-146901</v>
      </c>
      <c r="AN79" s="402"/>
    </row>
    <row r="80" spans="2:40" ht="13.5">
      <c r="B80" s="3">
        <v>4</v>
      </c>
      <c r="C80" s="4" t="s">
        <v>44</v>
      </c>
      <c r="D80" s="365">
        <v>-3928</v>
      </c>
      <c r="E80" s="365">
        <v>6498</v>
      </c>
      <c r="F80" s="365">
        <v>37507</v>
      </c>
      <c r="G80" s="365">
        <v>53266</v>
      </c>
      <c r="H80" s="365">
        <v>28557</v>
      </c>
      <c r="I80" s="365">
        <v>-48143</v>
      </c>
      <c r="J80" s="365">
        <v>-13463</v>
      </c>
      <c r="K80" s="365">
        <v>23023</v>
      </c>
      <c r="L80" s="365">
        <v>90210</v>
      </c>
      <c r="M80" s="365">
        <v>-42094</v>
      </c>
      <c r="N80" s="365">
        <v>-21795</v>
      </c>
      <c r="O80" s="365">
        <v>64429</v>
      </c>
      <c r="P80" s="365">
        <v>-24753</v>
      </c>
      <c r="Q80" s="365">
        <v>4486</v>
      </c>
      <c r="R80" s="365">
        <v>-16890</v>
      </c>
      <c r="S80" s="365">
        <v>-19486</v>
      </c>
      <c r="T80" s="365">
        <v>26424</v>
      </c>
      <c r="U80" s="365">
        <v>17999</v>
      </c>
      <c r="V80" s="351">
        <v>-59981</v>
      </c>
      <c r="W80" s="365">
        <v>-55423</v>
      </c>
      <c r="X80" s="351">
        <v>65552</v>
      </c>
      <c r="Y80" s="351">
        <v>-42951</v>
      </c>
      <c r="Z80" s="351">
        <v>-554</v>
      </c>
      <c r="AA80" s="351">
        <v>26146</v>
      </c>
      <c r="AB80" s="351">
        <v>53842</v>
      </c>
      <c r="AC80" s="1391">
        <v>-51935</v>
      </c>
      <c r="AD80" s="1391">
        <v>-29012</v>
      </c>
      <c r="AE80" s="1391">
        <v>-13273</v>
      </c>
      <c r="AF80" s="412">
        <v>132024</v>
      </c>
      <c r="AG80" s="407">
        <v>-118825</v>
      </c>
      <c r="AH80" s="366">
        <v>28830</v>
      </c>
      <c r="AI80" s="407">
        <v>-29241</v>
      </c>
      <c r="AJ80" s="407">
        <v>-19797</v>
      </c>
      <c r="AK80" s="407">
        <v>92429</v>
      </c>
      <c r="AL80" s="407">
        <v>25319</v>
      </c>
      <c r="AM80" s="1247">
        <v>-38271</v>
      </c>
      <c r="AN80" s="402"/>
    </row>
    <row r="81" spans="2:40" ht="13.5">
      <c r="B81" s="3">
        <v>5</v>
      </c>
      <c r="C81" s="4" t="s">
        <v>45</v>
      </c>
      <c r="D81" s="365">
        <v>104841</v>
      </c>
      <c r="E81" s="365">
        <v>63182</v>
      </c>
      <c r="F81" s="365">
        <v>-105000</v>
      </c>
      <c r="G81" s="365">
        <v>30053</v>
      </c>
      <c r="H81" s="365">
        <v>25966</v>
      </c>
      <c r="I81" s="365">
        <v>-37532</v>
      </c>
      <c r="J81" s="365">
        <v>51552</v>
      </c>
      <c r="K81" s="365">
        <v>-11107</v>
      </c>
      <c r="L81" s="365">
        <v>3593</v>
      </c>
      <c r="M81" s="365">
        <v>419</v>
      </c>
      <c r="N81" s="365">
        <v>262</v>
      </c>
      <c r="O81" s="365">
        <v>-17692</v>
      </c>
      <c r="P81" s="365">
        <v>40927</v>
      </c>
      <c r="Q81" s="365">
        <v>31172</v>
      </c>
      <c r="R81" s="365">
        <v>-21061</v>
      </c>
      <c r="S81" s="365">
        <v>-110304</v>
      </c>
      <c r="T81" s="365">
        <v>-4426</v>
      </c>
      <c r="U81" s="365">
        <v>17168</v>
      </c>
      <c r="V81" s="351">
        <v>-11689</v>
      </c>
      <c r="W81" s="365">
        <v>-21540</v>
      </c>
      <c r="X81" s="351">
        <v>-12502</v>
      </c>
      <c r="Y81" s="351">
        <v>9419</v>
      </c>
      <c r="Z81" s="351">
        <v>65266</v>
      </c>
      <c r="AA81" s="351">
        <v>1980</v>
      </c>
      <c r="AB81" s="351">
        <v>8470</v>
      </c>
      <c r="AC81" s="1391">
        <v>-76229</v>
      </c>
      <c r="AD81" s="1391">
        <v>19585</v>
      </c>
      <c r="AE81" s="1391">
        <v>36758</v>
      </c>
      <c r="AF81" s="412">
        <v>42465</v>
      </c>
      <c r="AG81" s="407">
        <v>-68218</v>
      </c>
      <c r="AH81" s="366">
        <v>69670</v>
      </c>
      <c r="AI81" s="407">
        <v>-49676</v>
      </c>
      <c r="AJ81" s="407">
        <v>-22486</v>
      </c>
      <c r="AK81" s="407">
        <v>-28985</v>
      </c>
      <c r="AL81" s="407">
        <v>102086</v>
      </c>
      <c r="AM81" s="1247">
        <v>7901</v>
      </c>
      <c r="AN81" s="402"/>
    </row>
    <row r="82" spans="2:40" ht="14.25" thickBot="1">
      <c r="B82" s="32">
        <v>6</v>
      </c>
      <c r="C82" s="33" t="s">
        <v>64</v>
      </c>
      <c r="D82" s="396">
        <v>15842</v>
      </c>
      <c r="E82" s="396">
        <v>31975</v>
      </c>
      <c r="F82" s="396">
        <v>-12866</v>
      </c>
      <c r="G82" s="396">
        <v>-5732</v>
      </c>
      <c r="H82" s="396">
        <v>6330</v>
      </c>
      <c r="I82" s="396">
        <v>8350</v>
      </c>
      <c r="J82" s="396">
        <v>5559</v>
      </c>
      <c r="K82" s="396">
        <v>71492</v>
      </c>
      <c r="L82" s="396">
        <v>-56517</v>
      </c>
      <c r="M82" s="396">
        <v>27244</v>
      </c>
      <c r="N82" s="396">
        <v>111457</v>
      </c>
      <c r="O82" s="396">
        <v>-90393</v>
      </c>
      <c r="P82" s="396">
        <v>41145</v>
      </c>
      <c r="Q82" s="396">
        <v>168326</v>
      </c>
      <c r="R82" s="396">
        <v>-202671</v>
      </c>
      <c r="S82" s="396">
        <v>74811</v>
      </c>
      <c r="T82" s="396">
        <v>79889</v>
      </c>
      <c r="U82" s="396">
        <v>-130219</v>
      </c>
      <c r="V82" s="395">
        <v>47928</v>
      </c>
      <c r="W82" s="396">
        <v>29062</v>
      </c>
      <c r="X82" s="395">
        <v>29093</v>
      </c>
      <c r="Y82" s="395">
        <v>-33580</v>
      </c>
      <c r="Z82" s="395">
        <v>108959</v>
      </c>
      <c r="AA82" s="395">
        <v>-142531</v>
      </c>
      <c r="AB82" s="395">
        <v>39237</v>
      </c>
      <c r="AC82" s="1392">
        <v>-48082</v>
      </c>
      <c r="AD82" s="1392">
        <v>18953</v>
      </c>
      <c r="AE82" s="1392">
        <v>51583</v>
      </c>
      <c r="AF82" s="368">
        <v>-22674</v>
      </c>
      <c r="AG82" s="410">
        <v>-70268</v>
      </c>
      <c r="AH82" s="368">
        <v>88376</v>
      </c>
      <c r="AI82" s="410">
        <v>54563</v>
      </c>
      <c r="AJ82" s="410">
        <v>-50264</v>
      </c>
      <c r="AK82" s="410">
        <v>98727</v>
      </c>
      <c r="AL82" s="410">
        <v>255445</v>
      </c>
      <c r="AM82" s="1248">
        <v>158878</v>
      </c>
      <c r="AN82" s="402"/>
    </row>
    <row r="83" spans="2:40" ht="14.25" thickBot="1">
      <c r="B83" s="102"/>
      <c r="C83" s="90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3"/>
      <c r="W83" s="394"/>
      <c r="X83" s="393"/>
      <c r="Y83" s="393"/>
      <c r="Z83" s="393"/>
      <c r="AA83" s="393"/>
      <c r="AB83" s="393"/>
      <c r="AC83" s="408"/>
      <c r="AD83" s="408"/>
      <c r="AE83" s="408"/>
      <c r="AF83" s="413"/>
      <c r="AG83" s="408"/>
      <c r="AH83" s="393"/>
      <c r="AI83" s="408"/>
      <c r="AJ83" s="408"/>
      <c r="AK83" s="408"/>
      <c r="AL83" s="408"/>
      <c r="AM83" s="1249"/>
      <c r="AN83" s="404"/>
    </row>
    <row r="84" spans="2:40" ht="13.5">
      <c r="B84" s="257"/>
      <c r="C84" s="1402" t="s">
        <v>121</v>
      </c>
      <c r="D84" s="370">
        <f aca="true" t="shared" si="0" ref="D84:M84">SUM(D6,D12,D16,D24,D31,D32,D35,D45,D49,D55,D59,D64,D65,D70)</f>
        <v>326730</v>
      </c>
      <c r="E84" s="370">
        <f t="shared" si="0"/>
        <v>-149236</v>
      </c>
      <c r="F84" s="370">
        <f t="shared" si="0"/>
        <v>363544</v>
      </c>
      <c r="G84" s="370">
        <f t="shared" si="0"/>
        <v>447746</v>
      </c>
      <c r="H84" s="370">
        <f t="shared" si="0"/>
        <v>690288</v>
      </c>
      <c r="I84" s="370">
        <f t="shared" si="0"/>
        <v>-209217</v>
      </c>
      <c r="J84" s="370">
        <f t="shared" si="0"/>
        <v>161739</v>
      </c>
      <c r="K84" s="370">
        <f t="shared" si="0"/>
        <v>580697</v>
      </c>
      <c r="L84" s="370">
        <f t="shared" si="0"/>
        <v>-465250</v>
      </c>
      <c r="M84" s="370">
        <f t="shared" si="0"/>
        <v>-282602</v>
      </c>
      <c r="N84" s="370">
        <f aca="true" t="shared" si="1" ref="N84:S84">SUM(N6,N12,N16,N24,N31,N32,N35,N45,N49,N55,N59,N64,N65,N70)</f>
        <v>207400</v>
      </c>
      <c r="O84" s="370">
        <f t="shared" si="1"/>
        <v>178384</v>
      </c>
      <c r="P84" s="370">
        <f t="shared" si="1"/>
        <v>2278233</v>
      </c>
      <c r="Q84" s="370">
        <f t="shared" si="1"/>
        <v>139578</v>
      </c>
      <c r="R84" s="370">
        <f t="shared" si="1"/>
        <v>-1262664</v>
      </c>
      <c r="S84" s="370">
        <f t="shared" si="1"/>
        <v>-1075932</v>
      </c>
      <c r="T84" s="370">
        <f>SUM(T6,T12,T16,T24,T31,T32,T35,T45,T49,T55,T59,T62,T70)</f>
        <v>3248670</v>
      </c>
      <c r="U84" s="370">
        <f>SUM(U4,U11,U16,U22,U31,U32,U35,U43,U47,U53,U59,U62,U68)</f>
        <v>2029336</v>
      </c>
      <c r="V84" s="369">
        <f>SUM(V4,V11,V14,V22,V31,V32,V33,V43,V47,V53,V59,V62,V68)</f>
        <v>-4744401</v>
      </c>
      <c r="W84" s="370">
        <f>SUM(W4,W11,W14,W22,W31,W32,W33,W43,W47,W53,W59,W62,W68)</f>
        <v>-820443</v>
      </c>
      <c r="X84" s="369">
        <f>SUM(X4,X11,X14,X22,X31,X32,X33,X43,X47,X53,X57,X62,X68)</f>
        <v>-353784</v>
      </c>
      <c r="Y84" s="369">
        <f>SUM(Y4,Y11,Y14,Y22,Y31,Y32,Y33,Y43,Y47,Y53,Y57,Y62,Y68)</f>
        <v>1328876</v>
      </c>
      <c r="Z84" s="369">
        <f>SUM(Z4,Z11,Z14,Z22,Z31,Z32,Z33,Z43,Z47,Z53,Z57,Z62,Z68)</f>
        <v>691308</v>
      </c>
      <c r="AA84" s="369">
        <f>SUM(AA4,AA11,AA14,AA22,AA31:AA33,AA43,AA47,AA53,AA57,AA62,AA68)</f>
        <v>2879855</v>
      </c>
      <c r="AB84" s="369">
        <f aca="true" t="shared" si="2" ref="AB84:AI84">SUM(AB4,AB11,AB14,AB22,AB31:AB33,AB43,AB47,AB53,AB57,AB62,AB68)</f>
        <v>333073</v>
      </c>
      <c r="AC84" s="409">
        <f t="shared" si="2"/>
        <v>-1118983</v>
      </c>
      <c r="AD84" s="409">
        <f t="shared" si="2"/>
        <v>52266</v>
      </c>
      <c r="AE84" s="409">
        <f t="shared" si="2"/>
        <v>-1423008</v>
      </c>
      <c r="AF84" s="372">
        <f t="shared" si="2"/>
        <v>1683773</v>
      </c>
      <c r="AG84" s="409">
        <f>SUM(AG4,AG11,AG14,AG22,AG31:AG33,AG43,AG47,AG53,AG57,AG62,AG68)</f>
        <v>-2680276</v>
      </c>
      <c r="AH84" s="369">
        <f>SUM(AH4,AH11,AH14,AH22,AH31:AH33,AH43,AH47,AH53,AH57,AH62,AH68)</f>
        <v>730278</v>
      </c>
      <c r="AI84" s="409">
        <f t="shared" si="2"/>
        <v>153431</v>
      </c>
      <c r="AJ84" s="409">
        <f>SUM(AJ4,AJ11,AJ14,AJ22,AJ31:AJ33,AJ43,AJ47,AJ53,AJ57,AJ62,AJ68)</f>
        <v>-87397</v>
      </c>
      <c r="AK84" s="409">
        <f>SUM(AK4,AK11,AK14,AK22,AK31:AK33,AK43,AK47,AK53,AK57,AK62,AK68)</f>
        <v>1407833</v>
      </c>
      <c r="AL84" s="409">
        <v>8807617</v>
      </c>
      <c r="AM84" s="1250">
        <f>SUM(AM4,AM11,AM14,AM22,AM31:AM33,AM43,AM47,AM53,AM57,AM62,AM68)</f>
        <v>-2129920</v>
      </c>
      <c r="AN84" s="405"/>
    </row>
    <row r="85" spans="2:40" s="1074" customFormat="1" ht="14.25" thickBot="1">
      <c r="B85" s="1092"/>
      <c r="C85" s="1403"/>
      <c r="D85" s="1390"/>
      <c r="E85" s="1390"/>
      <c r="F85" s="1390"/>
      <c r="G85" s="1390"/>
      <c r="H85" s="1390"/>
      <c r="I85" s="1390"/>
      <c r="J85" s="1390"/>
      <c r="K85" s="1390"/>
      <c r="L85" s="1390"/>
      <c r="M85" s="1390"/>
      <c r="N85" s="1390"/>
      <c r="O85" s="1390"/>
      <c r="P85" s="1390"/>
      <c r="Q85" s="1390"/>
      <c r="R85" s="1390"/>
      <c r="S85" s="1390"/>
      <c r="T85" s="1390">
        <f>SUM(T6,T12,T16,T24,T31,T32,T35,T45,T49,T55,T59,T63,T70)</f>
        <v>2602118</v>
      </c>
      <c r="U85" s="1390">
        <f>SUM(U5,U11,U16,U23,U31,U32,U35,U44,U48,U54,U59,U62,U69)</f>
        <v>8444623</v>
      </c>
      <c r="V85" s="1393">
        <f>SUM(V4,V11,V15,V22,V31,V32,V34,V43,V47,V53,V59,V62,V68)</f>
        <v>-1368873</v>
      </c>
      <c r="W85" s="1394"/>
      <c r="X85" s="1395">
        <f>SUM(X4,X11,X14,X22,X31,X32,X33,X43,X47,X53,X58,X62,X68)</f>
        <v>-21264</v>
      </c>
      <c r="Y85" s="1396"/>
      <c r="Z85" s="1396">
        <f>SUM(Z4,Z11,Z15,Z22,Z31:Z33,Z43,Z47,Z53,Z57,Z62,Z68)</f>
        <v>1700517</v>
      </c>
      <c r="AA85" s="1396"/>
      <c r="AB85" s="1396"/>
      <c r="AC85" s="1394"/>
      <c r="AD85" s="1394"/>
      <c r="AE85" s="1394"/>
      <c r="AF85" s="1395"/>
      <c r="AG85" s="1394"/>
      <c r="AH85" s="1396"/>
      <c r="AI85" s="1394"/>
      <c r="AJ85" s="1394"/>
      <c r="AK85" s="1394"/>
      <c r="AL85" s="1394"/>
      <c r="AM85" s="1397"/>
      <c r="AN85" s="1072"/>
    </row>
    <row r="86" spans="2:40" ht="13.5">
      <c r="B86" s="257"/>
      <c r="C86" s="1402" t="s">
        <v>71</v>
      </c>
      <c r="D86" s="370">
        <f aca="true" t="shared" si="3" ref="D86:M86">SUM(D7:D10,D13,D17:D21,D25:D30,D36:D42,D46,D50:D52,D56,D60:D61,D66:D67,D71,D74:D82)</f>
        <v>568377</v>
      </c>
      <c r="E86" s="370">
        <f t="shared" si="3"/>
        <v>32010</v>
      </c>
      <c r="F86" s="370">
        <f t="shared" si="3"/>
        <v>415513</v>
      </c>
      <c r="G86" s="370">
        <f t="shared" si="3"/>
        <v>645385</v>
      </c>
      <c r="H86" s="370">
        <f t="shared" si="3"/>
        <v>-419658</v>
      </c>
      <c r="I86" s="370">
        <f t="shared" si="3"/>
        <v>-55163</v>
      </c>
      <c r="J86" s="370">
        <f t="shared" si="3"/>
        <v>367108</v>
      </c>
      <c r="K86" s="370">
        <f t="shared" si="3"/>
        <v>250529</v>
      </c>
      <c r="L86" s="370">
        <f t="shared" si="3"/>
        <v>-14866</v>
      </c>
      <c r="M86" s="370">
        <f t="shared" si="3"/>
        <v>35467</v>
      </c>
      <c r="N86" s="370">
        <f aca="true" t="shared" si="4" ref="N86:S86">SUM(N7:N10,N13,N17:N21,N25:N30,N36:N42,N46,N50:N52,N56,N60:N61,N66:N67,N71,N74:N82)</f>
        <v>156892</v>
      </c>
      <c r="O86" s="370">
        <f t="shared" si="4"/>
        <v>92373</v>
      </c>
      <c r="P86" s="370">
        <f t="shared" si="4"/>
        <v>828061</v>
      </c>
      <c r="Q86" s="370">
        <f t="shared" si="4"/>
        <v>753487</v>
      </c>
      <c r="R86" s="370">
        <f t="shared" si="4"/>
        <v>-1092772</v>
      </c>
      <c r="S86" s="370">
        <f t="shared" si="4"/>
        <v>-891349</v>
      </c>
      <c r="T86" s="370">
        <f>SUM(T7:T10,T13,T17:T21,T25:T30,T36:T42,T46,T50:T52,T56,T60:T61,T71,T74:T82)</f>
        <v>226790</v>
      </c>
      <c r="U86" s="370">
        <f>SUM(U17:U21,U36:U42,U60:U61,U72,U78:U82)</f>
        <v>-345021</v>
      </c>
      <c r="V86" s="369">
        <f>SUM(V21,V60:V61,V72,V78:V82)</f>
        <v>-237887</v>
      </c>
      <c r="W86" s="371">
        <f>SUM(W21,W60:W61,W72,W78:W82)</f>
        <v>47672</v>
      </c>
      <c r="X86" s="372">
        <f>SUM(X21,X72,X78:X82)</f>
        <v>276827</v>
      </c>
      <c r="Y86" s="369">
        <f>SUM(Y21,Y72,Y78:Y82)</f>
        <v>-60377</v>
      </c>
      <c r="Z86" s="369">
        <f>SUM(Z72,Z78:Z82)</f>
        <v>226738</v>
      </c>
      <c r="AA86" s="369">
        <f>SUM(AA72,AA78:AA82)</f>
        <v>390514</v>
      </c>
      <c r="AB86" s="369">
        <f aca="true" t="shared" si="5" ref="AB86:AI86">SUM(AB72,AB78:AB82)</f>
        <v>222499</v>
      </c>
      <c r="AC86" s="409">
        <f t="shared" si="5"/>
        <v>-406569</v>
      </c>
      <c r="AD86" s="409">
        <f t="shared" si="5"/>
        <v>-73419</v>
      </c>
      <c r="AE86" s="409">
        <f t="shared" si="5"/>
        <v>75251</v>
      </c>
      <c r="AF86" s="372">
        <f t="shared" si="5"/>
        <v>238282</v>
      </c>
      <c r="AG86" s="409">
        <f>SUM(AG72,AG78:AG82)</f>
        <v>-641155</v>
      </c>
      <c r="AH86" s="369">
        <f>SUM(AH72,AH78:AH82)</f>
        <v>383625</v>
      </c>
      <c r="AI86" s="409">
        <f t="shared" si="5"/>
        <v>-391900</v>
      </c>
      <c r="AJ86" s="409">
        <f>SUM(AJ72,AJ78:AJ82)</f>
        <v>225836</v>
      </c>
      <c r="AK86" s="409">
        <f>SUM(AK72,AK78:AK82)</f>
        <v>-39965</v>
      </c>
      <c r="AL86" s="409">
        <v>1204093</v>
      </c>
      <c r="AM86" s="1250">
        <f>SUM(AM72,AM78:AM82)</f>
        <v>1544</v>
      </c>
      <c r="AN86" s="405"/>
    </row>
    <row r="87" spans="2:40" s="1074" customFormat="1" ht="14.25" thickBot="1">
      <c r="B87" s="1092"/>
      <c r="C87" s="1403"/>
      <c r="D87" s="1390"/>
      <c r="E87" s="1390"/>
      <c r="F87" s="1390"/>
      <c r="G87" s="1390"/>
      <c r="H87" s="1390"/>
      <c r="I87" s="1390"/>
      <c r="J87" s="1390"/>
      <c r="K87" s="1390"/>
      <c r="L87" s="1390"/>
      <c r="M87" s="1390"/>
      <c r="N87" s="1390"/>
      <c r="O87" s="1390"/>
      <c r="P87" s="1390"/>
      <c r="Q87" s="1390"/>
      <c r="R87" s="1390"/>
      <c r="S87" s="1390"/>
      <c r="T87" s="1390"/>
      <c r="U87" s="1390">
        <f>SUM(U17:U21,U36:U42,U60:U61,U73,U78:U82)</f>
        <v>146216</v>
      </c>
      <c r="V87" s="1396"/>
      <c r="W87" s="1398"/>
      <c r="X87" s="1395"/>
      <c r="Y87" s="1396"/>
      <c r="Z87" s="1396"/>
      <c r="AA87" s="1396"/>
      <c r="AB87" s="1396"/>
      <c r="AC87" s="1394"/>
      <c r="AD87" s="1394"/>
      <c r="AE87" s="1394"/>
      <c r="AF87" s="1395"/>
      <c r="AG87" s="1394"/>
      <c r="AH87" s="1396"/>
      <c r="AI87" s="1394"/>
      <c r="AJ87" s="1394"/>
      <c r="AK87" s="1394"/>
      <c r="AL87" s="1394"/>
      <c r="AM87" s="1397"/>
      <c r="AN87" s="1073"/>
    </row>
    <row r="88" spans="2:40" ht="14.25" thickBot="1">
      <c r="B88" s="32"/>
      <c r="C88" s="33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368"/>
      <c r="W88" s="373"/>
      <c r="X88" s="374"/>
      <c r="Y88" s="368"/>
      <c r="Z88" s="368"/>
      <c r="AA88" s="368"/>
      <c r="AB88" s="368"/>
      <c r="AC88" s="410"/>
      <c r="AD88" s="410"/>
      <c r="AE88" s="410"/>
      <c r="AF88" s="374"/>
      <c r="AG88" s="410"/>
      <c r="AH88" s="368"/>
      <c r="AI88" s="410"/>
      <c r="AJ88" s="410"/>
      <c r="AK88" s="410"/>
      <c r="AL88" s="410"/>
      <c r="AM88" s="1248"/>
      <c r="AN88" s="404"/>
    </row>
    <row r="89" spans="2:40" ht="13.5">
      <c r="B89" s="257"/>
      <c r="C89" s="1402" t="s">
        <v>72</v>
      </c>
      <c r="D89" s="370">
        <f aca="true" t="shared" si="6" ref="D89:M89">SUM(D86,D84)</f>
        <v>895107</v>
      </c>
      <c r="E89" s="370">
        <f t="shared" si="6"/>
        <v>-117226</v>
      </c>
      <c r="F89" s="370">
        <f t="shared" si="6"/>
        <v>779057</v>
      </c>
      <c r="G89" s="370">
        <f t="shared" si="6"/>
        <v>1093131</v>
      </c>
      <c r="H89" s="370">
        <f t="shared" si="6"/>
        <v>270630</v>
      </c>
      <c r="I89" s="370">
        <f t="shared" si="6"/>
        <v>-264380</v>
      </c>
      <c r="J89" s="370">
        <f t="shared" si="6"/>
        <v>528847</v>
      </c>
      <c r="K89" s="370">
        <f t="shared" si="6"/>
        <v>831226</v>
      </c>
      <c r="L89" s="370">
        <f t="shared" si="6"/>
        <v>-480116</v>
      </c>
      <c r="M89" s="370">
        <f t="shared" si="6"/>
        <v>-247135</v>
      </c>
      <c r="N89" s="370">
        <f aca="true" t="shared" si="7" ref="N89:S89">SUM(N86,N84)</f>
        <v>364292</v>
      </c>
      <c r="O89" s="370">
        <f t="shared" si="7"/>
        <v>270757</v>
      </c>
      <c r="P89" s="370">
        <f t="shared" si="7"/>
        <v>3106294</v>
      </c>
      <c r="Q89" s="370">
        <f t="shared" si="7"/>
        <v>893065</v>
      </c>
      <c r="R89" s="370">
        <f t="shared" si="7"/>
        <v>-2355436</v>
      </c>
      <c r="S89" s="370">
        <f t="shared" si="7"/>
        <v>-1967281</v>
      </c>
      <c r="T89" s="370">
        <f aca="true" t="shared" si="8" ref="T89:AA89">SUM(T84,T86)</f>
        <v>3475460</v>
      </c>
      <c r="U89" s="370">
        <f t="shared" si="8"/>
        <v>1684315</v>
      </c>
      <c r="V89" s="369">
        <f t="shared" si="8"/>
        <v>-4982288</v>
      </c>
      <c r="W89" s="371">
        <f t="shared" si="8"/>
        <v>-772771</v>
      </c>
      <c r="X89" s="372">
        <f t="shared" si="8"/>
        <v>-76957</v>
      </c>
      <c r="Y89" s="369">
        <f t="shared" si="8"/>
        <v>1268499</v>
      </c>
      <c r="Z89" s="369">
        <f t="shared" si="8"/>
        <v>918046</v>
      </c>
      <c r="AA89" s="369">
        <f t="shared" si="8"/>
        <v>3270369</v>
      </c>
      <c r="AB89" s="369">
        <f aca="true" t="shared" si="9" ref="AB89:AI89">SUM(AB84,AB86)</f>
        <v>555572</v>
      </c>
      <c r="AC89" s="409">
        <f t="shared" si="9"/>
        <v>-1525552</v>
      </c>
      <c r="AD89" s="409">
        <f t="shared" si="9"/>
        <v>-21153</v>
      </c>
      <c r="AE89" s="409">
        <f t="shared" si="9"/>
        <v>-1347757</v>
      </c>
      <c r="AF89" s="372">
        <f t="shared" si="9"/>
        <v>1922055</v>
      </c>
      <c r="AG89" s="409">
        <f>SUM(AG84,AG86)</f>
        <v>-3321431</v>
      </c>
      <c r="AH89" s="369">
        <f>SUM(AH84,AH86)</f>
        <v>1113903</v>
      </c>
      <c r="AI89" s="409">
        <f t="shared" si="9"/>
        <v>-238469</v>
      </c>
      <c r="AJ89" s="409">
        <f>SUM(AJ84,AJ86)</f>
        <v>138439</v>
      </c>
      <c r="AK89" s="409">
        <f>SUM(AK84,AK86)</f>
        <v>1367868</v>
      </c>
      <c r="AL89" s="409">
        <v>10011710</v>
      </c>
      <c r="AM89" s="1250">
        <f>SUM(AM84,AM86)</f>
        <v>-2128376</v>
      </c>
      <c r="AN89" s="405"/>
    </row>
    <row r="90" spans="2:40" s="1074" customFormat="1" ht="14.25" thickBot="1">
      <c r="B90" s="1092"/>
      <c r="C90" s="1403"/>
      <c r="D90" s="1390"/>
      <c r="E90" s="1390"/>
      <c r="F90" s="1390"/>
      <c r="G90" s="1390"/>
      <c r="H90" s="1390"/>
      <c r="I90" s="1390"/>
      <c r="J90" s="1390"/>
      <c r="K90" s="1390"/>
      <c r="L90" s="1390"/>
      <c r="M90" s="1390"/>
      <c r="N90" s="1390"/>
      <c r="O90" s="1390"/>
      <c r="P90" s="1390"/>
      <c r="Q90" s="1390"/>
      <c r="R90" s="1390"/>
      <c r="S90" s="1390"/>
      <c r="T90" s="1390">
        <f>SUM(T85,T86)</f>
        <v>2828908</v>
      </c>
      <c r="U90" s="1390">
        <f>SUM(U85,U87)</f>
        <v>8590839</v>
      </c>
      <c r="V90" s="1393">
        <f>SUM(V85,V86)</f>
        <v>-1606760</v>
      </c>
      <c r="W90" s="1394"/>
      <c r="X90" s="1395">
        <f>SUM(X85,X86)</f>
        <v>255563</v>
      </c>
      <c r="Y90" s="1396"/>
      <c r="Z90" s="1396">
        <f>SUM(Z85,Z86)</f>
        <v>1927255</v>
      </c>
      <c r="AA90" s="1396"/>
      <c r="AB90" s="1396"/>
      <c r="AC90" s="1394"/>
      <c r="AD90" s="1394"/>
      <c r="AE90" s="1394"/>
      <c r="AF90" s="1395"/>
      <c r="AG90" s="1394"/>
      <c r="AH90" s="1396"/>
      <c r="AI90" s="1394"/>
      <c r="AJ90" s="1394"/>
      <c r="AK90" s="1394"/>
      <c r="AL90" s="1394"/>
      <c r="AM90" s="1397"/>
      <c r="AN90" s="1073"/>
    </row>
    <row r="91" spans="2:40" ht="13.5">
      <c r="B91" s="34" t="s">
        <v>128</v>
      </c>
      <c r="C91" s="375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</row>
    <row r="92" spans="2:40" ht="14.25">
      <c r="B92" s="34" t="s">
        <v>129</v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</row>
    <row r="93" spans="2:4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</sheetData>
  <sheetProtection/>
  <mergeCells count="3">
    <mergeCell ref="C84:C85"/>
    <mergeCell ref="C86:C87"/>
    <mergeCell ref="C89:C90"/>
  </mergeCells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93"/>
  <sheetViews>
    <sheetView view="pageBreakPreview" zoomScale="90" zoomScaleNormal="70" zoomScaleSheetLayoutView="90" zoomScalePageLayoutView="0" workbookViewId="0" topLeftCell="A1">
      <pane xSplit="3" ySplit="3" topLeftCell="N55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K71" sqref="AK71"/>
    </sheetView>
  </sheetViews>
  <sheetFormatPr defaultColWidth="9.00390625" defaultRowHeight="13.5"/>
  <cols>
    <col min="1" max="1" width="2.75390625" style="0" customWidth="1"/>
    <col min="3" max="3" width="11.375" style="0" bestFit="1" customWidth="1"/>
    <col min="4" max="4" width="9.00390625" style="0" customWidth="1"/>
  </cols>
  <sheetData>
    <row r="1" spans="2:40" ht="18">
      <c r="B1" s="344" t="s">
        <v>130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2:40" ht="15" thickBo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 t="s">
        <v>103</v>
      </c>
      <c r="P2" s="188"/>
      <c r="Q2" s="188"/>
      <c r="R2" s="189"/>
      <c r="S2" s="189"/>
      <c r="T2" s="189"/>
      <c r="U2" s="189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 t="s">
        <v>101</v>
      </c>
      <c r="AN2" s="112"/>
    </row>
    <row r="3" spans="2:40" ht="15" thickBot="1">
      <c r="B3" s="113"/>
      <c r="C3" s="127"/>
      <c r="D3" s="128" t="s">
        <v>1</v>
      </c>
      <c r="E3" s="119" t="s">
        <v>2</v>
      </c>
      <c r="F3" s="114" t="s">
        <v>3</v>
      </c>
      <c r="G3" s="129" t="s">
        <v>74</v>
      </c>
      <c r="H3" s="129" t="s">
        <v>75</v>
      </c>
      <c r="I3" s="129" t="s">
        <v>76</v>
      </c>
      <c r="J3" s="129" t="s">
        <v>4</v>
      </c>
      <c r="K3" s="129" t="s">
        <v>5</v>
      </c>
      <c r="L3" s="129" t="s">
        <v>6</v>
      </c>
      <c r="M3" s="129" t="s">
        <v>7</v>
      </c>
      <c r="N3" s="129" t="s">
        <v>202</v>
      </c>
      <c r="O3" s="130" t="s">
        <v>8</v>
      </c>
      <c r="P3" s="130" t="s">
        <v>9</v>
      </c>
      <c r="Q3" s="131" t="s">
        <v>10</v>
      </c>
      <c r="R3" s="129" t="s">
        <v>11</v>
      </c>
      <c r="S3" s="129" t="s">
        <v>12</v>
      </c>
      <c r="T3" s="129" t="s">
        <v>199</v>
      </c>
      <c r="U3" s="129" t="s">
        <v>200</v>
      </c>
      <c r="V3" s="129" t="s">
        <v>77</v>
      </c>
      <c r="W3" s="129" t="s">
        <v>78</v>
      </c>
      <c r="X3" s="129" t="s">
        <v>79</v>
      </c>
      <c r="Y3" s="130" t="s">
        <v>80</v>
      </c>
      <c r="Z3" s="131" t="s">
        <v>81</v>
      </c>
      <c r="AA3" s="129" t="s">
        <v>82</v>
      </c>
      <c r="AB3" s="129" t="s">
        <v>83</v>
      </c>
      <c r="AC3" s="130" t="s">
        <v>84</v>
      </c>
      <c r="AD3" s="130" t="s">
        <v>85</v>
      </c>
      <c r="AE3" s="130" t="s">
        <v>86</v>
      </c>
      <c r="AF3" s="131" t="s">
        <v>87</v>
      </c>
      <c r="AG3" s="130" t="s">
        <v>88</v>
      </c>
      <c r="AH3" s="129" t="s">
        <v>235</v>
      </c>
      <c r="AI3" s="130" t="s">
        <v>237</v>
      </c>
      <c r="AJ3" s="130" t="s">
        <v>240</v>
      </c>
      <c r="AK3" s="130" t="s">
        <v>246</v>
      </c>
      <c r="AL3" s="130" t="s">
        <v>75</v>
      </c>
      <c r="AM3" s="1179" t="s">
        <v>252</v>
      </c>
      <c r="AN3" s="132"/>
    </row>
    <row r="4" spans="2:40" ht="13.5">
      <c r="B4" s="271">
        <v>1</v>
      </c>
      <c r="C4" s="258" t="s">
        <v>14</v>
      </c>
      <c r="D4" s="1010" t="s">
        <v>19</v>
      </c>
      <c r="E4" s="1010" t="s">
        <v>19</v>
      </c>
      <c r="F4" s="1010" t="s">
        <v>19</v>
      </c>
      <c r="G4" s="1010" t="s">
        <v>19</v>
      </c>
      <c r="H4" s="1010" t="s">
        <v>19</v>
      </c>
      <c r="I4" s="1010" t="s">
        <v>19</v>
      </c>
      <c r="J4" s="1010" t="s">
        <v>19</v>
      </c>
      <c r="K4" s="1010" t="s">
        <v>19</v>
      </c>
      <c r="L4" s="1010" t="s">
        <v>19</v>
      </c>
      <c r="M4" s="1010" t="s">
        <v>19</v>
      </c>
      <c r="N4" s="1010" t="s">
        <v>223</v>
      </c>
      <c r="O4" s="1010" t="s">
        <v>19</v>
      </c>
      <c r="P4" s="1010" t="s">
        <v>19</v>
      </c>
      <c r="Q4" s="1010" t="s">
        <v>19</v>
      </c>
      <c r="R4" s="1010" t="s">
        <v>19</v>
      </c>
      <c r="S4" s="1010" t="s">
        <v>19</v>
      </c>
      <c r="T4" s="1049" t="s">
        <v>19</v>
      </c>
      <c r="U4" s="1049">
        <v>-1956308</v>
      </c>
      <c r="V4" s="1011">
        <v>-317907</v>
      </c>
      <c r="W4" s="1012">
        <v>-606799</v>
      </c>
      <c r="X4" s="1012">
        <v>-1051402</v>
      </c>
      <c r="Y4" s="1033">
        <v>-800370</v>
      </c>
      <c r="Z4" s="1034">
        <v>-41554</v>
      </c>
      <c r="AA4" s="1012">
        <v>-892542</v>
      </c>
      <c r="AB4" s="1012">
        <v>-1720852</v>
      </c>
      <c r="AC4" s="1033">
        <v>653045</v>
      </c>
      <c r="AD4" s="1033">
        <v>318118</v>
      </c>
      <c r="AE4" s="1033">
        <v>-632237</v>
      </c>
      <c r="AF4" s="1014">
        <v>72724</v>
      </c>
      <c r="AG4" s="1013">
        <v>-2022922</v>
      </c>
      <c r="AH4" s="1011">
        <v>-406689</v>
      </c>
      <c r="AI4" s="1013">
        <v>-1186769</v>
      </c>
      <c r="AJ4" s="1013">
        <v>-917958</v>
      </c>
      <c r="AK4" s="1013">
        <v>-64733</v>
      </c>
      <c r="AL4" s="1013">
        <v>2690188</v>
      </c>
      <c r="AM4" s="1231">
        <v>231961</v>
      </c>
      <c r="AN4" s="445"/>
    </row>
    <row r="5" spans="2:40" s="1074" customFormat="1" ht="13.5">
      <c r="B5" s="1066"/>
      <c r="C5" s="1067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5"/>
      <c r="U5" s="1065">
        <v>1796654</v>
      </c>
      <c r="V5" s="1069"/>
      <c r="W5" s="1070"/>
      <c r="X5" s="1070"/>
      <c r="Y5" s="1102"/>
      <c r="Z5" s="1103"/>
      <c r="AA5" s="1070"/>
      <c r="AB5" s="1070"/>
      <c r="AC5" s="1102"/>
      <c r="AD5" s="1102"/>
      <c r="AE5" s="1102"/>
      <c r="AF5" s="1072"/>
      <c r="AG5" s="1071"/>
      <c r="AH5" s="1069"/>
      <c r="AI5" s="1071"/>
      <c r="AJ5" s="1071"/>
      <c r="AK5" s="1071"/>
      <c r="AL5" s="1071"/>
      <c r="AM5" s="1232"/>
      <c r="AN5" s="451"/>
    </row>
    <row r="6" spans="2:40" ht="13.5">
      <c r="B6" s="35"/>
      <c r="C6" s="5" t="s">
        <v>14</v>
      </c>
      <c r="D6" s="1015">
        <v>-2184864</v>
      </c>
      <c r="E6" s="1015">
        <v>-792832</v>
      </c>
      <c r="F6" s="1015">
        <v>-279861</v>
      </c>
      <c r="G6" s="1015">
        <v>448611</v>
      </c>
      <c r="H6" s="1015">
        <v>1825008</v>
      </c>
      <c r="I6" s="1015">
        <v>-1784172</v>
      </c>
      <c r="J6" s="1015">
        <v>-999687</v>
      </c>
      <c r="K6" s="1015">
        <v>-732811</v>
      </c>
      <c r="L6" s="1015">
        <v>-573587</v>
      </c>
      <c r="M6" s="1015">
        <v>22144</v>
      </c>
      <c r="N6" s="1015">
        <v>-925839</v>
      </c>
      <c r="O6" s="1015">
        <v>-303051</v>
      </c>
      <c r="P6" s="1015">
        <v>-1517669</v>
      </c>
      <c r="Q6" s="1015">
        <v>-1531557</v>
      </c>
      <c r="R6" s="1015">
        <v>-426956</v>
      </c>
      <c r="S6" s="1015">
        <v>1434913</v>
      </c>
      <c r="T6" s="1050">
        <v>151028</v>
      </c>
      <c r="U6" s="1050" t="s">
        <v>19</v>
      </c>
      <c r="V6" s="345" t="s">
        <v>19</v>
      </c>
      <c r="W6" s="345" t="s">
        <v>19</v>
      </c>
      <c r="X6" s="345" t="s">
        <v>19</v>
      </c>
      <c r="Y6" s="377" t="s">
        <v>19</v>
      </c>
      <c r="Z6" s="386" t="s">
        <v>19</v>
      </c>
      <c r="AA6" s="345" t="s">
        <v>19</v>
      </c>
      <c r="AB6" s="345" t="s">
        <v>19</v>
      </c>
      <c r="AC6" s="377" t="s">
        <v>19</v>
      </c>
      <c r="AD6" s="377" t="s">
        <v>19</v>
      </c>
      <c r="AE6" s="377" t="s">
        <v>19</v>
      </c>
      <c r="AF6" s="386" t="s">
        <v>19</v>
      </c>
      <c r="AG6" s="377" t="s">
        <v>19</v>
      </c>
      <c r="AH6" s="345" t="s">
        <v>19</v>
      </c>
      <c r="AI6" s="377" t="s">
        <v>19</v>
      </c>
      <c r="AJ6" s="377" t="s">
        <v>19</v>
      </c>
      <c r="AK6" s="377" t="s">
        <v>19</v>
      </c>
      <c r="AL6" s="377" t="s">
        <v>19</v>
      </c>
      <c r="AM6" s="1233" t="s">
        <v>19</v>
      </c>
      <c r="AN6" s="399"/>
    </row>
    <row r="7" spans="2:40" ht="13.5">
      <c r="B7" s="6"/>
      <c r="C7" s="7" t="s">
        <v>54</v>
      </c>
      <c r="D7" s="1016">
        <v>4525</v>
      </c>
      <c r="E7" s="1016">
        <v>-8153</v>
      </c>
      <c r="F7" s="1016">
        <v>52433</v>
      </c>
      <c r="G7" s="1016">
        <v>29829</v>
      </c>
      <c r="H7" s="1016">
        <v>-10216</v>
      </c>
      <c r="I7" s="1016">
        <v>27261</v>
      </c>
      <c r="J7" s="1016">
        <v>223</v>
      </c>
      <c r="K7" s="1016">
        <v>-21514</v>
      </c>
      <c r="L7" s="1016">
        <v>-19983</v>
      </c>
      <c r="M7" s="1016">
        <v>53456</v>
      </c>
      <c r="N7" s="1016">
        <v>-558</v>
      </c>
      <c r="O7" s="1016">
        <v>-89160</v>
      </c>
      <c r="P7" s="1016">
        <v>-61671</v>
      </c>
      <c r="Q7" s="1016">
        <v>12225</v>
      </c>
      <c r="R7" s="1016">
        <v>16155</v>
      </c>
      <c r="S7" s="1016">
        <v>-98708</v>
      </c>
      <c r="T7" s="364">
        <v>-9336</v>
      </c>
      <c r="U7" s="364" t="s">
        <v>19</v>
      </c>
      <c r="V7" s="346" t="s">
        <v>19</v>
      </c>
      <c r="W7" s="346" t="s">
        <v>19</v>
      </c>
      <c r="X7" s="346" t="s">
        <v>19</v>
      </c>
      <c r="Y7" s="378" t="s">
        <v>19</v>
      </c>
      <c r="Z7" s="387" t="s">
        <v>19</v>
      </c>
      <c r="AA7" s="346" t="s">
        <v>19</v>
      </c>
      <c r="AB7" s="346" t="s">
        <v>19</v>
      </c>
      <c r="AC7" s="378" t="s">
        <v>19</v>
      </c>
      <c r="AD7" s="378" t="s">
        <v>19</v>
      </c>
      <c r="AE7" s="378" t="s">
        <v>19</v>
      </c>
      <c r="AF7" s="387" t="s">
        <v>19</v>
      </c>
      <c r="AG7" s="378" t="s">
        <v>19</v>
      </c>
      <c r="AH7" s="346" t="s">
        <v>19</v>
      </c>
      <c r="AI7" s="378" t="s">
        <v>19</v>
      </c>
      <c r="AJ7" s="378" t="s">
        <v>19</v>
      </c>
      <c r="AK7" s="378" t="s">
        <v>19</v>
      </c>
      <c r="AL7" s="378" t="s">
        <v>19</v>
      </c>
      <c r="AM7" s="1234" t="s">
        <v>19</v>
      </c>
      <c r="AN7" s="400"/>
    </row>
    <row r="8" spans="2:40" ht="13.5">
      <c r="B8" s="6"/>
      <c r="C8" s="7" t="s">
        <v>55</v>
      </c>
      <c r="D8" s="1016">
        <v>26451</v>
      </c>
      <c r="E8" s="1016">
        <v>4529</v>
      </c>
      <c r="F8" s="1016">
        <v>-5735</v>
      </c>
      <c r="G8" s="1016">
        <v>173203</v>
      </c>
      <c r="H8" s="1016">
        <v>-28604</v>
      </c>
      <c r="I8" s="1016">
        <v>-142012</v>
      </c>
      <c r="J8" s="1016">
        <v>-199207</v>
      </c>
      <c r="K8" s="1016">
        <v>9895</v>
      </c>
      <c r="L8" s="1016">
        <v>105011</v>
      </c>
      <c r="M8" s="1016">
        <v>-540</v>
      </c>
      <c r="N8" s="1016">
        <v>4683</v>
      </c>
      <c r="O8" s="1016">
        <v>1867</v>
      </c>
      <c r="P8" s="1016">
        <v>158551</v>
      </c>
      <c r="Q8" s="1016">
        <v>63266</v>
      </c>
      <c r="R8" s="1016">
        <v>-191987</v>
      </c>
      <c r="S8" s="1016">
        <v>-79894</v>
      </c>
      <c r="T8" s="364">
        <v>71160</v>
      </c>
      <c r="U8" s="364" t="s">
        <v>19</v>
      </c>
      <c r="V8" s="346" t="s">
        <v>19</v>
      </c>
      <c r="W8" s="346" t="s">
        <v>19</v>
      </c>
      <c r="X8" s="346" t="s">
        <v>19</v>
      </c>
      <c r="Y8" s="378" t="s">
        <v>19</v>
      </c>
      <c r="Z8" s="387" t="s">
        <v>19</v>
      </c>
      <c r="AA8" s="346" t="s">
        <v>19</v>
      </c>
      <c r="AB8" s="346" t="s">
        <v>19</v>
      </c>
      <c r="AC8" s="378" t="s">
        <v>19</v>
      </c>
      <c r="AD8" s="378" t="s">
        <v>19</v>
      </c>
      <c r="AE8" s="378" t="s">
        <v>19</v>
      </c>
      <c r="AF8" s="387" t="s">
        <v>19</v>
      </c>
      <c r="AG8" s="378" t="s">
        <v>19</v>
      </c>
      <c r="AH8" s="346" t="s">
        <v>19</v>
      </c>
      <c r="AI8" s="378" t="s">
        <v>19</v>
      </c>
      <c r="AJ8" s="378" t="s">
        <v>19</v>
      </c>
      <c r="AK8" s="378" t="s">
        <v>19</v>
      </c>
      <c r="AL8" s="378" t="s">
        <v>19</v>
      </c>
      <c r="AM8" s="1234" t="s">
        <v>19</v>
      </c>
      <c r="AN8" s="400"/>
    </row>
    <row r="9" spans="2:40" ht="13.5">
      <c r="B9" s="6"/>
      <c r="C9" s="7" t="s">
        <v>56</v>
      </c>
      <c r="D9" s="1016">
        <v>-15405</v>
      </c>
      <c r="E9" s="1016">
        <v>28742</v>
      </c>
      <c r="F9" s="1016">
        <v>44724</v>
      </c>
      <c r="G9" s="1016">
        <v>22262</v>
      </c>
      <c r="H9" s="1016">
        <v>4727</v>
      </c>
      <c r="I9" s="1016">
        <v>59299</v>
      </c>
      <c r="J9" s="1016">
        <v>135507</v>
      </c>
      <c r="K9" s="1016">
        <v>62095</v>
      </c>
      <c r="L9" s="1016">
        <v>51936</v>
      </c>
      <c r="M9" s="1016">
        <v>289375</v>
      </c>
      <c r="N9" s="1016">
        <v>-32651</v>
      </c>
      <c r="O9" s="1016">
        <v>-38256</v>
      </c>
      <c r="P9" s="1016">
        <v>33347</v>
      </c>
      <c r="Q9" s="1016">
        <v>-52891</v>
      </c>
      <c r="R9" s="1016">
        <v>-100814</v>
      </c>
      <c r="S9" s="1016">
        <v>-8261</v>
      </c>
      <c r="T9" s="364">
        <v>168839</v>
      </c>
      <c r="U9" s="364" t="s">
        <v>19</v>
      </c>
      <c r="V9" s="346" t="s">
        <v>19</v>
      </c>
      <c r="W9" s="346" t="s">
        <v>19</v>
      </c>
      <c r="X9" s="346" t="s">
        <v>19</v>
      </c>
      <c r="Y9" s="378" t="s">
        <v>19</v>
      </c>
      <c r="Z9" s="387" t="s">
        <v>19</v>
      </c>
      <c r="AA9" s="346" t="s">
        <v>19</v>
      </c>
      <c r="AB9" s="346" t="s">
        <v>19</v>
      </c>
      <c r="AC9" s="378" t="s">
        <v>19</v>
      </c>
      <c r="AD9" s="378" t="s">
        <v>19</v>
      </c>
      <c r="AE9" s="378" t="s">
        <v>19</v>
      </c>
      <c r="AF9" s="387" t="s">
        <v>19</v>
      </c>
      <c r="AG9" s="378" t="s">
        <v>19</v>
      </c>
      <c r="AH9" s="346" t="s">
        <v>19</v>
      </c>
      <c r="AI9" s="378" t="s">
        <v>19</v>
      </c>
      <c r="AJ9" s="378" t="s">
        <v>19</v>
      </c>
      <c r="AK9" s="378" t="s">
        <v>19</v>
      </c>
      <c r="AL9" s="378" t="s">
        <v>19</v>
      </c>
      <c r="AM9" s="1234" t="s">
        <v>19</v>
      </c>
      <c r="AN9" s="400"/>
    </row>
    <row r="10" spans="2:40" ht="13.5">
      <c r="B10" s="3"/>
      <c r="C10" s="8" t="s">
        <v>57</v>
      </c>
      <c r="D10" s="1017">
        <v>84863</v>
      </c>
      <c r="E10" s="1017">
        <v>-35540</v>
      </c>
      <c r="F10" s="1017">
        <v>-74941</v>
      </c>
      <c r="G10" s="1017">
        <v>22284</v>
      </c>
      <c r="H10" s="1017">
        <v>-69521</v>
      </c>
      <c r="I10" s="1017">
        <v>3240</v>
      </c>
      <c r="J10" s="1017">
        <v>-13031</v>
      </c>
      <c r="K10" s="1017">
        <v>136239</v>
      </c>
      <c r="L10" s="1017">
        <v>313799</v>
      </c>
      <c r="M10" s="1017">
        <v>216322</v>
      </c>
      <c r="N10" s="1017">
        <v>133466</v>
      </c>
      <c r="O10" s="1017">
        <v>127372</v>
      </c>
      <c r="P10" s="1017">
        <v>21802</v>
      </c>
      <c r="Q10" s="1017">
        <v>-10664</v>
      </c>
      <c r="R10" s="1017">
        <v>-30865</v>
      </c>
      <c r="S10" s="1017">
        <v>3548</v>
      </c>
      <c r="T10" s="1051">
        <v>-4895</v>
      </c>
      <c r="U10" s="1051" t="s">
        <v>19</v>
      </c>
      <c r="V10" s="347" t="s">
        <v>19</v>
      </c>
      <c r="W10" s="347" t="s">
        <v>19</v>
      </c>
      <c r="X10" s="347" t="s">
        <v>19</v>
      </c>
      <c r="Y10" s="379" t="s">
        <v>19</v>
      </c>
      <c r="Z10" s="388" t="s">
        <v>19</v>
      </c>
      <c r="AA10" s="347" t="s">
        <v>19</v>
      </c>
      <c r="AB10" s="347" t="s">
        <v>19</v>
      </c>
      <c r="AC10" s="379" t="s">
        <v>19</v>
      </c>
      <c r="AD10" s="379" t="s">
        <v>19</v>
      </c>
      <c r="AE10" s="379" t="s">
        <v>19</v>
      </c>
      <c r="AF10" s="388" t="s">
        <v>19</v>
      </c>
      <c r="AG10" s="379" t="s">
        <v>19</v>
      </c>
      <c r="AH10" s="347" t="s">
        <v>19</v>
      </c>
      <c r="AI10" s="379" t="s">
        <v>19</v>
      </c>
      <c r="AJ10" s="379" t="s">
        <v>19</v>
      </c>
      <c r="AK10" s="379" t="s">
        <v>19</v>
      </c>
      <c r="AL10" s="379" t="s">
        <v>19</v>
      </c>
      <c r="AM10" s="1235" t="s">
        <v>19</v>
      </c>
      <c r="AN10" s="400"/>
    </row>
    <row r="11" spans="2:40" ht="13.5">
      <c r="B11" s="42">
        <v>2</v>
      </c>
      <c r="C11" s="12" t="s">
        <v>15</v>
      </c>
      <c r="D11" s="1018" t="s">
        <v>19</v>
      </c>
      <c r="E11" s="1018" t="s">
        <v>19</v>
      </c>
      <c r="F11" s="1018" t="s">
        <v>19</v>
      </c>
      <c r="G11" s="1018" t="s">
        <v>19</v>
      </c>
      <c r="H11" s="1018" t="s">
        <v>19</v>
      </c>
      <c r="I11" s="1018" t="s">
        <v>19</v>
      </c>
      <c r="J11" s="1018" t="s">
        <v>19</v>
      </c>
      <c r="K11" s="1018" t="s">
        <v>19</v>
      </c>
      <c r="L11" s="1018" t="s">
        <v>19</v>
      </c>
      <c r="M11" s="1018" t="s">
        <v>19</v>
      </c>
      <c r="N11" s="1018" t="s">
        <v>221</v>
      </c>
      <c r="O11" s="1018" t="s">
        <v>19</v>
      </c>
      <c r="P11" s="1018" t="s">
        <v>19</v>
      </c>
      <c r="Q11" s="1018" t="s">
        <v>19</v>
      </c>
      <c r="R11" s="1018" t="s">
        <v>19</v>
      </c>
      <c r="S11" s="1018" t="s">
        <v>19</v>
      </c>
      <c r="T11" s="1052" t="s">
        <v>19</v>
      </c>
      <c r="U11" s="1052">
        <v>254074</v>
      </c>
      <c r="V11" s="414">
        <v>962984</v>
      </c>
      <c r="W11" s="415">
        <v>544359</v>
      </c>
      <c r="X11" s="415">
        <v>-61500</v>
      </c>
      <c r="Y11" s="452">
        <v>220034</v>
      </c>
      <c r="Z11" s="453">
        <v>124049</v>
      </c>
      <c r="AA11" s="415">
        <v>1313025</v>
      </c>
      <c r="AB11" s="415">
        <v>646985</v>
      </c>
      <c r="AC11" s="452">
        <v>166127</v>
      </c>
      <c r="AD11" s="452">
        <v>1467371</v>
      </c>
      <c r="AE11" s="452">
        <v>460743</v>
      </c>
      <c r="AF11" s="417">
        <v>974777</v>
      </c>
      <c r="AG11" s="416">
        <v>-66633</v>
      </c>
      <c r="AH11" s="414">
        <v>522485</v>
      </c>
      <c r="AI11" s="416">
        <v>-69053</v>
      </c>
      <c r="AJ11" s="416">
        <v>4035</v>
      </c>
      <c r="AK11" s="416">
        <v>-212932</v>
      </c>
      <c r="AL11" s="416">
        <v>3604855</v>
      </c>
      <c r="AM11" s="1236">
        <v>-97080</v>
      </c>
      <c r="AN11" s="454"/>
    </row>
    <row r="12" spans="2:40" ht="13.5">
      <c r="B12" s="9"/>
      <c r="C12" s="5" t="s">
        <v>15</v>
      </c>
      <c r="D12" s="1015">
        <v>193200</v>
      </c>
      <c r="E12" s="1015">
        <v>52540</v>
      </c>
      <c r="F12" s="1015">
        <v>127317</v>
      </c>
      <c r="G12" s="1015">
        <v>295079</v>
      </c>
      <c r="H12" s="1015">
        <v>-146961</v>
      </c>
      <c r="I12" s="1015">
        <v>365400</v>
      </c>
      <c r="J12" s="1015">
        <v>128139</v>
      </c>
      <c r="K12" s="1015">
        <v>-38326</v>
      </c>
      <c r="L12" s="1015">
        <v>55230</v>
      </c>
      <c r="M12" s="1015">
        <v>269994</v>
      </c>
      <c r="N12" s="1015">
        <v>56870</v>
      </c>
      <c r="O12" s="1015">
        <v>12364</v>
      </c>
      <c r="P12" s="1015">
        <v>73645</v>
      </c>
      <c r="Q12" s="1015">
        <v>607243</v>
      </c>
      <c r="R12" s="1015">
        <v>277507</v>
      </c>
      <c r="S12" s="1015">
        <v>196390</v>
      </c>
      <c r="T12" s="1050">
        <v>322203</v>
      </c>
      <c r="U12" s="1050" t="s">
        <v>19</v>
      </c>
      <c r="V12" s="345" t="s">
        <v>19</v>
      </c>
      <c r="W12" s="345" t="s">
        <v>19</v>
      </c>
      <c r="X12" s="345" t="s">
        <v>19</v>
      </c>
      <c r="Y12" s="377" t="s">
        <v>19</v>
      </c>
      <c r="Z12" s="386" t="s">
        <v>19</v>
      </c>
      <c r="AA12" s="345" t="s">
        <v>19</v>
      </c>
      <c r="AB12" s="345" t="s">
        <v>19</v>
      </c>
      <c r="AC12" s="377" t="s">
        <v>19</v>
      </c>
      <c r="AD12" s="377" t="s">
        <v>19</v>
      </c>
      <c r="AE12" s="377" t="s">
        <v>19</v>
      </c>
      <c r="AF12" s="386" t="s">
        <v>19</v>
      </c>
      <c r="AG12" s="377" t="s">
        <v>19</v>
      </c>
      <c r="AH12" s="345" t="s">
        <v>19</v>
      </c>
      <c r="AI12" s="377" t="s">
        <v>19</v>
      </c>
      <c r="AJ12" s="377" t="s">
        <v>19</v>
      </c>
      <c r="AK12" s="377" t="s">
        <v>19</v>
      </c>
      <c r="AL12" s="377" t="s">
        <v>19</v>
      </c>
      <c r="AM12" s="1233" t="s">
        <v>19</v>
      </c>
      <c r="AN12" s="399"/>
    </row>
    <row r="13" spans="2:40" ht="13.5">
      <c r="B13" s="10"/>
      <c r="C13" s="8" t="s">
        <v>52</v>
      </c>
      <c r="D13" s="1017">
        <v>-112196</v>
      </c>
      <c r="E13" s="1017">
        <v>-7853</v>
      </c>
      <c r="F13" s="1017">
        <v>2661</v>
      </c>
      <c r="G13" s="1017">
        <v>298263</v>
      </c>
      <c r="H13" s="1017">
        <v>-99182</v>
      </c>
      <c r="I13" s="1017">
        <v>-103594</v>
      </c>
      <c r="J13" s="1017">
        <v>-81879</v>
      </c>
      <c r="K13" s="1017">
        <v>139185</v>
      </c>
      <c r="L13" s="1017">
        <v>81569</v>
      </c>
      <c r="M13" s="1017">
        <v>-64098</v>
      </c>
      <c r="N13" s="1017">
        <v>-128247</v>
      </c>
      <c r="O13" s="1017">
        <v>29455</v>
      </c>
      <c r="P13" s="1017">
        <v>20381</v>
      </c>
      <c r="Q13" s="1017">
        <v>-96433</v>
      </c>
      <c r="R13" s="1017">
        <v>-89662</v>
      </c>
      <c r="S13" s="1017">
        <v>-169197</v>
      </c>
      <c r="T13" s="1051">
        <v>-55104</v>
      </c>
      <c r="U13" s="1051" t="s">
        <v>19</v>
      </c>
      <c r="V13" s="347" t="s">
        <v>19</v>
      </c>
      <c r="W13" s="347" t="s">
        <v>19</v>
      </c>
      <c r="X13" s="347" t="s">
        <v>19</v>
      </c>
      <c r="Y13" s="379" t="s">
        <v>19</v>
      </c>
      <c r="Z13" s="388" t="s">
        <v>19</v>
      </c>
      <c r="AA13" s="347" t="s">
        <v>19</v>
      </c>
      <c r="AB13" s="347" t="s">
        <v>19</v>
      </c>
      <c r="AC13" s="379" t="s">
        <v>19</v>
      </c>
      <c r="AD13" s="379" t="s">
        <v>19</v>
      </c>
      <c r="AE13" s="379" t="s">
        <v>19</v>
      </c>
      <c r="AF13" s="388" t="s">
        <v>19</v>
      </c>
      <c r="AG13" s="379" t="s">
        <v>19</v>
      </c>
      <c r="AH13" s="347" t="s">
        <v>19</v>
      </c>
      <c r="AI13" s="379" t="s">
        <v>19</v>
      </c>
      <c r="AJ13" s="379" t="s">
        <v>19</v>
      </c>
      <c r="AK13" s="379" t="s">
        <v>19</v>
      </c>
      <c r="AL13" s="379" t="s">
        <v>19</v>
      </c>
      <c r="AM13" s="1235" t="s">
        <v>19</v>
      </c>
      <c r="AN13" s="400"/>
    </row>
    <row r="14" spans="2:40" ht="13.5">
      <c r="B14" s="11">
        <v>3</v>
      </c>
      <c r="C14" s="157" t="s">
        <v>97</v>
      </c>
      <c r="D14" s="1019" t="s">
        <v>19</v>
      </c>
      <c r="E14" s="1019" t="s">
        <v>19</v>
      </c>
      <c r="F14" s="1019" t="s">
        <v>19</v>
      </c>
      <c r="G14" s="1019" t="s">
        <v>19</v>
      </c>
      <c r="H14" s="1019" t="s">
        <v>19</v>
      </c>
      <c r="I14" s="1019" t="s">
        <v>19</v>
      </c>
      <c r="J14" s="1019" t="s">
        <v>19</v>
      </c>
      <c r="K14" s="1019" t="s">
        <v>19</v>
      </c>
      <c r="L14" s="1019" t="s">
        <v>19</v>
      </c>
      <c r="M14" s="1019" t="s">
        <v>19</v>
      </c>
      <c r="N14" s="1019" t="s">
        <v>221</v>
      </c>
      <c r="O14" s="1019" t="s">
        <v>19</v>
      </c>
      <c r="P14" s="1019" t="s">
        <v>19</v>
      </c>
      <c r="Q14" s="1019" t="s">
        <v>19</v>
      </c>
      <c r="R14" s="1019" t="s">
        <v>19</v>
      </c>
      <c r="S14" s="1019" t="s">
        <v>19</v>
      </c>
      <c r="T14" s="1019" t="s">
        <v>19</v>
      </c>
      <c r="U14" s="1019" t="s">
        <v>19</v>
      </c>
      <c r="V14" s="456">
        <v>-1572107</v>
      </c>
      <c r="W14" s="455">
        <v>-1276986</v>
      </c>
      <c r="X14" s="455">
        <v>-494099</v>
      </c>
      <c r="Y14" s="456">
        <v>727450</v>
      </c>
      <c r="Z14" s="457">
        <v>82639</v>
      </c>
      <c r="AA14" s="455">
        <v>102537</v>
      </c>
      <c r="AB14" s="455">
        <v>130730</v>
      </c>
      <c r="AC14" s="456">
        <v>-18904</v>
      </c>
      <c r="AD14" s="456">
        <v>63459</v>
      </c>
      <c r="AE14" s="456">
        <v>81864</v>
      </c>
      <c r="AF14" s="421">
        <v>330798</v>
      </c>
      <c r="AG14" s="420">
        <v>-13343</v>
      </c>
      <c r="AH14" s="419">
        <v>23074</v>
      </c>
      <c r="AI14" s="420">
        <v>-31484</v>
      </c>
      <c r="AJ14" s="420">
        <v>-1897466</v>
      </c>
      <c r="AK14" s="420">
        <v>-1259591</v>
      </c>
      <c r="AL14" s="420">
        <v>-8575</v>
      </c>
      <c r="AM14" s="1237">
        <v>-351221</v>
      </c>
      <c r="AN14" s="454"/>
    </row>
    <row r="15" spans="2:40" s="1074" customFormat="1" ht="13.5">
      <c r="B15" s="1075"/>
      <c r="C15" s="1104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7"/>
      <c r="P15" s="1077"/>
      <c r="Q15" s="1077"/>
      <c r="R15" s="1077"/>
      <c r="S15" s="1077"/>
      <c r="T15" s="1077"/>
      <c r="U15" s="1077"/>
      <c r="V15" s="1105">
        <v>7343</v>
      </c>
      <c r="W15" s="1079"/>
      <c r="X15" s="1079"/>
      <c r="Y15" s="1089"/>
      <c r="Z15" s="1090">
        <v>1091848</v>
      </c>
      <c r="AA15" s="1106"/>
      <c r="AB15" s="1106"/>
      <c r="AC15" s="1107"/>
      <c r="AD15" s="1107"/>
      <c r="AE15" s="1107"/>
      <c r="AF15" s="1082"/>
      <c r="AG15" s="1081"/>
      <c r="AH15" s="1080"/>
      <c r="AI15" s="1081"/>
      <c r="AJ15" s="1081"/>
      <c r="AK15" s="1081"/>
      <c r="AL15" s="1081"/>
      <c r="AM15" s="1238"/>
      <c r="AN15" s="450"/>
    </row>
    <row r="16" spans="2:40" ht="13.5">
      <c r="B16" s="9"/>
      <c r="C16" s="158" t="s">
        <v>16</v>
      </c>
      <c r="D16" s="1020">
        <v>-29564</v>
      </c>
      <c r="E16" s="1020">
        <v>215619</v>
      </c>
      <c r="F16" s="1020">
        <v>55597</v>
      </c>
      <c r="G16" s="1020">
        <v>177137</v>
      </c>
      <c r="H16" s="1020">
        <v>272388</v>
      </c>
      <c r="I16" s="1020">
        <v>280105</v>
      </c>
      <c r="J16" s="1020">
        <v>-533074</v>
      </c>
      <c r="K16" s="1020">
        <v>276343</v>
      </c>
      <c r="L16" s="1020">
        <v>-922895</v>
      </c>
      <c r="M16" s="1020">
        <v>-344683</v>
      </c>
      <c r="N16" s="1020">
        <v>-70304</v>
      </c>
      <c r="O16" s="1020">
        <v>263229</v>
      </c>
      <c r="P16" s="1020">
        <v>-9551</v>
      </c>
      <c r="Q16" s="1020">
        <v>-527078</v>
      </c>
      <c r="R16" s="1020">
        <v>-225596</v>
      </c>
      <c r="S16" s="1020">
        <v>-653021</v>
      </c>
      <c r="T16" s="1053">
        <v>-202325</v>
      </c>
      <c r="U16" s="1053">
        <v>-335935</v>
      </c>
      <c r="V16" s="348" t="s">
        <v>19</v>
      </c>
      <c r="W16" s="348" t="s">
        <v>19</v>
      </c>
      <c r="X16" s="345" t="s">
        <v>19</v>
      </c>
      <c r="Y16" s="377" t="s">
        <v>19</v>
      </c>
      <c r="Z16" s="386" t="s">
        <v>19</v>
      </c>
      <c r="AA16" s="345" t="s">
        <v>19</v>
      </c>
      <c r="AB16" s="345" t="s">
        <v>19</v>
      </c>
      <c r="AC16" s="377" t="s">
        <v>19</v>
      </c>
      <c r="AD16" s="377" t="s">
        <v>19</v>
      </c>
      <c r="AE16" s="377" t="s">
        <v>19</v>
      </c>
      <c r="AF16" s="386" t="s">
        <v>19</v>
      </c>
      <c r="AG16" s="377" t="s">
        <v>19</v>
      </c>
      <c r="AH16" s="345" t="s">
        <v>19</v>
      </c>
      <c r="AI16" s="377" t="s">
        <v>19</v>
      </c>
      <c r="AJ16" s="377" t="s">
        <v>19</v>
      </c>
      <c r="AK16" s="377" t="s">
        <v>19</v>
      </c>
      <c r="AL16" s="377" t="s">
        <v>19</v>
      </c>
      <c r="AM16" s="1233" t="s">
        <v>19</v>
      </c>
      <c r="AN16" s="399"/>
    </row>
    <row r="17" spans="2:40" ht="13.5">
      <c r="B17" s="13"/>
      <c r="C17" s="7" t="s">
        <v>48</v>
      </c>
      <c r="D17" s="364">
        <v>-4407</v>
      </c>
      <c r="E17" s="364">
        <v>1302</v>
      </c>
      <c r="F17" s="364">
        <v>-34112</v>
      </c>
      <c r="G17" s="364">
        <v>59138</v>
      </c>
      <c r="H17" s="364">
        <v>46822</v>
      </c>
      <c r="I17" s="364">
        <v>2701</v>
      </c>
      <c r="J17" s="364">
        <v>-41391</v>
      </c>
      <c r="K17" s="364">
        <v>-20325</v>
      </c>
      <c r="L17" s="364">
        <v>80662</v>
      </c>
      <c r="M17" s="364">
        <v>78014</v>
      </c>
      <c r="N17" s="364">
        <v>-33967</v>
      </c>
      <c r="O17" s="364">
        <v>212260</v>
      </c>
      <c r="P17" s="364">
        <v>77942</v>
      </c>
      <c r="Q17" s="364">
        <v>24489</v>
      </c>
      <c r="R17" s="364">
        <v>21350</v>
      </c>
      <c r="S17" s="364">
        <v>-14530</v>
      </c>
      <c r="T17" s="364">
        <v>-39096</v>
      </c>
      <c r="U17" s="364">
        <v>-152661</v>
      </c>
      <c r="V17" s="346" t="s">
        <v>19</v>
      </c>
      <c r="W17" s="346" t="s">
        <v>19</v>
      </c>
      <c r="X17" s="346" t="s">
        <v>19</v>
      </c>
      <c r="Y17" s="378" t="s">
        <v>19</v>
      </c>
      <c r="Z17" s="387" t="s">
        <v>19</v>
      </c>
      <c r="AA17" s="346" t="s">
        <v>19</v>
      </c>
      <c r="AB17" s="346" t="s">
        <v>19</v>
      </c>
      <c r="AC17" s="378" t="s">
        <v>19</v>
      </c>
      <c r="AD17" s="378" t="s">
        <v>19</v>
      </c>
      <c r="AE17" s="378" t="s">
        <v>19</v>
      </c>
      <c r="AF17" s="387" t="s">
        <v>19</v>
      </c>
      <c r="AG17" s="378" t="s">
        <v>19</v>
      </c>
      <c r="AH17" s="346" t="s">
        <v>19</v>
      </c>
      <c r="AI17" s="378" t="s">
        <v>19</v>
      </c>
      <c r="AJ17" s="378" t="s">
        <v>19</v>
      </c>
      <c r="AK17" s="378" t="s">
        <v>19</v>
      </c>
      <c r="AL17" s="378" t="s">
        <v>19</v>
      </c>
      <c r="AM17" s="1234" t="s">
        <v>19</v>
      </c>
      <c r="AN17" s="400"/>
    </row>
    <row r="18" spans="2:40" ht="13.5">
      <c r="B18" s="13"/>
      <c r="C18" s="7" t="s">
        <v>49</v>
      </c>
      <c r="D18" s="364">
        <v>9854</v>
      </c>
      <c r="E18" s="364">
        <v>-33436</v>
      </c>
      <c r="F18" s="364">
        <v>69696</v>
      </c>
      <c r="G18" s="364">
        <v>24587</v>
      </c>
      <c r="H18" s="364">
        <v>-45524</v>
      </c>
      <c r="I18" s="364">
        <v>-285264</v>
      </c>
      <c r="J18" s="364">
        <v>96019</v>
      </c>
      <c r="K18" s="364">
        <v>52308</v>
      </c>
      <c r="L18" s="364">
        <v>88169</v>
      </c>
      <c r="M18" s="364">
        <v>13569</v>
      </c>
      <c r="N18" s="364">
        <v>-57724</v>
      </c>
      <c r="O18" s="364">
        <v>33389</v>
      </c>
      <c r="P18" s="364">
        <v>30055</v>
      </c>
      <c r="Q18" s="364">
        <v>203490</v>
      </c>
      <c r="R18" s="364">
        <v>64366</v>
      </c>
      <c r="S18" s="364">
        <v>17014</v>
      </c>
      <c r="T18" s="364">
        <v>261756</v>
      </c>
      <c r="U18" s="364">
        <v>-27055</v>
      </c>
      <c r="V18" s="346" t="s">
        <v>19</v>
      </c>
      <c r="W18" s="346" t="s">
        <v>19</v>
      </c>
      <c r="X18" s="346" t="s">
        <v>19</v>
      </c>
      <c r="Y18" s="378" t="s">
        <v>19</v>
      </c>
      <c r="Z18" s="387" t="s">
        <v>19</v>
      </c>
      <c r="AA18" s="346" t="s">
        <v>19</v>
      </c>
      <c r="AB18" s="346" t="s">
        <v>19</v>
      </c>
      <c r="AC18" s="378" t="s">
        <v>19</v>
      </c>
      <c r="AD18" s="378" t="s">
        <v>19</v>
      </c>
      <c r="AE18" s="378" t="s">
        <v>19</v>
      </c>
      <c r="AF18" s="387" t="s">
        <v>19</v>
      </c>
      <c r="AG18" s="378" t="s">
        <v>19</v>
      </c>
      <c r="AH18" s="346" t="s">
        <v>19</v>
      </c>
      <c r="AI18" s="378" t="s">
        <v>19</v>
      </c>
      <c r="AJ18" s="378" t="s">
        <v>19</v>
      </c>
      <c r="AK18" s="378" t="s">
        <v>19</v>
      </c>
      <c r="AL18" s="378" t="s">
        <v>19</v>
      </c>
      <c r="AM18" s="1234" t="s">
        <v>19</v>
      </c>
      <c r="AN18" s="400"/>
    </row>
    <row r="19" spans="2:40" ht="13.5">
      <c r="B19" s="13"/>
      <c r="C19" s="7" t="s">
        <v>50</v>
      </c>
      <c r="D19" s="364">
        <v>220108</v>
      </c>
      <c r="E19" s="364">
        <v>-107912</v>
      </c>
      <c r="F19" s="364">
        <v>-74081</v>
      </c>
      <c r="G19" s="364">
        <v>63474</v>
      </c>
      <c r="H19" s="364">
        <v>5356</v>
      </c>
      <c r="I19" s="364">
        <v>23112</v>
      </c>
      <c r="J19" s="364">
        <v>12974</v>
      </c>
      <c r="K19" s="364">
        <v>20061</v>
      </c>
      <c r="L19" s="364">
        <v>-57547</v>
      </c>
      <c r="M19" s="364">
        <v>98131</v>
      </c>
      <c r="N19" s="364">
        <v>-96063</v>
      </c>
      <c r="O19" s="364">
        <v>-302288</v>
      </c>
      <c r="P19" s="364">
        <v>265677</v>
      </c>
      <c r="Q19" s="364">
        <v>108097</v>
      </c>
      <c r="R19" s="364">
        <v>-9442</v>
      </c>
      <c r="S19" s="364">
        <v>-50965</v>
      </c>
      <c r="T19" s="364">
        <v>288024</v>
      </c>
      <c r="U19" s="364">
        <v>-102254</v>
      </c>
      <c r="V19" s="346" t="s">
        <v>19</v>
      </c>
      <c r="W19" s="346" t="s">
        <v>19</v>
      </c>
      <c r="X19" s="346" t="s">
        <v>19</v>
      </c>
      <c r="Y19" s="378" t="s">
        <v>19</v>
      </c>
      <c r="Z19" s="387" t="s">
        <v>19</v>
      </c>
      <c r="AA19" s="346" t="s">
        <v>19</v>
      </c>
      <c r="AB19" s="346" t="s">
        <v>19</v>
      </c>
      <c r="AC19" s="378" t="s">
        <v>19</v>
      </c>
      <c r="AD19" s="378" t="s">
        <v>19</v>
      </c>
      <c r="AE19" s="378" t="s">
        <v>19</v>
      </c>
      <c r="AF19" s="387" t="s">
        <v>19</v>
      </c>
      <c r="AG19" s="378" t="s">
        <v>19</v>
      </c>
      <c r="AH19" s="346" t="s">
        <v>19</v>
      </c>
      <c r="AI19" s="378" t="s">
        <v>19</v>
      </c>
      <c r="AJ19" s="378" t="s">
        <v>19</v>
      </c>
      <c r="AK19" s="378" t="s">
        <v>19</v>
      </c>
      <c r="AL19" s="378" t="s">
        <v>19</v>
      </c>
      <c r="AM19" s="1234" t="s">
        <v>19</v>
      </c>
      <c r="AN19" s="400"/>
    </row>
    <row r="20" spans="2:40" ht="13.5">
      <c r="B20" s="13"/>
      <c r="C20" s="158" t="s">
        <v>51</v>
      </c>
      <c r="D20" s="1021">
        <v>-3683</v>
      </c>
      <c r="E20" s="1021">
        <v>16712</v>
      </c>
      <c r="F20" s="1021">
        <v>41532</v>
      </c>
      <c r="G20" s="1021">
        <v>50711</v>
      </c>
      <c r="H20" s="1021">
        <v>-26413</v>
      </c>
      <c r="I20" s="1021">
        <v>26308</v>
      </c>
      <c r="J20" s="1021">
        <v>17138</v>
      </c>
      <c r="K20" s="1021">
        <v>-78916</v>
      </c>
      <c r="L20" s="1021">
        <v>900</v>
      </c>
      <c r="M20" s="1021">
        <v>69140</v>
      </c>
      <c r="N20" s="1021">
        <v>42828</v>
      </c>
      <c r="O20" s="1021">
        <v>30848</v>
      </c>
      <c r="P20" s="1021">
        <v>3675</v>
      </c>
      <c r="Q20" s="1021">
        <v>1203</v>
      </c>
      <c r="R20" s="1021">
        <v>36596</v>
      </c>
      <c r="S20" s="1021">
        <v>-11370</v>
      </c>
      <c r="T20" s="1021">
        <v>105179</v>
      </c>
      <c r="U20" s="1021">
        <v>11371</v>
      </c>
      <c r="V20" s="361" t="s">
        <v>19</v>
      </c>
      <c r="W20" s="361" t="s">
        <v>19</v>
      </c>
      <c r="X20" s="362" t="s">
        <v>19</v>
      </c>
      <c r="Y20" s="381" t="s">
        <v>19</v>
      </c>
      <c r="Z20" s="389" t="s">
        <v>19</v>
      </c>
      <c r="AA20" s="362" t="s">
        <v>19</v>
      </c>
      <c r="AB20" s="362" t="s">
        <v>19</v>
      </c>
      <c r="AC20" s="381" t="s">
        <v>19</v>
      </c>
      <c r="AD20" s="381" t="s">
        <v>19</v>
      </c>
      <c r="AE20" s="381" t="s">
        <v>19</v>
      </c>
      <c r="AF20" s="389" t="s">
        <v>19</v>
      </c>
      <c r="AG20" s="381" t="s">
        <v>19</v>
      </c>
      <c r="AH20" s="362" t="s">
        <v>19</v>
      </c>
      <c r="AI20" s="381" t="s">
        <v>19</v>
      </c>
      <c r="AJ20" s="381" t="s">
        <v>19</v>
      </c>
      <c r="AK20" s="381" t="s">
        <v>19</v>
      </c>
      <c r="AL20" s="381" t="s">
        <v>19</v>
      </c>
      <c r="AM20" s="1239" t="s">
        <v>19</v>
      </c>
      <c r="AN20" s="400"/>
    </row>
    <row r="21" spans="2:40" ht="13.5">
      <c r="B21" s="10"/>
      <c r="C21" s="95" t="s">
        <v>66</v>
      </c>
      <c r="D21" s="385">
        <v>-16889</v>
      </c>
      <c r="E21" s="385">
        <v>-19733</v>
      </c>
      <c r="F21" s="385">
        <v>-17207</v>
      </c>
      <c r="G21" s="385">
        <v>-24769</v>
      </c>
      <c r="H21" s="385">
        <v>-6737</v>
      </c>
      <c r="I21" s="385">
        <v>119265</v>
      </c>
      <c r="J21" s="385">
        <v>-45306</v>
      </c>
      <c r="K21" s="385">
        <v>-42657</v>
      </c>
      <c r="L21" s="385">
        <v>315</v>
      </c>
      <c r="M21" s="385">
        <v>-14790</v>
      </c>
      <c r="N21" s="385">
        <v>165222</v>
      </c>
      <c r="O21" s="385">
        <v>-15384</v>
      </c>
      <c r="P21" s="385">
        <v>-12113</v>
      </c>
      <c r="Q21" s="385">
        <v>-38586</v>
      </c>
      <c r="R21" s="385">
        <v>-199062</v>
      </c>
      <c r="S21" s="385">
        <v>-20470</v>
      </c>
      <c r="T21" s="385">
        <v>75002</v>
      </c>
      <c r="U21" s="385">
        <v>-149002</v>
      </c>
      <c r="V21" s="384">
        <v>-52737</v>
      </c>
      <c r="W21" s="385">
        <v>13778</v>
      </c>
      <c r="X21" s="385">
        <v>5141</v>
      </c>
      <c r="Y21" s="431">
        <v>47265</v>
      </c>
      <c r="Z21" s="346" t="s">
        <v>19</v>
      </c>
      <c r="AA21" s="346" t="s">
        <v>19</v>
      </c>
      <c r="AB21" s="346" t="s">
        <v>19</v>
      </c>
      <c r="AC21" s="378" t="s">
        <v>19</v>
      </c>
      <c r="AD21" s="378" t="s">
        <v>19</v>
      </c>
      <c r="AE21" s="378" t="s">
        <v>19</v>
      </c>
      <c r="AF21" s="387" t="s">
        <v>19</v>
      </c>
      <c r="AG21" s="378" t="s">
        <v>19</v>
      </c>
      <c r="AH21" s="346" t="s">
        <v>19</v>
      </c>
      <c r="AI21" s="378" t="s">
        <v>19</v>
      </c>
      <c r="AJ21" s="378" t="s">
        <v>19</v>
      </c>
      <c r="AK21" s="378" t="s">
        <v>19</v>
      </c>
      <c r="AL21" s="378" t="s">
        <v>19</v>
      </c>
      <c r="AM21" s="1234" t="s">
        <v>19</v>
      </c>
      <c r="AN21" s="400"/>
    </row>
    <row r="22" spans="2:40" ht="13.5">
      <c r="B22" s="11">
        <v>4</v>
      </c>
      <c r="C22" s="157" t="s">
        <v>17</v>
      </c>
      <c r="D22" s="1019" t="s">
        <v>19</v>
      </c>
      <c r="E22" s="1019" t="s">
        <v>19</v>
      </c>
      <c r="F22" s="1019" t="s">
        <v>19</v>
      </c>
      <c r="G22" s="1019" t="s">
        <v>19</v>
      </c>
      <c r="H22" s="1019" t="s">
        <v>19</v>
      </c>
      <c r="I22" s="1019" t="s">
        <v>19</v>
      </c>
      <c r="J22" s="1019" t="s">
        <v>19</v>
      </c>
      <c r="K22" s="1019" t="s">
        <v>19</v>
      </c>
      <c r="L22" s="1019" t="s">
        <v>19</v>
      </c>
      <c r="M22" s="1019" t="s">
        <v>19</v>
      </c>
      <c r="N22" s="1019" t="s">
        <v>221</v>
      </c>
      <c r="O22" s="1019" t="s">
        <v>19</v>
      </c>
      <c r="P22" s="1019" t="s">
        <v>19</v>
      </c>
      <c r="Q22" s="1019" t="s">
        <v>19</v>
      </c>
      <c r="R22" s="1019" t="s">
        <v>19</v>
      </c>
      <c r="S22" s="1019" t="s">
        <v>19</v>
      </c>
      <c r="T22" s="1028" t="s">
        <v>19</v>
      </c>
      <c r="U22" s="1028">
        <v>349308</v>
      </c>
      <c r="V22" s="419">
        <v>-19530</v>
      </c>
      <c r="W22" s="455">
        <v>-415938</v>
      </c>
      <c r="X22" s="455">
        <v>-293757</v>
      </c>
      <c r="Y22" s="456">
        <v>216223</v>
      </c>
      <c r="Z22" s="457">
        <v>514707</v>
      </c>
      <c r="AA22" s="455">
        <v>609442</v>
      </c>
      <c r="AB22" s="455">
        <v>554481</v>
      </c>
      <c r="AC22" s="456">
        <v>608395</v>
      </c>
      <c r="AD22" s="456">
        <v>-688689</v>
      </c>
      <c r="AE22" s="456">
        <v>466785</v>
      </c>
      <c r="AF22" s="421">
        <v>157770</v>
      </c>
      <c r="AG22" s="420">
        <v>374186</v>
      </c>
      <c r="AH22" s="419">
        <v>-239366</v>
      </c>
      <c r="AI22" s="420">
        <v>-28738</v>
      </c>
      <c r="AJ22" s="420">
        <v>-137867</v>
      </c>
      <c r="AK22" s="420">
        <v>310057</v>
      </c>
      <c r="AL22" s="420">
        <v>1009489</v>
      </c>
      <c r="AM22" s="1237">
        <v>-326039</v>
      </c>
      <c r="AN22" s="454"/>
    </row>
    <row r="23" spans="2:40" s="1074" customFormat="1" ht="13.5">
      <c r="B23" s="1075"/>
      <c r="C23" s="1076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8"/>
      <c r="U23" s="1078">
        <v>1274218</v>
      </c>
      <c r="V23" s="1083"/>
      <c r="W23" s="1084"/>
      <c r="X23" s="1084"/>
      <c r="Y23" s="1105"/>
      <c r="Z23" s="1108"/>
      <c r="AA23" s="1084"/>
      <c r="AB23" s="1084"/>
      <c r="AC23" s="1105"/>
      <c r="AD23" s="1105"/>
      <c r="AE23" s="1105"/>
      <c r="AF23" s="1086"/>
      <c r="AG23" s="1085"/>
      <c r="AH23" s="1083"/>
      <c r="AI23" s="1085"/>
      <c r="AJ23" s="1085"/>
      <c r="AK23" s="1085"/>
      <c r="AL23" s="1085"/>
      <c r="AM23" s="1240"/>
      <c r="AN23" s="1109"/>
    </row>
    <row r="24" spans="2:40" ht="13.5">
      <c r="B24" s="6"/>
      <c r="C24" s="353" t="s">
        <v>17</v>
      </c>
      <c r="D24" s="1022">
        <v>15178</v>
      </c>
      <c r="E24" s="1022">
        <v>-96902</v>
      </c>
      <c r="F24" s="1022">
        <v>-21295</v>
      </c>
      <c r="G24" s="1022">
        <v>224838</v>
      </c>
      <c r="H24" s="1022">
        <v>35413</v>
      </c>
      <c r="I24" s="1022">
        <v>-99206</v>
      </c>
      <c r="J24" s="1022">
        <v>158390</v>
      </c>
      <c r="K24" s="1022">
        <v>75673</v>
      </c>
      <c r="L24" s="1022">
        <v>100368</v>
      </c>
      <c r="M24" s="1022">
        <v>162750</v>
      </c>
      <c r="N24" s="1022">
        <v>285399</v>
      </c>
      <c r="O24" s="1022">
        <v>-164712</v>
      </c>
      <c r="P24" s="1022">
        <v>33343</v>
      </c>
      <c r="Q24" s="1022">
        <v>-19408</v>
      </c>
      <c r="R24" s="1022">
        <v>-69088</v>
      </c>
      <c r="S24" s="1022">
        <v>29537</v>
      </c>
      <c r="T24" s="1031">
        <v>47977</v>
      </c>
      <c r="U24" s="1031" t="s">
        <v>19</v>
      </c>
      <c r="V24" s="354" t="s">
        <v>19</v>
      </c>
      <c r="W24" s="354" t="s">
        <v>19</v>
      </c>
      <c r="X24" s="354" t="s">
        <v>19</v>
      </c>
      <c r="Y24" s="380" t="s">
        <v>19</v>
      </c>
      <c r="Z24" s="390" t="s">
        <v>19</v>
      </c>
      <c r="AA24" s="354" t="s">
        <v>19</v>
      </c>
      <c r="AB24" s="354" t="s">
        <v>19</v>
      </c>
      <c r="AC24" s="380" t="s">
        <v>19</v>
      </c>
      <c r="AD24" s="380" t="s">
        <v>19</v>
      </c>
      <c r="AE24" s="380" t="s">
        <v>19</v>
      </c>
      <c r="AF24" s="390" t="s">
        <v>19</v>
      </c>
      <c r="AG24" s="380" t="s">
        <v>19</v>
      </c>
      <c r="AH24" s="354" t="s">
        <v>19</v>
      </c>
      <c r="AI24" s="380" t="s">
        <v>19</v>
      </c>
      <c r="AJ24" s="380" t="s">
        <v>19</v>
      </c>
      <c r="AK24" s="380" t="s">
        <v>19</v>
      </c>
      <c r="AL24" s="380" t="s">
        <v>19</v>
      </c>
      <c r="AM24" s="1241" t="s">
        <v>19</v>
      </c>
      <c r="AN24" s="400"/>
    </row>
    <row r="25" spans="2:40" ht="13.5">
      <c r="B25" s="6"/>
      <c r="C25" s="7" t="s">
        <v>63</v>
      </c>
      <c r="D25" s="1016">
        <v>-44615</v>
      </c>
      <c r="E25" s="1016">
        <v>4176</v>
      </c>
      <c r="F25" s="1016">
        <v>6909</v>
      </c>
      <c r="G25" s="1016">
        <v>13580</v>
      </c>
      <c r="H25" s="1016">
        <v>-18140</v>
      </c>
      <c r="I25" s="1016">
        <v>15761</v>
      </c>
      <c r="J25" s="1016">
        <v>3197</v>
      </c>
      <c r="K25" s="1016">
        <v>8548</v>
      </c>
      <c r="L25" s="1016">
        <v>-14945</v>
      </c>
      <c r="M25" s="1016">
        <v>4958</v>
      </c>
      <c r="N25" s="1016">
        <v>-5691</v>
      </c>
      <c r="O25" s="1016">
        <v>5721</v>
      </c>
      <c r="P25" s="1016">
        <v>-5420</v>
      </c>
      <c r="Q25" s="1016">
        <v>30255</v>
      </c>
      <c r="R25" s="1016">
        <v>-26037</v>
      </c>
      <c r="S25" s="1016">
        <v>8020</v>
      </c>
      <c r="T25" s="364">
        <v>-24624</v>
      </c>
      <c r="U25" s="364" t="s">
        <v>19</v>
      </c>
      <c r="V25" s="346" t="s">
        <v>19</v>
      </c>
      <c r="W25" s="346" t="s">
        <v>19</v>
      </c>
      <c r="X25" s="346" t="s">
        <v>19</v>
      </c>
      <c r="Y25" s="378" t="s">
        <v>19</v>
      </c>
      <c r="Z25" s="387" t="s">
        <v>19</v>
      </c>
      <c r="AA25" s="346" t="s">
        <v>19</v>
      </c>
      <c r="AB25" s="346" t="s">
        <v>19</v>
      </c>
      <c r="AC25" s="378" t="s">
        <v>19</v>
      </c>
      <c r="AD25" s="378" t="s">
        <v>19</v>
      </c>
      <c r="AE25" s="378" t="s">
        <v>19</v>
      </c>
      <c r="AF25" s="387" t="s">
        <v>19</v>
      </c>
      <c r="AG25" s="378" t="s">
        <v>19</v>
      </c>
      <c r="AH25" s="346" t="s">
        <v>19</v>
      </c>
      <c r="AI25" s="378" t="s">
        <v>19</v>
      </c>
      <c r="AJ25" s="378" t="s">
        <v>19</v>
      </c>
      <c r="AK25" s="378" t="s">
        <v>19</v>
      </c>
      <c r="AL25" s="378" t="s">
        <v>19</v>
      </c>
      <c r="AM25" s="1234" t="s">
        <v>19</v>
      </c>
      <c r="AN25" s="400"/>
    </row>
    <row r="26" spans="2:40" ht="13.5">
      <c r="B26" s="6"/>
      <c r="C26" s="7" t="s">
        <v>65</v>
      </c>
      <c r="D26" s="1016">
        <v>-19</v>
      </c>
      <c r="E26" s="1016">
        <v>7942</v>
      </c>
      <c r="F26" s="1016">
        <v>3088</v>
      </c>
      <c r="G26" s="1016">
        <v>42462</v>
      </c>
      <c r="H26" s="1016">
        <v>-42148</v>
      </c>
      <c r="I26" s="1016">
        <v>-10049</v>
      </c>
      <c r="J26" s="1016">
        <v>-4348</v>
      </c>
      <c r="K26" s="1016">
        <v>22210</v>
      </c>
      <c r="L26" s="1016">
        <v>42277</v>
      </c>
      <c r="M26" s="1016">
        <v>-48773</v>
      </c>
      <c r="N26" s="1016">
        <v>21919</v>
      </c>
      <c r="O26" s="1016">
        <v>49624</v>
      </c>
      <c r="P26" s="1016">
        <v>-13196</v>
      </c>
      <c r="Q26" s="1016">
        <v>17852</v>
      </c>
      <c r="R26" s="1016">
        <v>-66399</v>
      </c>
      <c r="S26" s="1016">
        <v>-119808</v>
      </c>
      <c r="T26" s="364">
        <v>51089</v>
      </c>
      <c r="U26" s="364" t="s">
        <v>19</v>
      </c>
      <c r="V26" s="346" t="s">
        <v>19</v>
      </c>
      <c r="W26" s="346" t="s">
        <v>19</v>
      </c>
      <c r="X26" s="346" t="s">
        <v>19</v>
      </c>
      <c r="Y26" s="378" t="s">
        <v>19</v>
      </c>
      <c r="Z26" s="387" t="s">
        <v>19</v>
      </c>
      <c r="AA26" s="346" t="s">
        <v>19</v>
      </c>
      <c r="AB26" s="346" t="s">
        <v>19</v>
      </c>
      <c r="AC26" s="378" t="s">
        <v>19</v>
      </c>
      <c r="AD26" s="378" t="s">
        <v>19</v>
      </c>
      <c r="AE26" s="378" t="s">
        <v>19</v>
      </c>
      <c r="AF26" s="387" t="s">
        <v>19</v>
      </c>
      <c r="AG26" s="378" t="s">
        <v>19</v>
      </c>
      <c r="AH26" s="346" t="s">
        <v>19</v>
      </c>
      <c r="AI26" s="378" t="s">
        <v>19</v>
      </c>
      <c r="AJ26" s="378" t="s">
        <v>19</v>
      </c>
      <c r="AK26" s="378" t="s">
        <v>19</v>
      </c>
      <c r="AL26" s="378" t="s">
        <v>19</v>
      </c>
      <c r="AM26" s="1234" t="s">
        <v>19</v>
      </c>
      <c r="AN26" s="400"/>
    </row>
    <row r="27" spans="2:40" ht="13.5">
      <c r="B27" s="6"/>
      <c r="C27" s="7" t="s">
        <v>67</v>
      </c>
      <c r="D27" s="1016">
        <v>60336</v>
      </c>
      <c r="E27" s="1016">
        <v>-3203</v>
      </c>
      <c r="F27" s="1016">
        <v>-3203</v>
      </c>
      <c r="G27" s="1016">
        <v>-41128</v>
      </c>
      <c r="H27" s="1016">
        <v>-668</v>
      </c>
      <c r="I27" s="1016">
        <v>5080</v>
      </c>
      <c r="J27" s="1016">
        <v>15550</v>
      </c>
      <c r="K27" s="1016">
        <v>23265</v>
      </c>
      <c r="L27" s="1016">
        <v>92394</v>
      </c>
      <c r="M27" s="1016">
        <v>-68821</v>
      </c>
      <c r="N27" s="1016">
        <v>5022</v>
      </c>
      <c r="O27" s="1016">
        <v>194130</v>
      </c>
      <c r="P27" s="1016">
        <v>18759</v>
      </c>
      <c r="Q27" s="1016">
        <v>181022</v>
      </c>
      <c r="R27" s="1016">
        <v>40625</v>
      </c>
      <c r="S27" s="1016">
        <v>-81165</v>
      </c>
      <c r="T27" s="364">
        <v>-32264</v>
      </c>
      <c r="U27" s="364" t="s">
        <v>19</v>
      </c>
      <c r="V27" s="346" t="s">
        <v>19</v>
      </c>
      <c r="W27" s="346" t="s">
        <v>19</v>
      </c>
      <c r="X27" s="346" t="s">
        <v>19</v>
      </c>
      <c r="Y27" s="378" t="s">
        <v>19</v>
      </c>
      <c r="Z27" s="387" t="s">
        <v>19</v>
      </c>
      <c r="AA27" s="346" t="s">
        <v>19</v>
      </c>
      <c r="AB27" s="346" t="s">
        <v>19</v>
      </c>
      <c r="AC27" s="378" t="s">
        <v>19</v>
      </c>
      <c r="AD27" s="378" t="s">
        <v>19</v>
      </c>
      <c r="AE27" s="378" t="s">
        <v>19</v>
      </c>
      <c r="AF27" s="387" t="s">
        <v>19</v>
      </c>
      <c r="AG27" s="378" t="s">
        <v>19</v>
      </c>
      <c r="AH27" s="346" t="s">
        <v>19</v>
      </c>
      <c r="AI27" s="378" t="s">
        <v>19</v>
      </c>
      <c r="AJ27" s="378" t="s">
        <v>19</v>
      </c>
      <c r="AK27" s="378" t="s">
        <v>19</v>
      </c>
      <c r="AL27" s="378" t="s">
        <v>19</v>
      </c>
      <c r="AM27" s="1234" t="s">
        <v>19</v>
      </c>
      <c r="AN27" s="400"/>
    </row>
    <row r="28" spans="2:40" ht="13.5">
      <c r="B28" s="6"/>
      <c r="C28" s="7" t="s">
        <v>68</v>
      </c>
      <c r="D28" s="1016">
        <v>-9009</v>
      </c>
      <c r="E28" s="1016">
        <v>-23016</v>
      </c>
      <c r="F28" s="1016">
        <v>14789</v>
      </c>
      <c r="G28" s="1016">
        <v>-531</v>
      </c>
      <c r="H28" s="1016">
        <v>-4362</v>
      </c>
      <c r="I28" s="1016">
        <v>-52099</v>
      </c>
      <c r="J28" s="1016">
        <v>-91168</v>
      </c>
      <c r="K28" s="1016">
        <v>-5921</v>
      </c>
      <c r="L28" s="1016">
        <v>-16273</v>
      </c>
      <c r="M28" s="1016">
        <v>-3314</v>
      </c>
      <c r="N28" s="1016">
        <v>-14576</v>
      </c>
      <c r="O28" s="1016">
        <v>22330</v>
      </c>
      <c r="P28" s="1016">
        <v>44720</v>
      </c>
      <c r="Q28" s="1016">
        <v>18824</v>
      </c>
      <c r="R28" s="1016">
        <v>59329</v>
      </c>
      <c r="S28" s="1016">
        <v>-90098</v>
      </c>
      <c r="T28" s="364">
        <v>86117</v>
      </c>
      <c r="U28" s="364" t="s">
        <v>19</v>
      </c>
      <c r="V28" s="346" t="s">
        <v>19</v>
      </c>
      <c r="W28" s="346" t="s">
        <v>19</v>
      </c>
      <c r="X28" s="346" t="s">
        <v>19</v>
      </c>
      <c r="Y28" s="378" t="s">
        <v>19</v>
      </c>
      <c r="Z28" s="387" t="s">
        <v>19</v>
      </c>
      <c r="AA28" s="346" t="s">
        <v>19</v>
      </c>
      <c r="AB28" s="346" t="s">
        <v>19</v>
      </c>
      <c r="AC28" s="378" t="s">
        <v>19</v>
      </c>
      <c r="AD28" s="378" t="s">
        <v>19</v>
      </c>
      <c r="AE28" s="378" t="s">
        <v>19</v>
      </c>
      <c r="AF28" s="387" t="s">
        <v>19</v>
      </c>
      <c r="AG28" s="378" t="s">
        <v>19</v>
      </c>
      <c r="AH28" s="346" t="s">
        <v>19</v>
      </c>
      <c r="AI28" s="378" t="s">
        <v>19</v>
      </c>
      <c r="AJ28" s="378" t="s">
        <v>19</v>
      </c>
      <c r="AK28" s="378" t="s">
        <v>19</v>
      </c>
      <c r="AL28" s="378" t="s">
        <v>19</v>
      </c>
      <c r="AM28" s="1234" t="s">
        <v>19</v>
      </c>
      <c r="AN28" s="400"/>
    </row>
    <row r="29" spans="2:40" ht="13.5">
      <c r="B29" s="6"/>
      <c r="C29" s="7" t="s">
        <v>69</v>
      </c>
      <c r="D29" s="1016">
        <v>24252</v>
      </c>
      <c r="E29" s="1016">
        <v>-2818</v>
      </c>
      <c r="F29" s="1016">
        <v>9041</v>
      </c>
      <c r="G29" s="1016">
        <v>-16397</v>
      </c>
      <c r="H29" s="1016">
        <v>-33471</v>
      </c>
      <c r="I29" s="1016">
        <v>-10912</v>
      </c>
      <c r="J29" s="1016">
        <v>44840</v>
      </c>
      <c r="K29" s="1016">
        <v>-11574</v>
      </c>
      <c r="L29" s="1016">
        <v>29207</v>
      </c>
      <c r="M29" s="1016">
        <v>-24495</v>
      </c>
      <c r="N29" s="1016">
        <v>11721</v>
      </c>
      <c r="O29" s="1016">
        <v>15731</v>
      </c>
      <c r="P29" s="1016">
        <v>21916</v>
      </c>
      <c r="Q29" s="1016">
        <v>26628</v>
      </c>
      <c r="R29" s="1016">
        <v>31419</v>
      </c>
      <c r="S29" s="1016">
        <v>32470</v>
      </c>
      <c r="T29" s="364">
        <v>79437</v>
      </c>
      <c r="U29" s="364" t="s">
        <v>19</v>
      </c>
      <c r="V29" s="346" t="s">
        <v>19</v>
      </c>
      <c r="W29" s="346" t="s">
        <v>19</v>
      </c>
      <c r="X29" s="346" t="s">
        <v>19</v>
      </c>
      <c r="Y29" s="378" t="s">
        <v>19</v>
      </c>
      <c r="Z29" s="387" t="s">
        <v>19</v>
      </c>
      <c r="AA29" s="346" t="s">
        <v>19</v>
      </c>
      <c r="AB29" s="346" t="s">
        <v>19</v>
      </c>
      <c r="AC29" s="378" t="s">
        <v>19</v>
      </c>
      <c r="AD29" s="378" t="s">
        <v>19</v>
      </c>
      <c r="AE29" s="378" t="s">
        <v>19</v>
      </c>
      <c r="AF29" s="387" t="s">
        <v>19</v>
      </c>
      <c r="AG29" s="378" t="s">
        <v>19</v>
      </c>
      <c r="AH29" s="346" t="s">
        <v>19</v>
      </c>
      <c r="AI29" s="378" t="s">
        <v>19</v>
      </c>
      <c r="AJ29" s="378" t="s">
        <v>19</v>
      </c>
      <c r="AK29" s="378" t="s">
        <v>19</v>
      </c>
      <c r="AL29" s="378" t="s">
        <v>19</v>
      </c>
      <c r="AM29" s="1234" t="s">
        <v>19</v>
      </c>
      <c r="AN29" s="400"/>
    </row>
    <row r="30" spans="2:40" ht="13.5">
      <c r="B30" s="3"/>
      <c r="C30" s="8" t="s">
        <v>70</v>
      </c>
      <c r="D30" s="1017">
        <v>-24474</v>
      </c>
      <c r="E30" s="1017">
        <v>-6136</v>
      </c>
      <c r="F30" s="1017">
        <v>42872</v>
      </c>
      <c r="G30" s="1017">
        <v>45000</v>
      </c>
      <c r="H30" s="1017">
        <v>38275</v>
      </c>
      <c r="I30" s="1017">
        <v>20315</v>
      </c>
      <c r="J30" s="1017">
        <v>6338</v>
      </c>
      <c r="K30" s="1017">
        <v>-7746</v>
      </c>
      <c r="L30" s="1017">
        <v>23822</v>
      </c>
      <c r="M30" s="1017">
        <v>-20604</v>
      </c>
      <c r="N30" s="1017">
        <v>-2603</v>
      </c>
      <c r="O30" s="1017">
        <v>-485</v>
      </c>
      <c r="P30" s="1017">
        <v>-17151</v>
      </c>
      <c r="Q30" s="1017">
        <v>-3110</v>
      </c>
      <c r="R30" s="1017">
        <v>-10695</v>
      </c>
      <c r="S30" s="1017">
        <v>69019</v>
      </c>
      <c r="T30" s="1054">
        <v>3081</v>
      </c>
      <c r="U30" s="1054" t="s">
        <v>19</v>
      </c>
      <c r="V30" s="346" t="s">
        <v>19</v>
      </c>
      <c r="W30" s="346" t="s">
        <v>19</v>
      </c>
      <c r="X30" s="346" t="s">
        <v>19</v>
      </c>
      <c r="Y30" s="378" t="s">
        <v>19</v>
      </c>
      <c r="Z30" s="387" t="s">
        <v>19</v>
      </c>
      <c r="AA30" s="346" t="s">
        <v>19</v>
      </c>
      <c r="AB30" s="346" t="s">
        <v>19</v>
      </c>
      <c r="AC30" s="378" t="s">
        <v>19</v>
      </c>
      <c r="AD30" s="378" t="s">
        <v>19</v>
      </c>
      <c r="AE30" s="378" t="s">
        <v>19</v>
      </c>
      <c r="AF30" s="387" t="s">
        <v>19</v>
      </c>
      <c r="AG30" s="378" t="s">
        <v>19</v>
      </c>
      <c r="AH30" s="346" t="s">
        <v>19</v>
      </c>
      <c r="AI30" s="378" t="s">
        <v>19</v>
      </c>
      <c r="AJ30" s="378" t="s">
        <v>19</v>
      </c>
      <c r="AK30" s="378" t="s">
        <v>19</v>
      </c>
      <c r="AL30" s="378" t="s">
        <v>19</v>
      </c>
      <c r="AM30" s="1234" t="s">
        <v>19</v>
      </c>
      <c r="AN30" s="400"/>
    </row>
    <row r="31" spans="2:40" ht="13.5">
      <c r="B31" s="3">
        <v>5</v>
      </c>
      <c r="C31" s="12" t="s">
        <v>20</v>
      </c>
      <c r="D31" s="425">
        <v>160818</v>
      </c>
      <c r="E31" s="425">
        <v>694907</v>
      </c>
      <c r="F31" s="425">
        <v>332600</v>
      </c>
      <c r="G31" s="425">
        <v>35586</v>
      </c>
      <c r="H31" s="425">
        <v>-326</v>
      </c>
      <c r="I31" s="425">
        <v>183674</v>
      </c>
      <c r="J31" s="425">
        <v>-61961</v>
      </c>
      <c r="K31" s="425">
        <v>337569</v>
      </c>
      <c r="L31" s="425">
        <v>-7228</v>
      </c>
      <c r="M31" s="425">
        <v>290598</v>
      </c>
      <c r="N31" s="425">
        <v>775840</v>
      </c>
      <c r="O31" s="425">
        <v>-450155</v>
      </c>
      <c r="P31" s="425">
        <v>347586</v>
      </c>
      <c r="Q31" s="425">
        <v>599143</v>
      </c>
      <c r="R31" s="425">
        <v>-751150</v>
      </c>
      <c r="S31" s="425">
        <v>-1178227</v>
      </c>
      <c r="T31" s="356">
        <v>118144</v>
      </c>
      <c r="U31" s="356">
        <v>719790</v>
      </c>
      <c r="V31" s="355">
        <v>-611423</v>
      </c>
      <c r="W31" s="356">
        <v>-250023</v>
      </c>
      <c r="X31" s="356">
        <v>-1049830</v>
      </c>
      <c r="Y31" s="425">
        <v>-561613</v>
      </c>
      <c r="Z31" s="432">
        <v>-812904</v>
      </c>
      <c r="AA31" s="356">
        <v>1041074</v>
      </c>
      <c r="AB31" s="356">
        <v>-256532</v>
      </c>
      <c r="AC31" s="425">
        <v>108852</v>
      </c>
      <c r="AD31" s="425">
        <v>909793</v>
      </c>
      <c r="AE31" s="425">
        <v>-111804</v>
      </c>
      <c r="AF31" s="411">
        <v>-345856</v>
      </c>
      <c r="AG31" s="406">
        <v>-557167</v>
      </c>
      <c r="AH31" s="355">
        <v>-1138100</v>
      </c>
      <c r="AI31" s="406">
        <v>-690366</v>
      </c>
      <c r="AJ31" s="406">
        <v>-172395</v>
      </c>
      <c r="AK31" s="406">
        <v>659481</v>
      </c>
      <c r="AL31" s="406">
        <v>124621</v>
      </c>
      <c r="AM31" s="1242">
        <v>735325</v>
      </c>
      <c r="AN31" s="446"/>
    </row>
    <row r="32" spans="2:40" ht="13.5">
      <c r="B32" s="3">
        <v>6</v>
      </c>
      <c r="C32" s="12" t="s">
        <v>21</v>
      </c>
      <c r="D32" s="426">
        <v>7744</v>
      </c>
      <c r="E32" s="426">
        <v>-160439</v>
      </c>
      <c r="F32" s="426">
        <v>-267793</v>
      </c>
      <c r="G32" s="426">
        <v>-248033</v>
      </c>
      <c r="H32" s="426">
        <v>699189</v>
      </c>
      <c r="I32" s="426">
        <v>-548354</v>
      </c>
      <c r="J32" s="426">
        <v>282108</v>
      </c>
      <c r="K32" s="426">
        <v>-13812</v>
      </c>
      <c r="L32" s="426">
        <v>31394</v>
      </c>
      <c r="M32" s="426">
        <v>64076</v>
      </c>
      <c r="N32" s="426">
        <v>-41174</v>
      </c>
      <c r="O32" s="426">
        <v>86744</v>
      </c>
      <c r="P32" s="426">
        <v>862655</v>
      </c>
      <c r="Q32" s="426">
        <v>44007</v>
      </c>
      <c r="R32" s="426">
        <v>200933</v>
      </c>
      <c r="S32" s="426">
        <v>-111636</v>
      </c>
      <c r="T32" s="358">
        <v>457039</v>
      </c>
      <c r="U32" s="358">
        <v>-174289</v>
      </c>
      <c r="V32" s="357">
        <v>-61758</v>
      </c>
      <c r="W32" s="358">
        <v>18889</v>
      </c>
      <c r="X32" s="358">
        <v>302981</v>
      </c>
      <c r="Y32" s="426">
        <v>470628</v>
      </c>
      <c r="Z32" s="433">
        <v>-19851</v>
      </c>
      <c r="AA32" s="358">
        <v>266651</v>
      </c>
      <c r="AB32" s="358">
        <v>142831</v>
      </c>
      <c r="AC32" s="426">
        <v>422966</v>
      </c>
      <c r="AD32" s="426">
        <v>-204432</v>
      </c>
      <c r="AE32" s="426">
        <v>-614213</v>
      </c>
      <c r="AF32" s="411">
        <v>84691</v>
      </c>
      <c r="AG32" s="406">
        <v>-564375</v>
      </c>
      <c r="AH32" s="355">
        <v>304901</v>
      </c>
      <c r="AI32" s="406">
        <v>-65415</v>
      </c>
      <c r="AJ32" s="406">
        <v>207338</v>
      </c>
      <c r="AK32" s="406">
        <v>336534</v>
      </c>
      <c r="AL32" s="406">
        <v>445985</v>
      </c>
      <c r="AM32" s="1242">
        <v>85684</v>
      </c>
      <c r="AN32" s="447"/>
    </row>
    <row r="33" spans="2:40" ht="13.5">
      <c r="B33" s="11">
        <v>7</v>
      </c>
      <c r="C33" s="157" t="s">
        <v>131</v>
      </c>
      <c r="D33" s="1019" t="s">
        <v>19</v>
      </c>
      <c r="E33" s="1019" t="s">
        <v>19</v>
      </c>
      <c r="F33" s="1019" t="s">
        <v>19</v>
      </c>
      <c r="G33" s="1019" t="s">
        <v>19</v>
      </c>
      <c r="H33" s="1019" t="s">
        <v>19</v>
      </c>
      <c r="I33" s="1019" t="s">
        <v>19</v>
      </c>
      <c r="J33" s="1019" t="s">
        <v>19</v>
      </c>
      <c r="K33" s="1019" t="s">
        <v>19</v>
      </c>
      <c r="L33" s="1019" t="s">
        <v>19</v>
      </c>
      <c r="M33" s="1019" t="s">
        <v>19</v>
      </c>
      <c r="N33" s="1019" t="s">
        <v>221</v>
      </c>
      <c r="O33" s="1019" t="s">
        <v>19</v>
      </c>
      <c r="P33" s="1019" t="s">
        <v>19</v>
      </c>
      <c r="Q33" s="1019" t="s">
        <v>19</v>
      </c>
      <c r="R33" s="1019" t="s">
        <v>19</v>
      </c>
      <c r="S33" s="1019" t="s">
        <v>19</v>
      </c>
      <c r="T33" s="1019" t="s">
        <v>19</v>
      </c>
      <c r="U33" s="1019" t="s">
        <v>19</v>
      </c>
      <c r="V33" s="456">
        <v>-734989</v>
      </c>
      <c r="W33" s="455">
        <v>-579697</v>
      </c>
      <c r="X33" s="455">
        <v>42798</v>
      </c>
      <c r="Y33" s="456">
        <v>513467</v>
      </c>
      <c r="Z33" s="457">
        <v>736792</v>
      </c>
      <c r="AA33" s="455">
        <v>2567252</v>
      </c>
      <c r="AB33" s="455">
        <v>851193</v>
      </c>
      <c r="AC33" s="456">
        <v>583223</v>
      </c>
      <c r="AD33" s="456">
        <v>731913</v>
      </c>
      <c r="AE33" s="456">
        <v>-181795</v>
      </c>
      <c r="AF33" s="423">
        <v>939463</v>
      </c>
      <c r="AG33" s="427">
        <v>717910</v>
      </c>
      <c r="AH33" s="423">
        <v>328817</v>
      </c>
      <c r="AI33" s="427">
        <v>-767792</v>
      </c>
      <c r="AJ33" s="427">
        <v>167570</v>
      </c>
      <c r="AK33" s="427">
        <v>-1193305</v>
      </c>
      <c r="AL33" s="427">
        <v>1814521</v>
      </c>
      <c r="AM33" s="1296">
        <v>1203388</v>
      </c>
      <c r="AN33" s="454"/>
    </row>
    <row r="34" spans="2:40" s="1074" customFormat="1" ht="13.5">
      <c r="B34" s="1075"/>
      <c r="C34" s="1076"/>
      <c r="D34" s="107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1077"/>
      <c r="P34" s="1077"/>
      <c r="Q34" s="1077"/>
      <c r="R34" s="1077"/>
      <c r="S34" s="1077"/>
      <c r="T34" s="1077"/>
      <c r="U34" s="1077"/>
      <c r="V34" s="1105">
        <v>1061089</v>
      </c>
      <c r="W34" s="1079"/>
      <c r="X34" s="1079"/>
      <c r="Y34" s="1089"/>
      <c r="Z34" s="1090"/>
      <c r="AA34" s="1079"/>
      <c r="AB34" s="1079"/>
      <c r="AC34" s="1089"/>
      <c r="AD34" s="1089"/>
      <c r="AE34" s="1089"/>
      <c r="AF34" s="1082"/>
      <c r="AG34" s="1081"/>
      <c r="AH34" s="1080"/>
      <c r="AI34" s="1081"/>
      <c r="AJ34" s="1081"/>
      <c r="AK34" s="1081"/>
      <c r="AL34" s="1081"/>
      <c r="AM34" s="1238"/>
      <c r="AN34" s="451"/>
    </row>
    <row r="35" spans="2:40" ht="13.5">
      <c r="B35" s="9"/>
      <c r="C35" s="157" t="s">
        <v>22</v>
      </c>
      <c r="D35" s="1023">
        <v>560088</v>
      </c>
      <c r="E35" s="1023">
        <v>-131399</v>
      </c>
      <c r="F35" s="1023">
        <v>158986</v>
      </c>
      <c r="G35" s="1023">
        <v>-112802</v>
      </c>
      <c r="H35" s="1023">
        <v>-651481</v>
      </c>
      <c r="I35" s="1023">
        <v>-41235</v>
      </c>
      <c r="J35" s="1023">
        <v>176918</v>
      </c>
      <c r="K35" s="1023">
        <v>-207489</v>
      </c>
      <c r="L35" s="1023">
        <v>297204</v>
      </c>
      <c r="M35" s="1023">
        <v>513420</v>
      </c>
      <c r="N35" s="1023">
        <v>-387630</v>
      </c>
      <c r="O35" s="1023">
        <v>469647</v>
      </c>
      <c r="P35" s="1023">
        <v>6853</v>
      </c>
      <c r="Q35" s="1023">
        <v>54210</v>
      </c>
      <c r="R35" s="1023">
        <v>-356469</v>
      </c>
      <c r="S35" s="1023">
        <v>35983</v>
      </c>
      <c r="T35" s="363">
        <v>301766</v>
      </c>
      <c r="U35" s="363">
        <v>-81096</v>
      </c>
      <c r="V35" s="349" t="s">
        <v>19</v>
      </c>
      <c r="W35" s="349" t="s">
        <v>19</v>
      </c>
      <c r="X35" s="345" t="s">
        <v>19</v>
      </c>
      <c r="Y35" s="377" t="s">
        <v>19</v>
      </c>
      <c r="Z35" s="386" t="s">
        <v>19</v>
      </c>
      <c r="AA35" s="345" t="s">
        <v>19</v>
      </c>
      <c r="AB35" s="345" t="s">
        <v>19</v>
      </c>
      <c r="AC35" s="377" t="s">
        <v>19</v>
      </c>
      <c r="AD35" s="377" t="s">
        <v>19</v>
      </c>
      <c r="AE35" s="377" t="s">
        <v>19</v>
      </c>
      <c r="AF35" s="386" t="s">
        <v>19</v>
      </c>
      <c r="AG35" s="377" t="s">
        <v>19</v>
      </c>
      <c r="AH35" s="345" t="s">
        <v>19</v>
      </c>
      <c r="AI35" s="377" t="s">
        <v>19</v>
      </c>
      <c r="AJ35" s="377" t="s">
        <v>19</v>
      </c>
      <c r="AK35" s="377" t="s">
        <v>19</v>
      </c>
      <c r="AL35" s="377" t="s">
        <v>19</v>
      </c>
      <c r="AM35" s="1233" t="s">
        <v>19</v>
      </c>
      <c r="AN35" s="399"/>
    </row>
    <row r="36" spans="2:40" ht="13.5">
      <c r="B36" s="13"/>
      <c r="C36" s="7" t="s">
        <v>34</v>
      </c>
      <c r="D36" s="1024">
        <v>48496</v>
      </c>
      <c r="E36" s="1024">
        <v>29244</v>
      </c>
      <c r="F36" s="1024">
        <v>73477</v>
      </c>
      <c r="G36" s="1024">
        <v>-91249</v>
      </c>
      <c r="H36" s="1024">
        <v>71823</v>
      </c>
      <c r="I36" s="1024">
        <v>93428</v>
      </c>
      <c r="J36" s="1024">
        <v>93066</v>
      </c>
      <c r="K36" s="1024">
        <v>92296</v>
      </c>
      <c r="L36" s="1024">
        <v>-84071</v>
      </c>
      <c r="M36" s="1024">
        <v>38400</v>
      </c>
      <c r="N36" s="1024">
        <v>65356</v>
      </c>
      <c r="O36" s="1024">
        <v>-8250</v>
      </c>
      <c r="P36" s="1024">
        <v>80847</v>
      </c>
      <c r="Q36" s="1024">
        <v>-8054</v>
      </c>
      <c r="R36" s="1024">
        <v>-124366</v>
      </c>
      <c r="S36" s="1024">
        <v>11962</v>
      </c>
      <c r="T36" s="1024">
        <v>4238</v>
      </c>
      <c r="U36" s="1024">
        <v>46993</v>
      </c>
      <c r="V36" s="360" t="s">
        <v>19</v>
      </c>
      <c r="W36" s="360" t="s">
        <v>19</v>
      </c>
      <c r="X36" s="346" t="s">
        <v>19</v>
      </c>
      <c r="Y36" s="378" t="s">
        <v>19</v>
      </c>
      <c r="Z36" s="387" t="s">
        <v>19</v>
      </c>
      <c r="AA36" s="346" t="s">
        <v>19</v>
      </c>
      <c r="AB36" s="346" t="s">
        <v>19</v>
      </c>
      <c r="AC36" s="378" t="s">
        <v>19</v>
      </c>
      <c r="AD36" s="378" t="s">
        <v>19</v>
      </c>
      <c r="AE36" s="378" t="s">
        <v>19</v>
      </c>
      <c r="AF36" s="387" t="s">
        <v>19</v>
      </c>
      <c r="AG36" s="378" t="s">
        <v>19</v>
      </c>
      <c r="AH36" s="346" t="s">
        <v>19</v>
      </c>
      <c r="AI36" s="378" t="s">
        <v>19</v>
      </c>
      <c r="AJ36" s="378" t="s">
        <v>19</v>
      </c>
      <c r="AK36" s="378" t="s">
        <v>19</v>
      </c>
      <c r="AL36" s="378" t="s">
        <v>19</v>
      </c>
      <c r="AM36" s="1234" t="s">
        <v>19</v>
      </c>
      <c r="AN36" s="400"/>
    </row>
    <row r="37" spans="2:40" ht="13.5">
      <c r="B37" s="13"/>
      <c r="C37" s="7" t="s">
        <v>35</v>
      </c>
      <c r="D37" s="364">
        <v>-2106</v>
      </c>
      <c r="E37" s="364">
        <v>-7315</v>
      </c>
      <c r="F37" s="364">
        <v>-10978</v>
      </c>
      <c r="G37" s="364">
        <v>5862</v>
      </c>
      <c r="H37" s="364">
        <v>19404</v>
      </c>
      <c r="I37" s="364">
        <v>-8378</v>
      </c>
      <c r="J37" s="364">
        <v>60821</v>
      </c>
      <c r="K37" s="364">
        <v>-164171</v>
      </c>
      <c r="L37" s="364">
        <v>5327</v>
      </c>
      <c r="M37" s="364">
        <v>189190</v>
      </c>
      <c r="N37" s="364">
        <v>7593</v>
      </c>
      <c r="O37" s="364">
        <v>39098</v>
      </c>
      <c r="P37" s="364">
        <v>-10812</v>
      </c>
      <c r="Q37" s="364">
        <v>-100423</v>
      </c>
      <c r="R37" s="364">
        <v>-6063</v>
      </c>
      <c r="S37" s="364">
        <v>-106615</v>
      </c>
      <c r="T37" s="364">
        <v>64796</v>
      </c>
      <c r="U37" s="364">
        <v>355208</v>
      </c>
      <c r="V37" s="346" t="s">
        <v>19</v>
      </c>
      <c r="W37" s="346" t="s">
        <v>19</v>
      </c>
      <c r="X37" s="346" t="s">
        <v>19</v>
      </c>
      <c r="Y37" s="378" t="s">
        <v>19</v>
      </c>
      <c r="Z37" s="387" t="s">
        <v>19</v>
      </c>
      <c r="AA37" s="346" t="s">
        <v>19</v>
      </c>
      <c r="AB37" s="346" t="s">
        <v>19</v>
      </c>
      <c r="AC37" s="378" t="s">
        <v>19</v>
      </c>
      <c r="AD37" s="378" t="s">
        <v>19</v>
      </c>
      <c r="AE37" s="378" t="s">
        <v>19</v>
      </c>
      <c r="AF37" s="387" t="s">
        <v>19</v>
      </c>
      <c r="AG37" s="378" t="s">
        <v>19</v>
      </c>
      <c r="AH37" s="346" t="s">
        <v>19</v>
      </c>
      <c r="AI37" s="378" t="s">
        <v>19</v>
      </c>
      <c r="AJ37" s="378" t="s">
        <v>19</v>
      </c>
      <c r="AK37" s="378" t="s">
        <v>19</v>
      </c>
      <c r="AL37" s="378" t="s">
        <v>19</v>
      </c>
      <c r="AM37" s="1234" t="s">
        <v>19</v>
      </c>
      <c r="AN37" s="400"/>
    </row>
    <row r="38" spans="2:40" ht="13.5">
      <c r="B38" s="13"/>
      <c r="C38" s="7" t="s">
        <v>36</v>
      </c>
      <c r="D38" s="364">
        <v>19255</v>
      </c>
      <c r="E38" s="364">
        <v>25154</v>
      </c>
      <c r="F38" s="364">
        <v>-8756</v>
      </c>
      <c r="G38" s="364">
        <v>-9599</v>
      </c>
      <c r="H38" s="364">
        <v>48121</v>
      </c>
      <c r="I38" s="364">
        <v>-15130</v>
      </c>
      <c r="J38" s="364">
        <v>49051</v>
      </c>
      <c r="K38" s="364">
        <v>-51442</v>
      </c>
      <c r="L38" s="364">
        <v>39883</v>
      </c>
      <c r="M38" s="364">
        <v>45248</v>
      </c>
      <c r="N38" s="364">
        <v>-31599</v>
      </c>
      <c r="O38" s="364">
        <v>-73159</v>
      </c>
      <c r="P38" s="364">
        <v>21378</v>
      </c>
      <c r="Q38" s="364">
        <v>79048</v>
      </c>
      <c r="R38" s="364">
        <v>-64254</v>
      </c>
      <c r="S38" s="364">
        <v>34537</v>
      </c>
      <c r="T38" s="364">
        <v>-51889</v>
      </c>
      <c r="U38" s="364">
        <v>-17452</v>
      </c>
      <c r="V38" s="346" t="s">
        <v>19</v>
      </c>
      <c r="W38" s="346" t="s">
        <v>19</v>
      </c>
      <c r="X38" s="346" t="s">
        <v>19</v>
      </c>
      <c r="Y38" s="378" t="s">
        <v>19</v>
      </c>
      <c r="Z38" s="387" t="s">
        <v>19</v>
      </c>
      <c r="AA38" s="346" t="s">
        <v>19</v>
      </c>
      <c r="AB38" s="346" t="s">
        <v>19</v>
      </c>
      <c r="AC38" s="378" t="s">
        <v>19</v>
      </c>
      <c r="AD38" s="378" t="s">
        <v>19</v>
      </c>
      <c r="AE38" s="378" t="s">
        <v>19</v>
      </c>
      <c r="AF38" s="387" t="s">
        <v>19</v>
      </c>
      <c r="AG38" s="378" t="s">
        <v>19</v>
      </c>
      <c r="AH38" s="346" t="s">
        <v>19</v>
      </c>
      <c r="AI38" s="378" t="s">
        <v>19</v>
      </c>
      <c r="AJ38" s="378" t="s">
        <v>19</v>
      </c>
      <c r="AK38" s="378" t="s">
        <v>19</v>
      </c>
      <c r="AL38" s="378" t="s">
        <v>19</v>
      </c>
      <c r="AM38" s="1234" t="s">
        <v>19</v>
      </c>
      <c r="AN38" s="400"/>
    </row>
    <row r="39" spans="2:40" ht="13.5">
      <c r="B39" s="13"/>
      <c r="C39" s="7" t="s">
        <v>37</v>
      </c>
      <c r="D39" s="364">
        <v>54012</v>
      </c>
      <c r="E39" s="364">
        <v>27847</v>
      </c>
      <c r="F39" s="364">
        <v>38945</v>
      </c>
      <c r="G39" s="364">
        <v>67965</v>
      </c>
      <c r="H39" s="364">
        <v>-71293</v>
      </c>
      <c r="I39" s="364">
        <v>-27231</v>
      </c>
      <c r="J39" s="364">
        <v>-94285</v>
      </c>
      <c r="K39" s="364">
        <v>-160796</v>
      </c>
      <c r="L39" s="364">
        <v>53307</v>
      </c>
      <c r="M39" s="364">
        <v>-18749</v>
      </c>
      <c r="N39" s="364">
        <v>112723</v>
      </c>
      <c r="O39" s="364">
        <v>2868</v>
      </c>
      <c r="P39" s="364">
        <v>95421</v>
      </c>
      <c r="Q39" s="364">
        <v>-89726</v>
      </c>
      <c r="R39" s="364">
        <v>76341</v>
      </c>
      <c r="S39" s="364">
        <v>-68284</v>
      </c>
      <c r="T39" s="364">
        <v>-52180</v>
      </c>
      <c r="U39" s="364">
        <v>40225</v>
      </c>
      <c r="V39" s="346" t="s">
        <v>19</v>
      </c>
      <c r="W39" s="346" t="s">
        <v>19</v>
      </c>
      <c r="X39" s="346" t="s">
        <v>19</v>
      </c>
      <c r="Y39" s="378" t="s">
        <v>19</v>
      </c>
      <c r="Z39" s="387" t="s">
        <v>19</v>
      </c>
      <c r="AA39" s="346" t="s">
        <v>19</v>
      </c>
      <c r="AB39" s="346" t="s">
        <v>19</v>
      </c>
      <c r="AC39" s="378" t="s">
        <v>19</v>
      </c>
      <c r="AD39" s="378" t="s">
        <v>19</v>
      </c>
      <c r="AE39" s="378" t="s">
        <v>19</v>
      </c>
      <c r="AF39" s="387" t="s">
        <v>19</v>
      </c>
      <c r="AG39" s="378" t="s">
        <v>19</v>
      </c>
      <c r="AH39" s="346" t="s">
        <v>19</v>
      </c>
      <c r="AI39" s="378" t="s">
        <v>19</v>
      </c>
      <c r="AJ39" s="378" t="s">
        <v>19</v>
      </c>
      <c r="AK39" s="378" t="s">
        <v>19</v>
      </c>
      <c r="AL39" s="378" t="s">
        <v>19</v>
      </c>
      <c r="AM39" s="1234" t="s">
        <v>19</v>
      </c>
      <c r="AN39" s="400"/>
    </row>
    <row r="40" spans="2:40" ht="13.5">
      <c r="B40" s="13"/>
      <c r="C40" s="7" t="s">
        <v>38</v>
      </c>
      <c r="D40" s="364">
        <v>33410</v>
      </c>
      <c r="E40" s="364">
        <v>-207700</v>
      </c>
      <c r="F40" s="364">
        <v>-1484</v>
      </c>
      <c r="G40" s="364">
        <v>56629</v>
      </c>
      <c r="H40" s="364">
        <v>-14713</v>
      </c>
      <c r="I40" s="364">
        <v>15051</v>
      </c>
      <c r="J40" s="364">
        <v>-41896</v>
      </c>
      <c r="K40" s="364">
        <v>181545</v>
      </c>
      <c r="L40" s="364">
        <v>47109</v>
      </c>
      <c r="M40" s="364">
        <v>52773</v>
      </c>
      <c r="N40" s="364">
        <v>-46627</v>
      </c>
      <c r="O40" s="364">
        <v>-75675</v>
      </c>
      <c r="P40" s="364">
        <v>-18156</v>
      </c>
      <c r="Q40" s="364">
        <v>36187</v>
      </c>
      <c r="R40" s="364">
        <v>-51819</v>
      </c>
      <c r="S40" s="364">
        <v>-49486</v>
      </c>
      <c r="T40" s="364">
        <v>155407</v>
      </c>
      <c r="U40" s="364">
        <v>-242155</v>
      </c>
      <c r="V40" s="346" t="s">
        <v>19</v>
      </c>
      <c r="W40" s="346" t="s">
        <v>19</v>
      </c>
      <c r="X40" s="346" t="s">
        <v>19</v>
      </c>
      <c r="Y40" s="378" t="s">
        <v>19</v>
      </c>
      <c r="Z40" s="387" t="s">
        <v>19</v>
      </c>
      <c r="AA40" s="346" t="s">
        <v>19</v>
      </c>
      <c r="AB40" s="346" t="s">
        <v>19</v>
      </c>
      <c r="AC40" s="378" t="s">
        <v>19</v>
      </c>
      <c r="AD40" s="378" t="s">
        <v>19</v>
      </c>
      <c r="AE40" s="378" t="s">
        <v>19</v>
      </c>
      <c r="AF40" s="387" t="s">
        <v>19</v>
      </c>
      <c r="AG40" s="378" t="s">
        <v>19</v>
      </c>
      <c r="AH40" s="346" t="s">
        <v>19</v>
      </c>
      <c r="AI40" s="378" t="s">
        <v>19</v>
      </c>
      <c r="AJ40" s="378" t="s">
        <v>19</v>
      </c>
      <c r="AK40" s="378" t="s">
        <v>19</v>
      </c>
      <c r="AL40" s="378" t="s">
        <v>19</v>
      </c>
      <c r="AM40" s="1234" t="s">
        <v>19</v>
      </c>
      <c r="AN40" s="400"/>
    </row>
    <row r="41" spans="2:40" ht="13.5">
      <c r="B41" s="13"/>
      <c r="C41" s="7" t="s">
        <v>40</v>
      </c>
      <c r="D41" s="364">
        <v>-11533</v>
      </c>
      <c r="E41" s="364">
        <v>-4336</v>
      </c>
      <c r="F41" s="364">
        <v>18941</v>
      </c>
      <c r="G41" s="364">
        <v>383</v>
      </c>
      <c r="H41" s="364">
        <v>11424</v>
      </c>
      <c r="I41" s="364">
        <v>-10219</v>
      </c>
      <c r="J41" s="364">
        <v>14976</v>
      </c>
      <c r="K41" s="364">
        <v>8454</v>
      </c>
      <c r="L41" s="364">
        <v>34373</v>
      </c>
      <c r="M41" s="364">
        <v>-3972</v>
      </c>
      <c r="N41" s="364">
        <v>-8439</v>
      </c>
      <c r="O41" s="364">
        <v>4543</v>
      </c>
      <c r="P41" s="364">
        <v>-4972</v>
      </c>
      <c r="Q41" s="364">
        <v>-8115</v>
      </c>
      <c r="R41" s="364">
        <v>17080</v>
      </c>
      <c r="S41" s="364">
        <v>-43949</v>
      </c>
      <c r="T41" s="364">
        <v>-5149</v>
      </c>
      <c r="U41" s="364">
        <v>-4138</v>
      </c>
      <c r="V41" s="346" t="s">
        <v>19</v>
      </c>
      <c r="W41" s="346" t="s">
        <v>19</v>
      </c>
      <c r="X41" s="346" t="s">
        <v>19</v>
      </c>
      <c r="Y41" s="378" t="s">
        <v>19</v>
      </c>
      <c r="Z41" s="387" t="s">
        <v>19</v>
      </c>
      <c r="AA41" s="346" t="s">
        <v>19</v>
      </c>
      <c r="AB41" s="346" t="s">
        <v>19</v>
      </c>
      <c r="AC41" s="378" t="s">
        <v>19</v>
      </c>
      <c r="AD41" s="378" t="s">
        <v>19</v>
      </c>
      <c r="AE41" s="378" t="s">
        <v>19</v>
      </c>
      <c r="AF41" s="387" t="s">
        <v>19</v>
      </c>
      <c r="AG41" s="378" t="s">
        <v>19</v>
      </c>
      <c r="AH41" s="346" t="s">
        <v>19</v>
      </c>
      <c r="AI41" s="378" t="s">
        <v>19</v>
      </c>
      <c r="AJ41" s="378" t="s">
        <v>19</v>
      </c>
      <c r="AK41" s="378" t="s">
        <v>19</v>
      </c>
      <c r="AL41" s="378" t="s">
        <v>19</v>
      </c>
      <c r="AM41" s="1234" t="s">
        <v>19</v>
      </c>
      <c r="AN41" s="400"/>
    </row>
    <row r="42" spans="2:40" ht="13.5">
      <c r="B42" s="10"/>
      <c r="C42" s="4" t="s">
        <v>41</v>
      </c>
      <c r="D42" s="365">
        <v>11085</v>
      </c>
      <c r="E42" s="365">
        <v>-38</v>
      </c>
      <c r="F42" s="365">
        <v>6469</v>
      </c>
      <c r="G42" s="365">
        <v>-3485</v>
      </c>
      <c r="H42" s="365">
        <v>59664</v>
      </c>
      <c r="I42" s="365">
        <v>12987</v>
      </c>
      <c r="J42" s="365">
        <v>23915</v>
      </c>
      <c r="K42" s="365">
        <v>3642</v>
      </c>
      <c r="L42" s="365">
        <v>3557</v>
      </c>
      <c r="M42" s="365">
        <v>21726</v>
      </c>
      <c r="N42" s="365">
        <v>35222</v>
      </c>
      <c r="O42" s="365">
        <v>22696</v>
      </c>
      <c r="P42" s="365">
        <v>-60656</v>
      </c>
      <c r="Q42" s="365">
        <v>14282</v>
      </c>
      <c r="R42" s="365">
        <v>-96938</v>
      </c>
      <c r="S42" s="365">
        <v>-70329</v>
      </c>
      <c r="T42" s="1021">
        <v>63036</v>
      </c>
      <c r="U42" s="1021">
        <v>-111592</v>
      </c>
      <c r="V42" s="361" t="s">
        <v>19</v>
      </c>
      <c r="W42" s="361" t="s">
        <v>19</v>
      </c>
      <c r="X42" s="346" t="s">
        <v>19</v>
      </c>
      <c r="Y42" s="378" t="s">
        <v>19</v>
      </c>
      <c r="Z42" s="387" t="s">
        <v>19</v>
      </c>
      <c r="AA42" s="346" t="s">
        <v>19</v>
      </c>
      <c r="AB42" s="346" t="s">
        <v>19</v>
      </c>
      <c r="AC42" s="378" t="s">
        <v>19</v>
      </c>
      <c r="AD42" s="378" t="s">
        <v>19</v>
      </c>
      <c r="AE42" s="378" t="s">
        <v>19</v>
      </c>
      <c r="AF42" s="387" t="s">
        <v>19</v>
      </c>
      <c r="AG42" s="378" t="s">
        <v>19</v>
      </c>
      <c r="AH42" s="346" t="s">
        <v>19</v>
      </c>
      <c r="AI42" s="378" t="s">
        <v>19</v>
      </c>
      <c r="AJ42" s="378" t="s">
        <v>19</v>
      </c>
      <c r="AK42" s="378" t="s">
        <v>19</v>
      </c>
      <c r="AL42" s="378" t="s">
        <v>19</v>
      </c>
      <c r="AM42" s="1234" t="s">
        <v>19</v>
      </c>
      <c r="AN42" s="400"/>
    </row>
    <row r="43" spans="2:40" ht="13.5">
      <c r="B43" s="11">
        <v>8</v>
      </c>
      <c r="C43" s="157" t="s">
        <v>24</v>
      </c>
      <c r="D43" s="1019" t="s">
        <v>19</v>
      </c>
      <c r="E43" s="1019" t="s">
        <v>19</v>
      </c>
      <c r="F43" s="1019" t="s">
        <v>19</v>
      </c>
      <c r="G43" s="1019" t="s">
        <v>19</v>
      </c>
      <c r="H43" s="1019" t="s">
        <v>19</v>
      </c>
      <c r="I43" s="1019" t="s">
        <v>19</v>
      </c>
      <c r="J43" s="1019" t="s">
        <v>19</v>
      </c>
      <c r="K43" s="1019" t="s">
        <v>19</v>
      </c>
      <c r="L43" s="1019" t="s">
        <v>19</v>
      </c>
      <c r="M43" s="1019" t="s">
        <v>19</v>
      </c>
      <c r="N43" s="1019" t="s">
        <v>221</v>
      </c>
      <c r="O43" s="1019" t="s">
        <v>19</v>
      </c>
      <c r="P43" s="1019" t="s">
        <v>19</v>
      </c>
      <c r="Q43" s="1019" t="s">
        <v>19</v>
      </c>
      <c r="R43" s="1019" t="s">
        <v>19</v>
      </c>
      <c r="S43" s="1019" t="s">
        <v>19</v>
      </c>
      <c r="T43" s="1028" t="s">
        <v>19</v>
      </c>
      <c r="U43" s="1028">
        <v>821280</v>
      </c>
      <c r="V43" s="419">
        <v>699900</v>
      </c>
      <c r="W43" s="455">
        <v>538698</v>
      </c>
      <c r="X43" s="455">
        <v>-123882</v>
      </c>
      <c r="Y43" s="456">
        <v>-66341</v>
      </c>
      <c r="Z43" s="457">
        <v>-1122082</v>
      </c>
      <c r="AA43" s="455">
        <v>885498</v>
      </c>
      <c r="AB43" s="455">
        <v>557942</v>
      </c>
      <c r="AC43" s="456">
        <v>-677893</v>
      </c>
      <c r="AD43" s="456">
        <v>1568035</v>
      </c>
      <c r="AE43" s="456">
        <v>-622952</v>
      </c>
      <c r="AF43" s="421">
        <v>-428689</v>
      </c>
      <c r="AG43" s="420">
        <v>-875911</v>
      </c>
      <c r="AH43" s="419">
        <v>340358</v>
      </c>
      <c r="AI43" s="420">
        <v>280926</v>
      </c>
      <c r="AJ43" s="420">
        <v>441534</v>
      </c>
      <c r="AK43" s="420">
        <v>201230</v>
      </c>
      <c r="AL43" s="420">
        <v>703496</v>
      </c>
      <c r="AM43" s="1237">
        <v>206160</v>
      </c>
      <c r="AN43" s="454"/>
    </row>
    <row r="44" spans="2:40" s="1074" customFormat="1" ht="13.5">
      <c r="B44" s="1075"/>
      <c r="C44" s="1076"/>
      <c r="D44" s="107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1077"/>
      <c r="P44" s="1077"/>
      <c r="Q44" s="1077"/>
      <c r="R44" s="1077"/>
      <c r="S44" s="1077"/>
      <c r="T44" s="1078"/>
      <c r="U44" s="1078">
        <v>1330709</v>
      </c>
      <c r="V44" s="1083"/>
      <c r="W44" s="1084"/>
      <c r="X44" s="1084"/>
      <c r="Y44" s="1105"/>
      <c r="Z44" s="1108"/>
      <c r="AA44" s="1084"/>
      <c r="AB44" s="1084"/>
      <c r="AC44" s="1105"/>
      <c r="AD44" s="1105"/>
      <c r="AE44" s="1105"/>
      <c r="AF44" s="1086"/>
      <c r="AG44" s="1085"/>
      <c r="AH44" s="1083"/>
      <c r="AI44" s="1085"/>
      <c r="AJ44" s="1085"/>
      <c r="AK44" s="1085"/>
      <c r="AL44" s="1085"/>
      <c r="AM44" s="1240"/>
      <c r="AN44" s="1109"/>
    </row>
    <row r="45" spans="2:40" ht="13.5">
      <c r="B45" s="13"/>
      <c r="C45" s="353" t="s">
        <v>24</v>
      </c>
      <c r="D45" s="1025">
        <v>-1071</v>
      </c>
      <c r="E45" s="1025">
        <v>164407</v>
      </c>
      <c r="F45" s="1025">
        <v>-122828</v>
      </c>
      <c r="G45" s="1025">
        <v>-239921</v>
      </c>
      <c r="H45" s="1025">
        <v>-472739</v>
      </c>
      <c r="I45" s="1025">
        <v>-111961</v>
      </c>
      <c r="J45" s="1025">
        <v>1194</v>
      </c>
      <c r="K45" s="1025">
        <v>182769</v>
      </c>
      <c r="L45" s="1025">
        <v>-282631</v>
      </c>
      <c r="M45" s="1025">
        <v>82698</v>
      </c>
      <c r="N45" s="1025">
        <v>201287</v>
      </c>
      <c r="O45" s="1025">
        <v>116663</v>
      </c>
      <c r="P45" s="1025">
        <v>117763</v>
      </c>
      <c r="Q45" s="1025">
        <v>490601</v>
      </c>
      <c r="R45" s="1025">
        <v>-221235</v>
      </c>
      <c r="S45" s="1025">
        <v>-387300</v>
      </c>
      <c r="T45" s="1055">
        <v>198530</v>
      </c>
      <c r="U45" s="1055" t="s">
        <v>19</v>
      </c>
      <c r="V45" s="354" t="s">
        <v>19</v>
      </c>
      <c r="W45" s="354" t="s">
        <v>19</v>
      </c>
      <c r="X45" s="354" t="s">
        <v>19</v>
      </c>
      <c r="Y45" s="380" t="s">
        <v>19</v>
      </c>
      <c r="Z45" s="390" t="s">
        <v>19</v>
      </c>
      <c r="AA45" s="354" t="s">
        <v>19</v>
      </c>
      <c r="AB45" s="354" t="s">
        <v>19</v>
      </c>
      <c r="AC45" s="380" t="s">
        <v>19</v>
      </c>
      <c r="AD45" s="380" t="s">
        <v>19</v>
      </c>
      <c r="AE45" s="380" t="s">
        <v>19</v>
      </c>
      <c r="AF45" s="390" t="s">
        <v>19</v>
      </c>
      <c r="AG45" s="380" t="s">
        <v>19</v>
      </c>
      <c r="AH45" s="354" t="s">
        <v>19</v>
      </c>
      <c r="AI45" s="380" t="s">
        <v>19</v>
      </c>
      <c r="AJ45" s="380" t="s">
        <v>19</v>
      </c>
      <c r="AK45" s="380" t="s">
        <v>19</v>
      </c>
      <c r="AL45" s="380" t="s">
        <v>19</v>
      </c>
      <c r="AM45" s="1241" t="s">
        <v>19</v>
      </c>
      <c r="AN45" s="400"/>
    </row>
    <row r="46" spans="2:40" ht="13.5">
      <c r="B46" s="10"/>
      <c r="C46" s="8" t="s">
        <v>43</v>
      </c>
      <c r="D46" s="1017">
        <v>-39872</v>
      </c>
      <c r="E46" s="1017">
        <v>-7143</v>
      </c>
      <c r="F46" s="1017">
        <v>19484</v>
      </c>
      <c r="G46" s="1017">
        <v>81150</v>
      </c>
      <c r="H46" s="1017">
        <v>-62725</v>
      </c>
      <c r="I46" s="1017">
        <v>-1120</v>
      </c>
      <c r="J46" s="1017">
        <v>-58847</v>
      </c>
      <c r="K46" s="1017">
        <v>-1089</v>
      </c>
      <c r="L46" s="1017">
        <v>38597</v>
      </c>
      <c r="M46" s="1017">
        <v>-5580</v>
      </c>
      <c r="N46" s="1017">
        <v>18073</v>
      </c>
      <c r="O46" s="1017">
        <v>-40174</v>
      </c>
      <c r="P46" s="1017">
        <v>121053</v>
      </c>
      <c r="Q46" s="1017">
        <v>40230</v>
      </c>
      <c r="R46" s="1017">
        <v>-29581</v>
      </c>
      <c r="S46" s="1017">
        <v>-53347</v>
      </c>
      <c r="T46" s="1054">
        <v>-92943</v>
      </c>
      <c r="U46" s="1054" t="s">
        <v>19</v>
      </c>
      <c r="V46" s="346" t="s">
        <v>19</v>
      </c>
      <c r="W46" s="346" t="s">
        <v>19</v>
      </c>
      <c r="X46" s="346" t="s">
        <v>19</v>
      </c>
      <c r="Y46" s="378" t="s">
        <v>19</v>
      </c>
      <c r="Z46" s="387" t="s">
        <v>19</v>
      </c>
      <c r="AA46" s="346" t="s">
        <v>19</v>
      </c>
      <c r="AB46" s="346" t="s">
        <v>19</v>
      </c>
      <c r="AC46" s="378" t="s">
        <v>19</v>
      </c>
      <c r="AD46" s="378" t="s">
        <v>19</v>
      </c>
      <c r="AE46" s="378" t="s">
        <v>19</v>
      </c>
      <c r="AF46" s="387" t="s">
        <v>19</v>
      </c>
      <c r="AG46" s="378" t="s">
        <v>19</v>
      </c>
      <c r="AH46" s="346" t="s">
        <v>19</v>
      </c>
      <c r="AI46" s="378" t="s">
        <v>19</v>
      </c>
      <c r="AJ46" s="378" t="s">
        <v>19</v>
      </c>
      <c r="AK46" s="378" t="s">
        <v>19</v>
      </c>
      <c r="AL46" s="378" t="s">
        <v>19</v>
      </c>
      <c r="AM46" s="1234" t="s">
        <v>19</v>
      </c>
      <c r="AN46" s="400"/>
    </row>
    <row r="47" spans="2:40" ht="13.5">
      <c r="B47" s="11">
        <v>9</v>
      </c>
      <c r="C47" s="157" t="s">
        <v>25</v>
      </c>
      <c r="D47" s="1019" t="s">
        <v>19</v>
      </c>
      <c r="E47" s="1019" t="s">
        <v>19</v>
      </c>
      <c r="F47" s="1019" t="s">
        <v>19</v>
      </c>
      <c r="G47" s="1019" t="s">
        <v>19</v>
      </c>
      <c r="H47" s="1019" t="s">
        <v>19</v>
      </c>
      <c r="I47" s="1019" t="s">
        <v>19</v>
      </c>
      <c r="J47" s="1019" t="s">
        <v>19</v>
      </c>
      <c r="K47" s="1019" t="s">
        <v>19</v>
      </c>
      <c r="L47" s="1019" t="s">
        <v>19</v>
      </c>
      <c r="M47" s="1019" t="s">
        <v>19</v>
      </c>
      <c r="N47" s="1019" t="s">
        <v>221</v>
      </c>
      <c r="O47" s="1019" t="s">
        <v>19</v>
      </c>
      <c r="P47" s="1019" t="s">
        <v>19</v>
      </c>
      <c r="Q47" s="1019" t="s">
        <v>19</v>
      </c>
      <c r="R47" s="1019" t="s">
        <v>19</v>
      </c>
      <c r="S47" s="1019" t="s">
        <v>19</v>
      </c>
      <c r="T47" s="1028" t="s">
        <v>19</v>
      </c>
      <c r="U47" s="1028">
        <v>366043</v>
      </c>
      <c r="V47" s="419">
        <v>-418006</v>
      </c>
      <c r="W47" s="455">
        <v>-265475</v>
      </c>
      <c r="X47" s="455">
        <v>123266</v>
      </c>
      <c r="Y47" s="456">
        <v>-11326</v>
      </c>
      <c r="Z47" s="457">
        <v>379488</v>
      </c>
      <c r="AA47" s="455">
        <v>871958</v>
      </c>
      <c r="AB47" s="455">
        <v>616105</v>
      </c>
      <c r="AC47" s="456">
        <v>616663</v>
      </c>
      <c r="AD47" s="456">
        <v>654209</v>
      </c>
      <c r="AE47" s="456">
        <v>-254936</v>
      </c>
      <c r="AF47" s="421">
        <v>327087</v>
      </c>
      <c r="AG47" s="420">
        <v>-96941</v>
      </c>
      <c r="AH47" s="419">
        <v>14866</v>
      </c>
      <c r="AI47" s="420">
        <v>342339</v>
      </c>
      <c r="AJ47" s="420">
        <v>2743</v>
      </c>
      <c r="AK47" s="420">
        <v>458209</v>
      </c>
      <c r="AL47" s="420">
        <v>1147502</v>
      </c>
      <c r="AM47" s="1237">
        <v>692349</v>
      </c>
      <c r="AN47" s="454"/>
    </row>
    <row r="48" spans="2:40" s="1074" customFormat="1" ht="13.5">
      <c r="B48" s="1075"/>
      <c r="C48" s="1076"/>
      <c r="D48" s="107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8"/>
      <c r="U48" s="1078">
        <v>1062215</v>
      </c>
      <c r="V48" s="1083"/>
      <c r="W48" s="1084"/>
      <c r="X48" s="1084"/>
      <c r="Y48" s="1105"/>
      <c r="Z48" s="1108"/>
      <c r="AA48" s="1084"/>
      <c r="AB48" s="1084"/>
      <c r="AC48" s="1105"/>
      <c r="AD48" s="1105"/>
      <c r="AE48" s="1105"/>
      <c r="AF48" s="1086"/>
      <c r="AG48" s="1085"/>
      <c r="AH48" s="1083"/>
      <c r="AI48" s="1085"/>
      <c r="AJ48" s="1085"/>
      <c r="AK48" s="1085"/>
      <c r="AL48" s="1085"/>
      <c r="AM48" s="1240"/>
      <c r="AN48" s="1109"/>
    </row>
    <row r="49" spans="2:40" ht="13.5">
      <c r="B49" s="13"/>
      <c r="C49" s="353" t="s">
        <v>25</v>
      </c>
      <c r="D49" s="1025">
        <v>10210</v>
      </c>
      <c r="E49" s="1025">
        <v>13213</v>
      </c>
      <c r="F49" s="1025">
        <v>-59889</v>
      </c>
      <c r="G49" s="1025">
        <v>88765</v>
      </c>
      <c r="H49" s="1025">
        <v>97604</v>
      </c>
      <c r="I49" s="1025">
        <v>-141239</v>
      </c>
      <c r="J49" s="1025">
        <v>-28220</v>
      </c>
      <c r="K49" s="1025">
        <v>41243</v>
      </c>
      <c r="L49" s="1025">
        <v>33995</v>
      </c>
      <c r="M49" s="1025">
        <v>-59387</v>
      </c>
      <c r="N49" s="1025">
        <v>101194</v>
      </c>
      <c r="O49" s="1025">
        <v>768</v>
      </c>
      <c r="P49" s="1025">
        <v>-42516</v>
      </c>
      <c r="Q49" s="1025">
        <v>86603</v>
      </c>
      <c r="R49" s="1025">
        <v>-192689</v>
      </c>
      <c r="S49" s="1025">
        <v>-305875</v>
      </c>
      <c r="T49" s="1055">
        <v>12911</v>
      </c>
      <c r="U49" s="1055" t="s">
        <v>19</v>
      </c>
      <c r="V49" s="354" t="s">
        <v>19</v>
      </c>
      <c r="W49" s="354" t="s">
        <v>19</v>
      </c>
      <c r="X49" s="354" t="s">
        <v>19</v>
      </c>
      <c r="Y49" s="380" t="s">
        <v>19</v>
      </c>
      <c r="Z49" s="390" t="s">
        <v>19</v>
      </c>
      <c r="AA49" s="354" t="s">
        <v>19</v>
      </c>
      <c r="AB49" s="354" t="s">
        <v>19</v>
      </c>
      <c r="AC49" s="380" t="s">
        <v>19</v>
      </c>
      <c r="AD49" s="380" t="s">
        <v>19</v>
      </c>
      <c r="AE49" s="380" t="s">
        <v>19</v>
      </c>
      <c r="AF49" s="390" t="s">
        <v>19</v>
      </c>
      <c r="AG49" s="380" t="s">
        <v>19</v>
      </c>
      <c r="AH49" s="354" t="s">
        <v>19</v>
      </c>
      <c r="AI49" s="380" t="s">
        <v>19</v>
      </c>
      <c r="AJ49" s="380" t="s">
        <v>19</v>
      </c>
      <c r="AK49" s="380" t="s">
        <v>19</v>
      </c>
      <c r="AL49" s="380" t="s">
        <v>19</v>
      </c>
      <c r="AM49" s="1241" t="s">
        <v>19</v>
      </c>
      <c r="AN49" s="400"/>
    </row>
    <row r="50" spans="2:40" ht="13.5">
      <c r="B50" s="13"/>
      <c r="C50" s="7" t="s">
        <v>60</v>
      </c>
      <c r="D50" s="1016">
        <v>6179</v>
      </c>
      <c r="E50" s="1016">
        <v>-49809</v>
      </c>
      <c r="F50" s="1016">
        <v>6605</v>
      </c>
      <c r="G50" s="1016">
        <v>-4281</v>
      </c>
      <c r="H50" s="1016">
        <v>-68719</v>
      </c>
      <c r="I50" s="1016">
        <v>68926</v>
      </c>
      <c r="J50" s="1016">
        <v>-49423</v>
      </c>
      <c r="K50" s="1016">
        <v>27584</v>
      </c>
      <c r="L50" s="1016">
        <v>-22622</v>
      </c>
      <c r="M50" s="1016">
        <v>14086</v>
      </c>
      <c r="N50" s="1016">
        <v>45771</v>
      </c>
      <c r="O50" s="1016">
        <v>6239</v>
      </c>
      <c r="P50" s="1016">
        <v>-23511</v>
      </c>
      <c r="Q50" s="1016">
        <v>32330</v>
      </c>
      <c r="R50" s="1016">
        <v>-21182</v>
      </c>
      <c r="S50" s="1016">
        <v>-53061</v>
      </c>
      <c r="T50" s="364">
        <v>19472</v>
      </c>
      <c r="U50" s="364" t="s">
        <v>19</v>
      </c>
      <c r="V50" s="346" t="s">
        <v>19</v>
      </c>
      <c r="W50" s="346" t="s">
        <v>19</v>
      </c>
      <c r="X50" s="346" t="s">
        <v>19</v>
      </c>
      <c r="Y50" s="378" t="s">
        <v>19</v>
      </c>
      <c r="Z50" s="387" t="s">
        <v>19</v>
      </c>
      <c r="AA50" s="346" t="s">
        <v>19</v>
      </c>
      <c r="AB50" s="346" t="s">
        <v>19</v>
      </c>
      <c r="AC50" s="378" t="s">
        <v>19</v>
      </c>
      <c r="AD50" s="378" t="s">
        <v>19</v>
      </c>
      <c r="AE50" s="378" t="s">
        <v>19</v>
      </c>
      <c r="AF50" s="387" t="s">
        <v>19</v>
      </c>
      <c r="AG50" s="378" t="s">
        <v>19</v>
      </c>
      <c r="AH50" s="346" t="s">
        <v>19</v>
      </c>
      <c r="AI50" s="378" t="s">
        <v>19</v>
      </c>
      <c r="AJ50" s="378" t="s">
        <v>19</v>
      </c>
      <c r="AK50" s="378" t="s">
        <v>19</v>
      </c>
      <c r="AL50" s="378" t="s">
        <v>19</v>
      </c>
      <c r="AM50" s="1234" t="s">
        <v>19</v>
      </c>
      <c r="AN50" s="400"/>
    </row>
    <row r="51" spans="2:40" ht="13.5">
      <c r="B51" s="13"/>
      <c r="C51" s="7" t="s">
        <v>61</v>
      </c>
      <c r="D51" s="1016">
        <v>-890</v>
      </c>
      <c r="E51" s="1016">
        <v>1494</v>
      </c>
      <c r="F51" s="1016">
        <v>-57812</v>
      </c>
      <c r="G51" s="1016">
        <v>-47079</v>
      </c>
      <c r="H51" s="1016">
        <v>7277</v>
      </c>
      <c r="I51" s="1016">
        <v>9163</v>
      </c>
      <c r="J51" s="1016">
        <v>7141</v>
      </c>
      <c r="K51" s="1016">
        <v>23523</v>
      </c>
      <c r="L51" s="1016">
        <v>-23144</v>
      </c>
      <c r="M51" s="1016">
        <v>-3015</v>
      </c>
      <c r="N51" s="1016">
        <v>22207</v>
      </c>
      <c r="O51" s="1016">
        <v>18778</v>
      </c>
      <c r="P51" s="1016">
        <v>8198</v>
      </c>
      <c r="Q51" s="1016">
        <v>35609</v>
      </c>
      <c r="R51" s="1016">
        <v>-1415</v>
      </c>
      <c r="S51" s="1016">
        <v>1395</v>
      </c>
      <c r="T51" s="364">
        <v>1389</v>
      </c>
      <c r="U51" s="364" t="s">
        <v>19</v>
      </c>
      <c r="V51" s="346" t="s">
        <v>19</v>
      </c>
      <c r="W51" s="346" t="s">
        <v>19</v>
      </c>
      <c r="X51" s="346" t="s">
        <v>19</v>
      </c>
      <c r="Y51" s="378" t="s">
        <v>19</v>
      </c>
      <c r="Z51" s="387" t="s">
        <v>19</v>
      </c>
      <c r="AA51" s="346" t="s">
        <v>19</v>
      </c>
      <c r="AB51" s="346" t="s">
        <v>19</v>
      </c>
      <c r="AC51" s="378" t="s">
        <v>19</v>
      </c>
      <c r="AD51" s="378" t="s">
        <v>19</v>
      </c>
      <c r="AE51" s="378" t="s">
        <v>19</v>
      </c>
      <c r="AF51" s="387" t="s">
        <v>19</v>
      </c>
      <c r="AG51" s="378" t="s">
        <v>19</v>
      </c>
      <c r="AH51" s="346" t="s">
        <v>19</v>
      </c>
      <c r="AI51" s="378" t="s">
        <v>19</v>
      </c>
      <c r="AJ51" s="378" t="s">
        <v>19</v>
      </c>
      <c r="AK51" s="378" t="s">
        <v>19</v>
      </c>
      <c r="AL51" s="378" t="s">
        <v>19</v>
      </c>
      <c r="AM51" s="1234" t="s">
        <v>19</v>
      </c>
      <c r="AN51" s="400"/>
    </row>
    <row r="52" spans="2:40" ht="13.5">
      <c r="B52" s="10"/>
      <c r="C52" s="8" t="s">
        <v>62</v>
      </c>
      <c r="D52" s="1017">
        <v>57881</v>
      </c>
      <c r="E52" s="1017">
        <v>-23721</v>
      </c>
      <c r="F52" s="1017">
        <v>-2324</v>
      </c>
      <c r="G52" s="1017">
        <v>-6698</v>
      </c>
      <c r="H52" s="1017">
        <v>-1223</v>
      </c>
      <c r="I52" s="1017">
        <v>16080</v>
      </c>
      <c r="J52" s="1017">
        <v>40597</v>
      </c>
      <c r="K52" s="1017">
        <v>78562</v>
      </c>
      <c r="L52" s="1017">
        <v>95117</v>
      </c>
      <c r="M52" s="1017">
        <v>64686</v>
      </c>
      <c r="N52" s="1017">
        <v>146409</v>
      </c>
      <c r="O52" s="1017">
        <v>114225</v>
      </c>
      <c r="P52" s="1017">
        <v>26116</v>
      </c>
      <c r="Q52" s="1017">
        <v>-22230</v>
      </c>
      <c r="R52" s="1017">
        <v>-854</v>
      </c>
      <c r="S52" s="1017">
        <v>-36748</v>
      </c>
      <c r="T52" s="1054">
        <v>-63355</v>
      </c>
      <c r="U52" s="1054" t="s">
        <v>19</v>
      </c>
      <c r="V52" s="346" t="s">
        <v>19</v>
      </c>
      <c r="W52" s="346" t="s">
        <v>19</v>
      </c>
      <c r="X52" s="346" t="s">
        <v>19</v>
      </c>
      <c r="Y52" s="378" t="s">
        <v>19</v>
      </c>
      <c r="Z52" s="387" t="s">
        <v>19</v>
      </c>
      <c r="AA52" s="346" t="s">
        <v>19</v>
      </c>
      <c r="AB52" s="346" t="s">
        <v>19</v>
      </c>
      <c r="AC52" s="378" t="s">
        <v>19</v>
      </c>
      <c r="AD52" s="378" t="s">
        <v>19</v>
      </c>
      <c r="AE52" s="378" t="s">
        <v>19</v>
      </c>
      <c r="AF52" s="387" t="s">
        <v>19</v>
      </c>
      <c r="AG52" s="378" t="s">
        <v>19</v>
      </c>
      <c r="AH52" s="346" t="s">
        <v>19</v>
      </c>
      <c r="AI52" s="378" t="s">
        <v>19</v>
      </c>
      <c r="AJ52" s="378" t="s">
        <v>19</v>
      </c>
      <c r="AK52" s="378" t="s">
        <v>19</v>
      </c>
      <c r="AL52" s="378" t="s">
        <v>19</v>
      </c>
      <c r="AM52" s="1234" t="s">
        <v>19</v>
      </c>
      <c r="AN52" s="400"/>
    </row>
    <row r="53" spans="2:40" ht="13.5">
      <c r="B53" s="11">
        <v>10</v>
      </c>
      <c r="C53" s="157" t="s">
        <v>26</v>
      </c>
      <c r="D53" s="1019" t="s">
        <v>19</v>
      </c>
      <c r="E53" s="1019" t="s">
        <v>19</v>
      </c>
      <c r="F53" s="1019" t="s">
        <v>19</v>
      </c>
      <c r="G53" s="1019" t="s">
        <v>19</v>
      </c>
      <c r="H53" s="1019" t="s">
        <v>19</v>
      </c>
      <c r="I53" s="1019" t="s">
        <v>19</v>
      </c>
      <c r="J53" s="1019" t="s">
        <v>19</v>
      </c>
      <c r="K53" s="1019" t="s">
        <v>19</v>
      </c>
      <c r="L53" s="1019" t="s">
        <v>19</v>
      </c>
      <c r="M53" s="1019" t="s">
        <v>19</v>
      </c>
      <c r="N53" s="1019" t="s">
        <v>221</v>
      </c>
      <c r="O53" s="1019" t="s">
        <v>19</v>
      </c>
      <c r="P53" s="1019" t="s">
        <v>19</v>
      </c>
      <c r="Q53" s="1019" t="s">
        <v>19</v>
      </c>
      <c r="R53" s="1019" t="s">
        <v>19</v>
      </c>
      <c r="S53" s="1019" t="s">
        <v>19</v>
      </c>
      <c r="T53" s="1028" t="s">
        <v>19</v>
      </c>
      <c r="U53" s="1028">
        <v>2735</v>
      </c>
      <c r="V53" s="419">
        <v>-146894</v>
      </c>
      <c r="W53" s="455">
        <v>140591</v>
      </c>
      <c r="X53" s="455">
        <v>-85145</v>
      </c>
      <c r="Y53" s="456">
        <v>299347</v>
      </c>
      <c r="Z53" s="457">
        <v>657228</v>
      </c>
      <c r="AA53" s="455">
        <v>638073</v>
      </c>
      <c r="AB53" s="455">
        <v>186336</v>
      </c>
      <c r="AC53" s="456">
        <v>29551</v>
      </c>
      <c r="AD53" s="456">
        <v>-41531</v>
      </c>
      <c r="AE53" s="456">
        <v>157658</v>
      </c>
      <c r="AF53" s="421">
        <v>143300</v>
      </c>
      <c r="AG53" s="420">
        <v>-68237</v>
      </c>
      <c r="AH53" s="419">
        <v>-126287</v>
      </c>
      <c r="AI53" s="420">
        <v>81946</v>
      </c>
      <c r="AJ53" s="420">
        <v>-9925</v>
      </c>
      <c r="AK53" s="420">
        <v>6338</v>
      </c>
      <c r="AL53" s="420">
        <v>615984</v>
      </c>
      <c r="AM53" s="1237">
        <v>59468</v>
      </c>
      <c r="AN53" s="454"/>
    </row>
    <row r="54" spans="2:40" s="1074" customFormat="1" ht="13.5">
      <c r="B54" s="1075"/>
      <c r="C54" s="1076"/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8"/>
      <c r="U54" s="1078">
        <v>309800</v>
      </c>
      <c r="V54" s="1083"/>
      <c r="W54" s="1084"/>
      <c r="X54" s="1084"/>
      <c r="Y54" s="1105"/>
      <c r="Z54" s="1108"/>
      <c r="AA54" s="1084"/>
      <c r="AB54" s="1084"/>
      <c r="AC54" s="1105"/>
      <c r="AD54" s="1105"/>
      <c r="AE54" s="1105"/>
      <c r="AF54" s="1086"/>
      <c r="AG54" s="1085"/>
      <c r="AH54" s="1083"/>
      <c r="AI54" s="1085"/>
      <c r="AJ54" s="1085"/>
      <c r="AK54" s="1085"/>
      <c r="AL54" s="1085"/>
      <c r="AM54" s="1240"/>
      <c r="AN54" s="1109"/>
    </row>
    <row r="55" spans="2:40" ht="13.5">
      <c r="B55" s="13"/>
      <c r="C55" s="353" t="s">
        <v>26</v>
      </c>
      <c r="D55" s="1025">
        <v>-7191</v>
      </c>
      <c r="E55" s="1025">
        <v>-232505</v>
      </c>
      <c r="F55" s="1025">
        <v>-202782</v>
      </c>
      <c r="G55" s="1025">
        <v>46035</v>
      </c>
      <c r="H55" s="1025">
        <v>-58505</v>
      </c>
      <c r="I55" s="1025">
        <v>-28811</v>
      </c>
      <c r="J55" s="1025">
        <v>-9714</v>
      </c>
      <c r="K55" s="1025">
        <v>105918</v>
      </c>
      <c r="L55" s="1025">
        <v>218634</v>
      </c>
      <c r="M55" s="1025">
        <v>164536</v>
      </c>
      <c r="N55" s="1025">
        <v>-10097</v>
      </c>
      <c r="O55" s="1025">
        <v>108061</v>
      </c>
      <c r="P55" s="1025">
        <v>64510</v>
      </c>
      <c r="Q55" s="1025">
        <v>181795</v>
      </c>
      <c r="R55" s="1025">
        <v>-15958</v>
      </c>
      <c r="S55" s="1025">
        <v>-41860</v>
      </c>
      <c r="T55" s="1055">
        <v>-19386</v>
      </c>
      <c r="U55" s="1055" t="s">
        <v>19</v>
      </c>
      <c r="V55" s="354" t="s">
        <v>19</v>
      </c>
      <c r="W55" s="354" t="s">
        <v>19</v>
      </c>
      <c r="X55" s="354" t="s">
        <v>19</v>
      </c>
      <c r="Y55" s="380" t="s">
        <v>19</v>
      </c>
      <c r="Z55" s="390" t="s">
        <v>19</v>
      </c>
      <c r="AA55" s="354" t="s">
        <v>19</v>
      </c>
      <c r="AB55" s="354" t="s">
        <v>19</v>
      </c>
      <c r="AC55" s="380" t="s">
        <v>19</v>
      </c>
      <c r="AD55" s="380" t="s">
        <v>19</v>
      </c>
      <c r="AE55" s="380" t="s">
        <v>19</v>
      </c>
      <c r="AF55" s="390" t="s">
        <v>19</v>
      </c>
      <c r="AG55" s="380" t="s">
        <v>19</v>
      </c>
      <c r="AH55" s="354" t="s">
        <v>19</v>
      </c>
      <c r="AI55" s="380" t="s">
        <v>19</v>
      </c>
      <c r="AJ55" s="380" t="s">
        <v>19</v>
      </c>
      <c r="AK55" s="380" t="s">
        <v>19</v>
      </c>
      <c r="AL55" s="380" t="s">
        <v>19</v>
      </c>
      <c r="AM55" s="1241" t="s">
        <v>19</v>
      </c>
      <c r="AN55" s="400"/>
    </row>
    <row r="56" spans="2:40" ht="13.5">
      <c r="B56" s="10"/>
      <c r="C56" s="8" t="s">
        <v>39</v>
      </c>
      <c r="D56" s="1026">
        <v>29807</v>
      </c>
      <c r="E56" s="1026">
        <v>22600</v>
      </c>
      <c r="F56" s="1026">
        <v>-3329</v>
      </c>
      <c r="G56" s="1026">
        <v>11547</v>
      </c>
      <c r="H56" s="1026">
        <v>-28372</v>
      </c>
      <c r="I56" s="1026">
        <v>32533</v>
      </c>
      <c r="J56" s="1026">
        <v>-10723</v>
      </c>
      <c r="K56" s="1026">
        <v>-2890</v>
      </c>
      <c r="L56" s="1026">
        <v>54553</v>
      </c>
      <c r="M56" s="1026">
        <v>-48268</v>
      </c>
      <c r="N56" s="1026">
        <v>24501</v>
      </c>
      <c r="O56" s="1026">
        <v>8017</v>
      </c>
      <c r="P56" s="1026">
        <v>-13781</v>
      </c>
      <c r="Q56" s="1026">
        <v>-22534</v>
      </c>
      <c r="R56" s="1026">
        <v>-20623</v>
      </c>
      <c r="S56" s="1026">
        <v>-17116</v>
      </c>
      <c r="T56" s="1054">
        <v>71776</v>
      </c>
      <c r="U56" s="1054" t="s">
        <v>19</v>
      </c>
      <c r="V56" s="362" t="s">
        <v>19</v>
      </c>
      <c r="W56" s="362" t="s">
        <v>19</v>
      </c>
      <c r="X56" s="362" t="s">
        <v>19</v>
      </c>
      <c r="Y56" s="381" t="s">
        <v>19</v>
      </c>
      <c r="Z56" s="389" t="s">
        <v>19</v>
      </c>
      <c r="AA56" s="362" t="s">
        <v>19</v>
      </c>
      <c r="AB56" s="362" t="s">
        <v>19</v>
      </c>
      <c r="AC56" s="381" t="s">
        <v>19</v>
      </c>
      <c r="AD56" s="381" t="s">
        <v>19</v>
      </c>
      <c r="AE56" s="381" t="s">
        <v>19</v>
      </c>
      <c r="AF56" s="389" t="s">
        <v>19</v>
      </c>
      <c r="AG56" s="381" t="s">
        <v>19</v>
      </c>
      <c r="AH56" s="362" t="s">
        <v>19</v>
      </c>
      <c r="AI56" s="381" t="s">
        <v>19</v>
      </c>
      <c r="AJ56" s="381" t="s">
        <v>19</v>
      </c>
      <c r="AK56" s="381" t="s">
        <v>19</v>
      </c>
      <c r="AL56" s="381" t="s">
        <v>19</v>
      </c>
      <c r="AM56" s="1239" t="s">
        <v>19</v>
      </c>
      <c r="AN56" s="400"/>
    </row>
    <row r="57" spans="2:40" ht="13.5">
      <c r="B57" s="11">
        <v>11</v>
      </c>
      <c r="C57" s="157" t="s">
        <v>89</v>
      </c>
      <c r="D57" s="1027" t="s">
        <v>19</v>
      </c>
      <c r="E57" s="1019" t="s">
        <v>19</v>
      </c>
      <c r="F57" s="1019" t="s">
        <v>19</v>
      </c>
      <c r="G57" s="1019" t="s">
        <v>19</v>
      </c>
      <c r="H57" s="1019" t="s">
        <v>19</v>
      </c>
      <c r="I57" s="1019" t="s">
        <v>19</v>
      </c>
      <c r="J57" s="1019" t="s">
        <v>19</v>
      </c>
      <c r="K57" s="1019" t="s">
        <v>19</v>
      </c>
      <c r="L57" s="1019" t="s">
        <v>19</v>
      </c>
      <c r="M57" s="1019" t="s">
        <v>19</v>
      </c>
      <c r="N57" s="1019" t="s">
        <v>221</v>
      </c>
      <c r="O57" s="1019" t="s">
        <v>19</v>
      </c>
      <c r="P57" s="1019" t="s">
        <v>19</v>
      </c>
      <c r="Q57" s="1019" t="s">
        <v>19</v>
      </c>
      <c r="R57" s="1019" t="s">
        <v>19</v>
      </c>
      <c r="S57" s="1019" t="s">
        <v>19</v>
      </c>
      <c r="T57" s="1028" t="s">
        <v>19</v>
      </c>
      <c r="U57" s="1028" t="s">
        <v>19</v>
      </c>
      <c r="V57" s="1028" t="s">
        <v>19</v>
      </c>
      <c r="W57" s="1028" t="s">
        <v>19</v>
      </c>
      <c r="X57" s="455">
        <v>-173356</v>
      </c>
      <c r="Y57" s="427">
        <v>479011</v>
      </c>
      <c r="Z57" s="434">
        <v>-125351</v>
      </c>
      <c r="AA57" s="423">
        <v>101927</v>
      </c>
      <c r="AB57" s="423">
        <v>496105</v>
      </c>
      <c r="AC57" s="427">
        <v>535886</v>
      </c>
      <c r="AD57" s="427">
        <v>435858</v>
      </c>
      <c r="AE57" s="427">
        <v>295580</v>
      </c>
      <c r="AF57" s="421">
        <v>102901</v>
      </c>
      <c r="AG57" s="420">
        <v>-421393</v>
      </c>
      <c r="AH57" s="419">
        <v>259512</v>
      </c>
      <c r="AI57" s="420">
        <v>888882</v>
      </c>
      <c r="AJ57" s="420">
        <v>-71597</v>
      </c>
      <c r="AK57" s="420">
        <v>-60696</v>
      </c>
      <c r="AL57" s="420">
        <v>544829</v>
      </c>
      <c r="AM57" s="1237">
        <v>-156088</v>
      </c>
      <c r="AN57" s="402"/>
    </row>
    <row r="58" spans="2:40" s="1074" customFormat="1" ht="13.5">
      <c r="B58" s="1075"/>
      <c r="C58" s="1076"/>
      <c r="D58" s="1110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1"/>
      <c r="P58" s="1111"/>
      <c r="Q58" s="1111"/>
      <c r="R58" s="1111"/>
      <c r="S58" s="1111"/>
      <c r="T58" s="1088"/>
      <c r="U58" s="1088"/>
      <c r="V58" s="1088"/>
      <c r="W58" s="1088"/>
      <c r="X58" s="1087">
        <v>159164</v>
      </c>
      <c r="Y58" s="1081"/>
      <c r="Z58" s="1082"/>
      <c r="AA58" s="1080"/>
      <c r="AB58" s="1080"/>
      <c r="AC58" s="1081"/>
      <c r="AD58" s="1081"/>
      <c r="AE58" s="1081"/>
      <c r="AF58" s="1090"/>
      <c r="AG58" s="1089"/>
      <c r="AH58" s="1079"/>
      <c r="AI58" s="1089"/>
      <c r="AJ58" s="1089"/>
      <c r="AK58" s="1089"/>
      <c r="AL58" s="1089"/>
      <c r="AM58" s="1243"/>
      <c r="AN58" s="1073"/>
    </row>
    <row r="59" spans="2:40" ht="13.5">
      <c r="B59" s="9"/>
      <c r="C59" s="157" t="s">
        <v>27</v>
      </c>
      <c r="D59" s="1023">
        <v>9223</v>
      </c>
      <c r="E59" s="1023">
        <v>-50046</v>
      </c>
      <c r="F59" s="1023">
        <v>-43372</v>
      </c>
      <c r="G59" s="1023">
        <v>8746</v>
      </c>
      <c r="H59" s="1023">
        <v>-99421</v>
      </c>
      <c r="I59" s="1023">
        <v>-20636</v>
      </c>
      <c r="J59" s="1023">
        <v>3909</v>
      </c>
      <c r="K59" s="1023">
        <v>-236622</v>
      </c>
      <c r="L59" s="1023">
        <v>-415746</v>
      </c>
      <c r="M59" s="1023">
        <v>-177262</v>
      </c>
      <c r="N59" s="1023">
        <v>-107503</v>
      </c>
      <c r="O59" s="1023">
        <v>95446</v>
      </c>
      <c r="P59" s="1023">
        <v>-45508</v>
      </c>
      <c r="Q59" s="1023">
        <v>381250</v>
      </c>
      <c r="R59" s="1023">
        <v>-9320</v>
      </c>
      <c r="S59" s="1023">
        <v>55992</v>
      </c>
      <c r="T59" s="363">
        <v>-48637</v>
      </c>
      <c r="U59" s="363">
        <v>16234</v>
      </c>
      <c r="V59" s="359">
        <v>-59858</v>
      </c>
      <c r="W59" s="363">
        <v>20296</v>
      </c>
      <c r="X59" s="383" t="s">
        <v>19</v>
      </c>
      <c r="Y59" s="383" t="s">
        <v>19</v>
      </c>
      <c r="Z59" s="391" t="s">
        <v>19</v>
      </c>
      <c r="AA59" s="348" t="s">
        <v>19</v>
      </c>
      <c r="AB59" s="348" t="s">
        <v>19</v>
      </c>
      <c r="AC59" s="383" t="s">
        <v>19</v>
      </c>
      <c r="AD59" s="383" t="s">
        <v>19</v>
      </c>
      <c r="AE59" s="383" t="s">
        <v>19</v>
      </c>
      <c r="AF59" s="391" t="s">
        <v>19</v>
      </c>
      <c r="AG59" s="383" t="s">
        <v>19</v>
      </c>
      <c r="AH59" s="348" t="s">
        <v>19</v>
      </c>
      <c r="AI59" s="383" t="s">
        <v>19</v>
      </c>
      <c r="AJ59" s="383" t="s">
        <v>19</v>
      </c>
      <c r="AK59" s="383" t="s">
        <v>19</v>
      </c>
      <c r="AL59" s="383" t="s">
        <v>19</v>
      </c>
      <c r="AM59" s="1244" t="s">
        <v>19</v>
      </c>
      <c r="AN59" s="400"/>
    </row>
    <row r="60" spans="2:40" ht="13.5">
      <c r="B60" s="13"/>
      <c r="C60" s="7" t="s">
        <v>58</v>
      </c>
      <c r="D60" s="1029">
        <v>-4025</v>
      </c>
      <c r="E60" s="364">
        <v>-28</v>
      </c>
      <c r="F60" s="364">
        <v>-15086</v>
      </c>
      <c r="G60" s="364">
        <v>31018</v>
      </c>
      <c r="H60" s="364">
        <v>23184</v>
      </c>
      <c r="I60" s="364">
        <v>-15289</v>
      </c>
      <c r="J60" s="364">
        <v>68235</v>
      </c>
      <c r="K60" s="364">
        <v>20255</v>
      </c>
      <c r="L60" s="364">
        <v>-39345</v>
      </c>
      <c r="M60" s="364">
        <v>-29385</v>
      </c>
      <c r="N60" s="364">
        <v>-46262</v>
      </c>
      <c r="O60" s="364">
        <v>5136</v>
      </c>
      <c r="P60" s="364">
        <v>-15215</v>
      </c>
      <c r="Q60" s="364">
        <v>33024</v>
      </c>
      <c r="R60" s="364">
        <v>-102257</v>
      </c>
      <c r="S60" s="364">
        <v>-24659</v>
      </c>
      <c r="T60" s="364">
        <v>-51587</v>
      </c>
      <c r="U60" s="364">
        <v>-142644</v>
      </c>
      <c r="V60" s="350">
        <v>61426</v>
      </c>
      <c r="W60" s="364">
        <v>-14926</v>
      </c>
      <c r="X60" s="378" t="s">
        <v>19</v>
      </c>
      <c r="Y60" s="378" t="s">
        <v>19</v>
      </c>
      <c r="Z60" s="387" t="s">
        <v>19</v>
      </c>
      <c r="AA60" s="346" t="s">
        <v>19</v>
      </c>
      <c r="AB60" s="346" t="s">
        <v>19</v>
      </c>
      <c r="AC60" s="378" t="s">
        <v>19</v>
      </c>
      <c r="AD60" s="378" t="s">
        <v>19</v>
      </c>
      <c r="AE60" s="378" t="s">
        <v>19</v>
      </c>
      <c r="AF60" s="387" t="s">
        <v>19</v>
      </c>
      <c r="AG60" s="378" t="s">
        <v>19</v>
      </c>
      <c r="AH60" s="346" t="s">
        <v>19</v>
      </c>
      <c r="AI60" s="378" t="s">
        <v>19</v>
      </c>
      <c r="AJ60" s="378" t="s">
        <v>19</v>
      </c>
      <c r="AK60" s="378" t="s">
        <v>19</v>
      </c>
      <c r="AL60" s="378" t="s">
        <v>19</v>
      </c>
      <c r="AM60" s="1234" t="s">
        <v>19</v>
      </c>
      <c r="AN60" s="400"/>
    </row>
    <row r="61" spans="2:40" ht="13.5">
      <c r="B61" s="10"/>
      <c r="C61" s="4" t="s">
        <v>59</v>
      </c>
      <c r="D61" s="365">
        <v>-11804</v>
      </c>
      <c r="E61" s="365">
        <v>-24860</v>
      </c>
      <c r="F61" s="365">
        <v>639</v>
      </c>
      <c r="G61" s="365">
        <v>16678</v>
      </c>
      <c r="H61" s="365">
        <v>-16229</v>
      </c>
      <c r="I61" s="365">
        <v>-62176</v>
      </c>
      <c r="J61" s="365">
        <v>-105466</v>
      </c>
      <c r="K61" s="365">
        <v>90467</v>
      </c>
      <c r="L61" s="365">
        <v>-10739</v>
      </c>
      <c r="M61" s="365">
        <v>-89058</v>
      </c>
      <c r="N61" s="365">
        <v>-35694</v>
      </c>
      <c r="O61" s="365">
        <v>31661</v>
      </c>
      <c r="P61" s="365">
        <v>103612</v>
      </c>
      <c r="Q61" s="365">
        <v>83052</v>
      </c>
      <c r="R61" s="365">
        <v>-26263</v>
      </c>
      <c r="S61" s="365">
        <v>44343</v>
      </c>
      <c r="T61" s="365">
        <v>-151548</v>
      </c>
      <c r="U61" s="365">
        <v>34028</v>
      </c>
      <c r="V61" s="351">
        <v>8126</v>
      </c>
      <c r="W61" s="365">
        <v>2147</v>
      </c>
      <c r="X61" s="382" t="s">
        <v>19</v>
      </c>
      <c r="Y61" s="382" t="s">
        <v>19</v>
      </c>
      <c r="Z61" s="392" t="s">
        <v>19</v>
      </c>
      <c r="AA61" s="352" t="s">
        <v>19</v>
      </c>
      <c r="AB61" s="352" t="s">
        <v>19</v>
      </c>
      <c r="AC61" s="382" t="s">
        <v>19</v>
      </c>
      <c r="AD61" s="382" t="s">
        <v>19</v>
      </c>
      <c r="AE61" s="382" t="s">
        <v>19</v>
      </c>
      <c r="AF61" s="392" t="s">
        <v>19</v>
      </c>
      <c r="AG61" s="382" t="s">
        <v>19</v>
      </c>
      <c r="AH61" s="352" t="s">
        <v>19</v>
      </c>
      <c r="AI61" s="382" t="s">
        <v>19</v>
      </c>
      <c r="AJ61" s="382" t="s">
        <v>19</v>
      </c>
      <c r="AK61" s="382" t="s">
        <v>19</v>
      </c>
      <c r="AL61" s="382" t="s">
        <v>19</v>
      </c>
      <c r="AM61" s="1245" t="s">
        <v>19</v>
      </c>
      <c r="AN61" s="400"/>
    </row>
    <row r="62" spans="2:40" ht="13.5">
      <c r="B62" s="11">
        <v>12</v>
      </c>
      <c r="C62" s="157" t="s">
        <v>92</v>
      </c>
      <c r="D62" s="1019" t="s">
        <v>19</v>
      </c>
      <c r="E62" s="1019" t="s">
        <v>19</v>
      </c>
      <c r="F62" s="1019" t="s">
        <v>19</v>
      </c>
      <c r="G62" s="1019" t="s">
        <v>19</v>
      </c>
      <c r="H62" s="1019" t="s">
        <v>19</v>
      </c>
      <c r="I62" s="1019" t="s">
        <v>19</v>
      </c>
      <c r="J62" s="1019" t="s">
        <v>19</v>
      </c>
      <c r="K62" s="1019" t="s">
        <v>19</v>
      </c>
      <c r="L62" s="1019" t="s">
        <v>19</v>
      </c>
      <c r="M62" s="1019" t="s">
        <v>19</v>
      </c>
      <c r="N62" s="1019" t="s">
        <v>221</v>
      </c>
      <c r="O62" s="1019" t="s">
        <v>19</v>
      </c>
      <c r="P62" s="1019" t="s">
        <v>19</v>
      </c>
      <c r="Q62" s="1019" t="s">
        <v>19</v>
      </c>
      <c r="R62" s="1019" t="s">
        <v>19</v>
      </c>
      <c r="S62" s="1019" t="s">
        <v>19</v>
      </c>
      <c r="T62" s="1028">
        <v>1263906</v>
      </c>
      <c r="U62" s="1028">
        <v>263765</v>
      </c>
      <c r="V62" s="419">
        <v>575999</v>
      </c>
      <c r="W62" s="455">
        <v>-22808</v>
      </c>
      <c r="X62" s="455">
        <v>123575</v>
      </c>
      <c r="Y62" s="456">
        <v>-670348</v>
      </c>
      <c r="Z62" s="423">
        <v>-522728</v>
      </c>
      <c r="AA62" s="423">
        <v>1916215</v>
      </c>
      <c r="AB62" s="423">
        <v>759085</v>
      </c>
      <c r="AC62" s="427">
        <v>1170659</v>
      </c>
      <c r="AD62" s="427">
        <v>926704</v>
      </c>
      <c r="AE62" s="427">
        <v>-317845</v>
      </c>
      <c r="AF62" s="421">
        <v>-501785</v>
      </c>
      <c r="AG62" s="420">
        <v>272777</v>
      </c>
      <c r="AH62" s="419">
        <v>-1225244</v>
      </c>
      <c r="AI62" s="420">
        <v>-535035</v>
      </c>
      <c r="AJ62" s="420">
        <v>-242150</v>
      </c>
      <c r="AK62" s="420">
        <v>-263993</v>
      </c>
      <c r="AL62" s="420">
        <v>4096248</v>
      </c>
      <c r="AM62" s="1237">
        <v>945945</v>
      </c>
      <c r="AN62" s="402"/>
    </row>
    <row r="63" spans="2:40" s="1074" customFormat="1" ht="13.5">
      <c r="B63" s="1075"/>
      <c r="C63" s="1076"/>
      <c r="D63" s="1077"/>
      <c r="E63" s="1077"/>
      <c r="F63" s="1077"/>
      <c r="G63" s="1077"/>
      <c r="H63" s="1077"/>
      <c r="I63" s="1077"/>
      <c r="J63" s="1077"/>
      <c r="K63" s="1077"/>
      <c r="L63" s="1077"/>
      <c r="M63" s="1077"/>
      <c r="N63" s="1077"/>
      <c r="O63" s="1077"/>
      <c r="P63" s="1077"/>
      <c r="Q63" s="1077"/>
      <c r="R63" s="1077"/>
      <c r="S63" s="1077"/>
      <c r="T63" s="1078">
        <v>617354</v>
      </c>
      <c r="U63" s="1078"/>
      <c r="V63" s="1083"/>
      <c r="W63" s="1084"/>
      <c r="X63" s="1084"/>
      <c r="Y63" s="1105"/>
      <c r="Z63" s="1112"/>
      <c r="AA63" s="1113"/>
      <c r="AB63" s="1113"/>
      <c r="AC63" s="1114"/>
      <c r="AD63" s="1114"/>
      <c r="AE63" s="1114"/>
      <c r="AF63" s="1086"/>
      <c r="AG63" s="1085"/>
      <c r="AH63" s="1083"/>
      <c r="AI63" s="1085"/>
      <c r="AJ63" s="1085"/>
      <c r="AK63" s="1085"/>
      <c r="AL63" s="1085"/>
      <c r="AM63" s="1240"/>
      <c r="AN63" s="1115"/>
    </row>
    <row r="64" spans="2:40" ht="13.5">
      <c r="B64" s="13"/>
      <c r="C64" s="353" t="s">
        <v>18</v>
      </c>
      <c r="D64" s="1025">
        <v>54543</v>
      </c>
      <c r="E64" s="1025">
        <v>249586</v>
      </c>
      <c r="F64" s="1025">
        <v>372501</v>
      </c>
      <c r="G64" s="1025">
        <v>4839</v>
      </c>
      <c r="H64" s="1025">
        <v>74284</v>
      </c>
      <c r="I64" s="1025">
        <v>-370023</v>
      </c>
      <c r="J64" s="1025">
        <v>-854939</v>
      </c>
      <c r="K64" s="1025">
        <v>107534</v>
      </c>
      <c r="L64" s="1025">
        <v>-472494</v>
      </c>
      <c r="M64" s="1025">
        <v>300040</v>
      </c>
      <c r="N64" s="1025">
        <v>-233438</v>
      </c>
      <c r="O64" s="1025">
        <v>-601644</v>
      </c>
      <c r="P64" s="1025">
        <v>-947132</v>
      </c>
      <c r="Q64" s="1025">
        <v>687840</v>
      </c>
      <c r="R64" s="1025">
        <v>466808</v>
      </c>
      <c r="S64" s="1025">
        <v>-889420</v>
      </c>
      <c r="T64" s="1055" t="s">
        <v>19</v>
      </c>
      <c r="U64" s="1055" t="s">
        <v>19</v>
      </c>
      <c r="V64" s="354" t="s">
        <v>19</v>
      </c>
      <c r="W64" s="354" t="s">
        <v>19</v>
      </c>
      <c r="X64" s="354" t="s">
        <v>19</v>
      </c>
      <c r="Y64" s="380" t="s">
        <v>19</v>
      </c>
      <c r="Z64" s="390" t="s">
        <v>19</v>
      </c>
      <c r="AA64" s="354" t="s">
        <v>19</v>
      </c>
      <c r="AB64" s="354" t="s">
        <v>19</v>
      </c>
      <c r="AC64" s="380" t="s">
        <v>19</v>
      </c>
      <c r="AD64" s="380" t="s">
        <v>19</v>
      </c>
      <c r="AE64" s="380" t="s">
        <v>19</v>
      </c>
      <c r="AF64" s="390" t="s">
        <v>19</v>
      </c>
      <c r="AG64" s="380" t="s">
        <v>19</v>
      </c>
      <c r="AH64" s="354" t="s">
        <v>19</v>
      </c>
      <c r="AI64" s="380" t="s">
        <v>19</v>
      </c>
      <c r="AJ64" s="380" t="s">
        <v>19</v>
      </c>
      <c r="AK64" s="380" t="s">
        <v>19</v>
      </c>
      <c r="AL64" s="380" t="s">
        <v>19</v>
      </c>
      <c r="AM64" s="1241" t="s">
        <v>19</v>
      </c>
      <c r="AN64" s="400"/>
    </row>
    <row r="65" spans="2:40" ht="13.5">
      <c r="B65" s="13"/>
      <c r="C65" s="7" t="s">
        <v>28</v>
      </c>
      <c r="D65" s="1016">
        <v>213936</v>
      </c>
      <c r="E65" s="1016">
        <v>-95948</v>
      </c>
      <c r="F65" s="1016">
        <v>16173</v>
      </c>
      <c r="G65" s="1016">
        <v>-218526</v>
      </c>
      <c r="H65" s="1016">
        <v>153266</v>
      </c>
      <c r="I65" s="1016">
        <v>-16367</v>
      </c>
      <c r="J65" s="1016">
        <v>-207567</v>
      </c>
      <c r="K65" s="1016">
        <v>-151537</v>
      </c>
      <c r="L65" s="1016">
        <v>-112732</v>
      </c>
      <c r="M65" s="1016">
        <v>-499284</v>
      </c>
      <c r="N65" s="1016">
        <v>25544</v>
      </c>
      <c r="O65" s="1016">
        <v>144071</v>
      </c>
      <c r="P65" s="1016">
        <v>104709</v>
      </c>
      <c r="Q65" s="1016">
        <v>482410</v>
      </c>
      <c r="R65" s="1016">
        <v>4919</v>
      </c>
      <c r="S65" s="1016">
        <v>-249687</v>
      </c>
      <c r="T65" s="364" t="s">
        <v>19</v>
      </c>
      <c r="U65" s="364" t="s">
        <v>19</v>
      </c>
      <c r="V65" s="346" t="s">
        <v>19</v>
      </c>
      <c r="W65" s="346" t="s">
        <v>19</v>
      </c>
      <c r="X65" s="346" t="s">
        <v>19</v>
      </c>
      <c r="Y65" s="378" t="s">
        <v>19</v>
      </c>
      <c r="Z65" s="387" t="s">
        <v>19</v>
      </c>
      <c r="AA65" s="346" t="s">
        <v>19</v>
      </c>
      <c r="AB65" s="346" t="s">
        <v>19</v>
      </c>
      <c r="AC65" s="378" t="s">
        <v>19</v>
      </c>
      <c r="AD65" s="378" t="s">
        <v>19</v>
      </c>
      <c r="AE65" s="378" t="s">
        <v>19</v>
      </c>
      <c r="AF65" s="387" t="s">
        <v>19</v>
      </c>
      <c r="AG65" s="378" t="s">
        <v>19</v>
      </c>
      <c r="AH65" s="346" t="s">
        <v>19</v>
      </c>
      <c r="AI65" s="378" t="s">
        <v>19</v>
      </c>
      <c r="AJ65" s="378" t="s">
        <v>19</v>
      </c>
      <c r="AK65" s="378" t="s">
        <v>19</v>
      </c>
      <c r="AL65" s="378" t="s">
        <v>19</v>
      </c>
      <c r="AM65" s="1234" t="s">
        <v>19</v>
      </c>
      <c r="AN65" s="400"/>
    </row>
    <row r="66" spans="2:40" ht="13.5">
      <c r="B66" s="13"/>
      <c r="C66" s="7" t="s">
        <v>46</v>
      </c>
      <c r="D66" s="1030">
        <v>19269</v>
      </c>
      <c r="E66" s="1030">
        <v>-53174</v>
      </c>
      <c r="F66" s="1030">
        <v>-42582</v>
      </c>
      <c r="G66" s="1030">
        <v>-77176</v>
      </c>
      <c r="H66" s="1030">
        <v>-92245</v>
      </c>
      <c r="I66" s="1030">
        <v>-103551</v>
      </c>
      <c r="J66" s="1030">
        <v>-89230</v>
      </c>
      <c r="K66" s="1030">
        <v>62716</v>
      </c>
      <c r="L66" s="1030">
        <v>-90598</v>
      </c>
      <c r="M66" s="1030">
        <v>-42499</v>
      </c>
      <c r="N66" s="1030">
        <v>-52168</v>
      </c>
      <c r="O66" s="1030">
        <v>-71014</v>
      </c>
      <c r="P66" s="1030">
        <v>-10611</v>
      </c>
      <c r="Q66" s="1030">
        <v>-46114</v>
      </c>
      <c r="R66" s="1030">
        <v>11908</v>
      </c>
      <c r="S66" s="1030">
        <v>-381033</v>
      </c>
      <c r="T66" s="1056" t="s">
        <v>19</v>
      </c>
      <c r="U66" s="1056" t="s">
        <v>19</v>
      </c>
      <c r="V66" s="346" t="s">
        <v>19</v>
      </c>
      <c r="W66" s="346" t="s">
        <v>19</v>
      </c>
      <c r="X66" s="346" t="s">
        <v>19</v>
      </c>
      <c r="Y66" s="378" t="s">
        <v>19</v>
      </c>
      <c r="Z66" s="387" t="s">
        <v>19</v>
      </c>
      <c r="AA66" s="346" t="s">
        <v>19</v>
      </c>
      <c r="AB66" s="346" t="s">
        <v>19</v>
      </c>
      <c r="AC66" s="378" t="s">
        <v>19</v>
      </c>
      <c r="AD66" s="378" t="s">
        <v>19</v>
      </c>
      <c r="AE66" s="378" t="s">
        <v>19</v>
      </c>
      <c r="AF66" s="387" t="s">
        <v>19</v>
      </c>
      <c r="AG66" s="378" t="s">
        <v>19</v>
      </c>
      <c r="AH66" s="346" t="s">
        <v>19</v>
      </c>
      <c r="AI66" s="378" t="s">
        <v>19</v>
      </c>
      <c r="AJ66" s="378" t="s">
        <v>19</v>
      </c>
      <c r="AK66" s="378" t="s">
        <v>19</v>
      </c>
      <c r="AL66" s="378" t="s">
        <v>19</v>
      </c>
      <c r="AM66" s="1234" t="s">
        <v>19</v>
      </c>
      <c r="AN66" s="400"/>
    </row>
    <row r="67" spans="2:40" ht="13.5">
      <c r="B67" s="10"/>
      <c r="C67" s="8" t="s">
        <v>47</v>
      </c>
      <c r="D67" s="1017">
        <v>4073</v>
      </c>
      <c r="E67" s="1017">
        <v>30702</v>
      </c>
      <c r="F67" s="1017">
        <v>-53566</v>
      </c>
      <c r="G67" s="1017">
        <v>42798</v>
      </c>
      <c r="H67" s="1017">
        <v>-25197</v>
      </c>
      <c r="I67" s="1017">
        <v>-90956</v>
      </c>
      <c r="J67" s="1017">
        <v>2290</v>
      </c>
      <c r="K67" s="1017">
        <v>26609</v>
      </c>
      <c r="L67" s="1017">
        <v>29023</v>
      </c>
      <c r="M67" s="1017">
        <v>20020</v>
      </c>
      <c r="N67" s="1017">
        <v>-30177</v>
      </c>
      <c r="O67" s="1017">
        <v>-15925</v>
      </c>
      <c r="P67" s="1017">
        <v>79665</v>
      </c>
      <c r="Q67" s="1017">
        <v>129961</v>
      </c>
      <c r="R67" s="1017">
        <v>-58006</v>
      </c>
      <c r="S67" s="1017">
        <v>-45001</v>
      </c>
      <c r="T67" s="1054" t="s">
        <v>19</v>
      </c>
      <c r="U67" s="1054" t="s">
        <v>19</v>
      </c>
      <c r="V67" s="346" t="s">
        <v>19</v>
      </c>
      <c r="W67" s="346" t="s">
        <v>19</v>
      </c>
      <c r="X67" s="346" t="s">
        <v>19</v>
      </c>
      <c r="Y67" s="378" t="s">
        <v>19</v>
      </c>
      <c r="Z67" s="387" t="s">
        <v>19</v>
      </c>
      <c r="AA67" s="346" t="s">
        <v>19</v>
      </c>
      <c r="AB67" s="346" t="s">
        <v>19</v>
      </c>
      <c r="AC67" s="378" t="s">
        <v>19</v>
      </c>
      <c r="AD67" s="378" t="s">
        <v>19</v>
      </c>
      <c r="AE67" s="378" t="s">
        <v>19</v>
      </c>
      <c r="AF67" s="387" t="s">
        <v>19</v>
      </c>
      <c r="AG67" s="378" t="s">
        <v>19</v>
      </c>
      <c r="AH67" s="346" t="s">
        <v>19</v>
      </c>
      <c r="AI67" s="378" t="s">
        <v>19</v>
      </c>
      <c r="AJ67" s="378" t="s">
        <v>19</v>
      </c>
      <c r="AK67" s="378" t="s">
        <v>19</v>
      </c>
      <c r="AL67" s="378" t="s">
        <v>19</v>
      </c>
      <c r="AM67" s="1234" t="s">
        <v>19</v>
      </c>
      <c r="AN67" s="400"/>
    </row>
    <row r="68" spans="2:40" ht="14.25" customHeight="1">
      <c r="B68" s="11">
        <v>13</v>
      </c>
      <c r="C68" s="1099" t="s">
        <v>93</v>
      </c>
      <c r="D68" s="1019" t="s">
        <v>19</v>
      </c>
      <c r="E68" s="1019" t="s">
        <v>19</v>
      </c>
      <c r="F68" s="1019" t="s">
        <v>19</v>
      </c>
      <c r="G68" s="1019" t="s">
        <v>19</v>
      </c>
      <c r="H68" s="1019" t="s">
        <v>19</v>
      </c>
      <c r="I68" s="1019" t="s">
        <v>19</v>
      </c>
      <c r="J68" s="1019" t="s">
        <v>19</v>
      </c>
      <c r="K68" s="1019" t="s">
        <v>19</v>
      </c>
      <c r="L68" s="1019" t="s">
        <v>19</v>
      </c>
      <c r="M68" s="1019" t="s">
        <v>19</v>
      </c>
      <c r="N68" s="1019" t="s">
        <v>221</v>
      </c>
      <c r="O68" s="1019" t="s">
        <v>19</v>
      </c>
      <c r="P68" s="1019" t="s">
        <v>19</v>
      </c>
      <c r="Q68" s="1019" t="s">
        <v>19</v>
      </c>
      <c r="R68" s="1019" t="s">
        <v>19</v>
      </c>
      <c r="S68" s="1019" t="s">
        <v>19</v>
      </c>
      <c r="T68" s="1028" t="s">
        <v>19</v>
      </c>
      <c r="U68" s="1028">
        <v>306901</v>
      </c>
      <c r="V68" s="419">
        <v>-786636</v>
      </c>
      <c r="W68" s="455">
        <v>60991</v>
      </c>
      <c r="X68" s="455">
        <v>514055</v>
      </c>
      <c r="Y68" s="456">
        <v>348377</v>
      </c>
      <c r="Z68" s="457">
        <v>-166329</v>
      </c>
      <c r="AA68" s="455">
        <v>390275</v>
      </c>
      <c r="AB68" s="455">
        <v>720707</v>
      </c>
      <c r="AC68" s="456">
        <v>188524</v>
      </c>
      <c r="AD68" s="456">
        <v>649759</v>
      </c>
      <c r="AE68" s="456">
        <v>810847</v>
      </c>
      <c r="AF68" s="421">
        <v>1205222</v>
      </c>
      <c r="AG68" s="420">
        <v>20939</v>
      </c>
      <c r="AH68" s="419">
        <v>-620892</v>
      </c>
      <c r="AI68" s="420">
        <v>1222915</v>
      </c>
      <c r="AJ68" s="420">
        <v>-314848</v>
      </c>
      <c r="AK68" s="420">
        <v>-47163</v>
      </c>
      <c r="AL68" s="420">
        <v>937500</v>
      </c>
      <c r="AM68" s="1237">
        <v>-341399</v>
      </c>
      <c r="AN68" s="454"/>
    </row>
    <row r="69" spans="2:40" s="1074" customFormat="1" ht="13.5">
      <c r="B69" s="1075"/>
      <c r="C69" s="1076"/>
      <c r="D69" s="1078"/>
      <c r="E69" s="1078"/>
      <c r="F69" s="1078"/>
      <c r="G69" s="1078"/>
      <c r="H69" s="1078"/>
      <c r="I69" s="1078"/>
      <c r="J69" s="1078"/>
      <c r="K69" s="1078"/>
      <c r="L69" s="1078"/>
      <c r="M69" s="1078"/>
      <c r="N69" s="1078"/>
      <c r="O69" s="1078"/>
      <c r="P69" s="1078"/>
      <c r="Q69" s="1078"/>
      <c r="R69" s="1078"/>
      <c r="S69" s="1078"/>
      <c r="T69" s="1078"/>
      <c r="U69" s="1078">
        <v>531650</v>
      </c>
      <c r="V69" s="1083"/>
      <c r="W69" s="1084"/>
      <c r="X69" s="1084"/>
      <c r="Y69" s="1105"/>
      <c r="Z69" s="1108"/>
      <c r="AA69" s="1084"/>
      <c r="AB69" s="1084"/>
      <c r="AC69" s="1105"/>
      <c r="AD69" s="1105"/>
      <c r="AE69" s="1105"/>
      <c r="AF69" s="1086"/>
      <c r="AG69" s="1085"/>
      <c r="AH69" s="1083"/>
      <c r="AI69" s="1085"/>
      <c r="AJ69" s="1085"/>
      <c r="AK69" s="1085"/>
      <c r="AL69" s="1085"/>
      <c r="AM69" s="1240"/>
      <c r="AN69" s="1109"/>
    </row>
    <row r="70" spans="2:40" ht="13.5">
      <c r="B70" s="13"/>
      <c r="C70" s="353" t="s">
        <v>23</v>
      </c>
      <c r="D70" s="1031">
        <v>-29104</v>
      </c>
      <c r="E70" s="1031">
        <v>-21476</v>
      </c>
      <c r="F70" s="1031">
        <v>-9994</v>
      </c>
      <c r="G70" s="1031">
        <v>-13395</v>
      </c>
      <c r="H70" s="1031">
        <v>-6802</v>
      </c>
      <c r="I70" s="1031">
        <v>-76473</v>
      </c>
      <c r="J70" s="1031">
        <v>16260</v>
      </c>
      <c r="K70" s="1031">
        <v>-41237</v>
      </c>
      <c r="L70" s="1031">
        <v>520</v>
      </c>
      <c r="M70" s="1031">
        <v>5823</v>
      </c>
      <c r="N70" s="1031">
        <v>-48336</v>
      </c>
      <c r="O70" s="1031">
        <v>-99182</v>
      </c>
      <c r="P70" s="1031">
        <v>224047</v>
      </c>
      <c r="Q70" s="1031">
        <v>-247564</v>
      </c>
      <c r="R70" s="1031">
        <v>-49117</v>
      </c>
      <c r="S70" s="1031">
        <v>17867</v>
      </c>
      <c r="T70" s="1031">
        <v>-6797</v>
      </c>
      <c r="U70" s="1031" t="s">
        <v>19</v>
      </c>
      <c r="V70" s="354" t="s">
        <v>19</v>
      </c>
      <c r="W70" s="354" t="s">
        <v>19</v>
      </c>
      <c r="X70" s="354" t="s">
        <v>19</v>
      </c>
      <c r="Y70" s="380" t="s">
        <v>19</v>
      </c>
      <c r="Z70" s="390" t="s">
        <v>19</v>
      </c>
      <c r="AA70" s="354" t="s">
        <v>19</v>
      </c>
      <c r="AB70" s="354" t="s">
        <v>19</v>
      </c>
      <c r="AC70" s="380" t="s">
        <v>19</v>
      </c>
      <c r="AD70" s="380" t="s">
        <v>19</v>
      </c>
      <c r="AE70" s="380" t="s">
        <v>19</v>
      </c>
      <c r="AF70" s="390" t="s">
        <v>19</v>
      </c>
      <c r="AG70" s="380" t="s">
        <v>19</v>
      </c>
      <c r="AH70" s="354" t="s">
        <v>19</v>
      </c>
      <c r="AI70" s="380" t="s">
        <v>19</v>
      </c>
      <c r="AJ70" s="380" t="s">
        <v>19</v>
      </c>
      <c r="AK70" s="380" t="s">
        <v>19</v>
      </c>
      <c r="AL70" s="380" t="s">
        <v>19</v>
      </c>
      <c r="AM70" s="1241" t="s">
        <v>19</v>
      </c>
      <c r="AN70" s="400"/>
    </row>
    <row r="71" spans="2:40" ht="14.25" thickBot="1">
      <c r="B71" s="14"/>
      <c r="C71" s="15" t="s">
        <v>53</v>
      </c>
      <c r="D71" s="1032">
        <v>102442</v>
      </c>
      <c r="E71" s="1032">
        <v>-17218</v>
      </c>
      <c r="F71" s="1032">
        <v>185064</v>
      </c>
      <c r="G71" s="1032">
        <v>-184110</v>
      </c>
      <c r="H71" s="1032">
        <v>-16281</v>
      </c>
      <c r="I71" s="1032">
        <v>-13756</v>
      </c>
      <c r="J71" s="1032">
        <v>161807</v>
      </c>
      <c r="K71" s="1032">
        <v>-122466</v>
      </c>
      <c r="L71" s="1032">
        <v>-122058</v>
      </c>
      <c r="M71" s="1032">
        <v>-29701</v>
      </c>
      <c r="N71" s="1032">
        <v>-59658</v>
      </c>
      <c r="O71" s="1032">
        <v>16755</v>
      </c>
      <c r="P71" s="1032">
        <v>167991</v>
      </c>
      <c r="Q71" s="1032">
        <v>87143</v>
      </c>
      <c r="R71" s="1032">
        <v>-135156</v>
      </c>
      <c r="S71" s="1032">
        <v>-82896</v>
      </c>
      <c r="T71" s="1054">
        <v>8379</v>
      </c>
      <c r="U71" s="1054" t="s">
        <v>19</v>
      </c>
      <c r="V71" s="346" t="s">
        <v>19</v>
      </c>
      <c r="W71" s="346" t="s">
        <v>19</v>
      </c>
      <c r="X71" s="346" t="s">
        <v>19</v>
      </c>
      <c r="Y71" s="428" t="s">
        <v>19</v>
      </c>
      <c r="Z71" s="435" t="s">
        <v>19</v>
      </c>
      <c r="AA71" s="440" t="s">
        <v>19</v>
      </c>
      <c r="AB71" s="440" t="s">
        <v>19</v>
      </c>
      <c r="AC71" s="428" t="s">
        <v>19</v>
      </c>
      <c r="AD71" s="428" t="s">
        <v>19</v>
      </c>
      <c r="AE71" s="428" t="s">
        <v>19</v>
      </c>
      <c r="AF71" s="387" t="s">
        <v>19</v>
      </c>
      <c r="AG71" s="378" t="s">
        <v>19</v>
      </c>
      <c r="AH71" s="346" t="s">
        <v>19</v>
      </c>
      <c r="AI71" s="378" t="s">
        <v>19</v>
      </c>
      <c r="AJ71" s="378" t="s">
        <v>19</v>
      </c>
      <c r="AK71" s="378" t="s">
        <v>19</v>
      </c>
      <c r="AL71" s="378" t="s">
        <v>19</v>
      </c>
      <c r="AM71" s="1234" t="s">
        <v>19</v>
      </c>
      <c r="AN71" s="400"/>
    </row>
    <row r="72" spans="2:40" ht="14.25" customHeight="1">
      <c r="B72" s="257">
        <v>1</v>
      </c>
      <c r="C72" s="258" t="s">
        <v>94</v>
      </c>
      <c r="D72" s="1010" t="s">
        <v>19</v>
      </c>
      <c r="E72" s="1010" t="s">
        <v>19</v>
      </c>
      <c r="F72" s="1010" t="s">
        <v>19</v>
      </c>
      <c r="G72" s="1010" t="s">
        <v>19</v>
      </c>
      <c r="H72" s="1010" t="s">
        <v>19</v>
      </c>
      <c r="I72" s="1010" t="s">
        <v>19</v>
      </c>
      <c r="J72" s="1010" t="s">
        <v>19</v>
      </c>
      <c r="K72" s="1010" t="s">
        <v>19</v>
      </c>
      <c r="L72" s="1010" t="s">
        <v>19</v>
      </c>
      <c r="M72" s="1010" t="s">
        <v>19</v>
      </c>
      <c r="N72" s="1010" t="s">
        <v>221</v>
      </c>
      <c r="O72" s="1010" t="s">
        <v>19</v>
      </c>
      <c r="P72" s="1010" t="s">
        <v>19</v>
      </c>
      <c r="Q72" s="1010" t="s">
        <v>19</v>
      </c>
      <c r="R72" s="1010" t="s">
        <v>19</v>
      </c>
      <c r="S72" s="1010" t="s">
        <v>19</v>
      </c>
      <c r="T72" s="1049" t="s">
        <v>19</v>
      </c>
      <c r="U72" s="1049">
        <v>-590654</v>
      </c>
      <c r="V72" s="1061">
        <v>279740</v>
      </c>
      <c r="W72" s="1062">
        <v>158169</v>
      </c>
      <c r="X72" s="1062">
        <v>199180</v>
      </c>
      <c r="Y72" s="1100">
        <v>274874</v>
      </c>
      <c r="Z72" s="1101">
        <v>483825</v>
      </c>
      <c r="AA72" s="1062">
        <v>987168</v>
      </c>
      <c r="AB72" s="1062">
        <v>883832</v>
      </c>
      <c r="AC72" s="1100">
        <v>581465</v>
      </c>
      <c r="AD72" s="1100">
        <v>619271</v>
      </c>
      <c r="AE72" s="1100">
        <v>586645</v>
      </c>
      <c r="AF72" s="1064">
        <v>461008</v>
      </c>
      <c r="AG72" s="1063">
        <v>43684</v>
      </c>
      <c r="AH72" s="1061">
        <v>487252</v>
      </c>
      <c r="AI72" s="1063">
        <v>-452688</v>
      </c>
      <c r="AJ72" s="1063">
        <v>317121</v>
      </c>
      <c r="AK72" s="1063">
        <v>7736</v>
      </c>
      <c r="AL72" s="1063">
        <v>874122</v>
      </c>
      <c r="AM72" s="1246">
        <v>2972334</v>
      </c>
      <c r="AN72" s="454"/>
    </row>
    <row r="73" spans="2:40" s="1074" customFormat="1" ht="13.5">
      <c r="B73" s="1091"/>
      <c r="C73" s="1076"/>
      <c r="D73" s="1077"/>
      <c r="E73" s="1077"/>
      <c r="F73" s="1077"/>
      <c r="G73" s="1077"/>
      <c r="H73" s="1077"/>
      <c r="I73" s="1077"/>
      <c r="J73" s="1077"/>
      <c r="K73" s="1077"/>
      <c r="L73" s="1077"/>
      <c r="M73" s="1077"/>
      <c r="N73" s="1077"/>
      <c r="O73" s="1077"/>
      <c r="P73" s="1077"/>
      <c r="Q73" s="1077"/>
      <c r="R73" s="1077"/>
      <c r="S73" s="1077"/>
      <c r="T73" s="1078"/>
      <c r="U73" s="1078">
        <v>-99417</v>
      </c>
      <c r="V73" s="1083"/>
      <c r="W73" s="1084"/>
      <c r="X73" s="1084"/>
      <c r="Y73" s="1105"/>
      <c r="Z73" s="1108"/>
      <c r="AA73" s="1084"/>
      <c r="AB73" s="1084"/>
      <c r="AC73" s="1105"/>
      <c r="AD73" s="1105"/>
      <c r="AE73" s="1105"/>
      <c r="AF73" s="1086"/>
      <c r="AG73" s="1085"/>
      <c r="AH73" s="1083"/>
      <c r="AI73" s="1085"/>
      <c r="AJ73" s="1085"/>
      <c r="AK73" s="1085"/>
      <c r="AL73" s="1085"/>
      <c r="AM73" s="1240"/>
      <c r="AN73" s="1109"/>
    </row>
    <row r="74" spans="2:40" ht="13.5">
      <c r="B74" s="6"/>
      <c r="C74" s="353" t="s">
        <v>29</v>
      </c>
      <c r="D74" s="1025">
        <v>36733</v>
      </c>
      <c r="E74" s="1025">
        <v>33399</v>
      </c>
      <c r="F74" s="1025">
        <v>130145</v>
      </c>
      <c r="G74" s="1025">
        <v>77493</v>
      </c>
      <c r="H74" s="1025">
        <v>1254</v>
      </c>
      <c r="I74" s="1025">
        <v>99164</v>
      </c>
      <c r="J74" s="1025">
        <v>217147</v>
      </c>
      <c r="K74" s="1025">
        <v>102534</v>
      </c>
      <c r="L74" s="1025">
        <v>64617</v>
      </c>
      <c r="M74" s="1025">
        <v>-48827</v>
      </c>
      <c r="N74" s="1025">
        <v>72247</v>
      </c>
      <c r="O74" s="1025">
        <v>83408</v>
      </c>
      <c r="P74" s="1025">
        <v>-2777</v>
      </c>
      <c r="Q74" s="1025">
        <v>-51113</v>
      </c>
      <c r="R74" s="1025">
        <v>-84464</v>
      </c>
      <c r="S74" s="1025">
        <v>-84838</v>
      </c>
      <c r="T74" s="1055">
        <v>6872</v>
      </c>
      <c r="U74" s="1055" t="s">
        <v>19</v>
      </c>
      <c r="V74" s="354" t="s">
        <v>19</v>
      </c>
      <c r="W74" s="354" t="s">
        <v>19</v>
      </c>
      <c r="X74" s="354" t="s">
        <v>19</v>
      </c>
      <c r="Y74" s="380" t="s">
        <v>19</v>
      </c>
      <c r="Z74" s="390" t="s">
        <v>19</v>
      </c>
      <c r="AA74" s="354" t="s">
        <v>19</v>
      </c>
      <c r="AB74" s="354" t="s">
        <v>19</v>
      </c>
      <c r="AC74" s="380" t="s">
        <v>19</v>
      </c>
      <c r="AD74" s="380" t="s">
        <v>19</v>
      </c>
      <c r="AE74" s="380" t="s">
        <v>19</v>
      </c>
      <c r="AF74" s="390" t="s">
        <v>19</v>
      </c>
      <c r="AG74" s="380" t="s">
        <v>19</v>
      </c>
      <c r="AH74" s="354" t="s">
        <v>19</v>
      </c>
      <c r="AI74" s="380" t="s">
        <v>19</v>
      </c>
      <c r="AJ74" s="380" t="s">
        <v>19</v>
      </c>
      <c r="AK74" s="380" t="s">
        <v>19</v>
      </c>
      <c r="AL74" s="380" t="s">
        <v>19</v>
      </c>
      <c r="AM74" s="1241" t="s">
        <v>19</v>
      </c>
      <c r="AN74" s="400"/>
    </row>
    <row r="75" spans="2:40" ht="13.5">
      <c r="B75" s="13"/>
      <c r="C75" s="7" t="s">
        <v>30</v>
      </c>
      <c r="D75" s="1024">
        <v>41691</v>
      </c>
      <c r="E75" s="1024">
        <v>97725</v>
      </c>
      <c r="F75" s="1024">
        <v>-11666</v>
      </c>
      <c r="G75" s="1024">
        <v>-926</v>
      </c>
      <c r="H75" s="1024">
        <v>23579</v>
      </c>
      <c r="I75" s="1024">
        <v>-151225</v>
      </c>
      <c r="J75" s="1024">
        <v>38947</v>
      </c>
      <c r="K75" s="1024">
        <v>-69305</v>
      </c>
      <c r="L75" s="1024">
        <v>68632</v>
      </c>
      <c r="M75" s="1024">
        <v>11310</v>
      </c>
      <c r="N75" s="1024">
        <v>76998</v>
      </c>
      <c r="O75" s="1024">
        <v>7190</v>
      </c>
      <c r="P75" s="1024">
        <v>31036</v>
      </c>
      <c r="Q75" s="1024">
        <v>62852</v>
      </c>
      <c r="R75" s="1024">
        <v>24833</v>
      </c>
      <c r="S75" s="1024">
        <v>-115860</v>
      </c>
      <c r="T75" s="1024">
        <v>77026</v>
      </c>
      <c r="U75" s="1024" t="s">
        <v>19</v>
      </c>
      <c r="V75" s="346" t="s">
        <v>19</v>
      </c>
      <c r="W75" s="346" t="s">
        <v>19</v>
      </c>
      <c r="X75" s="346" t="s">
        <v>19</v>
      </c>
      <c r="Y75" s="378" t="s">
        <v>19</v>
      </c>
      <c r="Z75" s="387" t="s">
        <v>19</v>
      </c>
      <c r="AA75" s="346" t="s">
        <v>19</v>
      </c>
      <c r="AB75" s="346" t="s">
        <v>19</v>
      </c>
      <c r="AC75" s="378" t="s">
        <v>19</v>
      </c>
      <c r="AD75" s="378" t="s">
        <v>19</v>
      </c>
      <c r="AE75" s="378" t="s">
        <v>19</v>
      </c>
      <c r="AF75" s="387" t="s">
        <v>19</v>
      </c>
      <c r="AG75" s="378" t="s">
        <v>19</v>
      </c>
      <c r="AH75" s="346" t="s">
        <v>19</v>
      </c>
      <c r="AI75" s="378" t="s">
        <v>19</v>
      </c>
      <c r="AJ75" s="378" t="s">
        <v>19</v>
      </c>
      <c r="AK75" s="378" t="s">
        <v>19</v>
      </c>
      <c r="AL75" s="378" t="s">
        <v>19</v>
      </c>
      <c r="AM75" s="1234" t="s">
        <v>19</v>
      </c>
      <c r="AN75" s="400"/>
    </row>
    <row r="76" spans="2:40" ht="13.5">
      <c r="B76" s="13"/>
      <c r="C76" s="7" t="s">
        <v>31</v>
      </c>
      <c r="D76" s="1024">
        <v>-21885</v>
      </c>
      <c r="E76" s="1024">
        <v>16006</v>
      </c>
      <c r="F76" s="1024">
        <v>54392</v>
      </c>
      <c r="G76" s="1024">
        <v>-40083</v>
      </c>
      <c r="H76" s="1024">
        <v>-141809</v>
      </c>
      <c r="I76" s="1024">
        <v>112862</v>
      </c>
      <c r="J76" s="1024">
        <v>-262300</v>
      </c>
      <c r="K76" s="1024">
        <v>-15256</v>
      </c>
      <c r="L76" s="1024">
        <v>-119045</v>
      </c>
      <c r="M76" s="1024">
        <v>-22711</v>
      </c>
      <c r="N76" s="1024">
        <v>-57431</v>
      </c>
      <c r="O76" s="1024">
        <v>-25354</v>
      </c>
      <c r="P76" s="1024">
        <v>11211</v>
      </c>
      <c r="Q76" s="1024">
        <v>5160</v>
      </c>
      <c r="R76" s="1024">
        <v>-201229</v>
      </c>
      <c r="S76" s="1024">
        <v>51590</v>
      </c>
      <c r="T76" s="1024">
        <v>30904</v>
      </c>
      <c r="U76" s="1024" t="s">
        <v>19</v>
      </c>
      <c r="V76" s="346" t="s">
        <v>19</v>
      </c>
      <c r="W76" s="346" t="s">
        <v>19</v>
      </c>
      <c r="X76" s="346" t="s">
        <v>19</v>
      </c>
      <c r="Y76" s="378" t="s">
        <v>19</v>
      </c>
      <c r="Z76" s="387" t="s">
        <v>19</v>
      </c>
      <c r="AA76" s="346" t="s">
        <v>19</v>
      </c>
      <c r="AB76" s="346" t="s">
        <v>19</v>
      </c>
      <c r="AC76" s="378" t="s">
        <v>19</v>
      </c>
      <c r="AD76" s="378" t="s">
        <v>19</v>
      </c>
      <c r="AE76" s="378" t="s">
        <v>19</v>
      </c>
      <c r="AF76" s="387" t="s">
        <v>19</v>
      </c>
      <c r="AG76" s="378" t="s">
        <v>19</v>
      </c>
      <c r="AH76" s="346" t="s">
        <v>19</v>
      </c>
      <c r="AI76" s="378" t="s">
        <v>19</v>
      </c>
      <c r="AJ76" s="378" t="s">
        <v>19</v>
      </c>
      <c r="AK76" s="378" t="s">
        <v>19</v>
      </c>
      <c r="AL76" s="378" t="s">
        <v>19</v>
      </c>
      <c r="AM76" s="1234" t="s">
        <v>19</v>
      </c>
      <c r="AN76" s="400"/>
    </row>
    <row r="77" spans="2:40" ht="13.5">
      <c r="B77" s="10"/>
      <c r="C77" s="8" t="s">
        <v>32</v>
      </c>
      <c r="D77" s="385">
        <v>-132191</v>
      </c>
      <c r="E77" s="385">
        <v>-42525</v>
      </c>
      <c r="F77" s="385">
        <v>-29603</v>
      </c>
      <c r="G77" s="385">
        <v>86866</v>
      </c>
      <c r="H77" s="385">
        <v>-49838</v>
      </c>
      <c r="I77" s="385">
        <v>-125021</v>
      </c>
      <c r="J77" s="385">
        <v>-161605</v>
      </c>
      <c r="K77" s="385">
        <v>53918</v>
      </c>
      <c r="L77" s="385">
        <v>-208286</v>
      </c>
      <c r="M77" s="385">
        <v>-51897</v>
      </c>
      <c r="N77" s="385">
        <v>-139604</v>
      </c>
      <c r="O77" s="385">
        <v>14626</v>
      </c>
      <c r="P77" s="385">
        <v>-24249</v>
      </c>
      <c r="Q77" s="385">
        <v>112067</v>
      </c>
      <c r="R77" s="385">
        <v>3885</v>
      </c>
      <c r="S77" s="385">
        <v>-9721</v>
      </c>
      <c r="T77" s="385">
        <v>-60285</v>
      </c>
      <c r="U77" s="385" t="s">
        <v>19</v>
      </c>
      <c r="V77" s="347" t="s">
        <v>19</v>
      </c>
      <c r="W77" s="347" t="s">
        <v>19</v>
      </c>
      <c r="X77" s="347" t="s">
        <v>19</v>
      </c>
      <c r="Y77" s="379" t="s">
        <v>19</v>
      </c>
      <c r="Z77" s="388" t="s">
        <v>19</v>
      </c>
      <c r="AA77" s="347" t="s">
        <v>19</v>
      </c>
      <c r="AB77" s="347" t="s">
        <v>19</v>
      </c>
      <c r="AC77" s="379" t="s">
        <v>19</v>
      </c>
      <c r="AD77" s="379" t="s">
        <v>19</v>
      </c>
      <c r="AE77" s="379" t="s">
        <v>19</v>
      </c>
      <c r="AF77" s="388" t="s">
        <v>19</v>
      </c>
      <c r="AG77" s="379" t="s">
        <v>19</v>
      </c>
      <c r="AH77" s="347" t="s">
        <v>19</v>
      </c>
      <c r="AI77" s="379" t="s">
        <v>19</v>
      </c>
      <c r="AJ77" s="379" t="s">
        <v>19</v>
      </c>
      <c r="AK77" s="379" t="s">
        <v>19</v>
      </c>
      <c r="AL77" s="379" t="s">
        <v>19</v>
      </c>
      <c r="AM77" s="1235" t="s">
        <v>19</v>
      </c>
      <c r="AN77" s="400"/>
    </row>
    <row r="78" spans="2:40" ht="13.5">
      <c r="B78" s="3">
        <v>2</v>
      </c>
      <c r="C78" s="4" t="s">
        <v>33</v>
      </c>
      <c r="D78" s="367">
        <v>23914</v>
      </c>
      <c r="E78" s="367">
        <v>-10361</v>
      </c>
      <c r="F78" s="367">
        <v>25154</v>
      </c>
      <c r="G78" s="367">
        <v>1958</v>
      </c>
      <c r="H78" s="367">
        <v>-29070</v>
      </c>
      <c r="I78" s="367">
        <v>-12170</v>
      </c>
      <c r="J78" s="367">
        <v>-16301</v>
      </c>
      <c r="K78" s="367">
        <v>109925</v>
      </c>
      <c r="L78" s="367">
        <v>-63394</v>
      </c>
      <c r="M78" s="367">
        <v>-316691</v>
      </c>
      <c r="N78" s="367">
        <v>31238</v>
      </c>
      <c r="O78" s="367">
        <v>-109915</v>
      </c>
      <c r="P78" s="367">
        <v>-78499</v>
      </c>
      <c r="Q78" s="367">
        <v>-11499</v>
      </c>
      <c r="R78" s="367">
        <v>-127777</v>
      </c>
      <c r="S78" s="367">
        <v>-25192</v>
      </c>
      <c r="T78" s="367">
        <v>-97660</v>
      </c>
      <c r="U78" s="367">
        <v>-246334</v>
      </c>
      <c r="V78" s="366">
        <v>502666</v>
      </c>
      <c r="W78" s="367">
        <v>112082</v>
      </c>
      <c r="X78" s="367">
        <v>86190</v>
      </c>
      <c r="Y78" s="429">
        <v>-97585</v>
      </c>
      <c r="Z78" s="436">
        <v>-54965</v>
      </c>
      <c r="AA78" s="367">
        <v>21373</v>
      </c>
      <c r="AB78" s="367">
        <v>139291</v>
      </c>
      <c r="AC78" s="429">
        <v>272142</v>
      </c>
      <c r="AD78" s="429">
        <v>182491</v>
      </c>
      <c r="AE78" s="429">
        <v>-69336</v>
      </c>
      <c r="AF78" s="412">
        <v>39147</v>
      </c>
      <c r="AG78" s="407">
        <v>751</v>
      </c>
      <c r="AH78" s="366">
        <v>-1592</v>
      </c>
      <c r="AI78" s="407">
        <v>-118242</v>
      </c>
      <c r="AJ78" s="407">
        <v>41634</v>
      </c>
      <c r="AK78" s="407">
        <v>95498</v>
      </c>
      <c r="AL78" s="407">
        <v>245841</v>
      </c>
      <c r="AM78" s="1247">
        <v>344437</v>
      </c>
      <c r="AN78" s="448"/>
    </row>
    <row r="79" spans="2:40" ht="13.5">
      <c r="B79" s="3">
        <v>3</v>
      </c>
      <c r="C79" s="4" t="s">
        <v>42</v>
      </c>
      <c r="D79" s="365">
        <v>-27460</v>
      </c>
      <c r="E79" s="365">
        <v>-6745</v>
      </c>
      <c r="F79" s="365">
        <v>-2305</v>
      </c>
      <c r="G79" s="365">
        <v>-2267</v>
      </c>
      <c r="H79" s="365">
        <v>-2284</v>
      </c>
      <c r="I79" s="365">
        <v>-1301</v>
      </c>
      <c r="J79" s="365">
        <v>-2714</v>
      </c>
      <c r="K79" s="365">
        <v>-1070</v>
      </c>
      <c r="L79" s="365">
        <v>-1089</v>
      </c>
      <c r="M79" s="365">
        <v>-1196</v>
      </c>
      <c r="N79" s="365">
        <v>-4598</v>
      </c>
      <c r="O79" s="365">
        <v>3303</v>
      </c>
      <c r="P79" s="365">
        <v>19641</v>
      </c>
      <c r="Q79" s="365">
        <v>20220</v>
      </c>
      <c r="R79" s="365">
        <v>138886</v>
      </c>
      <c r="S79" s="365">
        <v>31702</v>
      </c>
      <c r="T79" s="365">
        <v>9970</v>
      </c>
      <c r="U79" s="365">
        <v>65601</v>
      </c>
      <c r="V79" s="351">
        <v>-22561</v>
      </c>
      <c r="W79" s="365">
        <v>12721</v>
      </c>
      <c r="X79" s="365">
        <v>88883</v>
      </c>
      <c r="Y79" s="430">
        <v>20933</v>
      </c>
      <c r="Z79" s="437">
        <v>8225</v>
      </c>
      <c r="AA79" s="365">
        <v>6708</v>
      </c>
      <c r="AB79" s="365">
        <v>-65548</v>
      </c>
      <c r="AC79" s="430">
        <v>-103035</v>
      </c>
      <c r="AD79" s="430">
        <v>167647</v>
      </c>
      <c r="AE79" s="430">
        <v>-109133</v>
      </c>
      <c r="AF79" s="412">
        <v>-19811</v>
      </c>
      <c r="AG79" s="407">
        <v>3685</v>
      </c>
      <c r="AH79" s="366">
        <v>239</v>
      </c>
      <c r="AI79" s="407">
        <v>50597</v>
      </c>
      <c r="AJ79" s="407">
        <v>131770</v>
      </c>
      <c r="AK79" s="407">
        <v>81524</v>
      </c>
      <c r="AL79" s="407">
        <v>255588</v>
      </c>
      <c r="AM79" s="1247">
        <v>73128</v>
      </c>
      <c r="AN79" s="446"/>
    </row>
    <row r="80" spans="2:40" ht="13.5">
      <c r="B80" s="3">
        <v>4</v>
      </c>
      <c r="C80" s="4" t="s">
        <v>44</v>
      </c>
      <c r="D80" s="365">
        <v>-4628</v>
      </c>
      <c r="E80" s="365">
        <v>4638</v>
      </c>
      <c r="F80" s="365">
        <v>37141</v>
      </c>
      <c r="G80" s="365">
        <v>52613</v>
      </c>
      <c r="H80" s="365">
        <v>28302</v>
      </c>
      <c r="I80" s="365">
        <v>-48608</v>
      </c>
      <c r="J80" s="365">
        <v>-13748</v>
      </c>
      <c r="K80" s="365">
        <v>-20070</v>
      </c>
      <c r="L80" s="365">
        <v>249330</v>
      </c>
      <c r="M80" s="365">
        <v>-116116</v>
      </c>
      <c r="N80" s="365">
        <v>-28632</v>
      </c>
      <c r="O80" s="365">
        <v>95903</v>
      </c>
      <c r="P80" s="365">
        <v>60473</v>
      </c>
      <c r="Q80" s="365">
        <v>10001</v>
      </c>
      <c r="R80" s="365">
        <v>88428</v>
      </c>
      <c r="S80" s="365">
        <v>-51343</v>
      </c>
      <c r="T80" s="365">
        <v>-110646</v>
      </c>
      <c r="U80" s="365">
        <v>117999</v>
      </c>
      <c r="V80" s="351">
        <v>-63307</v>
      </c>
      <c r="W80" s="365">
        <v>-86274</v>
      </c>
      <c r="X80" s="365">
        <v>137671</v>
      </c>
      <c r="Y80" s="430">
        <v>-26092</v>
      </c>
      <c r="Z80" s="437">
        <v>104167</v>
      </c>
      <c r="AA80" s="365">
        <v>126146</v>
      </c>
      <c r="AB80" s="365">
        <v>175126</v>
      </c>
      <c r="AC80" s="430">
        <v>60855</v>
      </c>
      <c r="AD80" s="430">
        <v>43217</v>
      </c>
      <c r="AE80" s="430">
        <v>-36965</v>
      </c>
      <c r="AF80" s="412">
        <v>132688</v>
      </c>
      <c r="AG80" s="407">
        <v>-8629</v>
      </c>
      <c r="AH80" s="366">
        <v>15951</v>
      </c>
      <c r="AI80" s="407">
        <v>-29151</v>
      </c>
      <c r="AJ80" s="407">
        <v>3122</v>
      </c>
      <c r="AK80" s="407">
        <v>40679</v>
      </c>
      <c r="AL80" s="407">
        <v>275818</v>
      </c>
      <c r="AM80" s="1247">
        <v>-69563</v>
      </c>
      <c r="AN80" s="446"/>
    </row>
    <row r="81" spans="2:40" ht="13.5">
      <c r="B81" s="3">
        <v>5</v>
      </c>
      <c r="C81" s="4" t="s">
        <v>45</v>
      </c>
      <c r="D81" s="365">
        <v>327331</v>
      </c>
      <c r="E81" s="365">
        <v>63948</v>
      </c>
      <c r="F81" s="365">
        <v>-101475</v>
      </c>
      <c r="G81" s="365">
        <v>-149823</v>
      </c>
      <c r="H81" s="365">
        <v>82509</v>
      </c>
      <c r="I81" s="365">
        <v>14075</v>
      </c>
      <c r="J81" s="365">
        <v>126988</v>
      </c>
      <c r="K81" s="365">
        <v>36536</v>
      </c>
      <c r="L81" s="365">
        <v>14601</v>
      </c>
      <c r="M81" s="365">
        <v>-10931</v>
      </c>
      <c r="N81" s="365">
        <v>16228</v>
      </c>
      <c r="O81" s="365">
        <v>-58182</v>
      </c>
      <c r="P81" s="365">
        <v>55081</v>
      </c>
      <c r="Q81" s="365">
        <v>31381</v>
      </c>
      <c r="R81" s="365">
        <v>-64634</v>
      </c>
      <c r="S81" s="365">
        <v>-139680</v>
      </c>
      <c r="T81" s="365">
        <v>-54130</v>
      </c>
      <c r="U81" s="365">
        <v>-23508</v>
      </c>
      <c r="V81" s="351">
        <v>99485</v>
      </c>
      <c r="W81" s="365">
        <v>-112388</v>
      </c>
      <c r="X81" s="365">
        <v>-27689</v>
      </c>
      <c r="Y81" s="430">
        <v>69161</v>
      </c>
      <c r="Z81" s="437">
        <v>115659</v>
      </c>
      <c r="AA81" s="365">
        <v>109076</v>
      </c>
      <c r="AB81" s="365">
        <v>27972</v>
      </c>
      <c r="AC81" s="430">
        <v>-117862</v>
      </c>
      <c r="AD81" s="430">
        <v>-6285</v>
      </c>
      <c r="AE81" s="430">
        <v>-54224</v>
      </c>
      <c r="AF81" s="412">
        <v>165617</v>
      </c>
      <c r="AG81" s="407">
        <v>-85066</v>
      </c>
      <c r="AH81" s="366">
        <v>95623</v>
      </c>
      <c r="AI81" s="407">
        <v>-7911</v>
      </c>
      <c r="AJ81" s="407">
        <v>42740</v>
      </c>
      <c r="AK81" s="407">
        <v>-148625</v>
      </c>
      <c r="AL81" s="407">
        <v>370334</v>
      </c>
      <c r="AM81" s="1247">
        <v>74611</v>
      </c>
      <c r="AN81" s="446"/>
    </row>
    <row r="82" spans="2:40" ht="14.25" thickBot="1">
      <c r="B82" s="32">
        <v>6</v>
      </c>
      <c r="C82" s="33" t="s">
        <v>64</v>
      </c>
      <c r="D82" s="396">
        <v>15695</v>
      </c>
      <c r="E82" s="396">
        <v>42716</v>
      </c>
      <c r="F82" s="396">
        <v>-15255</v>
      </c>
      <c r="G82" s="396">
        <v>-11764</v>
      </c>
      <c r="H82" s="396">
        <v>6541</v>
      </c>
      <c r="I82" s="396">
        <v>29922</v>
      </c>
      <c r="J82" s="396">
        <v>19715</v>
      </c>
      <c r="K82" s="396">
        <v>83074</v>
      </c>
      <c r="L82" s="396">
        <v>-208924</v>
      </c>
      <c r="M82" s="396">
        <v>-68078</v>
      </c>
      <c r="N82" s="396">
        <v>112490</v>
      </c>
      <c r="O82" s="396">
        <v>109661</v>
      </c>
      <c r="P82" s="396">
        <v>328840</v>
      </c>
      <c r="Q82" s="396">
        <v>168538</v>
      </c>
      <c r="R82" s="396">
        <v>-202542</v>
      </c>
      <c r="S82" s="396">
        <v>74843</v>
      </c>
      <c r="T82" s="396">
        <v>79891</v>
      </c>
      <c r="U82" s="396">
        <v>-130217</v>
      </c>
      <c r="V82" s="395">
        <v>97928</v>
      </c>
      <c r="W82" s="396">
        <v>507487</v>
      </c>
      <c r="X82" s="396">
        <v>124373</v>
      </c>
      <c r="Y82" s="443">
        <v>-33580</v>
      </c>
      <c r="Z82" s="444">
        <v>108959</v>
      </c>
      <c r="AA82" s="396">
        <v>-45761</v>
      </c>
      <c r="AB82" s="396">
        <v>39237</v>
      </c>
      <c r="AC82" s="443">
        <v>-48082</v>
      </c>
      <c r="AD82" s="443">
        <v>18953</v>
      </c>
      <c r="AE82" s="443">
        <v>51583</v>
      </c>
      <c r="AF82" s="374">
        <v>-22674</v>
      </c>
      <c r="AG82" s="410">
        <v>-70230</v>
      </c>
      <c r="AH82" s="368">
        <v>88376</v>
      </c>
      <c r="AI82" s="410">
        <v>54563</v>
      </c>
      <c r="AJ82" s="410">
        <v>-50264</v>
      </c>
      <c r="AK82" s="410">
        <v>98727</v>
      </c>
      <c r="AL82" s="410">
        <v>355445</v>
      </c>
      <c r="AM82" s="1248">
        <v>258878</v>
      </c>
      <c r="AN82" s="446"/>
    </row>
    <row r="83" spans="2:40" ht="14.25" thickBot="1">
      <c r="B83" s="102"/>
      <c r="C83" s="90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3"/>
      <c r="W83" s="394"/>
      <c r="X83" s="394"/>
      <c r="Y83" s="441"/>
      <c r="Z83" s="442"/>
      <c r="AA83" s="394"/>
      <c r="AB83" s="394"/>
      <c r="AC83" s="441"/>
      <c r="AD83" s="441"/>
      <c r="AE83" s="441"/>
      <c r="AF83" s="413"/>
      <c r="AG83" s="408"/>
      <c r="AH83" s="393"/>
      <c r="AI83" s="408"/>
      <c r="AJ83" s="408"/>
      <c r="AK83" s="408"/>
      <c r="AL83" s="408"/>
      <c r="AM83" s="1249"/>
      <c r="AN83" s="448"/>
    </row>
    <row r="84" spans="2:40" ht="13.5">
      <c r="B84" s="257"/>
      <c r="C84" s="1402" t="s">
        <v>121</v>
      </c>
      <c r="D84" s="370">
        <f aca="true" t="shared" si="0" ref="D84:S84">SUM(D6,D12,D16,D24,D31,D32,D35,D45,D49,D55,D59,D64,D65,D70)</f>
        <v>-1026854</v>
      </c>
      <c r="E84" s="370">
        <f t="shared" si="0"/>
        <v>-191275</v>
      </c>
      <c r="F84" s="370">
        <f t="shared" si="0"/>
        <v>55360</v>
      </c>
      <c r="G84" s="370">
        <f t="shared" si="0"/>
        <v>496959</v>
      </c>
      <c r="H84" s="370">
        <f t="shared" si="0"/>
        <v>1720917</v>
      </c>
      <c r="I84" s="370">
        <f t="shared" si="0"/>
        <v>-2409298</v>
      </c>
      <c r="J84" s="370">
        <f t="shared" si="0"/>
        <v>-1928244</v>
      </c>
      <c r="K84" s="370">
        <f t="shared" si="0"/>
        <v>-294785</v>
      </c>
      <c r="L84" s="370">
        <f t="shared" si="0"/>
        <v>-2049968</v>
      </c>
      <c r="M84" s="370">
        <f t="shared" si="0"/>
        <v>795463</v>
      </c>
      <c r="N84" s="370">
        <f t="shared" si="0"/>
        <v>-378187</v>
      </c>
      <c r="O84" s="370">
        <f t="shared" si="0"/>
        <v>-321751</v>
      </c>
      <c r="P84" s="370">
        <f t="shared" si="0"/>
        <v>-727265</v>
      </c>
      <c r="Q84" s="370">
        <f t="shared" si="0"/>
        <v>1289495</v>
      </c>
      <c r="R84" s="370">
        <f t="shared" si="0"/>
        <v>-1367411</v>
      </c>
      <c r="S84" s="370">
        <f t="shared" si="0"/>
        <v>-2046344</v>
      </c>
      <c r="T84" s="370">
        <f>SUM(T6,T12,T16,T24,T31,T32,T35,T45,T49,T55,T59,T62,T70)</f>
        <v>2596359</v>
      </c>
      <c r="U84" s="370">
        <f>SUM(U4,U11,U16,U22,U31,U32,U35,U43,U47,U53,U59,U62,U68)</f>
        <v>552502</v>
      </c>
      <c r="V84" s="369">
        <f>SUM(V4,V11,V14,V22,V31,V32,V33,V43,V47,V53,V59,V62,V68)</f>
        <v>-2490225</v>
      </c>
      <c r="W84" s="370">
        <f>SUM(W4,W11,W14,W22,W31,W32,W33,W43,W47,W53,W59,W62,W68)</f>
        <v>-2093902</v>
      </c>
      <c r="X84" s="370">
        <f>SUM(X4,X11,X14,X22,X31,X32,X33,X43,X47,X53,X57,X62,X68)</f>
        <v>-2226296</v>
      </c>
      <c r="Y84" s="371">
        <f>SUM(Y4,Y11,Y14,Y22,Y31,Y32,Y33,Y43,Y47,Y53,Y57,Y62,Y68)</f>
        <v>1164539</v>
      </c>
      <c r="Z84" s="439">
        <f>SUM(Z4,Z11,Z14,Z22,Z31,Z32,Z33,Z43,Z47,Z53,Z57,Z62,Z68)</f>
        <v>-315896</v>
      </c>
      <c r="AA84" s="370">
        <f>SUM(AA4,AA11,AA14,AA22,AA31:AA33,AA43,AA47,AA53,AA57,AA62,AA68)</f>
        <v>9811385</v>
      </c>
      <c r="AB84" s="370">
        <f aca="true" t="shared" si="1" ref="AB84:AI84">SUM(AB4,AB11,AB14,AB22,AB31:AB33,AB43,AB47,AB53,AB57,AB62,AB68)</f>
        <v>3685116</v>
      </c>
      <c r="AC84" s="371">
        <f t="shared" si="1"/>
        <v>4387094</v>
      </c>
      <c r="AD84" s="371">
        <f t="shared" si="1"/>
        <v>6790567</v>
      </c>
      <c r="AE84" s="371">
        <f t="shared" si="1"/>
        <v>-462305</v>
      </c>
      <c r="AF84" s="372">
        <f t="shared" si="1"/>
        <v>3062403</v>
      </c>
      <c r="AG84" s="409">
        <f>SUM(AG4,AG11,AG14,AG22,AG31:AG33,AG43,AG47,AG53,AG57,AG62,AG68)</f>
        <v>-3301110</v>
      </c>
      <c r="AH84" s="369">
        <v>-1962565</v>
      </c>
      <c r="AI84" s="409">
        <f t="shared" si="1"/>
        <v>-557644</v>
      </c>
      <c r="AJ84" s="409">
        <f>SUM(AJ4,AJ11,AJ14,AJ22,AJ31:AJ33,AJ43,AJ47,AJ53,AJ57,AJ62,AJ68)</f>
        <v>-2940986</v>
      </c>
      <c r="AK84" s="409">
        <f>SUM(AK4,AK11,AK14,AK22,AK31:AK33,AK43,AK47,AK53,AK57,AK62,AK68)</f>
        <v>-1130564</v>
      </c>
      <c r="AL84" s="409">
        <v>17726643</v>
      </c>
      <c r="AM84" s="1250">
        <f>SUM(AM4,AM11,AM14,AM22,AM31:AM33,AM43,AM47,AM53,AM57,AM62,AM68)</f>
        <v>2888453</v>
      </c>
      <c r="AN84" s="449"/>
    </row>
    <row r="85" spans="2:40" s="1074" customFormat="1" ht="14.25" thickBot="1">
      <c r="B85" s="1092"/>
      <c r="C85" s="1403"/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>
        <f>SUM(T6,T12,T16,T24,T31,T32,T35,T45,T49,T55,T59,T63,T70)</f>
        <v>1949807</v>
      </c>
      <c r="U85" s="1093">
        <f>SUM(U5,U11,U16,U23,U31,U32,U35,U44,U48,U54,U59,U62,U69)</f>
        <v>6967789</v>
      </c>
      <c r="V85" s="1097">
        <f>SUM(V4,V11,V15,V22,V31,V32,V34,V43,V47,V53,V59,V62,V68)</f>
        <v>885303</v>
      </c>
      <c r="W85" s="1094"/>
      <c r="X85" s="1094">
        <f>SUM(X4,X11,X14,X22,X31,X32,X33,X43,X47,X53,X58,X62,X68)</f>
        <v>-1893776</v>
      </c>
      <c r="Y85" s="1098"/>
      <c r="Z85" s="1116">
        <f>SUM(Z4,Z11,Z15,Z22,Z31:Z33,Z43,Z47,Z53,Z57,Z62,Z68)</f>
        <v>693313</v>
      </c>
      <c r="AA85" s="1117"/>
      <c r="AB85" s="1117"/>
      <c r="AC85" s="1118"/>
      <c r="AD85" s="1118"/>
      <c r="AE85" s="1118"/>
      <c r="AF85" s="1096"/>
      <c r="AG85" s="1095"/>
      <c r="AH85" s="1097"/>
      <c r="AI85" s="1095"/>
      <c r="AJ85" s="1095"/>
      <c r="AK85" s="1095"/>
      <c r="AL85" s="1095"/>
      <c r="AM85" s="1251"/>
      <c r="AN85" s="450"/>
    </row>
    <row r="86" spans="2:40" ht="13.5">
      <c r="B86" s="257"/>
      <c r="C86" s="1402" t="s">
        <v>71</v>
      </c>
      <c r="D86" s="370">
        <f aca="true" t="shared" si="2" ref="D86:S86">SUM(D7:D10,D13,D17:D21,D25:D30,D36:D42,D46,D50:D52,D56,D60:D61,D66:D67,D71,D74:D82)</f>
        <v>774571</v>
      </c>
      <c r="E86" s="370">
        <f t="shared" si="2"/>
        <v>-243897</v>
      </c>
      <c r="F86" s="370">
        <f t="shared" si="2"/>
        <v>318701</v>
      </c>
      <c r="G86" s="370">
        <f t="shared" si="2"/>
        <v>666388</v>
      </c>
      <c r="H86" s="370">
        <f t="shared" si="2"/>
        <v>-526722</v>
      </c>
      <c r="I86" s="370">
        <f t="shared" si="2"/>
        <v>-483528</v>
      </c>
      <c r="J86" s="370">
        <f t="shared" si="2"/>
        <v>-126386</v>
      </c>
      <c r="K86" s="370">
        <f t="shared" si="2"/>
        <v>678238</v>
      </c>
      <c r="L86" s="370">
        <f t="shared" si="2"/>
        <v>606024</v>
      </c>
      <c r="M86" s="370">
        <f t="shared" si="2"/>
        <v>128295</v>
      </c>
      <c r="N86" s="370">
        <f t="shared" si="2"/>
        <v>258948</v>
      </c>
      <c r="O86" s="370">
        <f t="shared" si="2"/>
        <v>383613</v>
      </c>
      <c r="P86" s="370">
        <f t="shared" si="2"/>
        <v>1534598</v>
      </c>
      <c r="Q86" s="370">
        <f t="shared" si="2"/>
        <v>1106944</v>
      </c>
      <c r="R86" s="370">
        <f t="shared" si="2"/>
        <v>-1513185</v>
      </c>
      <c r="S86" s="370">
        <f t="shared" si="2"/>
        <v>-1823181</v>
      </c>
      <c r="T86" s="370">
        <f>SUM(T7:T10,T13,T17:T21,T25:T30,T36:T42,T46,T50:T52,T56,T60:T61,T71,T74:T82)</f>
        <v>826149</v>
      </c>
      <c r="U86" s="370">
        <f>SUM(U17:U21,U36:U42,U60:U61,U72,U78:U82)</f>
        <v>-1268241</v>
      </c>
      <c r="V86" s="369">
        <f>SUM(V21,V60:V61,V72,V78:V82)</f>
        <v>910766</v>
      </c>
      <c r="W86" s="370">
        <f>SUM(W21,W60:W61,W72,W78:W82)</f>
        <v>592796</v>
      </c>
      <c r="X86" s="370">
        <f>SUM(X21,X72,X78:X82)</f>
        <v>613749</v>
      </c>
      <c r="Y86" s="371">
        <f>SUM(Y21,Y72,Y78:Y82)</f>
        <v>254976</v>
      </c>
      <c r="Z86" s="439">
        <f>SUM(Z72,Z78:Z82)</f>
        <v>765870</v>
      </c>
      <c r="AA86" s="370">
        <f>SUM(AA72,AA78:AA82)</f>
        <v>1204710</v>
      </c>
      <c r="AB86" s="370">
        <f aca="true" t="shared" si="3" ref="AB86:AI86">SUM(AB72,AB78:AB82)</f>
        <v>1199910</v>
      </c>
      <c r="AC86" s="371">
        <f t="shared" si="3"/>
        <v>645483</v>
      </c>
      <c r="AD86" s="371">
        <f t="shared" si="3"/>
        <v>1025294</v>
      </c>
      <c r="AE86" s="371">
        <f t="shared" si="3"/>
        <v>368570</v>
      </c>
      <c r="AF86" s="372">
        <f t="shared" si="3"/>
        <v>755975</v>
      </c>
      <c r="AG86" s="409">
        <f>SUM(AG72,AG78:AG82)</f>
        <v>-115805</v>
      </c>
      <c r="AH86" s="369">
        <v>685849</v>
      </c>
      <c r="AI86" s="409">
        <f t="shared" si="3"/>
        <v>-502832</v>
      </c>
      <c r="AJ86" s="409">
        <f>SUM(AJ72,AJ78:AJ82)</f>
        <v>486123</v>
      </c>
      <c r="AK86" s="409">
        <f>SUM(AK72,AK78:AK82)</f>
        <v>175539</v>
      </c>
      <c r="AL86" s="409">
        <v>2377148</v>
      </c>
      <c r="AM86" s="1250">
        <f>SUM(AM72,AM78:AM82)</f>
        <v>3653825</v>
      </c>
      <c r="AN86" s="449"/>
    </row>
    <row r="87" spans="2:40" s="1074" customFormat="1" ht="14.25" thickBot="1">
      <c r="B87" s="1092"/>
      <c r="C87" s="1403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>
        <f>SUM(U17:U21,U36:U42,U60:U61,U73,U78:U82)</f>
        <v>-777004</v>
      </c>
      <c r="V87" s="1097"/>
      <c r="W87" s="1094"/>
      <c r="X87" s="1094"/>
      <c r="Y87" s="1098"/>
      <c r="Z87" s="1116"/>
      <c r="AA87" s="1094"/>
      <c r="AB87" s="1094"/>
      <c r="AC87" s="1098"/>
      <c r="AD87" s="1098"/>
      <c r="AE87" s="1098"/>
      <c r="AF87" s="1096"/>
      <c r="AG87" s="1095"/>
      <c r="AH87" s="1097"/>
      <c r="AI87" s="1095"/>
      <c r="AJ87" s="1095"/>
      <c r="AK87" s="1095"/>
      <c r="AL87" s="1095"/>
      <c r="AM87" s="1251"/>
      <c r="AN87" s="451"/>
    </row>
    <row r="88" spans="2:40" ht="14.25" thickBot="1">
      <c r="B88" s="32"/>
      <c r="C88" s="33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368"/>
      <c r="W88" s="424"/>
      <c r="X88" s="424"/>
      <c r="Y88" s="373"/>
      <c r="Z88" s="438"/>
      <c r="AA88" s="424"/>
      <c r="AB88" s="424"/>
      <c r="AC88" s="373"/>
      <c r="AD88" s="373"/>
      <c r="AE88" s="373"/>
      <c r="AF88" s="374"/>
      <c r="AG88" s="410"/>
      <c r="AH88" s="368"/>
      <c r="AI88" s="410"/>
      <c r="AJ88" s="410"/>
      <c r="AK88" s="410"/>
      <c r="AL88" s="410"/>
      <c r="AM88" s="1248"/>
      <c r="AN88" s="448"/>
    </row>
    <row r="89" spans="2:40" ht="13.5">
      <c r="B89" s="257"/>
      <c r="C89" s="1402" t="s">
        <v>72</v>
      </c>
      <c r="D89" s="370">
        <f aca="true" t="shared" si="4" ref="D89:S89">SUM(D86,D84)</f>
        <v>-252283</v>
      </c>
      <c r="E89" s="370">
        <f t="shared" si="4"/>
        <v>-435172</v>
      </c>
      <c r="F89" s="370">
        <f t="shared" si="4"/>
        <v>374061</v>
      </c>
      <c r="G89" s="370">
        <f t="shared" si="4"/>
        <v>1163347</v>
      </c>
      <c r="H89" s="370">
        <f t="shared" si="4"/>
        <v>1194195</v>
      </c>
      <c r="I89" s="370">
        <f t="shared" si="4"/>
        <v>-2892826</v>
      </c>
      <c r="J89" s="370">
        <f t="shared" si="4"/>
        <v>-2054630</v>
      </c>
      <c r="K89" s="370">
        <f t="shared" si="4"/>
        <v>383453</v>
      </c>
      <c r="L89" s="370">
        <f t="shared" si="4"/>
        <v>-1443944</v>
      </c>
      <c r="M89" s="370">
        <f t="shared" si="4"/>
        <v>923758</v>
      </c>
      <c r="N89" s="370">
        <f t="shared" si="4"/>
        <v>-119239</v>
      </c>
      <c r="O89" s="370">
        <f t="shared" si="4"/>
        <v>61862</v>
      </c>
      <c r="P89" s="370">
        <f t="shared" si="4"/>
        <v>807333</v>
      </c>
      <c r="Q89" s="370">
        <f t="shared" si="4"/>
        <v>2396439</v>
      </c>
      <c r="R89" s="370">
        <f t="shared" si="4"/>
        <v>-2880596</v>
      </c>
      <c r="S89" s="370">
        <f t="shared" si="4"/>
        <v>-3869525</v>
      </c>
      <c r="T89" s="370">
        <f aca="true" t="shared" si="5" ref="T89:AA89">SUM(T84,T86)</f>
        <v>3422508</v>
      </c>
      <c r="U89" s="370">
        <f t="shared" si="5"/>
        <v>-715739</v>
      </c>
      <c r="V89" s="369">
        <f t="shared" si="5"/>
        <v>-1579459</v>
      </c>
      <c r="W89" s="370">
        <f t="shared" si="5"/>
        <v>-1501106</v>
      </c>
      <c r="X89" s="370">
        <f t="shared" si="5"/>
        <v>-1612547</v>
      </c>
      <c r="Y89" s="371">
        <f t="shared" si="5"/>
        <v>1419515</v>
      </c>
      <c r="Z89" s="439">
        <f t="shared" si="5"/>
        <v>449974</v>
      </c>
      <c r="AA89" s="370">
        <f t="shared" si="5"/>
        <v>11016095</v>
      </c>
      <c r="AB89" s="370">
        <f aca="true" t="shared" si="6" ref="AB89:AI89">SUM(AB84,AB86)</f>
        <v>4885026</v>
      </c>
      <c r="AC89" s="371">
        <f t="shared" si="6"/>
        <v>5032577</v>
      </c>
      <c r="AD89" s="371">
        <f t="shared" si="6"/>
        <v>7815861</v>
      </c>
      <c r="AE89" s="371">
        <f t="shared" si="6"/>
        <v>-93735</v>
      </c>
      <c r="AF89" s="372">
        <f t="shared" si="6"/>
        <v>3818378</v>
      </c>
      <c r="AG89" s="409">
        <f>SUM(AG84,AG86)</f>
        <v>-3416915</v>
      </c>
      <c r="AH89" s="369">
        <v>-1276716</v>
      </c>
      <c r="AI89" s="409">
        <f t="shared" si="6"/>
        <v>-1060476</v>
      </c>
      <c r="AJ89" s="409">
        <f>SUM(AJ84,AJ86)</f>
        <v>-2454863</v>
      </c>
      <c r="AK89" s="409">
        <f>SUM(AK84,AK86)</f>
        <v>-955025</v>
      </c>
      <c r="AL89" s="409">
        <v>20103791</v>
      </c>
      <c r="AM89" s="1250">
        <f>SUM(AM84,AM86)</f>
        <v>6542278</v>
      </c>
      <c r="AN89" s="449"/>
    </row>
    <row r="90" spans="2:40" s="1074" customFormat="1" ht="14.25" thickBot="1">
      <c r="B90" s="1092"/>
      <c r="C90" s="1403"/>
      <c r="D90" s="1093"/>
      <c r="E90" s="1093"/>
      <c r="F90" s="1093"/>
      <c r="G90" s="1093"/>
      <c r="H90" s="1093"/>
      <c r="I90" s="1093"/>
      <c r="J90" s="1093"/>
      <c r="K90" s="1093"/>
      <c r="L90" s="1093"/>
      <c r="M90" s="1093"/>
      <c r="N90" s="1093"/>
      <c r="O90" s="1093"/>
      <c r="P90" s="1093"/>
      <c r="Q90" s="1093"/>
      <c r="R90" s="1093"/>
      <c r="S90" s="1093"/>
      <c r="T90" s="1093">
        <f>SUM(T85,T86)</f>
        <v>2775956</v>
      </c>
      <c r="U90" s="1093">
        <f>SUM(U85,U87)</f>
        <v>6190785</v>
      </c>
      <c r="V90" s="1097">
        <f>SUM(V85,V86)</f>
        <v>1796069</v>
      </c>
      <c r="W90" s="1094"/>
      <c r="X90" s="1094">
        <f>SUM(X85,X86)</f>
        <v>-1280027</v>
      </c>
      <c r="Y90" s="1098"/>
      <c r="Z90" s="1116">
        <f>SUM(Z85,Z86)</f>
        <v>1459183</v>
      </c>
      <c r="AA90" s="1117"/>
      <c r="AB90" s="1117"/>
      <c r="AC90" s="1118"/>
      <c r="AD90" s="1118"/>
      <c r="AE90" s="1118"/>
      <c r="AF90" s="1096"/>
      <c r="AG90" s="1095"/>
      <c r="AH90" s="1097"/>
      <c r="AI90" s="1095"/>
      <c r="AJ90" s="1095"/>
      <c r="AK90" s="1095"/>
      <c r="AL90" s="1095"/>
      <c r="AM90" s="1251"/>
      <c r="AN90" s="450"/>
    </row>
    <row r="91" spans="2:40" ht="13.5">
      <c r="B91" s="34" t="s">
        <v>128</v>
      </c>
      <c r="C91" s="375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</row>
    <row r="92" spans="2:40" ht="14.25">
      <c r="B92" s="34" t="s">
        <v>129</v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</row>
    <row r="93" spans="2:4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</sheetData>
  <sheetProtection/>
  <mergeCells count="3">
    <mergeCell ref="C89:C90"/>
    <mergeCell ref="C84:C85"/>
    <mergeCell ref="C86:C87"/>
  </mergeCells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22"/>
  <sheetViews>
    <sheetView view="pageBreakPreview" zoomScale="90" zoomScaleNormal="40" zoomScaleSheetLayoutView="90" zoomScalePageLayoutView="0" workbookViewId="0" topLeftCell="A1">
      <pane xSplit="3" ySplit="3" topLeftCell="S4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C1" sqref="C1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4" max="69" width="4.625" style="0" customWidth="1"/>
    <col min="70" max="70" width="1.12109375" style="0" customWidth="1"/>
  </cols>
  <sheetData>
    <row r="1" spans="2:70" ht="18">
      <c r="B1" s="459" t="s">
        <v>134</v>
      </c>
      <c r="C1" s="458"/>
      <c r="D1" s="461"/>
      <c r="E1" s="461"/>
      <c r="F1" s="461"/>
      <c r="G1" s="461"/>
      <c r="H1" s="461"/>
      <c r="I1" s="461"/>
      <c r="J1" s="461"/>
      <c r="K1" s="461"/>
      <c r="L1" s="458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2" t="s">
        <v>135</v>
      </c>
      <c r="AK1" s="462"/>
      <c r="AL1" s="462"/>
      <c r="AM1" s="462"/>
      <c r="AN1" s="462"/>
      <c r="AO1" s="462"/>
      <c r="AP1" s="462"/>
      <c r="AQ1" s="462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</row>
    <row r="2" spans="2:70" ht="14.25" thickBot="1"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  <c r="BJ2" s="458"/>
      <c r="BK2" s="458"/>
      <c r="BL2" s="458"/>
      <c r="BM2" s="458"/>
      <c r="BN2" s="458"/>
      <c r="BO2" s="458"/>
      <c r="BP2" s="458"/>
      <c r="BQ2" s="458"/>
      <c r="BR2" s="458"/>
    </row>
    <row r="3" spans="2:70" ht="14.25" thickBot="1">
      <c r="B3" s="463"/>
      <c r="C3" s="464"/>
      <c r="D3" s="465">
        <v>32</v>
      </c>
      <c r="E3" s="466">
        <v>33</v>
      </c>
      <c r="F3" s="466">
        <v>34</v>
      </c>
      <c r="G3" s="466">
        <v>35</v>
      </c>
      <c r="H3" s="466">
        <v>36</v>
      </c>
      <c r="I3" s="466">
        <v>37</v>
      </c>
      <c r="J3" s="466">
        <v>38</v>
      </c>
      <c r="K3" s="466">
        <v>39</v>
      </c>
      <c r="L3" s="466">
        <v>40</v>
      </c>
      <c r="M3" s="466">
        <v>41</v>
      </c>
      <c r="N3" s="466">
        <v>42</v>
      </c>
      <c r="O3" s="466">
        <v>43</v>
      </c>
      <c r="P3" s="466">
        <v>44</v>
      </c>
      <c r="Q3" s="466">
        <v>45</v>
      </c>
      <c r="R3" s="466">
        <v>46</v>
      </c>
      <c r="S3" s="466">
        <v>47</v>
      </c>
      <c r="T3" s="466">
        <v>48</v>
      </c>
      <c r="U3" s="466">
        <v>49</v>
      </c>
      <c r="V3" s="466">
        <v>50</v>
      </c>
      <c r="W3" s="466">
        <v>51</v>
      </c>
      <c r="X3" s="466">
        <v>52</v>
      </c>
      <c r="Y3" s="466">
        <v>53</v>
      </c>
      <c r="Z3" s="466">
        <v>54</v>
      </c>
      <c r="AA3" s="466">
        <v>55</v>
      </c>
      <c r="AB3" s="466">
        <v>56</v>
      </c>
      <c r="AC3" s="466">
        <v>57</v>
      </c>
      <c r="AD3" s="466">
        <v>58</v>
      </c>
      <c r="AE3" s="466">
        <v>59</v>
      </c>
      <c r="AF3" s="466">
        <v>60</v>
      </c>
      <c r="AG3" s="466">
        <v>61</v>
      </c>
      <c r="AH3" s="466">
        <v>62</v>
      </c>
      <c r="AI3" s="537">
        <v>63</v>
      </c>
      <c r="AJ3" s="541" t="s">
        <v>132</v>
      </c>
      <c r="AK3" s="466">
        <v>2</v>
      </c>
      <c r="AL3" s="466">
        <v>3</v>
      </c>
      <c r="AM3" s="537">
        <v>4</v>
      </c>
      <c r="AN3" s="466">
        <v>5</v>
      </c>
      <c r="AO3" s="466">
        <v>6</v>
      </c>
      <c r="AP3" s="466">
        <v>7</v>
      </c>
      <c r="AQ3" s="466">
        <v>8</v>
      </c>
      <c r="AR3" s="467">
        <v>9</v>
      </c>
      <c r="AS3" s="467">
        <v>10</v>
      </c>
      <c r="AT3" s="467">
        <v>11</v>
      </c>
      <c r="AU3" s="467">
        <v>12</v>
      </c>
      <c r="AV3" s="467">
        <v>13</v>
      </c>
      <c r="AW3" s="467">
        <v>14</v>
      </c>
      <c r="AX3" s="467">
        <v>15</v>
      </c>
      <c r="AY3" s="468">
        <v>16</v>
      </c>
      <c r="AZ3" s="468">
        <v>17</v>
      </c>
      <c r="BA3" s="467">
        <v>18</v>
      </c>
      <c r="BB3" s="469">
        <v>19</v>
      </c>
      <c r="BC3" s="468">
        <v>20</v>
      </c>
      <c r="BD3" s="467">
        <v>21</v>
      </c>
      <c r="BE3" s="468">
        <v>22</v>
      </c>
      <c r="BF3" s="468">
        <v>23</v>
      </c>
      <c r="BG3" s="467">
        <v>24</v>
      </c>
      <c r="BH3" s="467">
        <v>25</v>
      </c>
      <c r="BI3" s="469">
        <v>26</v>
      </c>
      <c r="BJ3" s="467">
        <v>27</v>
      </c>
      <c r="BK3" s="467">
        <v>28</v>
      </c>
      <c r="BL3" s="468">
        <v>29</v>
      </c>
      <c r="BM3" s="468">
        <v>30</v>
      </c>
      <c r="BN3" s="468" t="s">
        <v>240</v>
      </c>
      <c r="BO3" s="467">
        <v>2</v>
      </c>
      <c r="BP3" s="467">
        <v>3</v>
      </c>
      <c r="BQ3" s="464">
        <v>4</v>
      </c>
      <c r="BR3" s="501"/>
    </row>
    <row r="4" spans="2:70" ht="13.5">
      <c r="B4" s="3">
        <v>1</v>
      </c>
      <c r="C4" s="4" t="s">
        <v>14</v>
      </c>
      <c r="D4" s="470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2"/>
      <c r="AJ4" s="471"/>
      <c r="AK4" s="471"/>
      <c r="AL4" s="471"/>
      <c r="AM4" s="472"/>
      <c r="AN4" s="471"/>
      <c r="AO4" s="471"/>
      <c r="AP4" s="471"/>
      <c r="AQ4" s="471"/>
      <c r="AR4" s="472"/>
      <c r="AS4" s="472"/>
      <c r="AT4" s="472"/>
      <c r="AU4" s="472"/>
      <c r="AV4" s="472"/>
      <c r="AW4" s="472"/>
      <c r="AX4" s="472"/>
      <c r="AY4" s="471"/>
      <c r="AZ4" s="471"/>
      <c r="BA4" s="472"/>
      <c r="BB4" s="470"/>
      <c r="BC4" s="471"/>
      <c r="BD4" s="472"/>
      <c r="BE4" s="471"/>
      <c r="BF4" s="471"/>
      <c r="BG4" s="472"/>
      <c r="BH4" s="472"/>
      <c r="BI4" s="470"/>
      <c r="BJ4" s="472"/>
      <c r="BK4" s="472"/>
      <c r="BL4" s="471"/>
      <c r="BM4" s="471"/>
      <c r="BN4" s="471"/>
      <c r="BO4" s="472"/>
      <c r="BP4" s="472"/>
      <c r="BQ4" s="1356"/>
      <c r="BR4" s="501"/>
    </row>
    <row r="5" spans="2:70" ht="13.5">
      <c r="B5" s="35"/>
      <c r="C5" s="5" t="s">
        <v>14</v>
      </c>
      <c r="D5" s="473" t="s">
        <v>133</v>
      </c>
      <c r="E5" s="474" t="s">
        <v>133</v>
      </c>
      <c r="F5" s="474" t="s">
        <v>133</v>
      </c>
      <c r="G5" s="474" t="s">
        <v>133</v>
      </c>
      <c r="H5" s="474" t="s">
        <v>133</v>
      </c>
      <c r="I5" s="474" t="s">
        <v>133</v>
      </c>
      <c r="J5" s="474" t="s">
        <v>133</v>
      </c>
      <c r="K5" s="474" t="s">
        <v>133</v>
      </c>
      <c r="L5" s="474" t="s">
        <v>133</v>
      </c>
      <c r="M5" s="474" t="s">
        <v>133</v>
      </c>
      <c r="N5" s="474" t="s">
        <v>133</v>
      </c>
      <c r="O5" s="474" t="s">
        <v>133</v>
      </c>
      <c r="P5" s="474" t="s">
        <v>133</v>
      </c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6"/>
      <c r="AJ5" s="475"/>
      <c r="AK5" s="475"/>
      <c r="AL5" s="475"/>
      <c r="AM5" s="476"/>
      <c r="AN5" s="475"/>
      <c r="AO5" s="475"/>
      <c r="AP5" s="475"/>
      <c r="AQ5" s="475"/>
      <c r="AR5" s="476"/>
      <c r="AS5" s="476"/>
      <c r="AT5" s="476"/>
      <c r="AU5" s="476"/>
      <c r="AV5" s="476"/>
      <c r="AW5" s="476"/>
      <c r="AX5" s="476"/>
      <c r="AY5" s="477"/>
      <c r="AZ5" s="477"/>
      <c r="BA5" s="478"/>
      <c r="BB5" s="479"/>
      <c r="BC5" s="477"/>
      <c r="BD5" s="478"/>
      <c r="BE5" s="477"/>
      <c r="BF5" s="477"/>
      <c r="BG5" s="478"/>
      <c r="BH5" s="478"/>
      <c r="BI5" s="479"/>
      <c r="BJ5" s="478"/>
      <c r="BK5" s="478"/>
      <c r="BL5" s="477"/>
      <c r="BM5" s="477"/>
      <c r="BN5" s="477"/>
      <c r="BO5" s="478"/>
      <c r="BP5" s="478"/>
      <c r="BQ5" s="1357"/>
      <c r="BR5" s="501"/>
    </row>
    <row r="6" spans="2:70" ht="13.5">
      <c r="B6" s="6"/>
      <c r="C6" s="7" t="s">
        <v>54</v>
      </c>
      <c r="D6" s="480" t="s">
        <v>133</v>
      </c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2"/>
      <c r="AJ6" s="481"/>
      <c r="AK6" s="481"/>
      <c r="AL6" s="481"/>
      <c r="AM6" s="482"/>
      <c r="AN6" s="481"/>
      <c r="AO6" s="481"/>
      <c r="AP6" s="481"/>
      <c r="AQ6" s="481"/>
      <c r="AR6" s="482"/>
      <c r="AS6" s="482"/>
      <c r="AT6" s="482"/>
      <c r="AU6" s="482"/>
      <c r="AV6" s="482"/>
      <c r="AW6" s="482"/>
      <c r="AX6" s="482"/>
      <c r="AY6" s="483"/>
      <c r="AZ6" s="483"/>
      <c r="BA6" s="484"/>
      <c r="BB6" s="485"/>
      <c r="BC6" s="483"/>
      <c r="BD6" s="484"/>
      <c r="BE6" s="483"/>
      <c r="BF6" s="483"/>
      <c r="BG6" s="484"/>
      <c r="BH6" s="484"/>
      <c r="BI6" s="485"/>
      <c r="BJ6" s="484"/>
      <c r="BK6" s="484"/>
      <c r="BL6" s="483"/>
      <c r="BM6" s="483"/>
      <c r="BN6" s="483"/>
      <c r="BO6" s="484"/>
      <c r="BP6" s="484"/>
      <c r="BQ6" s="1358"/>
      <c r="BR6" s="501"/>
    </row>
    <row r="7" spans="2:70" ht="13.5">
      <c r="B7" s="6"/>
      <c r="C7" s="7" t="s">
        <v>55</v>
      </c>
      <c r="D7" s="486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2"/>
      <c r="AJ7" s="481"/>
      <c r="AK7" s="481"/>
      <c r="AL7" s="481"/>
      <c r="AM7" s="482"/>
      <c r="AN7" s="481"/>
      <c r="AO7" s="481"/>
      <c r="AP7" s="481"/>
      <c r="AQ7" s="481"/>
      <c r="AR7" s="482"/>
      <c r="AS7" s="482"/>
      <c r="AT7" s="482"/>
      <c r="AU7" s="482"/>
      <c r="AV7" s="482"/>
      <c r="AW7" s="482"/>
      <c r="AX7" s="482"/>
      <c r="AY7" s="483"/>
      <c r="AZ7" s="483"/>
      <c r="BA7" s="484"/>
      <c r="BB7" s="485"/>
      <c r="BC7" s="483"/>
      <c r="BD7" s="484"/>
      <c r="BE7" s="483"/>
      <c r="BF7" s="483"/>
      <c r="BG7" s="484"/>
      <c r="BH7" s="484"/>
      <c r="BI7" s="485"/>
      <c r="BJ7" s="484"/>
      <c r="BK7" s="484"/>
      <c r="BL7" s="483"/>
      <c r="BM7" s="483"/>
      <c r="BN7" s="483"/>
      <c r="BO7" s="484"/>
      <c r="BP7" s="484"/>
      <c r="BQ7" s="1358"/>
      <c r="BR7" s="501"/>
    </row>
    <row r="8" spans="2:70" ht="13.5">
      <c r="B8" s="6"/>
      <c r="C8" s="7" t="s">
        <v>56</v>
      </c>
      <c r="D8" s="486"/>
      <c r="E8" s="481"/>
      <c r="F8" s="487" t="s">
        <v>133</v>
      </c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7" t="s">
        <v>133</v>
      </c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2"/>
      <c r="AJ8" s="481"/>
      <c r="AK8" s="481"/>
      <c r="AL8" s="481"/>
      <c r="AM8" s="482"/>
      <c r="AN8" s="481"/>
      <c r="AO8" s="481"/>
      <c r="AP8" s="481"/>
      <c r="AQ8" s="481"/>
      <c r="AR8" s="482"/>
      <c r="AS8" s="482"/>
      <c r="AT8" s="482"/>
      <c r="AU8" s="482"/>
      <c r="AV8" s="482"/>
      <c r="AW8" s="482"/>
      <c r="AX8" s="482"/>
      <c r="AY8" s="483"/>
      <c r="AZ8" s="483"/>
      <c r="BA8" s="484"/>
      <c r="BB8" s="485"/>
      <c r="BC8" s="483"/>
      <c r="BD8" s="484"/>
      <c r="BE8" s="483"/>
      <c r="BF8" s="483"/>
      <c r="BG8" s="484"/>
      <c r="BH8" s="484"/>
      <c r="BI8" s="485"/>
      <c r="BJ8" s="484"/>
      <c r="BK8" s="484"/>
      <c r="BL8" s="483"/>
      <c r="BM8" s="483"/>
      <c r="BN8" s="483"/>
      <c r="BO8" s="484"/>
      <c r="BP8" s="484"/>
      <c r="BQ8" s="1358"/>
      <c r="BR8" s="501"/>
    </row>
    <row r="9" spans="2:70" ht="13.5">
      <c r="B9" s="3"/>
      <c r="C9" s="8" t="s">
        <v>57</v>
      </c>
      <c r="D9" s="488" t="s">
        <v>133</v>
      </c>
      <c r="E9" s="489" t="s">
        <v>133</v>
      </c>
      <c r="F9" s="489" t="s">
        <v>133</v>
      </c>
      <c r="G9" s="489" t="s">
        <v>133</v>
      </c>
      <c r="H9" s="490"/>
      <c r="I9" s="490"/>
      <c r="J9" s="490"/>
      <c r="K9" s="490"/>
      <c r="L9" s="490"/>
      <c r="M9" s="489" t="s">
        <v>133</v>
      </c>
      <c r="N9" s="489" t="s">
        <v>133</v>
      </c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1"/>
      <c r="AJ9" s="490"/>
      <c r="AK9" s="490"/>
      <c r="AL9" s="490"/>
      <c r="AM9" s="491"/>
      <c r="AN9" s="490"/>
      <c r="AO9" s="490"/>
      <c r="AP9" s="490"/>
      <c r="AQ9" s="490"/>
      <c r="AR9" s="491"/>
      <c r="AS9" s="491"/>
      <c r="AT9" s="491"/>
      <c r="AU9" s="491"/>
      <c r="AV9" s="491"/>
      <c r="AW9" s="491"/>
      <c r="AX9" s="491"/>
      <c r="AY9" s="492"/>
      <c r="AZ9" s="492"/>
      <c r="BA9" s="493"/>
      <c r="BB9" s="494"/>
      <c r="BC9" s="492"/>
      <c r="BD9" s="493"/>
      <c r="BE9" s="492"/>
      <c r="BF9" s="492"/>
      <c r="BG9" s="493"/>
      <c r="BH9" s="493"/>
      <c r="BI9" s="494"/>
      <c r="BJ9" s="493"/>
      <c r="BK9" s="493"/>
      <c r="BL9" s="492"/>
      <c r="BM9" s="492"/>
      <c r="BN9" s="492"/>
      <c r="BO9" s="493"/>
      <c r="BP9" s="493"/>
      <c r="BQ9" s="1359"/>
      <c r="BR9" s="501"/>
    </row>
    <row r="10" spans="2:70" ht="13.5">
      <c r="B10" s="3">
        <v>2</v>
      </c>
      <c r="C10" s="4" t="s">
        <v>15</v>
      </c>
      <c r="D10" s="495"/>
      <c r="E10" s="496"/>
      <c r="F10" s="496"/>
      <c r="G10" s="496"/>
      <c r="H10" s="471"/>
      <c r="I10" s="471"/>
      <c r="J10" s="471"/>
      <c r="K10" s="471"/>
      <c r="L10" s="471"/>
      <c r="M10" s="496"/>
      <c r="N10" s="496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2"/>
      <c r="AJ10" s="471"/>
      <c r="AK10" s="471"/>
      <c r="AL10" s="471"/>
      <c r="AM10" s="472"/>
      <c r="AN10" s="471"/>
      <c r="AO10" s="471"/>
      <c r="AP10" s="471"/>
      <c r="AQ10" s="471"/>
      <c r="AR10" s="497"/>
      <c r="AS10" s="497"/>
      <c r="AT10" s="497"/>
      <c r="AU10" s="497"/>
      <c r="AV10" s="497"/>
      <c r="AW10" s="497"/>
      <c r="AX10" s="497"/>
      <c r="AY10" s="498"/>
      <c r="AZ10" s="498"/>
      <c r="BA10" s="497"/>
      <c r="BB10" s="499"/>
      <c r="BC10" s="498"/>
      <c r="BD10" s="497"/>
      <c r="BE10" s="498"/>
      <c r="BF10" s="498"/>
      <c r="BG10" s="497"/>
      <c r="BH10" s="497"/>
      <c r="BI10" s="499"/>
      <c r="BJ10" s="497"/>
      <c r="BK10" s="497"/>
      <c r="BL10" s="498"/>
      <c r="BM10" s="498"/>
      <c r="BN10" s="498"/>
      <c r="BO10" s="497"/>
      <c r="BP10" s="497"/>
      <c r="BQ10" s="1360"/>
      <c r="BR10" s="501"/>
    </row>
    <row r="11" spans="2:70" ht="13.5">
      <c r="B11" s="9"/>
      <c r="C11" s="5" t="s">
        <v>15</v>
      </c>
      <c r="D11" s="473" t="s">
        <v>133</v>
      </c>
      <c r="E11" s="474" t="s">
        <v>133</v>
      </c>
      <c r="F11" s="474" t="s">
        <v>133</v>
      </c>
      <c r="G11" s="474" t="s">
        <v>133</v>
      </c>
      <c r="H11" s="474" t="s">
        <v>133</v>
      </c>
      <c r="I11" s="474" t="s">
        <v>133</v>
      </c>
      <c r="J11" s="474" t="s">
        <v>133</v>
      </c>
      <c r="K11" s="474" t="s">
        <v>133</v>
      </c>
      <c r="L11" s="474" t="s">
        <v>133</v>
      </c>
      <c r="M11" s="474" t="s">
        <v>133</v>
      </c>
      <c r="N11" s="474" t="s">
        <v>133</v>
      </c>
      <c r="O11" s="474" t="s">
        <v>133</v>
      </c>
      <c r="P11" s="475"/>
      <c r="Q11" s="475"/>
      <c r="R11" s="475"/>
      <c r="S11" s="475"/>
      <c r="T11" s="475"/>
      <c r="U11" s="475"/>
      <c r="V11" s="474" t="s">
        <v>133</v>
      </c>
      <c r="W11" s="474" t="s">
        <v>133</v>
      </c>
      <c r="X11" s="474" t="s">
        <v>133</v>
      </c>
      <c r="Y11" s="475"/>
      <c r="Z11" s="475"/>
      <c r="AA11" s="475"/>
      <c r="AB11" s="475"/>
      <c r="AC11" s="474" t="s">
        <v>133</v>
      </c>
      <c r="AD11" s="474" t="s">
        <v>133</v>
      </c>
      <c r="AE11" s="474" t="s">
        <v>133</v>
      </c>
      <c r="AF11" s="474" t="s">
        <v>133</v>
      </c>
      <c r="AG11" s="474" t="s">
        <v>133</v>
      </c>
      <c r="AH11" s="475"/>
      <c r="AI11" s="476"/>
      <c r="AJ11" s="475"/>
      <c r="AK11" s="475"/>
      <c r="AL11" s="475"/>
      <c r="AM11" s="476"/>
      <c r="AN11" s="475"/>
      <c r="AO11" s="475"/>
      <c r="AP11" s="475"/>
      <c r="AQ11" s="475"/>
      <c r="AR11" s="476"/>
      <c r="AS11" s="476"/>
      <c r="AT11" s="476"/>
      <c r="AU11" s="476"/>
      <c r="AV11" s="476"/>
      <c r="AW11" s="476"/>
      <c r="AX11" s="476"/>
      <c r="AY11" s="477"/>
      <c r="AZ11" s="477"/>
      <c r="BA11" s="478"/>
      <c r="BB11" s="479"/>
      <c r="BC11" s="477"/>
      <c r="BD11" s="478"/>
      <c r="BE11" s="477"/>
      <c r="BF11" s="477"/>
      <c r="BG11" s="478"/>
      <c r="BH11" s="478"/>
      <c r="BI11" s="479"/>
      <c r="BJ11" s="478"/>
      <c r="BK11" s="478"/>
      <c r="BL11" s="477"/>
      <c r="BM11" s="477"/>
      <c r="BN11" s="477"/>
      <c r="BO11" s="478"/>
      <c r="BP11" s="478"/>
      <c r="BQ11" s="1357"/>
      <c r="BR11" s="501"/>
    </row>
    <row r="12" spans="2:70" ht="13.5">
      <c r="B12" s="10"/>
      <c r="C12" s="8" t="s">
        <v>52</v>
      </c>
      <c r="D12" s="50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1"/>
      <c r="AJ12" s="490"/>
      <c r="AK12" s="490"/>
      <c r="AL12" s="490"/>
      <c r="AM12" s="491"/>
      <c r="AN12" s="490"/>
      <c r="AO12" s="490"/>
      <c r="AP12" s="490"/>
      <c r="AQ12" s="490"/>
      <c r="AR12" s="491"/>
      <c r="AS12" s="491"/>
      <c r="AT12" s="491"/>
      <c r="AU12" s="491"/>
      <c r="AV12" s="491"/>
      <c r="AW12" s="491"/>
      <c r="AX12" s="491"/>
      <c r="AY12" s="492"/>
      <c r="AZ12" s="492"/>
      <c r="BA12" s="493"/>
      <c r="BB12" s="494"/>
      <c r="BC12" s="492"/>
      <c r="BD12" s="493"/>
      <c r="BE12" s="492"/>
      <c r="BF12" s="492"/>
      <c r="BG12" s="493"/>
      <c r="BH12" s="493"/>
      <c r="BI12" s="494"/>
      <c r="BJ12" s="493"/>
      <c r="BK12" s="493"/>
      <c r="BL12" s="492"/>
      <c r="BM12" s="492"/>
      <c r="BN12" s="492"/>
      <c r="BO12" s="493"/>
      <c r="BP12" s="493"/>
      <c r="BQ12" s="1359"/>
      <c r="BR12" s="501"/>
    </row>
    <row r="13" spans="2:70" ht="13.5">
      <c r="B13" s="3">
        <v>3</v>
      </c>
      <c r="C13" s="4" t="s">
        <v>16</v>
      </c>
      <c r="D13" s="470"/>
      <c r="E13" s="471"/>
      <c r="F13" s="471"/>
      <c r="G13" s="471"/>
      <c r="H13" s="471"/>
      <c r="I13" s="471"/>
      <c r="J13" s="471"/>
      <c r="K13" s="496" t="s">
        <v>133</v>
      </c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96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2"/>
      <c r="AJ13" s="471"/>
      <c r="AK13" s="471"/>
      <c r="AL13" s="471"/>
      <c r="AM13" s="472"/>
      <c r="AN13" s="471"/>
      <c r="AO13" s="471"/>
      <c r="AP13" s="471"/>
      <c r="AQ13" s="471"/>
      <c r="AR13" s="497"/>
      <c r="AS13" s="497"/>
      <c r="AT13" s="497"/>
      <c r="AU13" s="497"/>
      <c r="AV13" s="497"/>
      <c r="AW13" s="497"/>
      <c r="AX13" s="497"/>
      <c r="AY13" s="498"/>
      <c r="AZ13" s="498"/>
      <c r="BA13" s="497"/>
      <c r="BB13" s="499"/>
      <c r="BC13" s="498"/>
      <c r="BD13" s="497"/>
      <c r="BE13" s="498"/>
      <c r="BF13" s="498"/>
      <c r="BG13" s="497"/>
      <c r="BH13" s="497"/>
      <c r="BI13" s="499"/>
      <c r="BJ13" s="497"/>
      <c r="BK13" s="497"/>
      <c r="BL13" s="498"/>
      <c r="BM13" s="498"/>
      <c r="BN13" s="498"/>
      <c r="BO13" s="497"/>
      <c r="BP13" s="497"/>
      <c r="BQ13" s="1360"/>
      <c r="BR13" s="501"/>
    </row>
    <row r="14" spans="2:70" ht="13.5">
      <c r="B14" s="9"/>
      <c r="C14" s="158" t="s">
        <v>16</v>
      </c>
      <c r="D14" s="501"/>
      <c r="E14" s="502"/>
      <c r="F14" s="502"/>
      <c r="G14" s="502"/>
      <c r="H14" s="502"/>
      <c r="I14" s="502"/>
      <c r="J14" s="502"/>
      <c r="K14" s="503" t="s">
        <v>133</v>
      </c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3" t="s">
        <v>133</v>
      </c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38"/>
      <c r="AJ14" s="502"/>
      <c r="AK14" s="502"/>
      <c r="AL14" s="502"/>
      <c r="AM14" s="538"/>
      <c r="AN14" s="502"/>
      <c r="AO14" s="502"/>
      <c r="AP14" s="502"/>
      <c r="AQ14" s="502"/>
      <c r="AR14" s="504"/>
      <c r="AS14" s="504"/>
      <c r="AT14" s="504"/>
      <c r="AU14" s="504"/>
      <c r="AV14" s="504"/>
      <c r="AW14" s="504"/>
      <c r="AX14" s="504"/>
      <c r="AY14" s="505"/>
      <c r="AZ14" s="505"/>
      <c r="BA14" s="478"/>
      <c r="BB14" s="479"/>
      <c r="BC14" s="477"/>
      <c r="BD14" s="478"/>
      <c r="BE14" s="477"/>
      <c r="BF14" s="477"/>
      <c r="BG14" s="478"/>
      <c r="BH14" s="478"/>
      <c r="BI14" s="479"/>
      <c r="BJ14" s="478"/>
      <c r="BK14" s="478"/>
      <c r="BL14" s="477"/>
      <c r="BM14" s="477"/>
      <c r="BN14" s="477"/>
      <c r="BO14" s="478"/>
      <c r="BP14" s="478"/>
      <c r="BQ14" s="1357"/>
      <c r="BR14" s="501"/>
    </row>
    <row r="15" spans="2:70" ht="13.5">
      <c r="B15" s="13"/>
      <c r="C15" s="7" t="s">
        <v>48</v>
      </c>
      <c r="D15" s="486"/>
      <c r="E15" s="487" t="s">
        <v>133</v>
      </c>
      <c r="F15" s="481"/>
      <c r="G15" s="481"/>
      <c r="H15" s="487" t="s">
        <v>133</v>
      </c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2"/>
      <c r="AJ15" s="481"/>
      <c r="AK15" s="481"/>
      <c r="AL15" s="481"/>
      <c r="AM15" s="482"/>
      <c r="AN15" s="481"/>
      <c r="AO15" s="481"/>
      <c r="AP15" s="481"/>
      <c r="AQ15" s="481"/>
      <c r="AR15" s="482"/>
      <c r="AS15" s="482"/>
      <c r="AT15" s="482"/>
      <c r="AU15" s="482"/>
      <c r="AV15" s="482"/>
      <c r="AW15" s="482"/>
      <c r="AX15" s="482"/>
      <c r="AY15" s="481"/>
      <c r="AZ15" s="481"/>
      <c r="BA15" s="484"/>
      <c r="BB15" s="485"/>
      <c r="BC15" s="483"/>
      <c r="BD15" s="484"/>
      <c r="BE15" s="483"/>
      <c r="BF15" s="483"/>
      <c r="BG15" s="484"/>
      <c r="BH15" s="484"/>
      <c r="BI15" s="485"/>
      <c r="BJ15" s="484"/>
      <c r="BK15" s="484"/>
      <c r="BL15" s="483"/>
      <c r="BM15" s="483"/>
      <c r="BN15" s="483"/>
      <c r="BO15" s="484"/>
      <c r="BP15" s="484"/>
      <c r="BQ15" s="1358"/>
      <c r="BR15" s="501"/>
    </row>
    <row r="16" spans="2:70" ht="13.5">
      <c r="B16" s="13"/>
      <c r="C16" s="7" t="s">
        <v>49</v>
      </c>
      <c r="D16" s="486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2"/>
      <c r="AJ16" s="481"/>
      <c r="AK16" s="481"/>
      <c r="AL16" s="481"/>
      <c r="AM16" s="482"/>
      <c r="AN16" s="481"/>
      <c r="AO16" s="481"/>
      <c r="AP16" s="481"/>
      <c r="AQ16" s="481"/>
      <c r="AR16" s="482"/>
      <c r="AS16" s="482"/>
      <c r="AT16" s="482"/>
      <c r="AU16" s="482"/>
      <c r="AV16" s="482"/>
      <c r="AW16" s="482"/>
      <c r="AX16" s="482"/>
      <c r="AY16" s="481"/>
      <c r="AZ16" s="481"/>
      <c r="BA16" s="484"/>
      <c r="BB16" s="485"/>
      <c r="BC16" s="483"/>
      <c r="BD16" s="484"/>
      <c r="BE16" s="483"/>
      <c r="BF16" s="483"/>
      <c r="BG16" s="484"/>
      <c r="BH16" s="484"/>
      <c r="BI16" s="485"/>
      <c r="BJ16" s="484"/>
      <c r="BK16" s="484"/>
      <c r="BL16" s="483"/>
      <c r="BM16" s="483"/>
      <c r="BN16" s="483"/>
      <c r="BO16" s="484"/>
      <c r="BP16" s="484"/>
      <c r="BQ16" s="1358"/>
      <c r="BR16" s="501"/>
    </row>
    <row r="17" spans="2:70" ht="13.5">
      <c r="B17" s="13"/>
      <c r="C17" s="7" t="s">
        <v>50</v>
      </c>
      <c r="D17" s="486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7" t="s">
        <v>133</v>
      </c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2"/>
      <c r="AJ17" s="481"/>
      <c r="AK17" s="481"/>
      <c r="AL17" s="481"/>
      <c r="AM17" s="482"/>
      <c r="AN17" s="481"/>
      <c r="AO17" s="481"/>
      <c r="AP17" s="481"/>
      <c r="AQ17" s="481"/>
      <c r="AR17" s="482"/>
      <c r="AS17" s="482"/>
      <c r="AT17" s="482"/>
      <c r="AU17" s="482"/>
      <c r="AV17" s="482"/>
      <c r="AW17" s="482"/>
      <c r="AX17" s="482"/>
      <c r="AY17" s="481"/>
      <c r="AZ17" s="481"/>
      <c r="BA17" s="484"/>
      <c r="BB17" s="485"/>
      <c r="BC17" s="483"/>
      <c r="BD17" s="484"/>
      <c r="BE17" s="483"/>
      <c r="BF17" s="483"/>
      <c r="BG17" s="484"/>
      <c r="BH17" s="484"/>
      <c r="BI17" s="485"/>
      <c r="BJ17" s="484"/>
      <c r="BK17" s="484"/>
      <c r="BL17" s="483"/>
      <c r="BM17" s="483"/>
      <c r="BN17" s="483"/>
      <c r="BO17" s="484"/>
      <c r="BP17" s="484"/>
      <c r="BQ17" s="1358"/>
      <c r="BR17" s="501"/>
    </row>
    <row r="18" spans="2:70" ht="13.5">
      <c r="B18" s="13"/>
      <c r="C18" s="506" t="s">
        <v>51</v>
      </c>
      <c r="D18" s="507" t="s">
        <v>133</v>
      </c>
      <c r="E18" s="508" t="s">
        <v>133</v>
      </c>
      <c r="F18" s="508" t="s">
        <v>133</v>
      </c>
      <c r="G18" s="508" t="s">
        <v>133</v>
      </c>
      <c r="H18" s="508" t="s">
        <v>133</v>
      </c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10"/>
      <c r="AJ18" s="509"/>
      <c r="AK18" s="509"/>
      <c r="AL18" s="509"/>
      <c r="AM18" s="510"/>
      <c r="AN18" s="509"/>
      <c r="AO18" s="509"/>
      <c r="AP18" s="509"/>
      <c r="AQ18" s="509"/>
      <c r="AR18" s="510"/>
      <c r="AS18" s="510"/>
      <c r="AT18" s="510"/>
      <c r="AU18" s="510"/>
      <c r="AV18" s="510"/>
      <c r="AW18" s="510"/>
      <c r="AX18" s="510"/>
      <c r="AY18" s="509"/>
      <c r="AZ18" s="509"/>
      <c r="BA18" s="511"/>
      <c r="BB18" s="512"/>
      <c r="BC18" s="513"/>
      <c r="BD18" s="511"/>
      <c r="BE18" s="513"/>
      <c r="BF18" s="513"/>
      <c r="BG18" s="511"/>
      <c r="BH18" s="511"/>
      <c r="BI18" s="512"/>
      <c r="BJ18" s="511"/>
      <c r="BK18" s="511"/>
      <c r="BL18" s="513"/>
      <c r="BM18" s="513"/>
      <c r="BN18" s="513"/>
      <c r="BO18" s="511"/>
      <c r="BP18" s="511"/>
      <c r="BQ18" s="1361"/>
      <c r="BR18" s="501"/>
    </row>
    <row r="19" spans="2:70" ht="13.5">
      <c r="B19" s="10"/>
      <c r="C19" s="8" t="s">
        <v>66</v>
      </c>
      <c r="D19" s="50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89" t="s">
        <v>133</v>
      </c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1"/>
      <c r="AJ19" s="490"/>
      <c r="AK19" s="490"/>
      <c r="AL19" s="490"/>
      <c r="AM19" s="491"/>
      <c r="AN19" s="490"/>
      <c r="AO19" s="490"/>
      <c r="AP19" s="490"/>
      <c r="AQ19" s="490"/>
      <c r="AR19" s="491"/>
      <c r="AS19" s="491"/>
      <c r="AT19" s="491"/>
      <c r="AU19" s="491"/>
      <c r="AV19" s="491"/>
      <c r="AW19" s="491"/>
      <c r="AX19" s="491"/>
      <c r="AY19" s="490"/>
      <c r="AZ19" s="490"/>
      <c r="BA19" s="491"/>
      <c r="BB19" s="500"/>
      <c r="BC19" s="490"/>
      <c r="BD19" s="493"/>
      <c r="BE19" s="492"/>
      <c r="BF19" s="492"/>
      <c r="BG19" s="493"/>
      <c r="BH19" s="493"/>
      <c r="BI19" s="494"/>
      <c r="BJ19" s="493"/>
      <c r="BK19" s="493"/>
      <c r="BL19" s="492"/>
      <c r="BM19" s="492"/>
      <c r="BN19" s="492"/>
      <c r="BO19" s="493"/>
      <c r="BP19" s="493"/>
      <c r="BQ19" s="1359"/>
      <c r="BR19" s="501"/>
    </row>
    <row r="20" spans="2:70" ht="13.5">
      <c r="B20" s="3">
        <v>4</v>
      </c>
      <c r="C20" s="4" t="s">
        <v>17</v>
      </c>
      <c r="D20" s="470"/>
      <c r="E20" s="471"/>
      <c r="F20" s="471"/>
      <c r="G20" s="471"/>
      <c r="H20" s="471"/>
      <c r="I20" s="471"/>
      <c r="J20" s="471"/>
      <c r="K20" s="496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96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2"/>
      <c r="AJ20" s="471"/>
      <c r="AK20" s="471"/>
      <c r="AL20" s="471"/>
      <c r="AM20" s="472"/>
      <c r="AN20" s="471"/>
      <c r="AO20" s="471"/>
      <c r="AP20" s="471"/>
      <c r="AQ20" s="471"/>
      <c r="AR20" s="497"/>
      <c r="AS20" s="497"/>
      <c r="AT20" s="497"/>
      <c r="AU20" s="497"/>
      <c r="AV20" s="497"/>
      <c r="AW20" s="497"/>
      <c r="AX20" s="497"/>
      <c r="AY20" s="498"/>
      <c r="AZ20" s="498"/>
      <c r="BA20" s="497"/>
      <c r="BB20" s="499"/>
      <c r="BC20" s="498"/>
      <c r="BD20" s="497"/>
      <c r="BE20" s="498"/>
      <c r="BF20" s="498"/>
      <c r="BG20" s="497"/>
      <c r="BH20" s="497"/>
      <c r="BI20" s="499"/>
      <c r="BJ20" s="497"/>
      <c r="BK20" s="497"/>
      <c r="BL20" s="498"/>
      <c r="BM20" s="498"/>
      <c r="BN20" s="498"/>
      <c r="BO20" s="497"/>
      <c r="BP20" s="497"/>
      <c r="BQ20" s="1360"/>
      <c r="BR20" s="501"/>
    </row>
    <row r="21" spans="2:70" ht="13.5">
      <c r="B21" s="11"/>
      <c r="C21" s="5" t="s">
        <v>17</v>
      </c>
      <c r="D21" s="514"/>
      <c r="E21" s="475"/>
      <c r="F21" s="475"/>
      <c r="G21" s="475"/>
      <c r="H21" s="475"/>
      <c r="I21" s="475"/>
      <c r="J21" s="475"/>
      <c r="K21" s="474" t="s">
        <v>133</v>
      </c>
      <c r="L21" s="474" t="s">
        <v>133</v>
      </c>
      <c r="M21" s="474" t="s">
        <v>133</v>
      </c>
      <c r="N21" s="474" t="s">
        <v>133</v>
      </c>
      <c r="O21" s="474" t="s">
        <v>133</v>
      </c>
      <c r="P21" s="474" t="s">
        <v>133</v>
      </c>
      <c r="Q21" s="474" t="s">
        <v>133</v>
      </c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6"/>
      <c r="AJ21" s="475"/>
      <c r="AK21" s="475"/>
      <c r="AL21" s="475"/>
      <c r="AM21" s="476"/>
      <c r="AN21" s="475"/>
      <c r="AO21" s="475"/>
      <c r="AP21" s="475"/>
      <c r="AQ21" s="475"/>
      <c r="AR21" s="476"/>
      <c r="AS21" s="476"/>
      <c r="AT21" s="476"/>
      <c r="AU21" s="476"/>
      <c r="AV21" s="476"/>
      <c r="AW21" s="476"/>
      <c r="AX21" s="476"/>
      <c r="AY21" s="477"/>
      <c r="AZ21" s="477"/>
      <c r="BA21" s="478"/>
      <c r="BB21" s="479"/>
      <c r="BC21" s="477"/>
      <c r="BD21" s="478"/>
      <c r="BE21" s="477"/>
      <c r="BF21" s="477"/>
      <c r="BG21" s="478"/>
      <c r="BH21" s="478"/>
      <c r="BI21" s="479"/>
      <c r="BJ21" s="478"/>
      <c r="BK21" s="478"/>
      <c r="BL21" s="477"/>
      <c r="BM21" s="477"/>
      <c r="BN21" s="477"/>
      <c r="BO21" s="478"/>
      <c r="BP21" s="478"/>
      <c r="BQ21" s="1357"/>
      <c r="BR21" s="501"/>
    </row>
    <row r="22" spans="2:70" ht="13.5">
      <c r="B22" s="6"/>
      <c r="C22" s="7" t="s">
        <v>63</v>
      </c>
      <c r="D22" s="486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2"/>
      <c r="AJ22" s="481"/>
      <c r="AK22" s="481"/>
      <c r="AL22" s="481"/>
      <c r="AM22" s="482"/>
      <c r="AN22" s="481"/>
      <c r="AO22" s="481"/>
      <c r="AP22" s="481"/>
      <c r="AQ22" s="481"/>
      <c r="AR22" s="482"/>
      <c r="AS22" s="482"/>
      <c r="AT22" s="482"/>
      <c r="AU22" s="482"/>
      <c r="AV22" s="482"/>
      <c r="AW22" s="482"/>
      <c r="AX22" s="482"/>
      <c r="AY22" s="483"/>
      <c r="AZ22" s="483"/>
      <c r="BA22" s="484"/>
      <c r="BB22" s="485"/>
      <c r="BC22" s="483"/>
      <c r="BD22" s="484"/>
      <c r="BE22" s="483"/>
      <c r="BF22" s="483"/>
      <c r="BG22" s="484"/>
      <c r="BH22" s="484"/>
      <c r="BI22" s="485"/>
      <c r="BJ22" s="484"/>
      <c r="BK22" s="484"/>
      <c r="BL22" s="483"/>
      <c r="BM22" s="483"/>
      <c r="BN22" s="483"/>
      <c r="BO22" s="484"/>
      <c r="BP22" s="484"/>
      <c r="BQ22" s="1358"/>
      <c r="BR22" s="501"/>
    </row>
    <row r="23" spans="2:70" ht="13.5">
      <c r="B23" s="6"/>
      <c r="C23" s="7" t="s">
        <v>65</v>
      </c>
      <c r="D23" s="486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2"/>
      <c r="AJ23" s="481"/>
      <c r="AK23" s="481"/>
      <c r="AL23" s="481"/>
      <c r="AM23" s="482"/>
      <c r="AN23" s="481"/>
      <c r="AO23" s="481"/>
      <c r="AP23" s="481"/>
      <c r="AQ23" s="481"/>
      <c r="AR23" s="482"/>
      <c r="AS23" s="482"/>
      <c r="AT23" s="482"/>
      <c r="AU23" s="482"/>
      <c r="AV23" s="482"/>
      <c r="AW23" s="482"/>
      <c r="AX23" s="482"/>
      <c r="AY23" s="483"/>
      <c r="AZ23" s="483"/>
      <c r="BA23" s="484"/>
      <c r="BB23" s="485"/>
      <c r="BC23" s="483"/>
      <c r="BD23" s="484"/>
      <c r="BE23" s="483"/>
      <c r="BF23" s="483"/>
      <c r="BG23" s="484"/>
      <c r="BH23" s="484"/>
      <c r="BI23" s="485"/>
      <c r="BJ23" s="484"/>
      <c r="BK23" s="484"/>
      <c r="BL23" s="483"/>
      <c r="BM23" s="483"/>
      <c r="BN23" s="483"/>
      <c r="BO23" s="484"/>
      <c r="BP23" s="484"/>
      <c r="BQ23" s="1358"/>
      <c r="BR23" s="501"/>
    </row>
    <row r="24" spans="2:70" ht="13.5">
      <c r="B24" s="6"/>
      <c r="C24" s="7" t="s">
        <v>67</v>
      </c>
      <c r="D24" s="486"/>
      <c r="E24" s="481"/>
      <c r="F24" s="481"/>
      <c r="G24" s="481"/>
      <c r="H24" s="481"/>
      <c r="I24" s="481"/>
      <c r="J24" s="481"/>
      <c r="K24" s="481"/>
      <c r="L24" s="481"/>
      <c r="M24" s="481"/>
      <c r="N24" s="487" t="s">
        <v>133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2"/>
      <c r="AJ24" s="481"/>
      <c r="AK24" s="481"/>
      <c r="AL24" s="481"/>
      <c r="AM24" s="482"/>
      <c r="AN24" s="481"/>
      <c r="AO24" s="481"/>
      <c r="AP24" s="481"/>
      <c r="AQ24" s="481"/>
      <c r="AR24" s="482"/>
      <c r="AS24" s="482"/>
      <c r="AT24" s="482"/>
      <c r="AU24" s="482"/>
      <c r="AV24" s="482"/>
      <c r="AW24" s="482"/>
      <c r="AX24" s="482"/>
      <c r="AY24" s="483"/>
      <c r="AZ24" s="483"/>
      <c r="BA24" s="484"/>
      <c r="BB24" s="485"/>
      <c r="BC24" s="483"/>
      <c r="BD24" s="484"/>
      <c r="BE24" s="483"/>
      <c r="BF24" s="483"/>
      <c r="BG24" s="484"/>
      <c r="BH24" s="484"/>
      <c r="BI24" s="485"/>
      <c r="BJ24" s="484"/>
      <c r="BK24" s="484"/>
      <c r="BL24" s="483"/>
      <c r="BM24" s="483"/>
      <c r="BN24" s="483"/>
      <c r="BO24" s="484"/>
      <c r="BP24" s="484"/>
      <c r="BQ24" s="1358"/>
      <c r="BR24" s="501"/>
    </row>
    <row r="25" spans="2:70" ht="13.5">
      <c r="B25" s="6"/>
      <c r="C25" s="7" t="s">
        <v>68</v>
      </c>
      <c r="D25" s="486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2"/>
      <c r="AJ25" s="481"/>
      <c r="AK25" s="481"/>
      <c r="AL25" s="481"/>
      <c r="AM25" s="482"/>
      <c r="AN25" s="481"/>
      <c r="AO25" s="481"/>
      <c r="AP25" s="481"/>
      <c r="AQ25" s="481"/>
      <c r="AR25" s="482"/>
      <c r="AS25" s="482"/>
      <c r="AT25" s="482"/>
      <c r="AU25" s="482"/>
      <c r="AV25" s="482"/>
      <c r="AW25" s="482"/>
      <c r="AX25" s="482"/>
      <c r="AY25" s="483"/>
      <c r="AZ25" s="483"/>
      <c r="BA25" s="484"/>
      <c r="BB25" s="485"/>
      <c r="BC25" s="483"/>
      <c r="BD25" s="484"/>
      <c r="BE25" s="483"/>
      <c r="BF25" s="483"/>
      <c r="BG25" s="484"/>
      <c r="BH25" s="484"/>
      <c r="BI25" s="485"/>
      <c r="BJ25" s="484"/>
      <c r="BK25" s="484"/>
      <c r="BL25" s="483"/>
      <c r="BM25" s="483"/>
      <c r="BN25" s="483"/>
      <c r="BO25" s="484"/>
      <c r="BP25" s="484"/>
      <c r="BQ25" s="1358"/>
      <c r="BR25" s="501"/>
    </row>
    <row r="26" spans="2:70" ht="13.5">
      <c r="B26" s="6"/>
      <c r="C26" s="7" t="s">
        <v>69</v>
      </c>
      <c r="D26" s="486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2"/>
      <c r="AJ26" s="481"/>
      <c r="AK26" s="481"/>
      <c r="AL26" s="481"/>
      <c r="AM26" s="482"/>
      <c r="AN26" s="481"/>
      <c r="AO26" s="481"/>
      <c r="AP26" s="481"/>
      <c r="AQ26" s="481"/>
      <c r="AR26" s="482"/>
      <c r="AS26" s="482"/>
      <c r="AT26" s="482"/>
      <c r="AU26" s="482"/>
      <c r="AV26" s="482"/>
      <c r="AW26" s="482"/>
      <c r="AX26" s="482"/>
      <c r="AY26" s="483"/>
      <c r="AZ26" s="483"/>
      <c r="BA26" s="484"/>
      <c r="BB26" s="485"/>
      <c r="BC26" s="483"/>
      <c r="BD26" s="484"/>
      <c r="BE26" s="483"/>
      <c r="BF26" s="483"/>
      <c r="BG26" s="484"/>
      <c r="BH26" s="484"/>
      <c r="BI26" s="485"/>
      <c r="BJ26" s="484"/>
      <c r="BK26" s="484"/>
      <c r="BL26" s="483"/>
      <c r="BM26" s="483"/>
      <c r="BN26" s="483"/>
      <c r="BO26" s="484"/>
      <c r="BP26" s="484"/>
      <c r="BQ26" s="1358"/>
      <c r="BR26" s="501"/>
    </row>
    <row r="27" spans="2:70" ht="13.5">
      <c r="B27" s="3"/>
      <c r="C27" s="8" t="s">
        <v>70</v>
      </c>
      <c r="D27" s="50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1"/>
      <c r="AJ27" s="490"/>
      <c r="AK27" s="490"/>
      <c r="AL27" s="490"/>
      <c r="AM27" s="491"/>
      <c r="AN27" s="490"/>
      <c r="AO27" s="490"/>
      <c r="AP27" s="490"/>
      <c r="AQ27" s="490"/>
      <c r="AR27" s="491"/>
      <c r="AS27" s="491"/>
      <c r="AT27" s="491"/>
      <c r="AU27" s="491"/>
      <c r="AV27" s="491"/>
      <c r="AW27" s="491"/>
      <c r="AX27" s="491"/>
      <c r="AY27" s="492"/>
      <c r="AZ27" s="492"/>
      <c r="BA27" s="493"/>
      <c r="BB27" s="494"/>
      <c r="BC27" s="492"/>
      <c r="BD27" s="493"/>
      <c r="BE27" s="492"/>
      <c r="BF27" s="492"/>
      <c r="BG27" s="493"/>
      <c r="BH27" s="493"/>
      <c r="BI27" s="494"/>
      <c r="BJ27" s="493"/>
      <c r="BK27" s="493"/>
      <c r="BL27" s="492"/>
      <c r="BM27" s="492"/>
      <c r="BN27" s="492"/>
      <c r="BO27" s="493"/>
      <c r="BP27" s="493"/>
      <c r="BQ27" s="1359"/>
      <c r="BR27" s="501"/>
    </row>
    <row r="28" spans="2:70" ht="13.5">
      <c r="B28" s="3">
        <v>5</v>
      </c>
      <c r="C28" s="12" t="s">
        <v>20</v>
      </c>
      <c r="D28" s="495" t="s">
        <v>133</v>
      </c>
      <c r="E28" s="496" t="s">
        <v>133</v>
      </c>
      <c r="F28" s="496" t="s">
        <v>133</v>
      </c>
      <c r="G28" s="496" t="s">
        <v>133</v>
      </c>
      <c r="H28" s="496" t="s">
        <v>133</v>
      </c>
      <c r="I28" s="496" t="s">
        <v>133</v>
      </c>
      <c r="J28" s="496" t="s">
        <v>133</v>
      </c>
      <c r="K28" s="496" t="s">
        <v>133</v>
      </c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96" t="s">
        <v>133</v>
      </c>
      <c r="AG28" s="496" t="s">
        <v>133</v>
      </c>
      <c r="AH28" s="496" t="s">
        <v>133</v>
      </c>
      <c r="AI28" s="539" t="s">
        <v>133</v>
      </c>
      <c r="AJ28" s="471"/>
      <c r="AK28" s="471"/>
      <c r="AL28" s="471"/>
      <c r="AM28" s="472"/>
      <c r="AN28" s="471"/>
      <c r="AO28" s="471"/>
      <c r="AP28" s="471"/>
      <c r="AQ28" s="471"/>
      <c r="AR28" s="497"/>
      <c r="AS28" s="497"/>
      <c r="AT28" s="497"/>
      <c r="AU28" s="497"/>
      <c r="AV28" s="497"/>
      <c r="AW28" s="497"/>
      <c r="AX28" s="497"/>
      <c r="AY28" s="498"/>
      <c r="AZ28" s="498"/>
      <c r="BA28" s="497"/>
      <c r="BB28" s="499"/>
      <c r="BC28" s="498"/>
      <c r="BD28" s="497"/>
      <c r="BE28" s="498"/>
      <c r="BF28" s="498"/>
      <c r="BG28" s="497"/>
      <c r="BH28" s="497"/>
      <c r="BI28" s="499"/>
      <c r="BJ28" s="497"/>
      <c r="BK28" s="497"/>
      <c r="BL28" s="498"/>
      <c r="BM28" s="498"/>
      <c r="BN28" s="498"/>
      <c r="BO28" s="497"/>
      <c r="BP28" s="497"/>
      <c r="BQ28" s="1360"/>
      <c r="BR28" s="501"/>
    </row>
    <row r="29" spans="2:70" ht="13.5">
      <c r="B29" s="3">
        <v>6</v>
      </c>
      <c r="C29" s="12" t="s">
        <v>21</v>
      </c>
      <c r="D29" s="495" t="s">
        <v>133</v>
      </c>
      <c r="E29" s="496" t="s">
        <v>133</v>
      </c>
      <c r="F29" s="471"/>
      <c r="G29" s="471"/>
      <c r="H29" s="471"/>
      <c r="I29" s="471"/>
      <c r="J29" s="471"/>
      <c r="K29" s="496" t="s">
        <v>133</v>
      </c>
      <c r="L29" s="496" t="s">
        <v>133</v>
      </c>
      <c r="M29" s="496" t="s">
        <v>133</v>
      </c>
      <c r="N29" s="496" t="s">
        <v>133</v>
      </c>
      <c r="O29" s="496" t="s">
        <v>133</v>
      </c>
      <c r="P29" s="496" t="s">
        <v>133</v>
      </c>
      <c r="Q29" s="496" t="s">
        <v>133</v>
      </c>
      <c r="R29" s="496" t="s">
        <v>133</v>
      </c>
      <c r="S29" s="496" t="s">
        <v>133</v>
      </c>
      <c r="T29" s="496" t="s">
        <v>133</v>
      </c>
      <c r="U29" s="496" t="s">
        <v>133</v>
      </c>
      <c r="V29" s="496" t="s">
        <v>133</v>
      </c>
      <c r="W29" s="496" t="s">
        <v>133</v>
      </c>
      <c r="X29" s="496" t="s">
        <v>133</v>
      </c>
      <c r="Y29" s="496" t="s">
        <v>133</v>
      </c>
      <c r="Z29" s="496" t="s">
        <v>133</v>
      </c>
      <c r="AA29" s="496" t="s">
        <v>133</v>
      </c>
      <c r="AB29" s="496" t="s">
        <v>133</v>
      </c>
      <c r="AC29" s="471"/>
      <c r="AD29" s="471"/>
      <c r="AE29" s="471"/>
      <c r="AF29" s="471"/>
      <c r="AG29" s="471"/>
      <c r="AH29" s="471"/>
      <c r="AI29" s="472"/>
      <c r="AJ29" s="471"/>
      <c r="AK29" s="471"/>
      <c r="AL29" s="471"/>
      <c r="AM29" s="472"/>
      <c r="AN29" s="471"/>
      <c r="AO29" s="471"/>
      <c r="AP29" s="471"/>
      <c r="AQ29" s="471"/>
      <c r="AR29" s="497"/>
      <c r="AS29" s="497"/>
      <c r="AT29" s="497"/>
      <c r="AU29" s="497"/>
      <c r="AV29" s="497"/>
      <c r="AW29" s="497"/>
      <c r="AX29" s="497"/>
      <c r="AY29" s="498"/>
      <c r="AZ29" s="498"/>
      <c r="BA29" s="497"/>
      <c r="BB29" s="499"/>
      <c r="BC29" s="498"/>
      <c r="BD29" s="497"/>
      <c r="BE29" s="498"/>
      <c r="BF29" s="498"/>
      <c r="BG29" s="497"/>
      <c r="BH29" s="497"/>
      <c r="BI29" s="499"/>
      <c r="BJ29" s="497"/>
      <c r="BK29" s="497"/>
      <c r="BL29" s="498"/>
      <c r="BM29" s="498"/>
      <c r="BN29" s="498"/>
      <c r="BO29" s="497"/>
      <c r="BP29" s="497"/>
      <c r="BQ29" s="1360"/>
      <c r="BR29" s="501"/>
    </row>
    <row r="30" spans="2:70" ht="13.5">
      <c r="B30" s="3">
        <v>7</v>
      </c>
      <c r="C30" s="12" t="s">
        <v>22</v>
      </c>
      <c r="D30" s="495" t="s">
        <v>133</v>
      </c>
      <c r="E30" s="496" t="s">
        <v>133</v>
      </c>
      <c r="F30" s="496" t="s">
        <v>133</v>
      </c>
      <c r="G30" s="496" t="s">
        <v>133</v>
      </c>
      <c r="H30" s="496" t="s">
        <v>133</v>
      </c>
      <c r="I30" s="496" t="s">
        <v>133</v>
      </c>
      <c r="J30" s="496" t="s">
        <v>133</v>
      </c>
      <c r="K30" s="496" t="s">
        <v>133</v>
      </c>
      <c r="L30" s="496"/>
      <c r="M30" s="496"/>
      <c r="N30" s="471"/>
      <c r="O30" s="471"/>
      <c r="P30" s="471"/>
      <c r="Q30" s="471"/>
      <c r="R30" s="496"/>
      <c r="S30" s="496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2"/>
      <c r="AJ30" s="471"/>
      <c r="AK30" s="471"/>
      <c r="AL30" s="471"/>
      <c r="AM30" s="472"/>
      <c r="AN30" s="471"/>
      <c r="AO30" s="471"/>
      <c r="AP30" s="471"/>
      <c r="AQ30" s="471"/>
      <c r="AR30" s="497"/>
      <c r="AS30" s="497"/>
      <c r="AT30" s="497"/>
      <c r="AU30" s="497"/>
      <c r="AV30" s="497"/>
      <c r="AW30" s="497"/>
      <c r="AX30" s="497"/>
      <c r="AY30" s="498"/>
      <c r="AZ30" s="498"/>
      <c r="BA30" s="497"/>
      <c r="BB30" s="499"/>
      <c r="BC30" s="498"/>
      <c r="BD30" s="497"/>
      <c r="BE30" s="498"/>
      <c r="BF30" s="498"/>
      <c r="BG30" s="497"/>
      <c r="BH30" s="497"/>
      <c r="BI30" s="499"/>
      <c r="BJ30" s="497"/>
      <c r="BK30" s="497"/>
      <c r="BL30" s="498"/>
      <c r="BM30" s="498"/>
      <c r="BN30" s="498"/>
      <c r="BO30" s="497"/>
      <c r="BP30" s="497"/>
      <c r="BQ30" s="1360"/>
      <c r="BR30" s="501"/>
    </row>
    <row r="31" spans="2:70" ht="13.5">
      <c r="B31" s="9"/>
      <c r="C31" s="157" t="s">
        <v>22</v>
      </c>
      <c r="D31" s="515" t="s">
        <v>133</v>
      </c>
      <c r="E31" s="503" t="s">
        <v>133</v>
      </c>
      <c r="F31" s="503" t="s">
        <v>133</v>
      </c>
      <c r="G31" s="503" t="s">
        <v>133</v>
      </c>
      <c r="H31" s="503" t="s">
        <v>133</v>
      </c>
      <c r="I31" s="503" t="s">
        <v>133</v>
      </c>
      <c r="J31" s="503" t="s">
        <v>133</v>
      </c>
      <c r="K31" s="503" t="s">
        <v>133</v>
      </c>
      <c r="L31" s="503" t="s">
        <v>133</v>
      </c>
      <c r="M31" s="503" t="s">
        <v>133</v>
      </c>
      <c r="N31" s="502"/>
      <c r="O31" s="502"/>
      <c r="P31" s="502"/>
      <c r="Q31" s="502"/>
      <c r="R31" s="503" t="s">
        <v>133</v>
      </c>
      <c r="S31" s="503" t="s">
        <v>133</v>
      </c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38"/>
      <c r="AJ31" s="502"/>
      <c r="AK31" s="502"/>
      <c r="AL31" s="502"/>
      <c r="AM31" s="538"/>
      <c r="AN31" s="502"/>
      <c r="AO31" s="502"/>
      <c r="AP31" s="502"/>
      <c r="AQ31" s="502"/>
      <c r="AR31" s="504"/>
      <c r="AS31" s="504"/>
      <c r="AT31" s="504"/>
      <c r="AU31" s="504"/>
      <c r="AV31" s="504"/>
      <c r="AW31" s="504"/>
      <c r="AX31" s="504"/>
      <c r="AY31" s="505"/>
      <c r="AZ31" s="505"/>
      <c r="BA31" s="478"/>
      <c r="BB31" s="479"/>
      <c r="BC31" s="477"/>
      <c r="BD31" s="478"/>
      <c r="BE31" s="477"/>
      <c r="BF31" s="477"/>
      <c r="BG31" s="478"/>
      <c r="BH31" s="478"/>
      <c r="BI31" s="479"/>
      <c r="BJ31" s="478"/>
      <c r="BK31" s="478"/>
      <c r="BL31" s="477"/>
      <c r="BM31" s="477"/>
      <c r="BN31" s="477"/>
      <c r="BO31" s="478"/>
      <c r="BP31" s="478"/>
      <c r="BQ31" s="1357"/>
      <c r="BR31" s="501"/>
    </row>
    <row r="32" spans="2:70" ht="13.5">
      <c r="B32" s="13"/>
      <c r="C32" s="7" t="s">
        <v>34</v>
      </c>
      <c r="D32" s="486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2"/>
      <c r="AJ32" s="481"/>
      <c r="AK32" s="481"/>
      <c r="AL32" s="481"/>
      <c r="AM32" s="482"/>
      <c r="AN32" s="481"/>
      <c r="AO32" s="481"/>
      <c r="AP32" s="481"/>
      <c r="AQ32" s="481"/>
      <c r="AR32" s="482"/>
      <c r="AS32" s="482"/>
      <c r="AT32" s="482"/>
      <c r="AU32" s="482"/>
      <c r="AV32" s="482"/>
      <c r="AW32" s="482"/>
      <c r="AX32" s="482"/>
      <c r="AY32" s="481"/>
      <c r="AZ32" s="481"/>
      <c r="BA32" s="484"/>
      <c r="BB32" s="485"/>
      <c r="BC32" s="483"/>
      <c r="BD32" s="484"/>
      <c r="BE32" s="483"/>
      <c r="BF32" s="483"/>
      <c r="BG32" s="484"/>
      <c r="BH32" s="484"/>
      <c r="BI32" s="485"/>
      <c r="BJ32" s="484"/>
      <c r="BK32" s="484"/>
      <c r="BL32" s="483"/>
      <c r="BM32" s="483"/>
      <c r="BN32" s="483"/>
      <c r="BO32" s="484"/>
      <c r="BP32" s="484"/>
      <c r="BQ32" s="1358"/>
      <c r="BR32" s="501"/>
    </row>
    <row r="33" spans="2:70" ht="13.5">
      <c r="B33" s="13"/>
      <c r="C33" s="7" t="s">
        <v>35</v>
      </c>
      <c r="D33" s="480" t="s">
        <v>133</v>
      </c>
      <c r="E33" s="487" t="s">
        <v>133</v>
      </c>
      <c r="F33" s="487" t="s">
        <v>133</v>
      </c>
      <c r="G33" s="487" t="s">
        <v>133</v>
      </c>
      <c r="H33" s="487" t="s">
        <v>133</v>
      </c>
      <c r="I33" s="487" t="s">
        <v>133</v>
      </c>
      <c r="J33" s="481"/>
      <c r="K33" s="481"/>
      <c r="L33" s="481"/>
      <c r="M33" s="481"/>
      <c r="N33" s="481"/>
      <c r="O33" s="481"/>
      <c r="P33" s="487" t="s">
        <v>133</v>
      </c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2"/>
      <c r="AJ33" s="481"/>
      <c r="AK33" s="481"/>
      <c r="AL33" s="481"/>
      <c r="AM33" s="482"/>
      <c r="AN33" s="481"/>
      <c r="AO33" s="481"/>
      <c r="AP33" s="481"/>
      <c r="AQ33" s="481"/>
      <c r="AR33" s="482"/>
      <c r="AS33" s="482"/>
      <c r="AT33" s="482"/>
      <c r="AU33" s="482"/>
      <c r="AV33" s="482"/>
      <c r="AW33" s="482"/>
      <c r="AX33" s="482"/>
      <c r="AY33" s="481"/>
      <c r="AZ33" s="481"/>
      <c r="BA33" s="484"/>
      <c r="BB33" s="485"/>
      <c r="BC33" s="483"/>
      <c r="BD33" s="484"/>
      <c r="BE33" s="483"/>
      <c r="BF33" s="483"/>
      <c r="BG33" s="484"/>
      <c r="BH33" s="484"/>
      <c r="BI33" s="485"/>
      <c r="BJ33" s="484"/>
      <c r="BK33" s="484"/>
      <c r="BL33" s="483"/>
      <c r="BM33" s="483"/>
      <c r="BN33" s="483"/>
      <c r="BO33" s="484"/>
      <c r="BP33" s="484"/>
      <c r="BQ33" s="1358"/>
      <c r="BR33" s="501"/>
    </row>
    <row r="34" spans="2:70" ht="13.5">
      <c r="B34" s="13"/>
      <c r="C34" s="7" t="s">
        <v>36</v>
      </c>
      <c r="D34" s="480" t="s">
        <v>133</v>
      </c>
      <c r="E34" s="487" t="s">
        <v>133</v>
      </c>
      <c r="F34" s="487" t="s">
        <v>133</v>
      </c>
      <c r="G34" s="487" t="s">
        <v>133</v>
      </c>
      <c r="H34" s="487" t="s">
        <v>133</v>
      </c>
      <c r="I34" s="487" t="s">
        <v>133</v>
      </c>
      <c r="J34" s="487" t="s">
        <v>133</v>
      </c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2"/>
      <c r="AJ34" s="481"/>
      <c r="AK34" s="481"/>
      <c r="AL34" s="481"/>
      <c r="AM34" s="482"/>
      <c r="AN34" s="481"/>
      <c r="AO34" s="481"/>
      <c r="AP34" s="481"/>
      <c r="AQ34" s="481"/>
      <c r="AR34" s="482"/>
      <c r="AS34" s="482"/>
      <c r="AT34" s="482"/>
      <c r="AU34" s="482"/>
      <c r="AV34" s="482"/>
      <c r="AW34" s="482"/>
      <c r="AX34" s="482"/>
      <c r="AY34" s="481"/>
      <c r="AZ34" s="481"/>
      <c r="BA34" s="484"/>
      <c r="BB34" s="485"/>
      <c r="BC34" s="483"/>
      <c r="BD34" s="484"/>
      <c r="BE34" s="483"/>
      <c r="BF34" s="483"/>
      <c r="BG34" s="484"/>
      <c r="BH34" s="484"/>
      <c r="BI34" s="485"/>
      <c r="BJ34" s="484"/>
      <c r="BK34" s="484"/>
      <c r="BL34" s="483"/>
      <c r="BM34" s="483"/>
      <c r="BN34" s="483"/>
      <c r="BO34" s="484"/>
      <c r="BP34" s="484"/>
      <c r="BQ34" s="1358"/>
      <c r="BR34" s="501"/>
    </row>
    <row r="35" spans="2:70" ht="13.5">
      <c r="B35" s="13"/>
      <c r="C35" s="7" t="s">
        <v>37</v>
      </c>
      <c r="D35" s="486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2"/>
      <c r="AJ35" s="481"/>
      <c r="AK35" s="481"/>
      <c r="AL35" s="481"/>
      <c r="AM35" s="482"/>
      <c r="AN35" s="481"/>
      <c r="AO35" s="481"/>
      <c r="AP35" s="481"/>
      <c r="AQ35" s="481"/>
      <c r="AR35" s="482"/>
      <c r="AS35" s="482"/>
      <c r="AT35" s="482"/>
      <c r="AU35" s="482"/>
      <c r="AV35" s="482"/>
      <c r="AW35" s="482"/>
      <c r="AX35" s="482"/>
      <c r="AY35" s="481"/>
      <c r="AZ35" s="481"/>
      <c r="BA35" s="484"/>
      <c r="BB35" s="485"/>
      <c r="BC35" s="483"/>
      <c r="BD35" s="484"/>
      <c r="BE35" s="483"/>
      <c r="BF35" s="483"/>
      <c r="BG35" s="484"/>
      <c r="BH35" s="484"/>
      <c r="BI35" s="485"/>
      <c r="BJ35" s="484"/>
      <c r="BK35" s="484"/>
      <c r="BL35" s="483"/>
      <c r="BM35" s="483"/>
      <c r="BN35" s="483"/>
      <c r="BO35" s="484"/>
      <c r="BP35" s="484"/>
      <c r="BQ35" s="1358"/>
      <c r="BR35" s="501"/>
    </row>
    <row r="36" spans="2:70" ht="13.5">
      <c r="B36" s="13"/>
      <c r="C36" s="7" t="s">
        <v>38</v>
      </c>
      <c r="D36" s="486"/>
      <c r="E36" s="481"/>
      <c r="F36" s="481"/>
      <c r="G36" s="487" t="s">
        <v>133</v>
      </c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2"/>
      <c r="AJ36" s="481"/>
      <c r="AK36" s="481"/>
      <c r="AL36" s="481"/>
      <c r="AM36" s="482"/>
      <c r="AN36" s="481"/>
      <c r="AO36" s="481"/>
      <c r="AP36" s="481"/>
      <c r="AQ36" s="481"/>
      <c r="AR36" s="482"/>
      <c r="AS36" s="482"/>
      <c r="AT36" s="482"/>
      <c r="AU36" s="482"/>
      <c r="AV36" s="482"/>
      <c r="AW36" s="482"/>
      <c r="AX36" s="482"/>
      <c r="AY36" s="481"/>
      <c r="AZ36" s="481"/>
      <c r="BA36" s="484"/>
      <c r="BB36" s="485"/>
      <c r="BC36" s="483"/>
      <c r="BD36" s="484"/>
      <c r="BE36" s="483"/>
      <c r="BF36" s="483"/>
      <c r="BG36" s="484"/>
      <c r="BH36" s="484"/>
      <c r="BI36" s="485"/>
      <c r="BJ36" s="484"/>
      <c r="BK36" s="484"/>
      <c r="BL36" s="483"/>
      <c r="BM36" s="483"/>
      <c r="BN36" s="483"/>
      <c r="BO36" s="484"/>
      <c r="BP36" s="484"/>
      <c r="BQ36" s="1358"/>
      <c r="BR36" s="501"/>
    </row>
    <row r="37" spans="2:70" ht="13.5">
      <c r="B37" s="13"/>
      <c r="C37" s="7" t="s">
        <v>40</v>
      </c>
      <c r="D37" s="486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2"/>
      <c r="AJ37" s="481"/>
      <c r="AK37" s="481"/>
      <c r="AL37" s="481"/>
      <c r="AM37" s="482"/>
      <c r="AN37" s="481"/>
      <c r="AO37" s="481"/>
      <c r="AP37" s="481"/>
      <c r="AQ37" s="481"/>
      <c r="AR37" s="482"/>
      <c r="AS37" s="482"/>
      <c r="AT37" s="482"/>
      <c r="AU37" s="482"/>
      <c r="AV37" s="482"/>
      <c r="AW37" s="482"/>
      <c r="AX37" s="482"/>
      <c r="AY37" s="481"/>
      <c r="AZ37" s="481"/>
      <c r="BA37" s="484"/>
      <c r="BB37" s="485"/>
      <c r="BC37" s="483"/>
      <c r="BD37" s="484"/>
      <c r="BE37" s="483"/>
      <c r="BF37" s="483"/>
      <c r="BG37" s="484"/>
      <c r="BH37" s="484"/>
      <c r="BI37" s="485"/>
      <c r="BJ37" s="484"/>
      <c r="BK37" s="484"/>
      <c r="BL37" s="483"/>
      <c r="BM37" s="483"/>
      <c r="BN37" s="483"/>
      <c r="BO37" s="484"/>
      <c r="BP37" s="484"/>
      <c r="BQ37" s="1358"/>
      <c r="BR37" s="501"/>
    </row>
    <row r="38" spans="2:70" ht="13.5">
      <c r="B38" s="10"/>
      <c r="C38" s="4" t="s">
        <v>41</v>
      </c>
      <c r="D38" s="470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1"/>
      <c r="AK38" s="471"/>
      <c r="AL38" s="471"/>
      <c r="AM38" s="472"/>
      <c r="AN38" s="471"/>
      <c r="AO38" s="471"/>
      <c r="AP38" s="471"/>
      <c r="AQ38" s="471"/>
      <c r="AR38" s="472"/>
      <c r="AS38" s="472"/>
      <c r="AT38" s="472"/>
      <c r="AU38" s="472"/>
      <c r="AV38" s="472"/>
      <c r="AW38" s="472"/>
      <c r="AX38" s="472"/>
      <c r="AY38" s="471"/>
      <c r="AZ38" s="502"/>
      <c r="BA38" s="484"/>
      <c r="BB38" s="485"/>
      <c r="BC38" s="483"/>
      <c r="BD38" s="484"/>
      <c r="BE38" s="483"/>
      <c r="BF38" s="483"/>
      <c r="BG38" s="484"/>
      <c r="BH38" s="484"/>
      <c r="BI38" s="485"/>
      <c r="BJ38" s="484"/>
      <c r="BK38" s="484"/>
      <c r="BL38" s="483"/>
      <c r="BM38" s="483"/>
      <c r="BN38" s="483"/>
      <c r="BO38" s="484"/>
      <c r="BP38" s="484"/>
      <c r="BQ38" s="1358"/>
      <c r="BR38" s="501"/>
    </row>
    <row r="39" spans="2:70" ht="13.5">
      <c r="B39" s="3">
        <v>8</v>
      </c>
      <c r="C39" s="12" t="s">
        <v>24</v>
      </c>
      <c r="D39" s="495"/>
      <c r="E39" s="496"/>
      <c r="F39" s="496"/>
      <c r="G39" s="496"/>
      <c r="H39" s="496"/>
      <c r="I39" s="496"/>
      <c r="J39" s="496"/>
      <c r="K39" s="496"/>
      <c r="L39" s="496"/>
      <c r="M39" s="496"/>
      <c r="N39" s="471"/>
      <c r="O39" s="471"/>
      <c r="P39" s="471"/>
      <c r="Q39" s="471"/>
      <c r="R39" s="496"/>
      <c r="S39" s="496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97"/>
      <c r="AJ39" s="498"/>
      <c r="AK39" s="471"/>
      <c r="AL39" s="471"/>
      <c r="AM39" s="472"/>
      <c r="AN39" s="471"/>
      <c r="AO39" s="471"/>
      <c r="AP39" s="471"/>
      <c r="AQ39" s="471"/>
      <c r="AR39" s="497"/>
      <c r="AS39" s="497"/>
      <c r="AT39" s="497"/>
      <c r="AU39" s="497"/>
      <c r="AV39" s="497"/>
      <c r="AW39" s="497"/>
      <c r="AX39" s="497"/>
      <c r="AY39" s="498"/>
      <c r="AZ39" s="498"/>
      <c r="BA39" s="497"/>
      <c r="BB39" s="499"/>
      <c r="BC39" s="498"/>
      <c r="BD39" s="497"/>
      <c r="BE39" s="498"/>
      <c r="BF39" s="498"/>
      <c r="BG39" s="497"/>
      <c r="BH39" s="497"/>
      <c r="BI39" s="499"/>
      <c r="BJ39" s="497"/>
      <c r="BK39" s="497"/>
      <c r="BL39" s="498"/>
      <c r="BM39" s="498"/>
      <c r="BN39" s="498"/>
      <c r="BO39" s="497"/>
      <c r="BP39" s="497"/>
      <c r="BQ39" s="1360"/>
      <c r="BR39" s="501"/>
    </row>
    <row r="40" spans="2:70" ht="13.5">
      <c r="B40" s="9"/>
      <c r="C40" s="5" t="s">
        <v>24</v>
      </c>
      <c r="D40" s="514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4" t="s">
        <v>133</v>
      </c>
      <c r="S40" s="474" t="s">
        <v>133</v>
      </c>
      <c r="T40" s="474" t="s">
        <v>133</v>
      </c>
      <c r="U40" s="474" t="s">
        <v>133</v>
      </c>
      <c r="V40" s="474" t="s">
        <v>133</v>
      </c>
      <c r="W40" s="474" t="s">
        <v>133</v>
      </c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6"/>
      <c r="AJ40" s="475"/>
      <c r="AK40" s="475"/>
      <c r="AL40" s="475"/>
      <c r="AM40" s="476"/>
      <c r="AN40" s="475"/>
      <c r="AO40" s="475"/>
      <c r="AP40" s="475"/>
      <c r="AQ40" s="475"/>
      <c r="AR40" s="476"/>
      <c r="AS40" s="476"/>
      <c r="AT40" s="476"/>
      <c r="AU40" s="476"/>
      <c r="AV40" s="476"/>
      <c r="AW40" s="476"/>
      <c r="AX40" s="476"/>
      <c r="AY40" s="477"/>
      <c r="AZ40" s="477"/>
      <c r="BA40" s="478"/>
      <c r="BB40" s="479"/>
      <c r="BC40" s="477"/>
      <c r="BD40" s="478"/>
      <c r="BE40" s="477"/>
      <c r="BF40" s="477"/>
      <c r="BG40" s="478"/>
      <c r="BH40" s="478"/>
      <c r="BI40" s="479"/>
      <c r="BJ40" s="478"/>
      <c r="BK40" s="478"/>
      <c r="BL40" s="477"/>
      <c r="BM40" s="477"/>
      <c r="BN40" s="477"/>
      <c r="BO40" s="478"/>
      <c r="BP40" s="478"/>
      <c r="BQ40" s="1357"/>
      <c r="BR40" s="501"/>
    </row>
    <row r="41" spans="2:70" ht="13.5">
      <c r="B41" s="10"/>
      <c r="C41" s="8" t="s">
        <v>43</v>
      </c>
      <c r="D41" s="500"/>
      <c r="E41" s="489" t="s">
        <v>133</v>
      </c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1"/>
      <c r="AJ41" s="490"/>
      <c r="AK41" s="490"/>
      <c r="AL41" s="490"/>
      <c r="AM41" s="491"/>
      <c r="AN41" s="490"/>
      <c r="AO41" s="490"/>
      <c r="AP41" s="490"/>
      <c r="AQ41" s="490"/>
      <c r="AR41" s="491"/>
      <c r="AS41" s="491"/>
      <c r="AT41" s="491"/>
      <c r="AU41" s="491"/>
      <c r="AV41" s="491"/>
      <c r="AW41" s="491"/>
      <c r="AX41" s="491"/>
      <c r="AY41" s="492"/>
      <c r="AZ41" s="492"/>
      <c r="BA41" s="493"/>
      <c r="BB41" s="494"/>
      <c r="BC41" s="492"/>
      <c r="BD41" s="493"/>
      <c r="BE41" s="492"/>
      <c r="BF41" s="492"/>
      <c r="BG41" s="493"/>
      <c r="BH41" s="493"/>
      <c r="BI41" s="494"/>
      <c r="BJ41" s="493"/>
      <c r="BK41" s="493"/>
      <c r="BL41" s="492"/>
      <c r="BM41" s="492"/>
      <c r="BN41" s="492"/>
      <c r="BO41" s="493"/>
      <c r="BP41" s="493"/>
      <c r="BQ41" s="1359"/>
      <c r="BR41" s="501"/>
    </row>
    <row r="42" spans="2:70" ht="13.5">
      <c r="B42" s="3">
        <v>9</v>
      </c>
      <c r="C42" s="4" t="s">
        <v>25</v>
      </c>
      <c r="D42" s="470"/>
      <c r="E42" s="496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2"/>
      <c r="AJ42" s="471"/>
      <c r="AK42" s="471"/>
      <c r="AL42" s="471"/>
      <c r="AM42" s="472"/>
      <c r="AN42" s="471"/>
      <c r="AO42" s="471"/>
      <c r="AP42" s="471"/>
      <c r="AQ42" s="471"/>
      <c r="AR42" s="497"/>
      <c r="AS42" s="497"/>
      <c r="AT42" s="497"/>
      <c r="AU42" s="497"/>
      <c r="AV42" s="497"/>
      <c r="AW42" s="497"/>
      <c r="AX42" s="497"/>
      <c r="AY42" s="498"/>
      <c r="AZ42" s="498"/>
      <c r="BA42" s="497"/>
      <c r="BB42" s="499"/>
      <c r="BC42" s="498"/>
      <c r="BD42" s="497"/>
      <c r="BE42" s="498"/>
      <c r="BF42" s="498"/>
      <c r="BG42" s="497"/>
      <c r="BH42" s="497"/>
      <c r="BI42" s="499"/>
      <c r="BJ42" s="497"/>
      <c r="BK42" s="497"/>
      <c r="BL42" s="498"/>
      <c r="BM42" s="498"/>
      <c r="BN42" s="498"/>
      <c r="BO42" s="497"/>
      <c r="BP42" s="497"/>
      <c r="BQ42" s="1360"/>
      <c r="BR42" s="501"/>
    </row>
    <row r="43" spans="2:70" ht="13.5">
      <c r="B43" s="9"/>
      <c r="C43" s="5" t="s">
        <v>25</v>
      </c>
      <c r="D43" s="514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4" t="s">
        <v>133</v>
      </c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6"/>
      <c r="AJ43" s="475"/>
      <c r="AK43" s="475"/>
      <c r="AL43" s="475"/>
      <c r="AM43" s="476"/>
      <c r="AN43" s="475"/>
      <c r="AO43" s="475"/>
      <c r="AP43" s="475"/>
      <c r="AQ43" s="475"/>
      <c r="AR43" s="476"/>
      <c r="AS43" s="476"/>
      <c r="AT43" s="476"/>
      <c r="AU43" s="476"/>
      <c r="AV43" s="476"/>
      <c r="AW43" s="476"/>
      <c r="AX43" s="476"/>
      <c r="AY43" s="477"/>
      <c r="AZ43" s="477"/>
      <c r="BA43" s="478"/>
      <c r="BB43" s="479"/>
      <c r="BC43" s="477"/>
      <c r="BD43" s="478"/>
      <c r="BE43" s="477"/>
      <c r="BF43" s="477"/>
      <c r="BG43" s="478"/>
      <c r="BH43" s="478"/>
      <c r="BI43" s="479"/>
      <c r="BJ43" s="478"/>
      <c r="BK43" s="478"/>
      <c r="BL43" s="477"/>
      <c r="BM43" s="477"/>
      <c r="BN43" s="477"/>
      <c r="BO43" s="478"/>
      <c r="BP43" s="478"/>
      <c r="BQ43" s="1357"/>
      <c r="BR43" s="501"/>
    </row>
    <row r="44" spans="2:70" ht="13.5">
      <c r="B44" s="13"/>
      <c r="C44" s="7" t="s">
        <v>60</v>
      </c>
      <c r="D44" s="486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2"/>
      <c r="AJ44" s="481"/>
      <c r="AK44" s="481"/>
      <c r="AL44" s="481"/>
      <c r="AM44" s="482"/>
      <c r="AN44" s="481"/>
      <c r="AO44" s="481"/>
      <c r="AP44" s="481"/>
      <c r="AQ44" s="481"/>
      <c r="AR44" s="482"/>
      <c r="AS44" s="482"/>
      <c r="AT44" s="482"/>
      <c r="AU44" s="482"/>
      <c r="AV44" s="482"/>
      <c r="AW44" s="482"/>
      <c r="AX44" s="482"/>
      <c r="AY44" s="483"/>
      <c r="AZ44" s="483"/>
      <c r="BA44" s="484"/>
      <c r="BB44" s="485"/>
      <c r="BC44" s="483"/>
      <c r="BD44" s="484"/>
      <c r="BE44" s="483"/>
      <c r="BF44" s="483"/>
      <c r="BG44" s="484"/>
      <c r="BH44" s="484"/>
      <c r="BI44" s="485"/>
      <c r="BJ44" s="484"/>
      <c r="BK44" s="484"/>
      <c r="BL44" s="483"/>
      <c r="BM44" s="483"/>
      <c r="BN44" s="483"/>
      <c r="BO44" s="484"/>
      <c r="BP44" s="484"/>
      <c r="BQ44" s="1358"/>
      <c r="BR44" s="501"/>
    </row>
    <row r="45" spans="2:70" ht="13.5">
      <c r="B45" s="13"/>
      <c r="C45" s="7" t="s">
        <v>61</v>
      </c>
      <c r="D45" s="486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1"/>
      <c r="AK45" s="481"/>
      <c r="AL45" s="481"/>
      <c r="AM45" s="482"/>
      <c r="AN45" s="481"/>
      <c r="AO45" s="481"/>
      <c r="AP45" s="481"/>
      <c r="AQ45" s="481"/>
      <c r="AR45" s="482"/>
      <c r="AS45" s="482"/>
      <c r="AT45" s="482"/>
      <c r="AU45" s="482"/>
      <c r="AV45" s="482"/>
      <c r="AW45" s="482"/>
      <c r="AX45" s="482"/>
      <c r="AY45" s="483"/>
      <c r="AZ45" s="483"/>
      <c r="BA45" s="484"/>
      <c r="BB45" s="485"/>
      <c r="BC45" s="483"/>
      <c r="BD45" s="484"/>
      <c r="BE45" s="483"/>
      <c r="BF45" s="483"/>
      <c r="BG45" s="484"/>
      <c r="BH45" s="484"/>
      <c r="BI45" s="485"/>
      <c r="BJ45" s="484"/>
      <c r="BK45" s="484"/>
      <c r="BL45" s="483"/>
      <c r="BM45" s="483"/>
      <c r="BN45" s="483"/>
      <c r="BO45" s="484"/>
      <c r="BP45" s="484"/>
      <c r="BQ45" s="1358"/>
      <c r="BR45" s="501"/>
    </row>
    <row r="46" spans="2:70" ht="13.5">
      <c r="B46" s="10"/>
      <c r="C46" s="8" t="s">
        <v>62</v>
      </c>
      <c r="D46" s="50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1"/>
      <c r="AJ46" s="490"/>
      <c r="AK46" s="490"/>
      <c r="AL46" s="490"/>
      <c r="AM46" s="491"/>
      <c r="AN46" s="490"/>
      <c r="AO46" s="490"/>
      <c r="AP46" s="490"/>
      <c r="AQ46" s="490"/>
      <c r="AR46" s="491"/>
      <c r="AS46" s="491"/>
      <c r="AT46" s="491"/>
      <c r="AU46" s="491"/>
      <c r="AV46" s="491"/>
      <c r="AW46" s="491"/>
      <c r="AX46" s="491"/>
      <c r="AY46" s="492"/>
      <c r="AZ46" s="492"/>
      <c r="BA46" s="493"/>
      <c r="BB46" s="494"/>
      <c r="BC46" s="492"/>
      <c r="BD46" s="493"/>
      <c r="BE46" s="492"/>
      <c r="BF46" s="492"/>
      <c r="BG46" s="493"/>
      <c r="BH46" s="493"/>
      <c r="BI46" s="494"/>
      <c r="BJ46" s="493"/>
      <c r="BK46" s="493"/>
      <c r="BL46" s="492"/>
      <c r="BM46" s="492"/>
      <c r="BN46" s="492"/>
      <c r="BO46" s="493"/>
      <c r="BP46" s="493"/>
      <c r="BQ46" s="1359"/>
      <c r="BR46" s="501"/>
    </row>
    <row r="47" spans="2:70" ht="13.5">
      <c r="B47" s="3">
        <v>10</v>
      </c>
      <c r="C47" s="4" t="s">
        <v>26</v>
      </c>
      <c r="D47" s="470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2"/>
      <c r="AJ47" s="471"/>
      <c r="AK47" s="471"/>
      <c r="AL47" s="471"/>
      <c r="AM47" s="472"/>
      <c r="AN47" s="471"/>
      <c r="AO47" s="471"/>
      <c r="AP47" s="471"/>
      <c r="AQ47" s="471"/>
      <c r="AR47" s="497"/>
      <c r="AS47" s="497"/>
      <c r="AT47" s="497"/>
      <c r="AU47" s="497"/>
      <c r="AV47" s="497"/>
      <c r="AW47" s="497"/>
      <c r="AX47" s="497"/>
      <c r="AY47" s="498"/>
      <c r="AZ47" s="498"/>
      <c r="BA47" s="497"/>
      <c r="BB47" s="499"/>
      <c r="BC47" s="498"/>
      <c r="BD47" s="497"/>
      <c r="BE47" s="498"/>
      <c r="BF47" s="498"/>
      <c r="BG47" s="497"/>
      <c r="BH47" s="497"/>
      <c r="BI47" s="499"/>
      <c r="BJ47" s="497"/>
      <c r="BK47" s="497"/>
      <c r="BL47" s="498"/>
      <c r="BM47" s="498"/>
      <c r="BN47" s="498"/>
      <c r="BO47" s="497"/>
      <c r="BP47" s="497"/>
      <c r="BQ47" s="1360"/>
      <c r="BR47" s="501"/>
    </row>
    <row r="48" spans="2:70" ht="13.5">
      <c r="B48" s="9"/>
      <c r="C48" s="5" t="s">
        <v>26</v>
      </c>
      <c r="D48" s="514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6"/>
      <c r="AJ48" s="475"/>
      <c r="AK48" s="475"/>
      <c r="AL48" s="475"/>
      <c r="AM48" s="476"/>
      <c r="AN48" s="475"/>
      <c r="AO48" s="475"/>
      <c r="AP48" s="475"/>
      <c r="AQ48" s="475"/>
      <c r="AR48" s="476"/>
      <c r="AS48" s="476"/>
      <c r="AT48" s="476"/>
      <c r="AU48" s="476"/>
      <c r="AV48" s="476"/>
      <c r="AW48" s="476"/>
      <c r="AX48" s="476"/>
      <c r="AY48" s="477"/>
      <c r="AZ48" s="477"/>
      <c r="BA48" s="478"/>
      <c r="BB48" s="479"/>
      <c r="BC48" s="477"/>
      <c r="BD48" s="478"/>
      <c r="BE48" s="477"/>
      <c r="BF48" s="477"/>
      <c r="BG48" s="478"/>
      <c r="BH48" s="478"/>
      <c r="BI48" s="479"/>
      <c r="BJ48" s="478"/>
      <c r="BK48" s="478"/>
      <c r="BL48" s="477"/>
      <c r="BM48" s="477"/>
      <c r="BN48" s="477"/>
      <c r="BO48" s="478"/>
      <c r="BP48" s="478"/>
      <c r="BQ48" s="1357"/>
      <c r="BR48" s="501"/>
    </row>
    <row r="49" spans="2:70" ht="13.5">
      <c r="B49" s="10"/>
      <c r="C49" s="8" t="s">
        <v>39</v>
      </c>
      <c r="D49" s="500"/>
      <c r="E49" s="490"/>
      <c r="F49" s="490"/>
      <c r="G49" s="490"/>
      <c r="H49" s="490"/>
      <c r="I49" s="490"/>
      <c r="J49" s="490"/>
      <c r="K49" s="489" t="s">
        <v>133</v>
      </c>
      <c r="L49" s="490"/>
      <c r="M49" s="490"/>
      <c r="N49" s="490"/>
      <c r="O49" s="490"/>
      <c r="P49" s="490"/>
      <c r="Q49" s="489" t="s">
        <v>133</v>
      </c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1"/>
      <c r="AJ49" s="490"/>
      <c r="AK49" s="490"/>
      <c r="AL49" s="490"/>
      <c r="AM49" s="491"/>
      <c r="AN49" s="490"/>
      <c r="AO49" s="490"/>
      <c r="AP49" s="490"/>
      <c r="AQ49" s="490"/>
      <c r="AR49" s="491"/>
      <c r="AS49" s="491"/>
      <c r="AT49" s="491"/>
      <c r="AU49" s="491"/>
      <c r="AV49" s="491"/>
      <c r="AW49" s="491"/>
      <c r="AX49" s="491"/>
      <c r="AY49" s="492"/>
      <c r="AZ49" s="492"/>
      <c r="BA49" s="493"/>
      <c r="BB49" s="494"/>
      <c r="BC49" s="492"/>
      <c r="BD49" s="493"/>
      <c r="BE49" s="492"/>
      <c r="BF49" s="492"/>
      <c r="BG49" s="493"/>
      <c r="BH49" s="493"/>
      <c r="BI49" s="494"/>
      <c r="BJ49" s="493"/>
      <c r="BK49" s="493"/>
      <c r="BL49" s="492"/>
      <c r="BM49" s="492"/>
      <c r="BN49" s="492"/>
      <c r="BO49" s="493"/>
      <c r="BP49" s="493"/>
      <c r="BQ49" s="1359"/>
      <c r="BR49" s="501"/>
    </row>
    <row r="50" spans="2:70" ht="13.5">
      <c r="B50" s="3">
        <v>11</v>
      </c>
      <c r="C50" s="12" t="s">
        <v>27</v>
      </c>
      <c r="D50" s="470"/>
      <c r="E50" s="471"/>
      <c r="F50" s="471"/>
      <c r="G50" s="471"/>
      <c r="H50" s="471"/>
      <c r="I50" s="471"/>
      <c r="J50" s="471"/>
      <c r="K50" s="496"/>
      <c r="L50" s="471"/>
      <c r="M50" s="471"/>
      <c r="N50" s="471"/>
      <c r="O50" s="471"/>
      <c r="P50" s="471"/>
      <c r="Q50" s="496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2"/>
      <c r="AJ50" s="471"/>
      <c r="AK50" s="471"/>
      <c r="AL50" s="471"/>
      <c r="AM50" s="472"/>
      <c r="AN50" s="471"/>
      <c r="AO50" s="471"/>
      <c r="AP50" s="471"/>
      <c r="AQ50" s="471"/>
      <c r="AR50" s="472"/>
      <c r="AS50" s="472"/>
      <c r="AT50" s="472"/>
      <c r="AU50" s="472"/>
      <c r="AV50" s="472"/>
      <c r="AW50" s="472"/>
      <c r="AX50" s="472"/>
      <c r="AY50" s="471"/>
      <c r="AZ50" s="471"/>
      <c r="BA50" s="472"/>
      <c r="BB50" s="470"/>
      <c r="BC50" s="471"/>
      <c r="BD50" s="472"/>
      <c r="BE50" s="471"/>
      <c r="BF50" s="471"/>
      <c r="BG50" s="472"/>
      <c r="BH50" s="472"/>
      <c r="BI50" s="470"/>
      <c r="BJ50" s="472"/>
      <c r="BK50" s="472"/>
      <c r="BL50" s="471"/>
      <c r="BM50" s="471"/>
      <c r="BN50" s="471"/>
      <c r="BO50" s="472"/>
      <c r="BP50" s="472"/>
      <c r="BQ50" s="1356"/>
      <c r="BR50" s="501"/>
    </row>
    <row r="51" spans="2:70" ht="13.5">
      <c r="B51" s="9"/>
      <c r="C51" s="157" t="s">
        <v>27</v>
      </c>
      <c r="D51" s="501"/>
      <c r="E51" s="502"/>
      <c r="F51" s="502"/>
      <c r="G51" s="502"/>
      <c r="H51" s="502"/>
      <c r="I51" s="502"/>
      <c r="J51" s="502"/>
      <c r="K51" s="502"/>
      <c r="L51" s="503" t="s">
        <v>133</v>
      </c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38"/>
      <c r="AJ51" s="502"/>
      <c r="AK51" s="502"/>
      <c r="AL51" s="502"/>
      <c r="AM51" s="538"/>
      <c r="AN51" s="502"/>
      <c r="AO51" s="502"/>
      <c r="AP51" s="502"/>
      <c r="AQ51" s="502"/>
      <c r="AR51" s="504"/>
      <c r="AS51" s="504"/>
      <c r="AT51" s="504"/>
      <c r="AU51" s="504"/>
      <c r="AV51" s="504"/>
      <c r="AW51" s="504"/>
      <c r="AX51" s="504"/>
      <c r="AY51" s="505"/>
      <c r="AZ51" s="505"/>
      <c r="BA51" s="504"/>
      <c r="BB51" s="516"/>
      <c r="BC51" s="516"/>
      <c r="BD51" s="517"/>
      <c r="BE51" s="516"/>
      <c r="BF51" s="516"/>
      <c r="BG51" s="517"/>
      <c r="BH51" s="517"/>
      <c r="BI51" s="542"/>
      <c r="BJ51" s="517"/>
      <c r="BK51" s="517"/>
      <c r="BL51" s="516"/>
      <c r="BM51" s="516"/>
      <c r="BN51" s="516"/>
      <c r="BO51" s="517"/>
      <c r="BP51" s="517"/>
      <c r="BQ51" s="1362"/>
      <c r="BR51" s="501"/>
    </row>
    <row r="52" spans="2:70" ht="13.5">
      <c r="B52" s="13"/>
      <c r="C52" s="7" t="s">
        <v>58</v>
      </c>
      <c r="D52" s="486"/>
      <c r="E52" s="481"/>
      <c r="F52" s="481"/>
      <c r="G52" s="481"/>
      <c r="H52" s="487" t="s">
        <v>133</v>
      </c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2"/>
      <c r="AJ52" s="481"/>
      <c r="AK52" s="481"/>
      <c r="AL52" s="481"/>
      <c r="AM52" s="482"/>
      <c r="AN52" s="481"/>
      <c r="AO52" s="481"/>
      <c r="AP52" s="481"/>
      <c r="AQ52" s="481"/>
      <c r="AR52" s="482"/>
      <c r="AS52" s="482"/>
      <c r="AT52" s="482"/>
      <c r="AU52" s="482"/>
      <c r="AV52" s="482"/>
      <c r="AW52" s="482"/>
      <c r="AX52" s="482"/>
      <c r="AY52" s="481"/>
      <c r="AZ52" s="481"/>
      <c r="BA52" s="482"/>
      <c r="BB52" s="483"/>
      <c r="BC52" s="483"/>
      <c r="BD52" s="484"/>
      <c r="BE52" s="483"/>
      <c r="BF52" s="483"/>
      <c r="BG52" s="484"/>
      <c r="BH52" s="484"/>
      <c r="BI52" s="485"/>
      <c r="BJ52" s="484"/>
      <c r="BK52" s="484"/>
      <c r="BL52" s="483"/>
      <c r="BM52" s="483"/>
      <c r="BN52" s="483"/>
      <c r="BO52" s="484"/>
      <c r="BP52" s="484"/>
      <c r="BQ52" s="1358"/>
      <c r="BR52" s="501"/>
    </row>
    <row r="53" spans="2:70" ht="13.5">
      <c r="B53" s="10"/>
      <c r="C53" s="4" t="s">
        <v>59</v>
      </c>
      <c r="D53" s="470"/>
      <c r="E53" s="496" t="s">
        <v>133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2"/>
      <c r="AJ53" s="471"/>
      <c r="AK53" s="471"/>
      <c r="AL53" s="471"/>
      <c r="AM53" s="472"/>
      <c r="AN53" s="471"/>
      <c r="AO53" s="471"/>
      <c r="AP53" s="471"/>
      <c r="AQ53" s="471"/>
      <c r="AR53" s="472"/>
      <c r="AS53" s="472"/>
      <c r="AT53" s="472"/>
      <c r="AU53" s="472"/>
      <c r="AV53" s="472"/>
      <c r="AW53" s="472"/>
      <c r="AX53" s="472"/>
      <c r="AY53" s="471"/>
      <c r="AZ53" s="471"/>
      <c r="BA53" s="472"/>
      <c r="BB53" s="518"/>
      <c r="BC53" s="518"/>
      <c r="BD53" s="519"/>
      <c r="BE53" s="518"/>
      <c r="BF53" s="518"/>
      <c r="BG53" s="493"/>
      <c r="BH53" s="493"/>
      <c r="BI53" s="543"/>
      <c r="BJ53" s="519"/>
      <c r="BK53" s="519"/>
      <c r="BL53" s="518"/>
      <c r="BM53" s="518"/>
      <c r="BN53" s="518"/>
      <c r="BO53" s="519"/>
      <c r="BP53" s="519"/>
      <c r="BQ53" s="1363"/>
      <c r="BR53" s="501"/>
    </row>
    <row r="54" spans="2:70" ht="13.5">
      <c r="B54" s="6">
        <v>12</v>
      </c>
      <c r="C54" s="12" t="s">
        <v>92</v>
      </c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2"/>
      <c r="AJ54" s="471"/>
      <c r="AK54" s="471"/>
      <c r="AL54" s="471"/>
      <c r="AM54" s="472"/>
      <c r="AN54" s="471"/>
      <c r="AO54" s="471"/>
      <c r="AP54" s="471"/>
      <c r="AQ54" s="471"/>
      <c r="AR54" s="497"/>
      <c r="AS54" s="497"/>
      <c r="AT54" s="497"/>
      <c r="AU54" s="497"/>
      <c r="AV54" s="497"/>
      <c r="AW54" s="497"/>
      <c r="AX54" s="497"/>
      <c r="AY54" s="498"/>
      <c r="AZ54" s="498"/>
      <c r="BA54" s="497"/>
      <c r="BB54" s="499"/>
      <c r="BC54" s="498"/>
      <c r="BD54" s="497"/>
      <c r="BE54" s="498"/>
      <c r="BF54" s="498"/>
      <c r="BG54" s="497"/>
      <c r="BH54" s="497"/>
      <c r="BI54" s="499"/>
      <c r="BJ54" s="497"/>
      <c r="BK54" s="497"/>
      <c r="BL54" s="498"/>
      <c r="BM54" s="498"/>
      <c r="BN54" s="498"/>
      <c r="BO54" s="497"/>
      <c r="BP54" s="497"/>
      <c r="BQ54" s="1360"/>
      <c r="BR54" s="501"/>
    </row>
    <row r="55" spans="2:70" ht="13.5">
      <c r="B55" s="9"/>
      <c r="C55" s="5" t="s">
        <v>18</v>
      </c>
      <c r="D55" s="473" t="s">
        <v>133</v>
      </c>
      <c r="E55" s="474" t="s">
        <v>133</v>
      </c>
      <c r="F55" s="474" t="s">
        <v>133</v>
      </c>
      <c r="G55" s="474" t="s">
        <v>133</v>
      </c>
      <c r="H55" s="474" t="s">
        <v>133</v>
      </c>
      <c r="I55" s="474" t="s">
        <v>133</v>
      </c>
      <c r="J55" s="474" t="s">
        <v>133</v>
      </c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6"/>
      <c r="AJ55" s="475"/>
      <c r="AK55" s="475"/>
      <c r="AL55" s="475"/>
      <c r="AM55" s="476"/>
      <c r="AN55" s="475"/>
      <c r="AO55" s="475"/>
      <c r="AP55" s="475"/>
      <c r="AQ55" s="475"/>
      <c r="AR55" s="476"/>
      <c r="AS55" s="476"/>
      <c r="AT55" s="476"/>
      <c r="AU55" s="476"/>
      <c r="AV55" s="476"/>
      <c r="AW55" s="476" t="s">
        <v>133</v>
      </c>
      <c r="AX55" s="478"/>
      <c r="AY55" s="477"/>
      <c r="AZ55" s="477"/>
      <c r="BA55" s="478"/>
      <c r="BB55" s="479"/>
      <c r="BC55" s="477"/>
      <c r="BD55" s="478"/>
      <c r="BE55" s="477"/>
      <c r="BF55" s="477"/>
      <c r="BG55" s="478"/>
      <c r="BH55" s="478"/>
      <c r="BI55" s="479"/>
      <c r="BJ55" s="478"/>
      <c r="BK55" s="478"/>
      <c r="BL55" s="477"/>
      <c r="BM55" s="477"/>
      <c r="BN55" s="477"/>
      <c r="BO55" s="478"/>
      <c r="BP55" s="478"/>
      <c r="BQ55" s="1357"/>
      <c r="BR55" s="501"/>
    </row>
    <row r="56" spans="2:70" ht="13.5">
      <c r="B56" s="13"/>
      <c r="C56" s="7" t="s">
        <v>28</v>
      </c>
      <c r="D56" s="486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2"/>
      <c r="AJ56" s="481"/>
      <c r="AK56" s="481"/>
      <c r="AL56" s="481"/>
      <c r="AM56" s="482"/>
      <c r="AN56" s="481"/>
      <c r="AO56" s="481"/>
      <c r="AP56" s="481"/>
      <c r="AQ56" s="481"/>
      <c r="AR56" s="482"/>
      <c r="AS56" s="482"/>
      <c r="AT56" s="482"/>
      <c r="AU56" s="482"/>
      <c r="AV56" s="482"/>
      <c r="AW56" s="482"/>
      <c r="AX56" s="484"/>
      <c r="AY56" s="483"/>
      <c r="AZ56" s="483"/>
      <c r="BA56" s="484"/>
      <c r="BB56" s="485"/>
      <c r="BC56" s="483"/>
      <c r="BD56" s="484"/>
      <c r="BE56" s="483"/>
      <c r="BF56" s="483"/>
      <c r="BG56" s="484"/>
      <c r="BH56" s="484"/>
      <c r="BI56" s="485"/>
      <c r="BJ56" s="484"/>
      <c r="BK56" s="484"/>
      <c r="BL56" s="483"/>
      <c r="BM56" s="483"/>
      <c r="BN56" s="483"/>
      <c r="BO56" s="484"/>
      <c r="BP56" s="484"/>
      <c r="BQ56" s="1358"/>
      <c r="BR56" s="501"/>
    </row>
    <row r="57" spans="2:70" ht="13.5">
      <c r="B57" s="13"/>
      <c r="C57" s="7" t="s">
        <v>46</v>
      </c>
      <c r="D57" s="480" t="s">
        <v>133</v>
      </c>
      <c r="E57" s="481"/>
      <c r="F57" s="481"/>
      <c r="G57" s="481"/>
      <c r="H57" s="481"/>
      <c r="I57" s="481"/>
      <c r="J57" s="481"/>
      <c r="K57" s="487" t="s">
        <v>133</v>
      </c>
      <c r="L57" s="487" t="s">
        <v>133</v>
      </c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2"/>
      <c r="AJ57" s="481"/>
      <c r="AK57" s="481"/>
      <c r="AL57" s="481"/>
      <c r="AM57" s="482"/>
      <c r="AN57" s="481"/>
      <c r="AO57" s="481"/>
      <c r="AP57" s="481"/>
      <c r="AQ57" s="481"/>
      <c r="AR57" s="482"/>
      <c r="AS57" s="482"/>
      <c r="AT57" s="482"/>
      <c r="AU57" s="482"/>
      <c r="AV57" s="482"/>
      <c r="AW57" s="482" t="s">
        <v>133</v>
      </c>
      <c r="AX57" s="484"/>
      <c r="AY57" s="483"/>
      <c r="AZ57" s="483"/>
      <c r="BA57" s="484"/>
      <c r="BB57" s="485"/>
      <c r="BC57" s="483"/>
      <c r="BD57" s="484"/>
      <c r="BE57" s="483"/>
      <c r="BF57" s="483"/>
      <c r="BG57" s="484"/>
      <c r="BH57" s="484"/>
      <c r="BI57" s="485"/>
      <c r="BJ57" s="484"/>
      <c r="BK57" s="484"/>
      <c r="BL57" s="483"/>
      <c r="BM57" s="483"/>
      <c r="BN57" s="483"/>
      <c r="BO57" s="484"/>
      <c r="BP57" s="484"/>
      <c r="BQ57" s="1358"/>
      <c r="BR57" s="501"/>
    </row>
    <row r="58" spans="2:70" ht="13.5">
      <c r="B58" s="10"/>
      <c r="C58" s="8" t="s">
        <v>47</v>
      </c>
      <c r="D58" s="50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1"/>
      <c r="AJ58" s="490"/>
      <c r="AK58" s="490"/>
      <c r="AL58" s="490"/>
      <c r="AM58" s="491"/>
      <c r="AN58" s="490"/>
      <c r="AO58" s="490"/>
      <c r="AP58" s="490"/>
      <c r="AQ58" s="490"/>
      <c r="AR58" s="491"/>
      <c r="AS58" s="491"/>
      <c r="AT58" s="491"/>
      <c r="AU58" s="491"/>
      <c r="AV58" s="491"/>
      <c r="AW58" s="491"/>
      <c r="AX58" s="493"/>
      <c r="AY58" s="492"/>
      <c r="AZ58" s="492"/>
      <c r="BA58" s="493"/>
      <c r="BB58" s="494"/>
      <c r="BC58" s="492"/>
      <c r="BD58" s="493"/>
      <c r="BE58" s="492"/>
      <c r="BF58" s="492"/>
      <c r="BG58" s="493"/>
      <c r="BH58" s="493"/>
      <c r="BI58" s="494"/>
      <c r="BJ58" s="493"/>
      <c r="BK58" s="493"/>
      <c r="BL58" s="492"/>
      <c r="BM58" s="492"/>
      <c r="BN58" s="492"/>
      <c r="BO58" s="493"/>
      <c r="BP58" s="493"/>
      <c r="BQ58" s="1359"/>
      <c r="BR58" s="501"/>
    </row>
    <row r="59" spans="2:70" ht="13.5">
      <c r="B59" s="3">
        <v>13</v>
      </c>
      <c r="C59" s="4" t="s">
        <v>93</v>
      </c>
      <c r="D59" s="470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2"/>
      <c r="AJ59" s="471"/>
      <c r="AK59" s="471"/>
      <c r="AL59" s="471"/>
      <c r="AM59" s="472"/>
      <c r="AN59" s="471"/>
      <c r="AO59" s="471"/>
      <c r="AP59" s="471"/>
      <c r="AQ59" s="471"/>
      <c r="AR59" s="497"/>
      <c r="AS59" s="497"/>
      <c r="AT59" s="497"/>
      <c r="AU59" s="497"/>
      <c r="AV59" s="497"/>
      <c r="AW59" s="497"/>
      <c r="AX59" s="497"/>
      <c r="AY59" s="498"/>
      <c r="AZ59" s="498"/>
      <c r="BA59" s="497"/>
      <c r="BB59" s="499"/>
      <c r="BC59" s="498"/>
      <c r="BD59" s="497"/>
      <c r="BE59" s="498"/>
      <c r="BF59" s="498"/>
      <c r="BG59" s="497"/>
      <c r="BH59" s="497"/>
      <c r="BI59" s="499"/>
      <c r="BJ59" s="497"/>
      <c r="BK59" s="497"/>
      <c r="BL59" s="498"/>
      <c r="BM59" s="498"/>
      <c r="BN59" s="498"/>
      <c r="BO59" s="497"/>
      <c r="BP59" s="497"/>
      <c r="BQ59" s="1360"/>
      <c r="BR59" s="501"/>
    </row>
    <row r="60" spans="2:70" ht="13.5">
      <c r="B60" s="9"/>
      <c r="C60" s="5" t="s">
        <v>23</v>
      </c>
      <c r="D60" s="473" t="s">
        <v>133</v>
      </c>
      <c r="E60" s="474" t="s">
        <v>133</v>
      </c>
      <c r="F60" s="474" t="s">
        <v>133</v>
      </c>
      <c r="G60" s="475"/>
      <c r="H60" s="475"/>
      <c r="I60" s="474" t="s">
        <v>133</v>
      </c>
      <c r="J60" s="474" t="s">
        <v>133</v>
      </c>
      <c r="K60" s="474" t="s">
        <v>133</v>
      </c>
      <c r="L60" s="474" t="s">
        <v>133</v>
      </c>
      <c r="M60" s="474" t="s">
        <v>133</v>
      </c>
      <c r="N60" s="474" t="s">
        <v>133</v>
      </c>
      <c r="O60" s="474" t="s">
        <v>133</v>
      </c>
      <c r="P60" s="474" t="s">
        <v>133</v>
      </c>
      <c r="Q60" s="474" t="s">
        <v>133</v>
      </c>
      <c r="R60" s="474" t="s">
        <v>133</v>
      </c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6"/>
      <c r="AJ60" s="475"/>
      <c r="AK60" s="475"/>
      <c r="AL60" s="475"/>
      <c r="AM60" s="476"/>
      <c r="AN60" s="475"/>
      <c r="AO60" s="475"/>
      <c r="AP60" s="475"/>
      <c r="AQ60" s="475"/>
      <c r="AR60" s="476"/>
      <c r="AS60" s="476"/>
      <c r="AT60" s="476"/>
      <c r="AU60" s="476"/>
      <c r="AV60" s="476"/>
      <c r="AW60" s="476"/>
      <c r="AX60" s="476"/>
      <c r="AY60" s="477"/>
      <c r="AZ60" s="477"/>
      <c r="BA60" s="478"/>
      <c r="BB60" s="479"/>
      <c r="BC60" s="477"/>
      <c r="BD60" s="478"/>
      <c r="BE60" s="477"/>
      <c r="BF60" s="477"/>
      <c r="BG60" s="478"/>
      <c r="BH60" s="478"/>
      <c r="BI60" s="479"/>
      <c r="BJ60" s="478"/>
      <c r="BK60" s="478"/>
      <c r="BL60" s="477"/>
      <c r="BM60" s="477"/>
      <c r="BN60" s="477"/>
      <c r="BO60" s="478"/>
      <c r="BP60" s="478"/>
      <c r="BQ60" s="1357"/>
      <c r="BR60" s="501"/>
    </row>
    <row r="61" spans="2:70" ht="14.25" thickBot="1">
      <c r="B61" s="13"/>
      <c r="C61" s="506" t="s">
        <v>53</v>
      </c>
      <c r="D61" s="520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8" t="s">
        <v>133</v>
      </c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10"/>
      <c r="AJ61" s="509"/>
      <c r="AK61" s="509"/>
      <c r="AL61" s="509"/>
      <c r="AM61" s="510"/>
      <c r="AN61" s="509"/>
      <c r="AO61" s="509"/>
      <c r="AP61" s="509"/>
      <c r="AQ61" s="509"/>
      <c r="AR61" s="510"/>
      <c r="AS61" s="510"/>
      <c r="AT61" s="510"/>
      <c r="AU61" s="510"/>
      <c r="AV61" s="510"/>
      <c r="AW61" s="510"/>
      <c r="AX61" s="510"/>
      <c r="AY61" s="513"/>
      <c r="AZ61" s="513"/>
      <c r="BA61" s="511"/>
      <c r="BB61" s="512"/>
      <c r="BC61" s="513"/>
      <c r="BD61" s="511"/>
      <c r="BE61" s="513"/>
      <c r="BF61" s="513"/>
      <c r="BG61" s="511"/>
      <c r="BH61" s="511"/>
      <c r="BI61" s="512"/>
      <c r="BJ61" s="511"/>
      <c r="BK61" s="511"/>
      <c r="BL61" s="513"/>
      <c r="BM61" s="513"/>
      <c r="BN61" s="513"/>
      <c r="BO61" s="511"/>
      <c r="BP61" s="511"/>
      <c r="BQ61" s="1361"/>
      <c r="BR61" s="501"/>
    </row>
    <row r="62" spans="2:70" ht="13.5">
      <c r="B62" s="39">
        <v>1</v>
      </c>
      <c r="C62" s="40" t="s">
        <v>94</v>
      </c>
      <c r="D62" s="521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40"/>
      <c r="AJ62" s="523"/>
      <c r="AK62" s="523"/>
      <c r="AL62" s="523"/>
      <c r="AM62" s="524"/>
      <c r="AN62" s="523"/>
      <c r="AO62" s="523"/>
      <c r="AP62" s="523"/>
      <c r="AQ62" s="523"/>
      <c r="AR62" s="524"/>
      <c r="AS62" s="524"/>
      <c r="AT62" s="524"/>
      <c r="AU62" s="524"/>
      <c r="AV62" s="524"/>
      <c r="AW62" s="524"/>
      <c r="AX62" s="524"/>
      <c r="AY62" s="523"/>
      <c r="AZ62" s="523"/>
      <c r="BA62" s="524"/>
      <c r="BB62" s="525"/>
      <c r="BC62" s="523"/>
      <c r="BD62" s="524"/>
      <c r="BE62" s="523"/>
      <c r="BF62" s="523"/>
      <c r="BG62" s="524"/>
      <c r="BH62" s="524"/>
      <c r="BI62" s="525"/>
      <c r="BJ62" s="524"/>
      <c r="BK62" s="524"/>
      <c r="BL62" s="523"/>
      <c r="BM62" s="523"/>
      <c r="BN62" s="523"/>
      <c r="BO62" s="524"/>
      <c r="BP62" s="524"/>
      <c r="BQ62" s="1364"/>
      <c r="BR62" s="501"/>
    </row>
    <row r="63" spans="2:70" ht="13.5">
      <c r="B63" s="11"/>
      <c r="C63" s="5" t="s">
        <v>29</v>
      </c>
      <c r="D63" s="473" t="s">
        <v>133</v>
      </c>
      <c r="E63" s="474" t="s">
        <v>133</v>
      </c>
      <c r="F63" s="474" t="s">
        <v>133</v>
      </c>
      <c r="G63" s="474" t="s">
        <v>133</v>
      </c>
      <c r="H63" s="474" t="s">
        <v>133</v>
      </c>
      <c r="I63" s="474" t="s">
        <v>133</v>
      </c>
      <c r="J63" s="474" t="s">
        <v>133</v>
      </c>
      <c r="K63" s="474" t="s">
        <v>133</v>
      </c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6"/>
      <c r="AJ63" s="475"/>
      <c r="AK63" s="475"/>
      <c r="AL63" s="475"/>
      <c r="AM63" s="476"/>
      <c r="AN63" s="475"/>
      <c r="AO63" s="475"/>
      <c r="AP63" s="475"/>
      <c r="AQ63" s="475"/>
      <c r="AR63" s="476"/>
      <c r="AS63" s="476"/>
      <c r="AT63" s="476"/>
      <c r="AU63" s="476"/>
      <c r="AV63" s="476"/>
      <c r="AW63" s="476"/>
      <c r="AX63" s="476"/>
      <c r="AY63" s="477"/>
      <c r="AZ63" s="477"/>
      <c r="BA63" s="478"/>
      <c r="BB63" s="479"/>
      <c r="BC63" s="477"/>
      <c r="BD63" s="478"/>
      <c r="BE63" s="477"/>
      <c r="BF63" s="477"/>
      <c r="BG63" s="478"/>
      <c r="BH63" s="478"/>
      <c r="BI63" s="479"/>
      <c r="BJ63" s="478"/>
      <c r="BK63" s="478"/>
      <c r="BL63" s="477"/>
      <c r="BM63" s="477"/>
      <c r="BN63" s="477"/>
      <c r="BO63" s="478"/>
      <c r="BP63" s="478"/>
      <c r="BQ63" s="1357"/>
      <c r="BR63" s="501"/>
    </row>
    <row r="64" spans="2:70" ht="13.5">
      <c r="B64" s="13"/>
      <c r="C64" s="7" t="s">
        <v>30</v>
      </c>
      <c r="D64" s="480" t="s">
        <v>133</v>
      </c>
      <c r="E64" s="487" t="s">
        <v>133</v>
      </c>
      <c r="F64" s="487" t="s">
        <v>133</v>
      </c>
      <c r="G64" s="487" t="s">
        <v>133</v>
      </c>
      <c r="H64" s="487" t="s">
        <v>133</v>
      </c>
      <c r="I64" s="481"/>
      <c r="J64" s="481"/>
      <c r="K64" s="481"/>
      <c r="L64" s="481"/>
      <c r="M64" s="487" t="s">
        <v>133</v>
      </c>
      <c r="N64" s="487" t="s">
        <v>133</v>
      </c>
      <c r="O64" s="487" t="s">
        <v>133</v>
      </c>
      <c r="P64" s="487" t="s">
        <v>133</v>
      </c>
      <c r="Q64" s="487" t="s">
        <v>133</v>
      </c>
      <c r="R64" s="481"/>
      <c r="S64" s="481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2"/>
      <c r="AJ64" s="481"/>
      <c r="AK64" s="481"/>
      <c r="AL64" s="481"/>
      <c r="AM64" s="482"/>
      <c r="AN64" s="481"/>
      <c r="AO64" s="481"/>
      <c r="AP64" s="481"/>
      <c r="AQ64" s="481"/>
      <c r="AR64" s="482"/>
      <c r="AS64" s="482"/>
      <c r="AT64" s="482"/>
      <c r="AU64" s="482"/>
      <c r="AV64" s="482"/>
      <c r="AW64" s="482"/>
      <c r="AX64" s="482"/>
      <c r="AY64" s="483"/>
      <c r="AZ64" s="483"/>
      <c r="BA64" s="484"/>
      <c r="BB64" s="485"/>
      <c r="BC64" s="483"/>
      <c r="BD64" s="484"/>
      <c r="BE64" s="483"/>
      <c r="BF64" s="483"/>
      <c r="BG64" s="484"/>
      <c r="BH64" s="484"/>
      <c r="BI64" s="485"/>
      <c r="BJ64" s="484"/>
      <c r="BK64" s="484"/>
      <c r="BL64" s="483"/>
      <c r="BM64" s="483"/>
      <c r="BN64" s="483"/>
      <c r="BO64" s="484"/>
      <c r="BP64" s="484"/>
      <c r="BQ64" s="1358"/>
      <c r="BR64" s="501"/>
    </row>
    <row r="65" spans="2:70" ht="13.5">
      <c r="B65" s="13"/>
      <c r="C65" s="7" t="s">
        <v>31</v>
      </c>
      <c r="D65" s="486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2"/>
      <c r="AJ65" s="481"/>
      <c r="AK65" s="481"/>
      <c r="AL65" s="481"/>
      <c r="AM65" s="482"/>
      <c r="AN65" s="481"/>
      <c r="AO65" s="481"/>
      <c r="AP65" s="481"/>
      <c r="AQ65" s="481"/>
      <c r="AR65" s="482"/>
      <c r="AS65" s="482"/>
      <c r="AT65" s="482"/>
      <c r="AU65" s="482"/>
      <c r="AV65" s="482"/>
      <c r="AW65" s="482"/>
      <c r="AX65" s="482"/>
      <c r="AY65" s="483"/>
      <c r="AZ65" s="483"/>
      <c r="BA65" s="484"/>
      <c r="BB65" s="485"/>
      <c r="BC65" s="483"/>
      <c r="BD65" s="484"/>
      <c r="BE65" s="483"/>
      <c r="BF65" s="483"/>
      <c r="BG65" s="484"/>
      <c r="BH65" s="484"/>
      <c r="BI65" s="485"/>
      <c r="BJ65" s="484"/>
      <c r="BK65" s="484"/>
      <c r="BL65" s="483"/>
      <c r="BM65" s="483"/>
      <c r="BN65" s="483"/>
      <c r="BO65" s="484"/>
      <c r="BP65" s="484"/>
      <c r="BQ65" s="1358"/>
      <c r="BR65" s="501"/>
    </row>
    <row r="66" spans="2:70" ht="13.5">
      <c r="B66" s="10"/>
      <c r="C66" s="8" t="s">
        <v>32</v>
      </c>
      <c r="D66" s="50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1"/>
      <c r="AJ66" s="490"/>
      <c r="AK66" s="490"/>
      <c r="AL66" s="490"/>
      <c r="AM66" s="491"/>
      <c r="AN66" s="490"/>
      <c r="AO66" s="490"/>
      <c r="AP66" s="490"/>
      <c r="AQ66" s="490"/>
      <c r="AR66" s="491"/>
      <c r="AS66" s="491"/>
      <c r="AT66" s="491"/>
      <c r="AU66" s="491"/>
      <c r="AV66" s="491"/>
      <c r="AW66" s="491"/>
      <c r="AX66" s="491"/>
      <c r="AY66" s="492"/>
      <c r="AZ66" s="492"/>
      <c r="BA66" s="493"/>
      <c r="BB66" s="494"/>
      <c r="BC66" s="492"/>
      <c r="BD66" s="493"/>
      <c r="BE66" s="492"/>
      <c r="BF66" s="492"/>
      <c r="BG66" s="493"/>
      <c r="BH66" s="493"/>
      <c r="BI66" s="494"/>
      <c r="BJ66" s="493"/>
      <c r="BK66" s="493"/>
      <c r="BL66" s="492"/>
      <c r="BM66" s="492"/>
      <c r="BN66" s="492"/>
      <c r="BO66" s="493"/>
      <c r="BP66" s="493"/>
      <c r="BQ66" s="1359"/>
      <c r="BR66" s="501"/>
    </row>
    <row r="67" spans="2:70" ht="13.5">
      <c r="B67" s="3">
        <v>2</v>
      </c>
      <c r="C67" s="4" t="s">
        <v>33</v>
      </c>
      <c r="D67" s="470"/>
      <c r="E67" s="471"/>
      <c r="F67" s="471"/>
      <c r="G67" s="471"/>
      <c r="H67" s="471"/>
      <c r="I67" s="471"/>
      <c r="J67" s="496" t="s">
        <v>133</v>
      </c>
      <c r="K67" s="471"/>
      <c r="L67" s="471"/>
      <c r="M67" s="471"/>
      <c r="N67" s="471"/>
      <c r="O67" s="471"/>
      <c r="P67" s="471"/>
      <c r="Q67" s="496" t="s">
        <v>133</v>
      </c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2"/>
      <c r="AJ67" s="471"/>
      <c r="AK67" s="471"/>
      <c r="AL67" s="471"/>
      <c r="AM67" s="472"/>
      <c r="AN67" s="471"/>
      <c r="AO67" s="471"/>
      <c r="AP67" s="471"/>
      <c r="AQ67" s="471"/>
      <c r="AR67" s="497"/>
      <c r="AS67" s="497"/>
      <c r="AT67" s="497"/>
      <c r="AU67" s="497"/>
      <c r="AV67" s="497"/>
      <c r="AW67" s="497"/>
      <c r="AX67" s="497"/>
      <c r="AY67" s="498"/>
      <c r="AZ67" s="498"/>
      <c r="BA67" s="497"/>
      <c r="BB67" s="499"/>
      <c r="BC67" s="498"/>
      <c r="BD67" s="497"/>
      <c r="BE67" s="498"/>
      <c r="BF67" s="498"/>
      <c r="BG67" s="497"/>
      <c r="BH67" s="497"/>
      <c r="BI67" s="499"/>
      <c r="BJ67" s="497"/>
      <c r="BK67" s="497"/>
      <c r="BL67" s="498"/>
      <c r="BM67" s="498"/>
      <c r="BN67" s="498"/>
      <c r="BO67" s="497"/>
      <c r="BP67" s="497"/>
      <c r="BQ67" s="1360"/>
      <c r="BR67" s="501"/>
    </row>
    <row r="68" spans="2:70" ht="13.5">
      <c r="B68" s="3">
        <v>3</v>
      </c>
      <c r="C68" s="4" t="s">
        <v>42</v>
      </c>
      <c r="D68" s="495" t="s">
        <v>133</v>
      </c>
      <c r="E68" s="496" t="s">
        <v>133</v>
      </c>
      <c r="F68" s="496" t="s">
        <v>133</v>
      </c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2"/>
      <c r="AJ68" s="471"/>
      <c r="AK68" s="471"/>
      <c r="AL68" s="471"/>
      <c r="AM68" s="472"/>
      <c r="AN68" s="471"/>
      <c r="AO68" s="471"/>
      <c r="AP68" s="471"/>
      <c r="AQ68" s="471"/>
      <c r="AR68" s="497"/>
      <c r="AS68" s="497"/>
      <c r="AT68" s="497"/>
      <c r="AU68" s="497"/>
      <c r="AV68" s="497"/>
      <c r="AW68" s="497"/>
      <c r="AX68" s="497"/>
      <c r="AY68" s="498"/>
      <c r="AZ68" s="498"/>
      <c r="BA68" s="497"/>
      <c r="BB68" s="499"/>
      <c r="BC68" s="498"/>
      <c r="BD68" s="497"/>
      <c r="BE68" s="498"/>
      <c r="BF68" s="498"/>
      <c r="BG68" s="497"/>
      <c r="BH68" s="497"/>
      <c r="BI68" s="499"/>
      <c r="BJ68" s="497"/>
      <c r="BK68" s="497"/>
      <c r="BL68" s="498"/>
      <c r="BM68" s="498"/>
      <c r="BN68" s="498"/>
      <c r="BO68" s="497"/>
      <c r="BP68" s="497"/>
      <c r="BQ68" s="1360"/>
      <c r="BR68" s="501"/>
    </row>
    <row r="69" spans="2:70" ht="13.5">
      <c r="B69" s="3">
        <v>4</v>
      </c>
      <c r="C69" s="4" t="s">
        <v>44</v>
      </c>
      <c r="D69" s="470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2"/>
      <c r="AJ69" s="471"/>
      <c r="AK69" s="471"/>
      <c r="AL69" s="471"/>
      <c r="AM69" s="472"/>
      <c r="AN69" s="471"/>
      <c r="AO69" s="471"/>
      <c r="AP69" s="471"/>
      <c r="AQ69" s="471"/>
      <c r="AR69" s="497"/>
      <c r="AS69" s="497"/>
      <c r="AT69" s="497"/>
      <c r="AU69" s="497"/>
      <c r="AV69" s="497"/>
      <c r="AW69" s="497"/>
      <c r="AX69" s="497"/>
      <c r="AY69" s="498"/>
      <c r="AZ69" s="498"/>
      <c r="BA69" s="497"/>
      <c r="BB69" s="499"/>
      <c r="BC69" s="498"/>
      <c r="BD69" s="497"/>
      <c r="BE69" s="498"/>
      <c r="BF69" s="498"/>
      <c r="BG69" s="497"/>
      <c r="BH69" s="497"/>
      <c r="BI69" s="499"/>
      <c r="BJ69" s="497"/>
      <c r="BK69" s="497"/>
      <c r="BL69" s="498"/>
      <c r="BM69" s="498"/>
      <c r="BN69" s="498"/>
      <c r="BO69" s="497"/>
      <c r="BP69" s="497"/>
      <c r="BQ69" s="1360"/>
      <c r="BR69" s="501"/>
    </row>
    <row r="70" spans="2:70" ht="13.5">
      <c r="B70" s="3">
        <v>5</v>
      </c>
      <c r="C70" s="4" t="s">
        <v>45</v>
      </c>
      <c r="D70" s="495" t="s">
        <v>133</v>
      </c>
      <c r="E70" s="471"/>
      <c r="F70" s="471"/>
      <c r="G70" s="471"/>
      <c r="H70" s="471"/>
      <c r="I70" s="471"/>
      <c r="J70" s="471"/>
      <c r="K70" s="471"/>
      <c r="L70" s="471"/>
      <c r="M70" s="496" t="s">
        <v>133</v>
      </c>
      <c r="N70" s="471"/>
      <c r="O70" s="471"/>
      <c r="P70" s="471"/>
      <c r="Q70" s="496" t="s">
        <v>133</v>
      </c>
      <c r="R70" s="496" t="s">
        <v>133</v>
      </c>
      <c r="S70" s="496" t="s">
        <v>133</v>
      </c>
      <c r="T70" s="471"/>
      <c r="U70" s="496" t="s">
        <v>133</v>
      </c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2"/>
      <c r="AJ70" s="471"/>
      <c r="AK70" s="471"/>
      <c r="AL70" s="471"/>
      <c r="AM70" s="472"/>
      <c r="AN70" s="471"/>
      <c r="AO70" s="471"/>
      <c r="AP70" s="471"/>
      <c r="AQ70" s="471"/>
      <c r="AR70" s="497"/>
      <c r="AS70" s="497"/>
      <c r="AT70" s="497"/>
      <c r="AU70" s="497"/>
      <c r="AV70" s="497"/>
      <c r="AW70" s="497"/>
      <c r="AX70" s="497"/>
      <c r="AY70" s="498"/>
      <c r="AZ70" s="498"/>
      <c r="BA70" s="497"/>
      <c r="BB70" s="499"/>
      <c r="BC70" s="498"/>
      <c r="BD70" s="497"/>
      <c r="BE70" s="498"/>
      <c r="BF70" s="498"/>
      <c r="BG70" s="497"/>
      <c r="BH70" s="497"/>
      <c r="BI70" s="499"/>
      <c r="BJ70" s="497"/>
      <c r="BK70" s="497"/>
      <c r="BL70" s="498"/>
      <c r="BM70" s="498"/>
      <c r="BN70" s="498"/>
      <c r="BO70" s="497"/>
      <c r="BP70" s="497"/>
      <c r="BQ70" s="1360"/>
      <c r="BR70" s="501"/>
    </row>
    <row r="71" spans="2:70" ht="14.25" thickBot="1">
      <c r="B71" s="32">
        <v>6</v>
      </c>
      <c r="C71" s="33" t="s">
        <v>64</v>
      </c>
      <c r="D71" s="526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8"/>
      <c r="AJ71" s="527"/>
      <c r="AK71" s="527"/>
      <c r="AL71" s="527"/>
      <c r="AM71" s="528"/>
      <c r="AN71" s="527"/>
      <c r="AO71" s="527"/>
      <c r="AP71" s="527"/>
      <c r="AQ71" s="527"/>
      <c r="AR71" s="528"/>
      <c r="AS71" s="528"/>
      <c r="AT71" s="528"/>
      <c r="AU71" s="528"/>
      <c r="AV71" s="528"/>
      <c r="AW71" s="528"/>
      <c r="AX71" s="528"/>
      <c r="AY71" s="527"/>
      <c r="AZ71" s="527"/>
      <c r="BA71" s="528"/>
      <c r="BB71" s="526"/>
      <c r="BC71" s="527"/>
      <c r="BD71" s="528"/>
      <c r="BE71" s="527"/>
      <c r="BF71" s="527"/>
      <c r="BG71" s="528"/>
      <c r="BH71" s="528"/>
      <c r="BI71" s="526"/>
      <c r="BJ71" s="528"/>
      <c r="BK71" s="528"/>
      <c r="BL71" s="527"/>
      <c r="BM71" s="527"/>
      <c r="BN71" s="527"/>
      <c r="BO71" s="528"/>
      <c r="BP71" s="528"/>
      <c r="BQ71" s="1365"/>
      <c r="BR71" s="501"/>
    </row>
    <row r="72" spans="2:70" ht="14.25" thickBot="1">
      <c r="B72" s="102"/>
      <c r="C72" s="90"/>
      <c r="D72" s="529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1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2"/>
      <c r="AJ72" s="530"/>
      <c r="AK72" s="530"/>
      <c r="AL72" s="530"/>
      <c r="AM72" s="532"/>
      <c r="AN72" s="530"/>
      <c r="AO72" s="530"/>
      <c r="AP72" s="530"/>
      <c r="AQ72" s="530"/>
      <c r="AR72" s="532"/>
      <c r="AS72" s="532"/>
      <c r="AT72" s="532"/>
      <c r="AU72" s="532"/>
      <c r="AV72" s="532"/>
      <c r="AW72" s="532"/>
      <c r="AX72" s="532"/>
      <c r="AY72" s="530"/>
      <c r="AZ72" s="530"/>
      <c r="BA72" s="532"/>
      <c r="BB72" s="529"/>
      <c r="BC72" s="530"/>
      <c r="BD72" s="532"/>
      <c r="BE72" s="530"/>
      <c r="BF72" s="530"/>
      <c r="BG72" s="532"/>
      <c r="BH72" s="532"/>
      <c r="BI72" s="529"/>
      <c r="BJ72" s="532"/>
      <c r="BK72" s="532"/>
      <c r="BL72" s="530"/>
      <c r="BM72" s="530"/>
      <c r="BN72" s="530"/>
      <c r="BO72" s="532"/>
      <c r="BP72" s="532"/>
      <c r="BQ72" s="1366"/>
      <c r="BR72" s="501"/>
    </row>
    <row r="73" spans="2:70" ht="14.25" thickBot="1">
      <c r="B73" s="533"/>
      <c r="C73" s="534" t="s">
        <v>136</v>
      </c>
      <c r="D73" s="465">
        <v>7</v>
      </c>
      <c r="E73" s="466">
        <v>7</v>
      </c>
      <c r="F73" s="466">
        <v>6</v>
      </c>
      <c r="G73" s="466">
        <v>5</v>
      </c>
      <c r="H73" s="466">
        <v>5</v>
      </c>
      <c r="I73" s="466">
        <v>6</v>
      </c>
      <c r="J73" s="466">
        <v>6</v>
      </c>
      <c r="K73" s="466">
        <v>8</v>
      </c>
      <c r="L73" s="466">
        <v>7</v>
      </c>
      <c r="M73" s="466">
        <v>6</v>
      </c>
      <c r="N73" s="466">
        <v>5</v>
      </c>
      <c r="O73" s="466">
        <v>5</v>
      </c>
      <c r="P73" s="466">
        <v>4</v>
      </c>
      <c r="Q73" s="466">
        <v>3</v>
      </c>
      <c r="R73" s="466">
        <v>4</v>
      </c>
      <c r="S73" s="466">
        <v>3</v>
      </c>
      <c r="T73" s="466">
        <v>2</v>
      </c>
      <c r="U73" s="466">
        <v>3</v>
      </c>
      <c r="V73" s="466">
        <v>4</v>
      </c>
      <c r="W73" s="466">
        <v>3</v>
      </c>
      <c r="X73" s="466">
        <v>2</v>
      </c>
      <c r="Y73" s="466">
        <v>1</v>
      </c>
      <c r="Z73" s="466">
        <v>1</v>
      </c>
      <c r="AA73" s="466">
        <v>1</v>
      </c>
      <c r="AB73" s="466">
        <v>1</v>
      </c>
      <c r="AC73" s="466">
        <v>1</v>
      </c>
      <c r="AD73" s="466">
        <v>1</v>
      </c>
      <c r="AE73" s="466">
        <v>1</v>
      </c>
      <c r="AF73" s="466">
        <v>2</v>
      </c>
      <c r="AG73" s="466">
        <v>2</v>
      </c>
      <c r="AH73" s="466">
        <v>1</v>
      </c>
      <c r="AI73" s="537">
        <v>1</v>
      </c>
      <c r="AJ73" s="468">
        <v>0</v>
      </c>
      <c r="AK73" s="468">
        <v>0</v>
      </c>
      <c r="AL73" s="468">
        <v>0</v>
      </c>
      <c r="AM73" s="467">
        <v>0</v>
      </c>
      <c r="AN73" s="468">
        <v>0</v>
      </c>
      <c r="AO73" s="468">
        <v>0</v>
      </c>
      <c r="AP73" s="468">
        <v>0</v>
      </c>
      <c r="AQ73" s="468">
        <v>0</v>
      </c>
      <c r="AR73" s="467">
        <v>0</v>
      </c>
      <c r="AS73" s="467">
        <v>0</v>
      </c>
      <c r="AT73" s="467">
        <v>0</v>
      </c>
      <c r="AU73" s="467">
        <v>0</v>
      </c>
      <c r="AV73" s="467">
        <v>0</v>
      </c>
      <c r="AW73" s="467">
        <v>1</v>
      </c>
      <c r="AX73" s="467">
        <v>0</v>
      </c>
      <c r="AY73" s="468">
        <v>0</v>
      </c>
      <c r="AZ73" s="468">
        <v>0</v>
      </c>
      <c r="BA73" s="467">
        <v>0</v>
      </c>
      <c r="BB73" s="469">
        <v>0</v>
      </c>
      <c r="BC73" s="468">
        <v>0</v>
      </c>
      <c r="BD73" s="467">
        <v>0</v>
      </c>
      <c r="BE73" s="468">
        <v>0</v>
      </c>
      <c r="BF73" s="468">
        <v>0</v>
      </c>
      <c r="BG73" s="467">
        <v>0</v>
      </c>
      <c r="BH73" s="467">
        <v>0</v>
      </c>
      <c r="BI73" s="469">
        <v>0</v>
      </c>
      <c r="BJ73" s="467">
        <v>0</v>
      </c>
      <c r="BK73" s="467">
        <v>0</v>
      </c>
      <c r="BL73" s="468">
        <v>0</v>
      </c>
      <c r="BM73" s="468">
        <v>0</v>
      </c>
      <c r="BN73" s="468">
        <v>0</v>
      </c>
      <c r="BO73" s="467">
        <v>0</v>
      </c>
      <c r="BP73" s="467">
        <v>0</v>
      </c>
      <c r="BQ73" s="464">
        <v>0</v>
      </c>
      <c r="BR73" s="501"/>
    </row>
    <row r="74" spans="2:70" ht="14.25" thickBot="1">
      <c r="B74" s="533"/>
      <c r="C74" s="534" t="s">
        <v>71</v>
      </c>
      <c r="D74" s="465">
        <v>10</v>
      </c>
      <c r="E74" s="466">
        <v>10</v>
      </c>
      <c r="F74" s="466">
        <v>8</v>
      </c>
      <c r="G74" s="466">
        <v>7</v>
      </c>
      <c r="H74" s="466">
        <v>7</v>
      </c>
      <c r="I74" s="466">
        <v>3</v>
      </c>
      <c r="J74" s="466">
        <v>3</v>
      </c>
      <c r="K74" s="466">
        <v>3</v>
      </c>
      <c r="L74" s="466">
        <v>1</v>
      </c>
      <c r="M74" s="466">
        <v>3</v>
      </c>
      <c r="N74" s="466">
        <v>3</v>
      </c>
      <c r="O74" s="466">
        <v>1</v>
      </c>
      <c r="P74" s="466">
        <v>3</v>
      </c>
      <c r="Q74" s="466">
        <v>4</v>
      </c>
      <c r="R74" s="466">
        <v>2</v>
      </c>
      <c r="S74" s="466">
        <v>1</v>
      </c>
      <c r="T74" s="468">
        <v>0</v>
      </c>
      <c r="U74" s="466">
        <v>1</v>
      </c>
      <c r="V74" s="466">
        <v>2</v>
      </c>
      <c r="W74" s="468">
        <v>0</v>
      </c>
      <c r="X74" s="468">
        <v>0</v>
      </c>
      <c r="Y74" s="468">
        <v>0</v>
      </c>
      <c r="Z74" s="468">
        <v>0</v>
      </c>
      <c r="AA74" s="468">
        <v>0</v>
      </c>
      <c r="AB74" s="468">
        <v>0</v>
      </c>
      <c r="AC74" s="468">
        <v>0</v>
      </c>
      <c r="AD74" s="468">
        <v>0</v>
      </c>
      <c r="AE74" s="468">
        <v>0</v>
      </c>
      <c r="AF74" s="468">
        <v>0</v>
      </c>
      <c r="AG74" s="468">
        <v>0</v>
      </c>
      <c r="AH74" s="468">
        <v>0</v>
      </c>
      <c r="AI74" s="467">
        <v>0</v>
      </c>
      <c r="AJ74" s="468">
        <v>0</v>
      </c>
      <c r="AK74" s="468">
        <v>0</v>
      </c>
      <c r="AL74" s="468">
        <v>0</v>
      </c>
      <c r="AM74" s="467">
        <v>0</v>
      </c>
      <c r="AN74" s="468">
        <v>0</v>
      </c>
      <c r="AO74" s="468">
        <v>0</v>
      </c>
      <c r="AP74" s="468">
        <v>0</v>
      </c>
      <c r="AQ74" s="468">
        <v>0</v>
      </c>
      <c r="AR74" s="467">
        <v>0</v>
      </c>
      <c r="AS74" s="467">
        <v>0</v>
      </c>
      <c r="AT74" s="467">
        <v>0</v>
      </c>
      <c r="AU74" s="467">
        <v>0</v>
      </c>
      <c r="AV74" s="467">
        <v>0</v>
      </c>
      <c r="AW74" s="467">
        <v>1</v>
      </c>
      <c r="AX74" s="467">
        <v>0</v>
      </c>
      <c r="AY74" s="468">
        <v>0</v>
      </c>
      <c r="AZ74" s="468">
        <v>0</v>
      </c>
      <c r="BA74" s="467">
        <v>0</v>
      </c>
      <c r="BB74" s="469">
        <v>0</v>
      </c>
      <c r="BC74" s="468">
        <v>0</v>
      </c>
      <c r="BD74" s="467">
        <v>0</v>
      </c>
      <c r="BE74" s="468">
        <v>0</v>
      </c>
      <c r="BF74" s="468">
        <v>0</v>
      </c>
      <c r="BG74" s="467">
        <v>0</v>
      </c>
      <c r="BH74" s="467">
        <v>0</v>
      </c>
      <c r="BI74" s="469">
        <v>0</v>
      </c>
      <c r="BJ74" s="467">
        <v>0</v>
      </c>
      <c r="BK74" s="467">
        <v>0</v>
      </c>
      <c r="BL74" s="468">
        <v>0</v>
      </c>
      <c r="BM74" s="468">
        <v>0</v>
      </c>
      <c r="BN74" s="468">
        <v>0</v>
      </c>
      <c r="BO74" s="467">
        <v>0</v>
      </c>
      <c r="BP74" s="467">
        <v>0</v>
      </c>
      <c r="BQ74" s="464">
        <v>0</v>
      </c>
      <c r="BR74" s="501"/>
    </row>
    <row r="75" spans="2:70" ht="14.25" thickBot="1">
      <c r="B75" s="533"/>
      <c r="C75" s="534"/>
      <c r="D75" s="465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8"/>
      <c r="U75" s="466"/>
      <c r="V75" s="466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7"/>
      <c r="AJ75" s="468"/>
      <c r="AK75" s="468"/>
      <c r="AL75" s="468"/>
      <c r="AM75" s="467"/>
      <c r="AN75" s="468"/>
      <c r="AO75" s="468"/>
      <c r="AP75" s="468"/>
      <c r="AQ75" s="468"/>
      <c r="AR75" s="467"/>
      <c r="AS75" s="467"/>
      <c r="AT75" s="467"/>
      <c r="AU75" s="467"/>
      <c r="AV75" s="467"/>
      <c r="AW75" s="467"/>
      <c r="AX75" s="467"/>
      <c r="AY75" s="468"/>
      <c r="AZ75" s="468"/>
      <c r="BA75" s="467"/>
      <c r="BB75" s="469"/>
      <c r="BC75" s="468"/>
      <c r="BD75" s="467"/>
      <c r="BE75" s="468"/>
      <c r="BF75" s="468"/>
      <c r="BG75" s="467"/>
      <c r="BH75" s="467"/>
      <c r="BI75" s="469"/>
      <c r="BJ75" s="467"/>
      <c r="BK75" s="467"/>
      <c r="BL75" s="468"/>
      <c r="BM75" s="468"/>
      <c r="BN75" s="468"/>
      <c r="BO75" s="467"/>
      <c r="BP75" s="467"/>
      <c r="BQ75" s="464"/>
      <c r="BR75" s="501"/>
    </row>
    <row r="76" spans="2:70" ht="14.25" thickBot="1">
      <c r="B76" s="533"/>
      <c r="C76" s="534" t="s">
        <v>72</v>
      </c>
      <c r="D76" s="465">
        <v>17</v>
      </c>
      <c r="E76" s="466">
        <v>17</v>
      </c>
      <c r="F76" s="466">
        <v>14</v>
      </c>
      <c r="G76" s="466">
        <v>12</v>
      </c>
      <c r="H76" s="466">
        <v>12</v>
      </c>
      <c r="I76" s="466">
        <v>10</v>
      </c>
      <c r="J76" s="466">
        <v>9</v>
      </c>
      <c r="K76" s="466">
        <v>11</v>
      </c>
      <c r="L76" s="466">
        <v>8</v>
      </c>
      <c r="M76" s="466">
        <v>9</v>
      </c>
      <c r="N76" s="466">
        <v>8</v>
      </c>
      <c r="O76" s="466">
        <v>6</v>
      </c>
      <c r="P76" s="466">
        <v>7</v>
      </c>
      <c r="Q76" s="466">
        <v>7</v>
      </c>
      <c r="R76" s="466">
        <v>6</v>
      </c>
      <c r="S76" s="466">
        <v>4</v>
      </c>
      <c r="T76" s="466">
        <v>2</v>
      </c>
      <c r="U76" s="466">
        <v>4</v>
      </c>
      <c r="V76" s="466">
        <v>6</v>
      </c>
      <c r="W76" s="466">
        <v>3</v>
      </c>
      <c r="X76" s="466">
        <v>2</v>
      </c>
      <c r="Y76" s="466">
        <v>1</v>
      </c>
      <c r="Z76" s="466">
        <v>1</v>
      </c>
      <c r="AA76" s="466">
        <v>1</v>
      </c>
      <c r="AB76" s="466">
        <v>1</v>
      </c>
      <c r="AC76" s="466">
        <v>1</v>
      </c>
      <c r="AD76" s="466">
        <v>1</v>
      </c>
      <c r="AE76" s="466">
        <v>1</v>
      </c>
      <c r="AF76" s="466">
        <v>2</v>
      </c>
      <c r="AG76" s="466">
        <v>2</v>
      </c>
      <c r="AH76" s="466">
        <v>1</v>
      </c>
      <c r="AI76" s="537">
        <v>1</v>
      </c>
      <c r="AJ76" s="468">
        <v>0</v>
      </c>
      <c r="AK76" s="468">
        <v>0</v>
      </c>
      <c r="AL76" s="468">
        <v>0</v>
      </c>
      <c r="AM76" s="467">
        <v>0</v>
      </c>
      <c r="AN76" s="468">
        <v>0</v>
      </c>
      <c r="AO76" s="468">
        <v>0</v>
      </c>
      <c r="AP76" s="468">
        <v>0</v>
      </c>
      <c r="AQ76" s="468">
        <v>0</v>
      </c>
      <c r="AR76" s="467">
        <v>0</v>
      </c>
      <c r="AS76" s="467">
        <v>0</v>
      </c>
      <c r="AT76" s="467">
        <v>0</v>
      </c>
      <c r="AU76" s="467">
        <v>0</v>
      </c>
      <c r="AV76" s="467">
        <v>0</v>
      </c>
      <c r="AW76" s="467">
        <v>2</v>
      </c>
      <c r="AX76" s="467">
        <v>0</v>
      </c>
      <c r="AY76" s="468">
        <v>0</v>
      </c>
      <c r="AZ76" s="468">
        <v>0</v>
      </c>
      <c r="BA76" s="467">
        <v>0</v>
      </c>
      <c r="BB76" s="469">
        <v>0</v>
      </c>
      <c r="BC76" s="468">
        <v>0</v>
      </c>
      <c r="BD76" s="467">
        <v>0</v>
      </c>
      <c r="BE76" s="468">
        <v>0</v>
      </c>
      <c r="BF76" s="468">
        <v>0</v>
      </c>
      <c r="BG76" s="467">
        <v>0</v>
      </c>
      <c r="BH76" s="467">
        <v>0</v>
      </c>
      <c r="BI76" s="469">
        <v>0</v>
      </c>
      <c r="BJ76" s="467">
        <v>0</v>
      </c>
      <c r="BK76" s="467">
        <v>0</v>
      </c>
      <c r="BL76" s="468">
        <v>0</v>
      </c>
      <c r="BM76" s="468">
        <v>0</v>
      </c>
      <c r="BN76" s="468">
        <v>0</v>
      </c>
      <c r="BO76" s="467">
        <v>0</v>
      </c>
      <c r="BP76" s="467">
        <v>0</v>
      </c>
      <c r="BQ76" s="464">
        <v>0</v>
      </c>
      <c r="BR76" s="501"/>
    </row>
    <row r="77" spans="2:70" ht="14.25"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535"/>
      <c r="AQ77" s="535"/>
      <c r="AR77" s="535"/>
      <c r="AS77" s="535"/>
      <c r="AT77" s="535"/>
      <c r="AU77" s="535"/>
      <c r="AV77" s="535"/>
      <c r="AW77" s="535"/>
      <c r="AX77" s="535"/>
      <c r="AY77" s="536"/>
      <c r="AZ77" s="536"/>
      <c r="BA77" s="536"/>
      <c r="BB77" s="536"/>
      <c r="BC77" s="536"/>
      <c r="BD77" s="536"/>
      <c r="BE77" s="536"/>
      <c r="BF77" s="536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ht="14.25">
      <c r="B78" s="535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/>
      <c r="AA78" s="535"/>
      <c r="AB78" s="535"/>
      <c r="AC78" s="535"/>
      <c r="AD78" s="535"/>
      <c r="AE78" s="535"/>
      <c r="AF78" s="535"/>
      <c r="AG78" s="535"/>
      <c r="AH78" s="535"/>
      <c r="AI78" s="535"/>
      <c r="AJ78" s="535"/>
      <c r="AK78" s="535"/>
      <c r="AL78" s="535"/>
      <c r="AM78" s="535"/>
      <c r="AN78" s="535"/>
      <c r="AO78" s="535"/>
      <c r="AP78" s="535"/>
      <c r="AQ78" s="535"/>
      <c r="AR78" s="535"/>
      <c r="AS78" s="535"/>
      <c r="AT78" s="535"/>
      <c r="AU78" s="535"/>
      <c r="AV78" s="535"/>
      <c r="AW78" s="535"/>
      <c r="AX78" s="535"/>
      <c r="AY78" s="536"/>
      <c r="AZ78" s="536"/>
      <c r="BA78" s="536"/>
      <c r="BB78" s="536"/>
      <c r="BC78" s="536"/>
      <c r="BD78" s="536"/>
      <c r="BE78" s="536"/>
      <c r="BF78" s="536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ht="14.25"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5"/>
      <c r="AC79" s="535"/>
      <c r="AD79" s="535"/>
      <c r="AE79" s="535"/>
      <c r="AF79" s="535"/>
      <c r="AG79" s="535"/>
      <c r="AH79" s="535"/>
      <c r="AI79" s="535"/>
      <c r="AJ79" s="535"/>
      <c r="AK79" s="535"/>
      <c r="AL79" s="535"/>
      <c r="AM79" s="535"/>
      <c r="AN79" s="535"/>
      <c r="AO79" s="535"/>
      <c r="AP79" s="535"/>
      <c r="AQ79" s="535"/>
      <c r="AR79" s="535"/>
      <c r="AS79" s="535"/>
      <c r="AT79" s="535"/>
      <c r="AU79" s="535"/>
      <c r="AV79" s="535"/>
      <c r="AW79" s="535"/>
      <c r="AX79" s="535"/>
      <c r="AY79" s="536"/>
      <c r="AZ79" s="536"/>
      <c r="BA79" s="536"/>
      <c r="BB79" s="536"/>
      <c r="BC79" s="536"/>
      <c r="BD79" s="536"/>
      <c r="BE79" s="536"/>
      <c r="BF79" s="536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ht="14.25"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/>
      <c r="AA80" s="535"/>
      <c r="AB80" s="535"/>
      <c r="AC80" s="535"/>
      <c r="AD80" s="535"/>
      <c r="AE80" s="535"/>
      <c r="AF80" s="535"/>
      <c r="AG80" s="535"/>
      <c r="AH80" s="535"/>
      <c r="AI80" s="535"/>
      <c r="AJ80" s="535"/>
      <c r="AK80" s="535"/>
      <c r="AL80" s="535"/>
      <c r="AM80" s="535"/>
      <c r="AN80" s="535"/>
      <c r="AO80" s="535"/>
      <c r="AP80" s="535"/>
      <c r="AQ80" s="535"/>
      <c r="AR80" s="535"/>
      <c r="AS80" s="535"/>
      <c r="AT80" s="535"/>
      <c r="AU80" s="535"/>
      <c r="AV80" s="535"/>
      <c r="AW80" s="535"/>
      <c r="AX80" s="535"/>
      <c r="AY80" s="536"/>
      <c r="AZ80" s="536"/>
      <c r="BA80" s="536"/>
      <c r="BB80" s="536"/>
      <c r="BC80" s="536"/>
      <c r="BD80" s="536"/>
      <c r="BE80" s="536"/>
      <c r="BF80" s="536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ht="14.25">
      <c r="B81" s="535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/>
      <c r="AA81" s="535"/>
      <c r="AB81" s="535"/>
      <c r="AC81" s="535"/>
      <c r="AD81" s="535"/>
      <c r="AE81" s="535"/>
      <c r="AF81" s="535"/>
      <c r="AG81" s="535"/>
      <c r="AH81" s="535"/>
      <c r="AI81" s="535"/>
      <c r="AJ81" s="535"/>
      <c r="AK81" s="535"/>
      <c r="AL81" s="535"/>
      <c r="AM81" s="535"/>
      <c r="AN81" s="535"/>
      <c r="AO81" s="535"/>
      <c r="AP81" s="535"/>
      <c r="AQ81" s="535"/>
      <c r="AR81" s="535"/>
      <c r="AS81" s="535"/>
      <c r="AT81" s="535"/>
      <c r="AU81" s="535"/>
      <c r="AV81" s="535"/>
      <c r="AW81" s="535"/>
      <c r="AX81" s="535"/>
      <c r="AY81" s="536"/>
      <c r="AZ81" s="536"/>
      <c r="BA81" s="536"/>
      <c r="BB81" s="536"/>
      <c r="BC81" s="536"/>
      <c r="BD81" s="536"/>
      <c r="BE81" s="536"/>
      <c r="BF81" s="536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ht="14.25">
      <c r="B82" s="535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5"/>
      <c r="AK82" s="535"/>
      <c r="AL82" s="535"/>
      <c r="AM82" s="535"/>
      <c r="AN82" s="535"/>
      <c r="AO82" s="535"/>
      <c r="AP82" s="535"/>
      <c r="AQ82" s="535"/>
      <c r="AR82" s="535"/>
      <c r="AS82" s="535"/>
      <c r="AT82" s="535"/>
      <c r="AU82" s="535"/>
      <c r="AV82" s="535"/>
      <c r="AW82" s="535"/>
      <c r="AX82" s="535"/>
      <c r="AY82" s="536"/>
      <c r="AZ82" s="536"/>
      <c r="BA82" s="536"/>
      <c r="BB82" s="536"/>
      <c r="BC82" s="536"/>
      <c r="BD82" s="536"/>
      <c r="BE82" s="536"/>
      <c r="BF82" s="536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ht="14.25">
      <c r="B83" s="535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  <c r="AA83" s="535"/>
      <c r="AB83" s="535"/>
      <c r="AC83" s="535"/>
      <c r="AD83" s="535"/>
      <c r="AE83" s="535"/>
      <c r="AF83" s="535"/>
      <c r="AG83" s="535"/>
      <c r="AH83" s="535"/>
      <c r="AI83" s="535"/>
      <c r="AJ83" s="535"/>
      <c r="AK83" s="535"/>
      <c r="AL83" s="535"/>
      <c r="AM83" s="535"/>
      <c r="AN83" s="535"/>
      <c r="AO83" s="535"/>
      <c r="AP83" s="535"/>
      <c r="AQ83" s="535"/>
      <c r="AR83" s="535"/>
      <c r="AS83" s="535"/>
      <c r="AT83" s="535"/>
      <c r="AU83" s="535"/>
      <c r="AV83" s="535"/>
      <c r="AW83" s="535"/>
      <c r="AX83" s="535"/>
      <c r="AY83" s="536"/>
      <c r="AZ83" s="536"/>
      <c r="BA83" s="536"/>
      <c r="BB83" s="536"/>
      <c r="BC83" s="536"/>
      <c r="BD83" s="536"/>
      <c r="BE83" s="536"/>
      <c r="BF83" s="536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ht="14.25">
      <c r="B84" s="535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/>
      <c r="AA84" s="535"/>
      <c r="AB84" s="535"/>
      <c r="AC84" s="535"/>
      <c r="AD84" s="535"/>
      <c r="AE84" s="535"/>
      <c r="AF84" s="535"/>
      <c r="AG84" s="535"/>
      <c r="AH84" s="535"/>
      <c r="AI84" s="535"/>
      <c r="AJ84" s="535"/>
      <c r="AK84" s="535"/>
      <c r="AL84" s="535"/>
      <c r="AM84" s="535"/>
      <c r="AN84" s="535"/>
      <c r="AO84" s="535"/>
      <c r="AP84" s="535"/>
      <c r="AQ84" s="535"/>
      <c r="AR84" s="535"/>
      <c r="AS84" s="535"/>
      <c r="AT84" s="535"/>
      <c r="AU84" s="535"/>
      <c r="AV84" s="535"/>
      <c r="AW84" s="535"/>
      <c r="AX84" s="535"/>
      <c r="AY84" s="536"/>
      <c r="AZ84" s="536"/>
      <c r="BA84" s="536"/>
      <c r="BB84" s="536"/>
      <c r="BC84" s="536"/>
      <c r="BD84" s="536"/>
      <c r="BE84" s="536"/>
      <c r="BF84" s="536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ht="14.25"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/>
      <c r="AA85" s="535"/>
      <c r="AB85" s="535"/>
      <c r="AC85" s="535"/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535"/>
      <c r="AS85" s="535"/>
      <c r="AT85" s="535"/>
      <c r="AU85" s="535"/>
      <c r="AV85" s="535"/>
      <c r="AW85" s="535"/>
      <c r="AX85" s="535"/>
      <c r="AY85" s="536"/>
      <c r="AZ85" s="536"/>
      <c r="BA85" s="536"/>
      <c r="BB85" s="536"/>
      <c r="BC85" s="536"/>
      <c r="BD85" s="536"/>
      <c r="BE85" s="536"/>
      <c r="BF85" s="536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ht="14.25"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5"/>
      <c r="AN86" s="535"/>
      <c r="AO86" s="535"/>
      <c r="AP86" s="535"/>
      <c r="AQ86" s="535"/>
      <c r="AR86" s="535"/>
      <c r="AS86" s="535"/>
      <c r="AT86" s="535"/>
      <c r="AU86" s="535"/>
      <c r="AV86" s="535"/>
      <c r="AW86" s="535"/>
      <c r="AX86" s="535"/>
      <c r="AY86" s="536"/>
      <c r="AZ86" s="536"/>
      <c r="BA86" s="536"/>
      <c r="BB86" s="536"/>
      <c r="BC86" s="536"/>
      <c r="BD86" s="536"/>
      <c r="BE86" s="536"/>
      <c r="BF86" s="536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ht="14.25">
      <c r="B87" s="535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/>
      <c r="AA87" s="535"/>
      <c r="AB87" s="535"/>
      <c r="AC87" s="535"/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35"/>
      <c r="AU87" s="535"/>
      <c r="AV87" s="535"/>
      <c r="AW87" s="535"/>
      <c r="AX87" s="535"/>
      <c r="AY87" s="536"/>
      <c r="AZ87" s="536"/>
      <c r="BA87" s="536"/>
      <c r="BB87" s="536"/>
      <c r="BC87" s="536"/>
      <c r="BD87" s="536"/>
      <c r="BE87" s="536"/>
      <c r="BF87" s="536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ht="14.25"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5"/>
      <c r="AK88" s="535"/>
      <c r="AL88" s="535"/>
      <c r="AM88" s="535"/>
      <c r="AN88" s="535"/>
      <c r="AO88" s="535"/>
      <c r="AP88" s="535"/>
      <c r="AQ88" s="535"/>
      <c r="AR88" s="535"/>
      <c r="AS88" s="535"/>
      <c r="AT88" s="535"/>
      <c r="AU88" s="535"/>
      <c r="AV88" s="535"/>
      <c r="AW88" s="535"/>
      <c r="AX88" s="535"/>
      <c r="AY88" s="536"/>
      <c r="AZ88" s="536"/>
      <c r="BA88" s="536"/>
      <c r="BB88" s="536"/>
      <c r="BC88" s="536"/>
      <c r="BD88" s="536"/>
      <c r="BE88" s="536"/>
      <c r="BF88" s="536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ht="14.25">
      <c r="B89" s="535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6"/>
      <c r="AZ89" s="536"/>
      <c r="BA89" s="536"/>
      <c r="BB89" s="536"/>
      <c r="BC89" s="536"/>
      <c r="BD89" s="536"/>
      <c r="BE89" s="536"/>
      <c r="BF89" s="536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ht="14.25">
      <c r="B90" s="535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535"/>
      <c r="AL90" s="535"/>
      <c r="AM90" s="535"/>
      <c r="AN90" s="535"/>
      <c r="AO90" s="535"/>
      <c r="AP90" s="535"/>
      <c r="AQ90" s="535"/>
      <c r="AR90" s="535"/>
      <c r="AS90" s="535"/>
      <c r="AT90" s="535"/>
      <c r="AU90" s="535"/>
      <c r="AV90" s="535"/>
      <c r="AW90" s="535"/>
      <c r="AX90" s="535"/>
      <c r="AY90" s="536"/>
      <c r="AZ90" s="536"/>
      <c r="BA90" s="536"/>
      <c r="BB90" s="536"/>
      <c r="BC90" s="536"/>
      <c r="BD90" s="536"/>
      <c r="BE90" s="536"/>
      <c r="BF90" s="536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ht="14.25">
      <c r="B91" s="535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6"/>
      <c r="AZ91" s="536"/>
      <c r="BA91" s="536"/>
      <c r="BB91" s="536"/>
      <c r="BC91" s="536"/>
      <c r="BD91" s="536"/>
      <c r="BE91" s="536"/>
      <c r="BF91" s="536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58" ht="13.5">
      <c r="B92" s="535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35"/>
      <c r="AU92" s="535"/>
      <c r="AV92" s="535"/>
      <c r="AW92" s="535"/>
      <c r="AX92" s="535"/>
      <c r="AY92" s="536"/>
      <c r="AZ92" s="536"/>
      <c r="BA92" s="536"/>
      <c r="BB92" s="536"/>
      <c r="BC92" s="536"/>
      <c r="BD92" s="536"/>
      <c r="BE92" s="536"/>
      <c r="BF92" s="536"/>
    </row>
    <row r="93" spans="2:58" ht="13.5"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535"/>
      <c r="AL93" s="535"/>
      <c r="AM93" s="535"/>
      <c r="AN93" s="535"/>
      <c r="AO93" s="535"/>
      <c r="AP93" s="535"/>
      <c r="AQ93" s="535"/>
      <c r="AR93" s="535"/>
      <c r="AS93" s="535"/>
      <c r="AT93" s="535"/>
      <c r="AU93" s="535"/>
      <c r="AV93" s="535"/>
      <c r="AW93" s="535"/>
      <c r="AX93" s="535"/>
      <c r="AY93" s="536"/>
      <c r="AZ93" s="536"/>
      <c r="BA93" s="536"/>
      <c r="BB93" s="536"/>
      <c r="BC93" s="536"/>
      <c r="BD93" s="536"/>
      <c r="BE93" s="536"/>
      <c r="BF93" s="536"/>
    </row>
    <row r="94" spans="2:58" ht="13.5"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  <c r="AT94" s="535"/>
      <c r="AU94" s="535"/>
      <c r="AV94" s="535"/>
      <c r="AW94" s="535"/>
      <c r="AX94" s="535"/>
      <c r="AY94" s="536"/>
      <c r="AZ94" s="536"/>
      <c r="BA94" s="536"/>
      <c r="BB94" s="536"/>
      <c r="BC94" s="536"/>
      <c r="BD94" s="536"/>
      <c r="BE94" s="536"/>
      <c r="BF94" s="536"/>
    </row>
    <row r="95" spans="2:58" ht="13.5"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535"/>
      <c r="AL95" s="535"/>
      <c r="AM95" s="535"/>
      <c r="AN95" s="535"/>
      <c r="AO95" s="535"/>
      <c r="AP95" s="535"/>
      <c r="AQ95" s="535"/>
      <c r="AR95" s="535"/>
      <c r="AS95" s="535"/>
      <c r="AT95" s="535"/>
      <c r="AU95" s="535"/>
      <c r="AV95" s="535"/>
      <c r="AW95" s="535"/>
      <c r="AX95" s="535"/>
      <c r="AY95" s="536"/>
      <c r="AZ95" s="536"/>
      <c r="BA95" s="536"/>
      <c r="BB95" s="536"/>
      <c r="BC95" s="536"/>
      <c r="BD95" s="536"/>
      <c r="BE95" s="536"/>
      <c r="BF95" s="536"/>
    </row>
    <row r="96" spans="2:58" ht="13.5"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  <c r="AK96" s="535"/>
      <c r="AL96" s="535"/>
      <c r="AM96" s="535"/>
      <c r="AN96" s="535"/>
      <c r="AO96" s="535"/>
      <c r="AP96" s="535"/>
      <c r="AQ96" s="535"/>
      <c r="AR96" s="535"/>
      <c r="AS96" s="535"/>
      <c r="AT96" s="535"/>
      <c r="AU96" s="535"/>
      <c r="AV96" s="535"/>
      <c r="AW96" s="535"/>
      <c r="AX96" s="535"/>
      <c r="AY96" s="536"/>
      <c r="AZ96" s="536"/>
      <c r="BA96" s="536"/>
      <c r="BB96" s="536"/>
      <c r="BC96" s="536"/>
      <c r="BD96" s="536"/>
      <c r="BE96" s="536"/>
      <c r="BF96" s="536"/>
    </row>
    <row r="97" spans="2:58" ht="13.5"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  <c r="AF97" s="535"/>
      <c r="AG97" s="535"/>
      <c r="AH97" s="535"/>
      <c r="AI97" s="535"/>
      <c r="AJ97" s="535"/>
      <c r="AK97" s="535"/>
      <c r="AL97" s="535"/>
      <c r="AM97" s="535"/>
      <c r="AN97" s="535"/>
      <c r="AO97" s="535"/>
      <c r="AP97" s="535"/>
      <c r="AQ97" s="535"/>
      <c r="AR97" s="535"/>
      <c r="AS97" s="535"/>
      <c r="AT97" s="535"/>
      <c r="AU97" s="535"/>
      <c r="AV97" s="535"/>
      <c r="AW97" s="535"/>
      <c r="AX97" s="535"/>
      <c r="AY97" s="536"/>
      <c r="AZ97" s="536"/>
      <c r="BA97" s="536"/>
      <c r="BB97" s="536"/>
      <c r="BC97" s="536"/>
      <c r="BD97" s="536"/>
      <c r="BE97" s="536"/>
      <c r="BF97" s="536"/>
    </row>
    <row r="98" spans="2:58" ht="13.5"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6"/>
      <c r="AZ98" s="536"/>
      <c r="BA98" s="536"/>
      <c r="BB98" s="536"/>
      <c r="BC98" s="536"/>
      <c r="BD98" s="536"/>
      <c r="BE98" s="536"/>
      <c r="BF98" s="536"/>
    </row>
    <row r="99" spans="2:58" ht="13.5"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35"/>
      <c r="Z99" s="535"/>
      <c r="AA99" s="535"/>
      <c r="AB99" s="535"/>
      <c r="AC99" s="535"/>
      <c r="AD99" s="535"/>
      <c r="AE99" s="535"/>
      <c r="AF99" s="535"/>
      <c r="AG99" s="535"/>
      <c r="AH99" s="535"/>
      <c r="AI99" s="535"/>
      <c r="AJ99" s="535"/>
      <c r="AK99" s="535"/>
      <c r="AL99" s="535"/>
      <c r="AM99" s="535"/>
      <c r="AN99" s="535"/>
      <c r="AO99" s="535"/>
      <c r="AP99" s="535"/>
      <c r="AQ99" s="535"/>
      <c r="AR99" s="535"/>
      <c r="AS99" s="535"/>
      <c r="AT99" s="535"/>
      <c r="AU99" s="535"/>
      <c r="AV99" s="535"/>
      <c r="AW99" s="535"/>
      <c r="AX99" s="535"/>
      <c r="AY99" s="536"/>
      <c r="AZ99" s="536"/>
      <c r="BA99" s="536"/>
      <c r="BB99" s="536"/>
      <c r="BC99" s="536"/>
      <c r="BD99" s="536"/>
      <c r="BE99" s="536"/>
      <c r="BF99" s="536"/>
    </row>
    <row r="100" spans="2:58" ht="13.5"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5"/>
      <c r="AD100" s="535"/>
      <c r="AE100" s="535"/>
      <c r="AF100" s="535"/>
      <c r="AG100" s="535"/>
      <c r="AH100" s="535"/>
      <c r="AI100" s="535"/>
      <c r="AJ100" s="535"/>
      <c r="AK100" s="535"/>
      <c r="AL100" s="535"/>
      <c r="AM100" s="535"/>
      <c r="AN100" s="535"/>
      <c r="AO100" s="535"/>
      <c r="AP100" s="535"/>
      <c r="AQ100" s="535"/>
      <c r="AR100" s="535"/>
      <c r="AS100" s="535"/>
      <c r="AT100" s="535"/>
      <c r="AU100" s="535"/>
      <c r="AV100" s="535"/>
      <c r="AW100" s="535"/>
      <c r="AX100" s="535"/>
      <c r="AY100" s="536"/>
      <c r="AZ100" s="536"/>
      <c r="BA100" s="536"/>
      <c r="BB100" s="536"/>
      <c r="BC100" s="536"/>
      <c r="BD100" s="536"/>
      <c r="BE100" s="536"/>
      <c r="BF100" s="536"/>
    </row>
    <row r="101" spans="2:58" ht="13.5"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35"/>
      <c r="X101" s="535"/>
      <c r="Y101" s="535"/>
      <c r="Z101" s="535"/>
      <c r="AA101" s="535"/>
      <c r="AB101" s="535"/>
      <c r="AC101" s="535"/>
      <c r="AD101" s="535"/>
      <c r="AE101" s="535"/>
      <c r="AF101" s="535"/>
      <c r="AG101" s="535"/>
      <c r="AH101" s="535"/>
      <c r="AI101" s="535"/>
      <c r="AJ101" s="535"/>
      <c r="AK101" s="535"/>
      <c r="AL101" s="535"/>
      <c r="AM101" s="535"/>
      <c r="AN101" s="535"/>
      <c r="AO101" s="535"/>
      <c r="AP101" s="535"/>
      <c r="AQ101" s="535"/>
      <c r="AR101" s="535"/>
      <c r="AS101" s="535"/>
      <c r="AT101" s="535"/>
      <c r="AU101" s="535"/>
      <c r="AV101" s="535"/>
      <c r="AW101" s="535"/>
      <c r="AX101" s="535"/>
      <c r="AY101" s="536"/>
      <c r="AZ101" s="536"/>
      <c r="BA101" s="536"/>
      <c r="BB101" s="536"/>
      <c r="BC101" s="536"/>
      <c r="BD101" s="536"/>
      <c r="BE101" s="536"/>
      <c r="BF101" s="536"/>
    </row>
    <row r="102" spans="2:58" ht="13.5">
      <c r="B102" s="535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AQ102" s="535"/>
      <c r="AR102" s="535"/>
      <c r="AS102" s="535"/>
      <c r="AT102" s="535"/>
      <c r="AU102" s="535"/>
      <c r="AV102" s="535"/>
      <c r="AW102" s="535"/>
      <c r="AX102" s="535"/>
      <c r="AY102" s="536"/>
      <c r="AZ102" s="536"/>
      <c r="BA102" s="536"/>
      <c r="BB102" s="536"/>
      <c r="BC102" s="536"/>
      <c r="BD102" s="536"/>
      <c r="BE102" s="536"/>
      <c r="BF102" s="536"/>
    </row>
    <row r="103" spans="2:58" ht="13.5"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5"/>
      <c r="AS103" s="535"/>
      <c r="AT103" s="535"/>
      <c r="AU103" s="535"/>
      <c r="AV103" s="535"/>
      <c r="AW103" s="535"/>
      <c r="AX103" s="535"/>
      <c r="AY103" s="536"/>
      <c r="AZ103" s="536"/>
      <c r="BA103" s="536"/>
      <c r="BB103" s="536"/>
      <c r="BC103" s="536"/>
      <c r="BD103" s="536"/>
      <c r="BE103" s="536"/>
      <c r="BF103" s="536"/>
    </row>
    <row r="104" spans="2:58" ht="13.5"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35"/>
      <c r="AO104" s="535"/>
      <c r="AP104" s="535"/>
      <c r="AQ104" s="535"/>
      <c r="AR104" s="535"/>
      <c r="AS104" s="535"/>
      <c r="AT104" s="535"/>
      <c r="AU104" s="535"/>
      <c r="AV104" s="535"/>
      <c r="AW104" s="535"/>
      <c r="AX104" s="535"/>
      <c r="AY104" s="536"/>
      <c r="AZ104" s="536"/>
      <c r="BA104" s="536"/>
      <c r="BB104" s="536"/>
      <c r="BC104" s="536"/>
      <c r="BD104" s="536"/>
      <c r="BE104" s="536"/>
      <c r="BF104" s="536"/>
    </row>
    <row r="105" spans="2:58" ht="13.5">
      <c r="B105" s="535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/>
      <c r="AA105" s="535"/>
      <c r="AB105" s="535"/>
      <c r="AC105" s="535"/>
      <c r="AD105" s="535"/>
      <c r="AE105" s="535"/>
      <c r="AF105" s="535"/>
      <c r="AG105" s="535"/>
      <c r="AH105" s="535"/>
      <c r="AI105" s="535"/>
      <c r="AJ105" s="535"/>
      <c r="AK105" s="535"/>
      <c r="AL105" s="535"/>
      <c r="AM105" s="535"/>
      <c r="AN105" s="535"/>
      <c r="AO105" s="535"/>
      <c r="AP105" s="535"/>
      <c r="AQ105" s="535"/>
      <c r="AR105" s="535"/>
      <c r="AS105" s="535"/>
      <c r="AT105" s="535"/>
      <c r="AU105" s="535"/>
      <c r="AV105" s="535"/>
      <c r="AW105" s="535"/>
      <c r="AX105" s="535"/>
      <c r="AY105" s="536"/>
      <c r="AZ105" s="536"/>
      <c r="BA105" s="536"/>
      <c r="BB105" s="536"/>
      <c r="BC105" s="536"/>
      <c r="BD105" s="536"/>
      <c r="BE105" s="536"/>
      <c r="BF105" s="536"/>
    </row>
    <row r="106" spans="2:58" ht="13.5">
      <c r="B106" s="535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/>
      <c r="AA106" s="535"/>
      <c r="AB106" s="535"/>
      <c r="AC106" s="535"/>
      <c r="AD106" s="535"/>
      <c r="AE106" s="535"/>
      <c r="AF106" s="535"/>
      <c r="AG106" s="535"/>
      <c r="AH106" s="535"/>
      <c r="AI106" s="535"/>
      <c r="AJ106" s="535"/>
      <c r="AK106" s="535"/>
      <c r="AL106" s="535"/>
      <c r="AM106" s="535"/>
      <c r="AN106" s="535"/>
      <c r="AO106" s="535"/>
      <c r="AP106" s="535"/>
      <c r="AQ106" s="535"/>
      <c r="AR106" s="535"/>
      <c r="AS106" s="535"/>
      <c r="AT106" s="535"/>
      <c r="AU106" s="535"/>
      <c r="AV106" s="535"/>
      <c r="AW106" s="535"/>
      <c r="AX106" s="535"/>
      <c r="AY106" s="536"/>
      <c r="AZ106" s="536"/>
      <c r="BA106" s="536"/>
      <c r="BB106" s="536"/>
      <c r="BC106" s="536"/>
      <c r="BD106" s="536"/>
      <c r="BE106" s="536"/>
      <c r="BF106" s="536"/>
    </row>
    <row r="107" spans="2:58" ht="13.5">
      <c r="B107" s="535"/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35"/>
      <c r="Z107" s="535"/>
      <c r="AA107" s="535"/>
      <c r="AB107" s="535"/>
      <c r="AC107" s="535"/>
      <c r="AD107" s="535"/>
      <c r="AE107" s="535"/>
      <c r="AF107" s="535"/>
      <c r="AG107" s="535"/>
      <c r="AH107" s="535"/>
      <c r="AI107" s="535"/>
      <c r="AJ107" s="535"/>
      <c r="AK107" s="535"/>
      <c r="AL107" s="535"/>
      <c r="AM107" s="535"/>
      <c r="AN107" s="535"/>
      <c r="AO107" s="535"/>
      <c r="AP107" s="535"/>
      <c r="AQ107" s="535"/>
      <c r="AR107" s="535"/>
      <c r="AS107" s="535"/>
      <c r="AT107" s="535"/>
      <c r="AU107" s="535"/>
      <c r="AV107" s="535"/>
      <c r="AW107" s="535"/>
      <c r="AX107" s="535"/>
      <c r="AY107" s="536"/>
      <c r="AZ107" s="536"/>
      <c r="BA107" s="536"/>
      <c r="BB107" s="536"/>
      <c r="BC107" s="536"/>
      <c r="BD107" s="536"/>
      <c r="BE107" s="536"/>
      <c r="BF107" s="536"/>
    </row>
    <row r="108" spans="2:58" ht="13.5"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35"/>
      <c r="AF108" s="535"/>
      <c r="AG108" s="535"/>
      <c r="AH108" s="535"/>
      <c r="AI108" s="535"/>
      <c r="AJ108" s="535"/>
      <c r="AK108" s="535"/>
      <c r="AL108" s="535"/>
      <c r="AM108" s="535"/>
      <c r="AN108" s="535"/>
      <c r="AO108" s="535"/>
      <c r="AP108" s="535"/>
      <c r="AQ108" s="535"/>
      <c r="AR108" s="535"/>
      <c r="AS108" s="535"/>
      <c r="AT108" s="535"/>
      <c r="AU108" s="535"/>
      <c r="AV108" s="535"/>
      <c r="AW108" s="535"/>
      <c r="AX108" s="535"/>
      <c r="AY108" s="536"/>
      <c r="AZ108" s="536"/>
      <c r="BA108" s="536"/>
      <c r="BB108" s="536"/>
      <c r="BC108" s="536"/>
      <c r="BD108" s="536"/>
      <c r="BE108" s="536"/>
      <c r="BF108" s="536"/>
    </row>
    <row r="109" spans="2:58" ht="13.5">
      <c r="B109" s="535"/>
      <c r="C109" s="535"/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  <c r="V109" s="535"/>
      <c r="W109" s="535"/>
      <c r="X109" s="535"/>
      <c r="Y109" s="535"/>
      <c r="Z109" s="535"/>
      <c r="AA109" s="535"/>
      <c r="AB109" s="535"/>
      <c r="AC109" s="535"/>
      <c r="AD109" s="535"/>
      <c r="AE109" s="535"/>
      <c r="AF109" s="535"/>
      <c r="AG109" s="535"/>
      <c r="AH109" s="535"/>
      <c r="AI109" s="535"/>
      <c r="AJ109" s="535"/>
      <c r="AK109" s="535"/>
      <c r="AL109" s="535"/>
      <c r="AM109" s="535"/>
      <c r="AN109" s="535"/>
      <c r="AO109" s="535"/>
      <c r="AP109" s="535"/>
      <c r="AQ109" s="535"/>
      <c r="AR109" s="535"/>
      <c r="AS109" s="535"/>
      <c r="AT109" s="535"/>
      <c r="AU109" s="535"/>
      <c r="AV109" s="535"/>
      <c r="AW109" s="535"/>
      <c r="AX109" s="535"/>
      <c r="AY109" s="536"/>
      <c r="AZ109" s="536"/>
      <c r="BA109" s="536"/>
      <c r="BB109" s="536"/>
      <c r="BC109" s="536"/>
      <c r="BD109" s="536"/>
      <c r="BE109" s="536"/>
      <c r="BF109" s="536"/>
    </row>
    <row r="110" spans="2:58" ht="13.5">
      <c r="B110" s="535"/>
      <c r="C110" s="535"/>
      <c r="D110" s="535"/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35"/>
      <c r="T110" s="535"/>
      <c r="U110" s="535"/>
      <c r="V110" s="535"/>
      <c r="W110" s="535"/>
      <c r="X110" s="535"/>
      <c r="Y110" s="535"/>
      <c r="Z110" s="535"/>
      <c r="AA110" s="535"/>
      <c r="AB110" s="535"/>
      <c r="AC110" s="535"/>
      <c r="AD110" s="535"/>
      <c r="AE110" s="535"/>
      <c r="AF110" s="535"/>
      <c r="AG110" s="535"/>
      <c r="AH110" s="535"/>
      <c r="AI110" s="535"/>
      <c r="AJ110" s="535"/>
      <c r="AK110" s="535"/>
      <c r="AL110" s="535"/>
      <c r="AM110" s="535"/>
      <c r="AN110" s="535"/>
      <c r="AO110" s="535"/>
      <c r="AP110" s="535"/>
      <c r="AQ110" s="535"/>
      <c r="AR110" s="535"/>
      <c r="AS110" s="535"/>
      <c r="AT110" s="535"/>
      <c r="AU110" s="535"/>
      <c r="AV110" s="535"/>
      <c r="AW110" s="535"/>
      <c r="AX110" s="535"/>
      <c r="AY110" s="536"/>
      <c r="AZ110" s="536"/>
      <c r="BA110" s="536"/>
      <c r="BB110" s="536"/>
      <c r="BC110" s="536"/>
      <c r="BD110" s="536"/>
      <c r="BE110" s="536"/>
      <c r="BF110" s="536"/>
    </row>
    <row r="111" spans="2:58" ht="13.5">
      <c r="B111" s="535"/>
      <c r="C111" s="535"/>
      <c r="D111" s="535"/>
      <c r="E111" s="535"/>
      <c r="F111" s="535"/>
      <c r="G111" s="535"/>
      <c r="H111" s="535"/>
      <c r="I111" s="535"/>
      <c r="J111" s="535"/>
      <c r="K111" s="535"/>
      <c r="L111" s="535"/>
      <c r="M111" s="535"/>
      <c r="N111" s="535"/>
      <c r="O111" s="535"/>
      <c r="P111" s="535"/>
      <c r="Q111" s="535"/>
      <c r="R111" s="535"/>
      <c r="S111" s="535"/>
      <c r="T111" s="535"/>
      <c r="U111" s="535"/>
      <c r="V111" s="535"/>
      <c r="W111" s="535"/>
      <c r="X111" s="535"/>
      <c r="Y111" s="535"/>
      <c r="Z111" s="535"/>
      <c r="AA111" s="535"/>
      <c r="AB111" s="535"/>
      <c r="AC111" s="535"/>
      <c r="AD111" s="535"/>
      <c r="AE111" s="535"/>
      <c r="AF111" s="535"/>
      <c r="AG111" s="535"/>
      <c r="AH111" s="535"/>
      <c r="AI111" s="535"/>
      <c r="AJ111" s="535"/>
      <c r="AK111" s="535"/>
      <c r="AL111" s="535"/>
      <c r="AM111" s="535"/>
      <c r="AN111" s="535"/>
      <c r="AO111" s="535"/>
      <c r="AP111" s="535"/>
      <c r="AQ111" s="535"/>
      <c r="AR111" s="535"/>
      <c r="AS111" s="535"/>
      <c r="AT111" s="535"/>
      <c r="AU111" s="535"/>
      <c r="AV111" s="535"/>
      <c r="AW111" s="535"/>
      <c r="AX111" s="535"/>
      <c r="AY111" s="536"/>
      <c r="AZ111" s="536"/>
      <c r="BA111" s="536"/>
      <c r="BB111" s="536"/>
      <c r="BC111" s="536"/>
      <c r="BD111" s="536"/>
      <c r="BE111" s="536"/>
      <c r="BF111" s="536"/>
    </row>
    <row r="112" spans="2:58" ht="13.5">
      <c r="B112" s="535"/>
      <c r="C112" s="535"/>
      <c r="D112" s="535"/>
      <c r="E112" s="535"/>
      <c r="F112" s="535"/>
      <c r="G112" s="535"/>
      <c r="H112" s="535"/>
      <c r="I112" s="535"/>
      <c r="J112" s="535"/>
      <c r="K112" s="535"/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35"/>
      <c r="X112" s="535"/>
      <c r="Y112" s="535"/>
      <c r="Z112" s="535"/>
      <c r="AA112" s="535"/>
      <c r="AB112" s="535"/>
      <c r="AC112" s="535"/>
      <c r="AD112" s="535"/>
      <c r="AE112" s="535"/>
      <c r="AF112" s="535"/>
      <c r="AG112" s="535"/>
      <c r="AH112" s="535"/>
      <c r="AI112" s="535"/>
      <c r="AJ112" s="535"/>
      <c r="AK112" s="535"/>
      <c r="AL112" s="535"/>
      <c r="AM112" s="535"/>
      <c r="AN112" s="535"/>
      <c r="AO112" s="535"/>
      <c r="AP112" s="535"/>
      <c r="AQ112" s="535"/>
      <c r="AR112" s="535"/>
      <c r="AS112" s="535"/>
      <c r="AT112" s="535"/>
      <c r="AU112" s="535"/>
      <c r="AV112" s="535"/>
      <c r="AW112" s="535"/>
      <c r="AX112" s="535"/>
      <c r="AY112" s="536"/>
      <c r="AZ112" s="536"/>
      <c r="BA112" s="536"/>
      <c r="BB112" s="536"/>
      <c r="BC112" s="536"/>
      <c r="BD112" s="536"/>
      <c r="BE112" s="536"/>
      <c r="BF112" s="536"/>
    </row>
    <row r="113" spans="2:58" ht="13.5">
      <c r="B113" s="535"/>
      <c r="C113" s="535"/>
      <c r="D113" s="535"/>
      <c r="E113" s="535"/>
      <c r="F113" s="535"/>
      <c r="G113" s="535"/>
      <c r="H113" s="535"/>
      <c r="I113" s="535"/>
      <c r="J113" s="535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/>
      <c r="AA113" s="535"/>
      <c r="AB113" s="535"/>
      <c r="AC113" s="535"/>
      <c r="AD113" s="535"/>
      <c r="AE113" s="535"/>
      <c r="AF113" s="535"/>
      <c r="AG113" s="535"/>
      <c r="AH113" s="535"/>
      <c r="AI113" s="535"/>
      <c r="AJ113" s="535"/>
      <c r="AK113" s="535"/>
      <c r="AL113" s="535"/>
      <c r="AM113" s="535"/>
      <c r="AN113" s="535"/>
      <c r="AO113" s="535"/>
      <c r="AP113" s="535"/>
      <c r="AQ113" s="535"/>
      <c r="AR113" s="535"/>
      <c r="AS113" s="535"/>
      <c r="AT113" s="535"/>
      <c r="AU113" s="535"/>
      <c r="AV113" s="535"/>
      <c r="AW113" s="535"/>
      <c r="AX113" s="535"/>
      <c r="AY113" s="536"/>
      <c r="AZ113" s="536"/>
      <c r="BA113" s="536"/>
      <c r="BB113" s="536"/>
      <c r="BC113" s="536"/>
      <c r="BD113" s="536"/>
      <c r="BE113" s="536"/>
      <c r="BF113" s="536"/>
    </row>
    <row r="114" spans="2:58" ht="13.5">
      <c r="B114" s="535"/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  <c r="AK114" s="535"/>
      <c r="AL114" s="535"/>
      <c r="AM114" s="535"/>
      <c r="AN114" s="535"/>
      <c r="AO114" s="535"/>
      <c r="AP114" s="535"/>
      <c r="AQ114" s="535"/>
      <c r="AR114" s="535"/>
      <c r="AS114" s="535"/>
      <c r="AT114" s="535"/>
      <c r="AU114" s="535"/>
      <c r="AV114" s="535"/>
      <c r="AW114" s="535"/>
      <c r="AX114" s="535"/>
      <c r="AY114" s="536"/>
      <c r="AZ114" s="536"/>
      <c r="BA114" s="536"/>
      <c r="BB114" s="536"/>
      <c r="BC114" s="536"/>
      <c r="BD114" s="536"/>
      <c r="BE114" s="536"/>
      <c r="BF114" s="536"/>
    </row>
    <row r="115" spans="2:58" ht="13.5"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  <c r="AC115" s="535"/>
      <c r="AD115" s="535"/>
      <c r="AE115" s="535"/>
      <c r="AF115" s="535"/>
      <c r="AG115" s="535"/>
      <c r="AH115" s="535"/>
      <c r="AI115" s="535"/>
      <c r="AJ115" s="535"/>
      <c r="AK115" s="535"/>
      <c r="AL115" s="535"/>
      <c r="AM115" s="535"/>
      <c r="AN115" s="535"/>
      <c r="AO115" s="535"/>
      <c r="AP115" s="535"/>
      <c r="AQ115" s="535"/>
      <c r="AR115" s="535"/>
      <c r="AS115" s="535"/>
      <c r="AT115" s="535"/>
      <c r="AU115" s="535"/>
      <c r="AV115" s="535"/>
      <c r="AW115" s="535"/>
      <c r="AX115" s="535"/>
      <c r="AY115" s="536"/>
      <c r="AZ115" s="536"/>
      <c r="BA115" s="536"/>
      <c r="BB115" s="536"/>
      <c r="BC115" s="536"/>
      <c r="BD115" s="536"/>
      <c r="BE115" s="536"/>
      <c r="BF115" s="536"/>
    </row>
    <row r="116" spans="2:58" ht="13.5">
      <c r="B116" s="535"/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/>
      <c r="AA116" s="535"/>
      <c r="AB116" s="535"/>
      <c r="AC116" s="535"/>
      <c r="AD116" s="535"/>
      <c r="AE116" s="535"/>
      <c r="AF116" s="535"/>
      <c r="AG116" s="535"/>
      <c r="AH116" s="535"/>
      <c r="AI116" s="535"/>
      <c r="AJ116" s="535"/>
      <c r="AK116" s="535"/>
      <c r="AL116" s="535"/>
      <c r="AM116" s="535"/>
      <c r="AN116" s="535"/>
      <c r="AO116" s="535"/>
      <c r="AP116" s="535"/>
      <c r="AQ116" s="535"/>
      <c r="AR116" s="535"/>
      <c r="AS116" s="535"/>
      <c r="AT116" s="535"/>
      <c r="AU116" s="535"/>
      <c r="AV116" s="535"/>
      <c r="AW116" s="535"/>
      <c r="AX116" s="535"/>
      <c r="AY116" s="536"/>
      <c r="AZ116" s="536"/>
      <c r="BA116" s="536"/>
      <c r="BB116" s="536"/>
      <c r="BC116" s="536"/>
      <c r="BD116" s="536"/>
      <c r="BE116" s="536"/>
      <c r="BF116" s="536"/>
    </row>
    <row r="117" spans="2:58" ht="13.5">
      <c r="B117" s="535"/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/>
      <c r="AA117" s="535"/>
      <c r="AB117" s="535"/>
      <c r="AC117" s="535"/>
      <c r="AD117" s="535"/>
      <c r="AE117" s="535"/>
      <c r="AF117" s="535"/>
      <c r="AG117" s="535"/>
      <c r="AH117" s="535"/>
      <c r="AI117" s="535"/>
      <c r="AJ117" s="535"/>
      <c r="AK117" s="535"/>
      <c r="AL117" s="535"/>
      <c r="AM117" s="535"/>
      <c r="AN117" s="535"/>
      <c r="AO117" s="535"/>
      <c r="AP117" s="535"/>
      <c r="AQ117" s="535"/>
      <c r="AR117" s="535"/>
      <c r="AS117" s="535"/>
      <c r="AT117" s="535"/>
      <c r="AU117" s="535"/>
      <c r="AV117" s="535"/>
      <c r="AW117" s="535"/>
      <c r="AX117" s="535"/>
      <c r="AY117" s="536"/>
      <c r="AZ117" s="536"/>
      <c r="BA117" s="536"/>
      <c r="BB117" s="536"/>
      <c r="BC117" s="536"/>
      <c r="BD117" s="536"/>
      <c r="BE117" s="536"/>
      <c r="BF117" s="536"/>
    </row>
    <row r="118" spans="2:58" ht="13.5"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535"/>
      <c r="AI118" s="535"/>
      <c r="AJ118" s="535"/>
      <c r="AK118" s="535"/>
      <c r="AL118" s="535"/>
      <c r="AM118" s="535"/>
      <c r="AN118" s="535"/>
      <c r="AO118" s="535"/>
      <c r="AP118" s="535"/>
      <c r="AQ118" s="535"/>
      <c r="AR118" s="535"/>
      <c r="AS118" s="535"/>
      <c r="AT118" s="535"/>
      <c r="AU118" s="535"/>
      <c r="AV118" s="535"/>
      <c r="AW118" s="535"/>
      <c r="AX118" s="535"/>
      <c r="AY118" s="536"/>
      <c r="AZ118" s="536"/>
      <c r="BA118" s="536"/>
      <c r="BB118" s="536"/>
      <c r="BC118" s="536"/>
      <c r="BD118" s="536"/>
      <c r="BE118" s="536"/>
      <c r="BF118" s="536"/>
    </row>
    <row r="119" spans="2:58" ht="13.5"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535"/>
      <c r="AI119" s="535"/>
      <c r="AJ119" s="535"/>
      <c r="AK119" s="535"/>
      <c r="AL119" s="535"/>
      <c r="AM119" s="535"/>
      <c r="AN119" s="535"/>
      <c r="AO119" s="535"/>
      <c r="AP119" s="535"/>
      <c r="AQ119" s="535"/>
      <c r="AR119" s="535"/>
      <c r="AS119" s="535"/>
      <c r="AT119" s="535"/>
      <c r="AU119" s="535"/>
      <c r="AV119" s="535"/>
      <c r="AW119" s="535"/>
      <c r="AX119" s="535"/>
      <c r="AY119" s="536"/>
      <c r="AZ119" s="536"/>
      <c r="BA119" s="536"/>
      <c r="BB119" s="536"/>
      <c r="BC119" s="536"/>
      <c r="BD119" s="536"/>
      <c r="BE119" s="536"/>
      <c r="BF119" s="536"/>
    </row>
    <row r="120" spans="2:58" ht="13.5">
      <c r="B120" s="535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5"/>
      <c r="AP120" s="535"/>
      <c r="AQ120" s="535"/>
      <c r="AR120" s="535"/>
      <c r="AS120" s="535"/>
      <c r="AT120" s="535"/>
      <c r="AU120" s="535"/>
      <c r="AV120" s="535"/>
      <c r="AW120" s="535"/>
      <c r="AX120" s="535"/>
      <c r="AY120" s="536"/>
      <c r="AZ120" s="536"/>
      <c r="BA120" s="536"/>
      <c r="BB120" s="536"/>
      <c r="BC120" s="536"/>
      <c r="BD120" s="536"/>
      <c r="BE120" s="536"/>
      <c r="BF120" s="536"/>
    </row>
    <row r="121" spans="2:58" ht="13.5"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/>
      <c r="AA121" s="535"/>
      <c r="AB121" s="535"/>
      <c r="AC121" s="535"/>
      <c r="AD121" s="535"/>
      <c r="AE121" s="535"/>
      <c r="AF121" s="535"/>
      <c r="AG121" s="535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6"/>
      <c r="AZ121" s="536"/>
      <c r="BA121" s="536"/>
      <c r="BB121" s="536"/>
      <c r="BC121" s="536"/>
      <c r="BD121" s="536"/>
      <c r="BE121" s="536"/>
      <c r="BF121" s="536"/>
    </row>
    <row r="122" spans="2:58" ht="13.5"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6"/>
      <c r="AZ122" s="536"/>
      <c r="BA122" s="536"/>
      <c r="BB122" s="536"/>
      <c r="BC122" s="536"/>
      <c r="BD122" s="536"/>
      <c r="BE122" s="536"/>
      <c r="BF122" s="53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0"/>
  <sheetViews>
    <sheetView view="pageBreakPreview" zoomScale="90" zoomScaleNormal="60" zoomScaleSheetLayoutView="90" zoomScalePageLayoutView="0" workbookViewId="0" topLeftCell="A1">
      <pane xSplit="3" ySplit="5" topLeftCell="K6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AH14" sqref="AH14"/>
    </sheetView>
  </sheetViews>
  <sheetFormatPr defaultColWidth="9.00390625" defaultRowHeight="13.5"/>
  <cols>
    <col min="1" max="1" width="3.00390625" style="0" customWidth="1"/>
    <col min="3" max="3" width="15.25390625" style="0" customWidth="1"/>
    <col min="4" max="4" width="8.875" style="0" customWidth="1"/>
    <col min="36" max="36" width="1.12109375" style="0" customWidth="1"/>
  </cols>
  <sheetData>
    <row r="1" spans="2:36" ht="18">
      <c r="B1" s="544" t="s">
        <v>137</v>
      </c>
      <c r="C1" s="5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8">
      <c r="B2" s="544"/>
      <c r="C2" s="5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5" thickBot="1">
      <c r="B3" s="1408"/>
      <c r="C3" s="1408"/>
      <c r="D3" s="1408"/>
      <c r="E3" s="1408"/>
      <c r="F3" s="1408"/>
      <c r="G3" s="1408"/>
      <c r="H3" s="1408"/>
      <c r="I3" s="546"/>
      <c r="J3" s="546"/>
      <c r="K3" s="546"/>
      <c r="L3" s="546"/>
      <c r="M3" s="546"/>
      <c r="N3" s="1399"/>
      <c r="O3" s="1400"/>
      <c r="P3" s="1399"/>
      <c r="Q3" s="1400"/>
      <c r="R3" s="1399"/>
      <c r="S3" s="1400"/>
      <c r="T3" s="1399"/>
      <c r="U3" s="1400"/>
      <c r="V3" s="1399"/>
      <c r="W3" s="1400"/>
      <c r="X3" s="1177"/>
      <c r="Y3" s="1177"/>
      <c r="Z3" s="1177"/>
      <c r="AA3" s="1177"/>
      <c r="AB3" s="1399"/>
      <c r="AC3" s="1400"/>
      <c r="AD3" s="1399"/>
      <c r="AE3" s="1400"/>
      <c r="AF3" s="1177"/>
      <c r="AG3" s="1177"/>
      <c r="AH3" s="1404" t="s">
        <v>138</v>
      </c>
      <c r="AI3" s="1405"/>
      <c r="AJ3" s="622"/>
    </row>
    <row r="4" spans="2:36" ht="14.25">
      <c r="B4" s="547"/>
      <c r="C4" s="548"/>
      <c r="D4" s="1412" t="s">
        <v>79</v>
      </c>
      <c r="E4" s="1409"/>
      <c r="F4" s="1406" t="s">
        <v>80</v>
      </c>
      <c r="G4" s="1409"/>
      <c r="H4" s="1410" t="s">
        <v>81</v>
      </c>
      <c r="I4" s="1409"/>
      <c r="J4" s="1410" t="s">
        <v>82</v>
      </c>
      <c r="K4" s="1409"/>
      <c r="L4" s="1410" t="s">
        <v>83</v>
      </c>
      <c r="M4" s="1411"/>
      <c r="N4" s="1410" t="s">
        <v>84</v>
      </c>
      <c r="O4" s="1411"/>
      <c r="P4" s="1410" t="s">
        <v>85</v>
      </c>
      <c r="Q4" s="1411"/>
      <c r="R4" s="1406" t="s">
        <v>86</v>
      </c>
      <c r="S4" s="1406"/>
      <c r="T4" s="1410" t="s">
        <v>87</v>
      </c>
      <c r="U4" s="1411"/>
      <c r="V4" s="1410" t="s">
        <v>88</v>
      </c>
      <c r="W4" s="1411"/>
      <c r="X4" s="1410" t="s">
        <v>226</v>
      </c>
      <c r="Y4" s="1411"/>
      <c r="Z4" s="1410" t="s">
        <v>237</v>
      </c>
      <c r="AA4" s="1411"/>
      <c r="AB4" s="1410" t="s">
        <v>240</v>
      </c>
      <c r="AC4" s="1411"/>
      <c r="AD4" s="1406" t="s">
        <v>246</v>
      </c>
      <c r="AE4" s="1411"/>
      <c r="AF4" s="1410" t="s">
        <v>251</v>
      </c>
      <c r="AG4" s="1411"/>
      <c r="AH4" s="1406" t="s">
        <v>252</v>
      </c>
      <c r="AI4" s="1407"/>
      <c r="AJ4" s="623"/>
    </row>
    <row r="5" spans="2:36" s="1166" customFormat="1" ht="23.25" thickBot="1">
      <c r="B5" s="1164"/>
      <c r="C5" s="1165"/>
      <c r="D5" s="1159" t="s">
        <v>139</v>
      </c>
      <c r="E5" s="658" t="s">
        <v>140</v>
      </c>
      <c r="F5" s="1150" t="s">
        <v>139</v>
      </c>
      <c r="G5" s="663" t="s">
        <v>140</v>
      </c>
      <c r="H5" s="551" t="s">
        <v>139</v>
      </c>
      <c r="I5" s="663" t="s">
        <v>140</v>
      </c>
      <c r="J5" s="551" t="s">
        <v>227</v>
      </c>
      <c r="K5" s="663" t="s">
        <v>228</v>
      </c>
      <c r="L5" s="551" t="s">
        <v>227</v>
      </c>
      <c r="M5" s="663" t="s">
        <v>228</v>
      </c>
      <c r="N5" s="551" t="s">
        <v>227</v>
      </c>
      <c r="O5" s="663" t="s">
        <v>228</v>
      </c>
      <c r="P5" s="551" t="s">
        <v>227</v>
      </c>
      <c r="Q5" s="663" t="s">
        <v>228</v>
      </c>
      <c r="R5" s="551" t="s">
        <v>139</v>
      </c>
      <c r="S5" s="663" t="s">
        <v>140</v>
      </c>
      <c r="T5" s="551" t="s">
        <v>139</v>
      </c>
      <c r="U5" s="663" t="s">
        <v>140</v>
      </c>
      <c r="V5" s="551" t="s">
        <v>139</v>
      </c>
      <c r="W5" s="658" t="s">
        <v>140</v>
      </c>
      <c r="X5" s="551" t="s">
        <v>139</v>
      </c>
      <c r="Y5" s="658" t="s">
        <v>140</v>
      </c>
      <c r="Z5" s="551" t="s">
        <v>139</v>
      </c>
      <c r="AA5" s="658" t="s">
        <v>140</v>
      </c>
      <c r="AB5" s="551" t="s">
        <v>139</v>
      </c>
      <c r="AC5" s="658" t="s">
        <v>140</v>
      </c>
      <c r="AD5" s="600" t="s">
        <v>139</v>
      </c>
      <c r="AE5" s="658" t="s">
        <v>140</v>
      </c>
      <c r="AF5" s="551" t="s">
        <v>139</v>
      </c>
      <c r="AG5" s="658" t="s">
        <v>140</v>
      </c>
      <c r="AH5" s="600" t="s">
        <v>139</v>
      </c>
      <c r="AI5" s="659" t="s">
        <v>140</v>
      </c>
      <c r="AJ5" s="624"/>
    </row>
    <row r="6" spans="2:36" ht="14.25">
      <c r="B6" s="552">
        <v>1</v>
      </c>
      <c r="C6" s="553" t="s">
        <v>14</v>
      </c>
      <c r="D6" s="615" t="s">
        <v>19</v>
      </c>
      <c r="E6" s="1160">
        <v>11.25</v>
      </c>
      <c r="F6" s="1151" t="s">
        <v>19</v>
      </c>
      <c r="G6" s="554">
        <v>11.25</v>
      </c>
      <c r="H6" s="585" t="s">
        <v>19</v>
      </c>
      <c r="I6" s="554">
        <v>11.25</v>
      </c>
      <c r="J6" s="585" t="s">
        <v>19</v>
      </c>
      <c r="K6" s="554">
        <v>11.25</v>
      </c>
      <c r="L6" s="586" t="s">
        <v>19</v>
      </c>
      <c r="M6" s="612">
        <v>11.25</v>
      </c>
      <c r="N6" s="610" t="s">
        <v>19</v>
      </c>
      <c r="O6" s="612">
        <v>11.25</v>
      </c>
      <c r="P6" s="610" t="s">
        <v>19</v>
      </c>
      <c r="Q6" s="612">
        <v>11.25</v>
      </c>
      <c r="R6" s="610" t="s">
        <v>19</v>
      </c>
      <c r="S6" s="604">
        <v>11.25</v>
      </c>
      <c r="T6" s="586" t="s">
        <v>19</v>
      </c>
      <c r="U6" s="612">
        <v>11.25</v>
      </c>
      <c r="V6" s="586" t="s">
        <v>19</v>
      </c>
      <c r="W6" s="612">
        <v>11.25</v>
      </c>
      <c r="X6" s="586" t="s">
        <v>19</v>
      </c>
      <c r="Y6" s="612">
        <v>11.25</v>
      </c>
      <c r="Z6" s="586" t="s">
        <v>19</v>
      </c>
      <c r="AA6" s="612">
        <v>11.25</v>
      </c>
      <c r="AB6" s="586" t="s">
        <v>19</v>
      </c>
      <c r="AC6" s="612">
        <v>11.25</v>
      </c>
      <c r="AD6" s="610" t="s">
        <v>19</v>
      </c>
      <c r="AE6" s="612">
        <v>11.25</v>
      </c>
      <c r="AF6" s="586" t="s">
        <v>19</v>
      </c>
      <c r="AG6" s="612">
        <v>11.25</v>
      </c>
      <c r="AH6" s="610" t="s">
        <v>19</v>
      </c>
      <c r="AI6" s="555">
        <v>11.25</v>
      </c>
      <c r="AJ6" s="614"/>
    </row>
    <row r="7" spans="2:36" ht="14.25">
      <c r="B7" s="558">
        <v>2</v>
      </c>
      <c r="C7" s="559" t="s">
        <v>15</v>
      </c>
      <c r="D7" s="616" t="s">
        <v>19</v>
      </c>
      <c r="E7" s="636">
        <v>11.58</v>
      </c>
      <c r="F7" s="1152" t="s">
        <v>19</v>
      </c>
      <c r="G7" s="560">
        <v>11.58</v>
      </c>
      <c r="H7" s="561" t="s">
        <v>19</v>
      </c>
      <c r="I7" s="560">
        <v>11.57</v>
      </c>
      <c r="J7" s="561" t="s">
        <v>19</v>
      </c>
      <c r="K7" s="560">
        <v>11.55</v>
      </c>
      <c r="L7" s="562" t="s">
        <v>19</v>
      </c>
      <c r="M7" s="603">
        <v>11.55</v>
      </c>
      <c r="N7" s="606" t="s">
        <v>19</v>
      </c>
      <c r="O7" s="603">
        <v>11.56</v>
      </c>
      <c r="P7" s="606" t="s">
        <v>19</v>
      </c>
      <c r="Q7" s="603">
        <v>11.55</v>
      </c>
      <c r="R7" s="606" t="s">
        <v>19</v>
      </c>
      <c r="S7" s="601">
        <v>11.55</v>
      </c>
      <c r="T7" s="562" t="s">
        <v>19</v>
      </c>
      <c r="U7" s="603">
        <v>11.55</v>
      </c>
      <c r="V7" s="562" t="s">
        <v>19</v>
      </c>
      <c r="W7" s="603">
        <v>11.56</v>
      </c>
      <c r="X7" s="562" t="s">
        <v>19</v>
      </c>
      <c r="Y7" s="603">
        <v>11.56</v>
      </c>
      <c r="Z7" s="562" t="s">
        <v>19</v>
      </c>
      <c r="AA7" s="603">
        <v>11.56</v>
      </c>
      <c r="AB7" s="562" t="s">
        <v>19</v>
      </c>
      <c r="AC7" s="603">
        <v>11.56</v>
      </c>
      <c r="AD7" s="606" t="s">
        <v>19</v>
      </c>
      <c r="AE7" s="603">
        <v>11.55</v>
      </c>
      <c r="AF7" s="562" t="s">
        <v>19</v>
      </c>
      <c r="AG7" s="603">
        <v>11.513737956746324</v>
      </c>
      <c r="AH7" s="606" t="s">
        <v>19</v>
      </c>
      <c r="AI7" s="563">
        <v>11.54</v>
      </c>
      <c r="AJ7" s="614"/>
    </row>
    <row r="8" spans="2:36" ht="14.25">
      <c r="B8" s="558">
        <v>3</v>
      </c>
      <c r="C8" s="559" t="s">
        <v>16</v>
      </c>
      <c r="D8" s="632"/>
      <c r="E8" s="1161"/>
      <c r="F8" s="1153" t="s">
        <v>19</v>
      </c>
      <c r="G8" s="564">
        <v>11.37</v>
      </c>
      <c r="H8" s="561" t="s">
        <v>19</v>
      </c>
      <c r="I8" s="560">
        <v>11.35</v>
      </c>
      <c r="J8" s="561" t="s">
        <v>19</v>
      </c>
      <c r="K8" s="560">
        <v>11.33</v>
      </c>
      <c r="L8" s="562" t="s">
        <v>19</v>
      </c>
      <c r="M8" s="603">
        <v>11.33</v>
      </c>
      <c r="N8" s="606" t="s">
        <v>19</v>
      </c>
      <c r="O8" s="603">
        <v>11.34</v>
      </c>
      <c r="P8" s="606" t="s">
        <v>19</v>
      </c>
      <c r="Q8" s="603">
        <v>11.33</v>
      </c>
      <c r="R8" s="606" t="s">
        <v>19</v>
      </c>
      <c r="S8" s="601">
        <v>11.33</v>
      </c>
      <c r="T8" s="562" t="s">
        <v>19</v>
      </c>
      <c r="U8" s="603">
        <v>11.32</v>
      </c>
      <c r="V8" s="562" t="s">
        <v>19</v>
      </c>
      <c r="W8" s="603">
        <v>11.33</v>
      </c>
      <c r="X8" s="562" t="s">
        <v>19</v>
      </c>
      <c r="Y8" s="603">
        <v>11.33</v>
      </c>
      <c r="Z8" s="562" t="s">
        <v>19</v>
      </c>
      <c r="AA8" s="603">
        <v>11.32</v>
      </c>
      <c r="AB8" s="562" t="s">
        <v>19</v>
      </c>
      <c r="AC8" s="603">
        <v>11.32</v>
      </c>
      <c r="AD8" s="606" t="s">
        <v>19</v>
      </c>
      <c r="AE8" s="603">
        <v>11.3</v>
      </c>
      <c r="AF8" s="562" t="s">
        <v>19</v>
      </c>
      <c r="AG8" s="603">
        <v>11.271563823291034</v>
      </c>
      <c r="AH8" s="606" t="s">
        <v>19</v>
      </c>
      <c r="AI8" s="563">
        <v>11.29</v>
      </c>
      <c r="AJ8" s="614"/>
    </row>
    <row r="9" spans="2:36" ht="14.25">
      <c r="B9" s="565"/>
      <c r="C9" s="566" t="s">
        <v>16</v>
      </c>
      <c r="D9" s="618" t="s">
        <v>19</v>
      </c>
      <c r="E9" s="1162">
        <v>11.46</v>
      </c>
      <c r="F9" s="1154" t="s">
        <v>19</v>
      </c>
      <c r="G9" s="567">
        <v>11.44</v>
      </c>
      <c r="H9" s="568"/>
      <c r="I9" s="569"/>
      <c r="J9" s="568"/>
      <c r="K9" s="570"/>
      <c r="L9" s="571"/>
      <c r="M9" s="613"/>
      <c r="N9" s="607"/>
      <c r="O9" s="613"/>
      <c r="P9" s="607"/>
      <c r="Q9" s="613"/>
      <c r="R9" s="607"/>
      <c r="S9" s="602"/>
      <c r="T9" s="571"/>
      <c r="U9" s="613"/>
      <c r="V9" s="571"/>
      <c r="W9" s="613"/>
      <c r="X9" s="571"/>
      <c r="Y9" s="613"/>
      <c r="Z9" s="571"/>
      <c r="AA9" s="613"/>
      <c r="AB9" s="571"/>
      <c r="AC9" s="613"/>
      <c r="AD9" s="607"/>
      <c r="AE9" s="613"/>
      <c r="AF9" s="571"/>
      <c r="AG9" s="613"/>
      <c r="AH9" s="607"/>
      <c r="AI9" s="572"/>
      <c r="AJ9" s="614"/>
    </row>
    <row r="10" spans="2:36" ht="14.25">
      <c r="B10" s="573"/>
      <c r="C10" s="574" t="s">
        <v>66</v>
      </c>
      <c r="D10" s="619" t="s">
        <v>19</v>
      </c>
      <c r="E10" s="1163">
        <v>15</v>
      </c>
      <c r="F10" s="1155" t="s">
        <v>19</v>
      </c>
      <c r="G10" s="575">
        <v>15</v>
      </c>
      <c r="H10" s="576"/>
      <c r="I10" s="577"/>
      <c r="J10" s="576"/>
      <c r="K10" s="578"/>
      <c r="L10" s="579"/>
      <c r="M10" s="577"/>
      <c r="N10" s="608"/>
      <c r="O10" s="577"/>
      <c r="P10" s="608"/>
      <c r="Q10" s="577"/>
      <c r="R10" s="608"/>
      <c r="S10" s="578"/>
      <c r="T10" s="579"/>
      <c r="U10" s="577"/>
      <c r="V10" s="579"/>
      <c r="W10" s="577"/>
      <c r="X10" s="579"/>
      <c r="Y10" s="577"/>
      <c r="Z10" s="579"/>
      <c r="AA10" s="577"/>
      <c r="AB10" s="579"/>
      <c r="AC10" s="577"/>
      <c r="AD10" s="608"/>
      <c r="AE10" s="577"/>
      <c r="AF10" s="579"/>
      <c r="AG10" s="577"/>
      <c r="AH10" s="608"/>
      <c r="AI10" s="580"/>
      <c r="AJ10" s="599"/>
    </row>
    <row r="11" spans="2:36" ht="14.25">
      <c r="B11" s="625">
        <v>4</v>
      </c>
      <c r="C11" s="626" t="s">
        <v>17</v>
      </c>
      <c r="D11" s="617" t="s">
        <v>19</v>
      </c>
      <c r="E11" s="564">
        <v>12.55</v>
      </c>
      <c r="F11" s="1153" t="s">
        <v>19</v>
      </c>
      <c r="G11" s="627">
        <v>12.53</v>
      </c>
      <c r="H11" s="628" t="s">
        <v>19</v>
      </c>
      <c r="I11" s="627">
        <v>12.5</v>
      </c>
      <c r="J11" s="628" t="s">
        <v>19</v>
      </c>
      <c r="K11" s="627">
        <v>12.43</v>
      </c>
      <c r="L11" s="629" t="s">
        <v>19</v>
      </c>
      <c r="M11" s="605">
        <v>12.47</v>
      </c>
      <c r="N11" s="630" t="s">
        <v>19</v>
      </c>
      <c r="O11" s="605">
        <v>12.46</v>
      </c>
      <c r="P11" s="630" t="s">
        <v>19</v>
      </c>
      <c r="Q11" s="605">
        <v>12.45</v>
      </c>
      <c r="R11" s="630" t="s">
        <v>19</v>
      </c>
      <c r="S11" s="633">
        <v>12.5</v>
      </c>
      <c r="T11" s="629" t="s">
        <v>19</v>
      </c>
      <c r="U11" s="605">
        <v>12.52</v>
      </c>
      <c r="V11" s="629" t="s">
        <v>19</v>
      </c>
      <c r="W11" s="605">
        <v>12.56</v>
      </c>
      <c r="X11" s="629" t="s">
        <v>19</v>
      </c>
      <c r="Y11" s="605">
        <v>12.58</v>
      </c>
      <c r="Z11" s="629" t="s">
        <v>19</v>
      </c>
      <c r="AA11" s="605">
        <v>12.61</v>
      </c>
      <c r="AB11" s="629" t="s">
        <v>19</v>
      </c>
      <c r="AC11" s="605">
        <v>12.63</v>
      </c>
      <c r="AD11" s="630" t="s">
        <v>19</v>
      </c>
      <c r="AE11" s="605">
        <v>12.62</v>
      </c>
      <c r="AF11" s="629" t="s">
        <v>19</v>
      </c>
      <c r="AG11" s="605">
        <v>12.591486251474834</v>
      </c>
      <c r="AH11" s="630" t="s">
        <v>19</v>
      </c>
      <c r="AI11" s="631">
        <v>12.63</v>
      </c>
      <c r="AJ11" s="614"/>
    </row>
    <row r="12" spans="2:36" ht="14.25">
      <c r="B12" s="558">
        <v>5</v>
      </c>
      <c r="C12" s="559" t="s">
        <v>20</v>
      </c>
      <c r="D12" s="616" t="s">
        <v>19</v>
      </c>
      <c r="E12" s="636">
        <v>12.31</v>
      </c>
      <c r="F12" s="1152" t="s">
        <v>19</v>
      </c>
      <c r="G12" s="560">
        <v>12.29</v>
      </c>
      <c r="H12" s="561" t="s">
        <v>19</v>
      </c>
      <c r="I12" s="560">
        <v>12.31</v>
      </c>
      <c r="J12" s="561" t="s">
        <v>19</v>
      </c>
      <c r="K12" s="560">
        <v>12.29</v>
      </c>
      <c r="L12" s="562" t="s">
        <v>19</v>
      </c>
      <c r="M12" s="603">
        <v>12.3</v>
      </c>
      <c r="N12" s="606" t="s">
        <v>19</v>
      </c>
      <c r="O12" s="603">
        <v>12.29</v>
      </c>
      <c r="P12" s="606" t="s">
        <v>19</v>
      </c>
      <c r="Q12" s="603">
        <v>12.27</v>
      </c>
      <c r="R12" s="606" t="s">
        <v>19</v>
      </c>
      <c r="S12" s="601">
        <v>12.26</v>
      </c>
      <c r="T12" s="562" t="s">
        <v>19</v>
      </c>
      <c r="U12" s="603">
        <v>12.24</v>
      </c>
      <c r="V12" s="562" t="s">
        <v>19</v>
      </c>
      <c r="W12" s="603">
        <v>12.22</v>
      </c>
      <c r="X12" s="562" t="s">
        <v>19</v>
      </c>
      <c r="Y12" s="603">
        <v>12.21</v>
      </c>
      <c r="Z12" s="562" t="s">
        <v>19</v>
      </c>
      <c r="AA12" s="603">
        <v>12.2</v>
      </c>
      <c r="AB12" s="562" t="s">
        <v>19</v>
      </c>
      <c r="AC12" s="603">
        <v>12.2</v>
      </c>
      <c r="AD12" s="606" t="s">
        <v>19</v>
      </c>
      <c r="AE12" s="603">
        <v>12.16</v>
      </c>
      <c r="AF12" s="562" t="s">
        <v>19</v>
      </c>
      <c r="AG12" s="603">
        <v>12.072371639220243</v>
      </c>
      <c r="AH12" s="606" t="s">
        <v>19</v>
      </c>
      <c r="AI12" s="563">
        <v>12.13</v>
      </c>
      <c r="AJ12" s="614"/>
    </row>
    <row r="13" spans="2:36" ht="14.25">
      <c r="B13" s="558">
        <v>6</v>
      </c>
      <c r="C13" s="559" t="s">
        <v>21</v>
      </c>
      <c r="D13" s="616" t="s">
        <v>19</v>
      </c>
      <c r="E13" s="636">
        <v>13.22</v>
      </c>
      <c r="F13" s="1152" t="s">
        <v>19</v>
      </c>
      <c r="G13" s="560">
        <v>13.19</v>
      </c>
      <c r="H13" s="561" t="s">
        <v>19</v>
      </c>
      <c r="I13" s="560">
        <v>13.18</v>
      </c>
      <c r="J13" s="561" t="s">
        <v>19</v>
      </c>
      <c r="K13" s="560">
        <v>13.17</v>
      </c>
      <c r="L13" s="562" t="s">
        <v>19</v>
      </c>
      <c r="M13" s="603">
        <v>13.15</v>
      </c>
      <c r="N13" s="606" t="s">
        <v>19</v>
      </c>
      <c r="O13" s="603">
        <v>13.15</v>
      </c>
      <c r="P13" s="606" t="s">
        <v>19</v>
      </c>
      <c r="Q13" s="603">
        <v>13.14</v>
      </c>
      <c r="R13" s="606" t="s">
        <v>19</v>
      </c>
      <c r="S13" s="601">
        <v>13.14</v>
      </c>
      <c r="T13" s="562" t="s">
        <v>19</v>
      </c>
      <c r="U13" s="603">
        <v>13.12</v>
      </c>
      <c r="V13" s="562" t="s">
        <v>19</v>
      </c>
      <c r="W13" s="603">
        <v>13.11</v>
      </c>
      <c r="X13" s="562" t="s">
        <v>19</v>
      </c>
      <c r="Y13" s="603">
        <v>13.12</v>
      </c>
      <c r="Z13" s="562" t="s">
        <v>19</v>
      </c>
      <c r="AA13" s="603">
        <v>13.11</v>
      </c>
      <c r="AB13" s="562" t="s">
        <v>19</v>
      </c>
      <c r="AC13" s="603">
        <v>13.1</v>
      </c>
      <c r="AD13" s="606" t="s">
        <v>19</v>
      </c>
      <c r="AE13" s="603">
        <v>13.05</v>
      </c>
      <c r="AF13" s="562" t="s">
        <v>19</v>
      </c>
      <c r="AG13" s="603">
        <v>12.975889663503768</v>
      </c>
      <c r="AH13" s="606" t="s">
        <v>19</v>
      </c>
      <c r="AI13" s="563">
        <v>12.99</v>
      </c>
      <c r="AJ13" s="614"/>
    </row>
    <row r="14" spans="2:36" ht="14.25">
      <c r="B14" s="558">
        <v>7</v>
      </c>
      <c r="C14" s="559" t="s">
        <v>22</v>
      </c>
      <c r="D14" s="616" t="s">
        <v>19</v>
      </c>
      <c r="E14" s="636">
        <v>11.57</v>
      </c>
      <c r="F14" s="1152" t="s">
        <v>19</v>
      </c>
      <c r="G14" s="560">
        <v>11.56</v>
      </c>
      <c r="H14" s="561" t="s">
        <v>19</v>
      </c>
      <c r="I14" s="560">
        <v>11.54</v>
      </c>
      <c r="J14" s="561" t="s">
        <v>19</v>
      </c>
      <c r="K14" s="560">
        <v>11.51</v>
      </c>
      <c r="L14" s="562" t="s">
        <v>19</v>
      </c>
      <c r="M14" s="603">
        <v>11.53</v>
      </c>
      <c r="N14" s="606" t="s">
        <v>19</v>
      </c>
      <c r="O14" s="603">
        <v>11.53</v>
      </c>
      <c r="P14" s="606" t="s">
        <v>19</v>
      </c>
      <c r="Q14" s="603">
        <v>11.52</v>
      </c>
      <c r="R14" s="606" t="s">
        <v>19</v>
      </c>
      <c r="S14" s="601">
        <v>11.53</v>
      </c>
      <c r="T14" s="562" t="s">
        <v>19</v>
      </c>
      <c r="U14" s="603">
        <v>11.53</v>
      </c>
      <c r="V14" s="562" t="s">
        <v>19</v>
      </c>
      <c r="W14" s="603">
        <v>11.55</v>
      </c>
      <c r="X14" s="562" t="s">
        <v>19</v>
      </c>
      <c r="Y14" s="603">
        <v>11.6</v>
      </c>
      <c r="Z14" s="562" t="s">
        <v>19</v>
      </c>
      <c r="AA14" s="603">
        <v>11.59</v>
      </c>
      <c r="AB14" s="562" t="s">
        <v>19</v>
      </c>
      <c r="AC14" s="603">
        <v>11.6</v>
      </c>
      <c r="AD14" s="606" t="s">
        <v>19</v>
      </c>
      <c r="AE14" s="603">
        <v>11.58</v>
      </c>
      <c r="AF14" s="562" t="s">
        <v>19</v>
      </c>
      <c r="AG14" s="603">
        <v>11.547903353255226</v>
      </c>
      <c r="AH14" s="606" t="s">
        <v>19</v>
      </c>
      <c r="AI14" s="563">
        <v>11.56</v>
      </c>
      <c r="AJ14" s="614"/>
    </row>
    <row r="15" spans="2:36" ht="14.25">
      <c r="B15" s="558">
        <v>8</v>
      </c>
      <c r="C15" s="559" t="s">
        <v>24</v>
      </c>
      <c r="D15" s="616" t="s">
        <v>19</v>
      </c>
      <c r="E15" s="636">
        <v>12.8</v>
      </c>
      <c r="F15" s="1152" t="s">
        <v>19</v>
      </c>
      <c r="G15" s="560">
        <v>12.85</v>
      </c>
      <c r="H15" s="561" t="s">
        <v>19</v>
      </c>
      <c r="I15" s="560">
        <v>12.92</v>
      </c>
      <c r="J15" s="561" t="s">
        <v>19</v>
      </c>
      <c r="K15" s="560">
        <v>12.94</v>
      </c>
      <c r="L15" s="562" t="s">
        <v>19</v>
      </c>
      <c r="M15" s="603">
        <v>12.97</v>
      </c>
      <c r="N15" s="606" t="s">
        <v>19</v>
      </c>
      <c r="O15" s="603">
        <v>12.97</v>
      </c>
      <c r="P15" s="606" t="s">
        <v>19</v>
      </c>
      <c r="Q15" s="603">
        <v>12.98</v>
      </c>
      <c r="R15" s="606" t="s">
        <v>19</v>
      </c>
      <c r="S15" s="601">
        <v>12.92</v>
      </c>
      <c r="T15" s="562" t="s">
        <v>19</v>
      </c>
      <c r="U15" s="603">
        <v>12.95</v>
      </c>
      <c r="V15" s="562" t="s">
        <v>19</v>
      </c>
      <c r="W15" s="603">
        <v>12.98</v>
      </c>
      <c r="X15" s="562" t="s">
        <v>19</v>
      </c>
      <c r="Y15" s="603">
        <v>12.99</v>
      </c>
      <c r="Z15" s="562" t="s">
        <v>19</v>
      </c>
      <c r="AA15" s="603">
        <v>12.98</v>
      </c>
      <c r="AB15" s="562" t="s">
        <v>19</v>
      </c>
      <c r="AC15" s="603">
        <v>12.99</v>
      </c>
      <c r="AD15" s="606" t="s">
        <v>19</v>
      </c>
      <c r="AE15" s="603">
        <v>12.95</v>
      </c>
      <c r="AF15" s="562" t="s">
        <v>19</v>
      </c>
      <c r="AG15" s="603">
        <v>12.887579069644726</v>
      </c>
      <c r="AH15" s="606" t="s">
        <v>19</v>
      </c>
      <c r="AI15" s="563">
        <v>12.92</v>
      </c>
      <c r="AJ15" s="614"/>
    </row>
    <row r="16" spans="2:36" ht="14.25">
      <c r="B16" s="558">
        <v>9</v>
      </c>
      <c r="C16" s="559" t="s">
        <v>25</v>
      </c>
      <c r="D16" s="616" t="s">
        <v>19</v>
      </c>
      <c r="E16" s="636">
        <v>12.98</v>
      </c>
      <c r="F16" s="1152" t="s">
        <v>19</v>
      </c>
      <c r="G16" s="560">
        <v>12.97</v>
      </c>
      <c r="H16" s="561" t="s">
        <v>19</v>
      </c>
      <c r="I16" s="560">
        <v>12.94</v>
      </c>
      <c r="J16" s="561" t="s">
        <v>19</v>
      </c>
      <c r="K16" s="560">
        <v>12.89</v>
      </c>
      <c r="L16" s="562" t="s">
        <v>19</v>
      </c>
      <c r="M16" s="603">
        <v>12.9</v>
      </c>
      <c r="N16" s="606" t="s">
        <v>19</v>
      </c>
      <c r="O16" s="603">
        <v>12.9</v>
      </c>
      <c r="P16" s="606" t="s">
        <v>19</v>
      </c>
      <c r="Q16" s="603">
        <v>12.88</v>
      </c>
      <c r="R16" s="606" t="s">
        <v>19</v>
      </c>
      <c r="S16" s="601">
        <v>12.9</v>
      </c>
      <c r="T16" s="562" t="s">
        <v>19</v>
      </c>
      <c r="U16" s="603">
        <v>12.91</v>
      </c>
      <c r="V16" s="562" t="s">
        <v>19</v>
      </c>
      <c r="W16" s="603">
        <v>12.96</v>
      </c>
      <c r="X16" s="562" t="s">
        <v>19</v>
      </c>
      <c r="Y16" s="603">
        <v>12.97</v>
      </c>
      <c r="Z16" s="562" t="s">
        <v>19</v>
      </c>
      <c r="AA16" s="603">
        <v>13</v>
      </c>
      <c r="AB16" s="562" t="s">
        <v>19</v>
      </c>
      <c r="AC16" s="603">
        <v>13.03</v>
      </c>
      <c r="AD16" s="606" t="s">
        <v>19</v>
      </c>
      <c r="AE16" s="603">
        <v>13.01</v>
      </c>
      <c r="AF16" s="562" t="s">
        <v>19</v>
      </c>
      <c r="AG16" s="603">
        <v>12.953389643933644</v>
      </c>
      <c r="AH16" s="606" t="s">
        <v>19</v>
      </c>
      <c r="AI16" s="563">
        <v>12.99</v>
      </c>
      <c r="AJ16" s="614"/>
    </row>
    <row r="17" spans="2:36" ht="14.25">
      <c r="B17" s="558">
        <v>10</v>
      </c>
      <c r="C17" s="559" t="s">
        <v>26</v>
      </c>
      <c r="D17" s="616" t="s">
        <v>19</v>
      </c>
      <c r="E17" s="636">
        <v>13.41</v>
      </c>
      <c r="F17" s="1152" t="s">
        <v>19</v>
      </c>
      <c r="G17" s="560">
        <v>13.39</v>
      </c>
      <c r="H17" s="561" t="s">
        <v>19</v>
      </c>
      <c r="I17" s="560">
        <v>13.35</v>
      </c>
      <c r="J17" s="561" t="s">
        <v>19</v>
      </c>
      <c r="K17" s="560">
        <v>13.31</v>
      </c>
      <c r="L17" s="562" t="s">
        <v>19</v>
      </c>
      <c r="M17" s="603">
        <v>13.32</v>
      </c>
      <c r="N17" s="606" t="s">
        <v>19</v>
      </c>
      <c r="O17" s="603">
        <v>13.33</v>
      </c>
      <c r="P17" s="606" t="s">
        <v>19</v>
      </c>
      <c r="Q17" s="603">
        <v>13.33</v>
      </c>
      <c r="R17" s="606" t="s">
        <v>19</v>
      </c>
      <c r="S17" s="601">
        <v>13.35</v>
      </c>
      <c r="T17" s="562" t="s">
        <v>19</v>
      </c>
      <c r="U17" s="603">
        <v>13.34</v>
      </c>
      <c r="V17" s="562" t="s">
        <v>19</v>
      </c>
      <c r="W17" s="603">
        <v>13.36</v>
      </c>
      <c r="X17" s="562" t="s">
        <v>19</v>
      </c>
      <c r="Y17" s="603">
        <v>13.38</v>
      </c>
      <c r="Z17" s="562" t="s">
        <v>19</v>
      </c>
      <c r="AA17" s="603">
        <v>13.4</v>
      </c>
      <c r="AB17" s="562" t="s">
        <v>19</v>
      </c>
      <c r="AC17" s="603">
        <v>13.4</v>
      </c>
      <c r="AD17" s="606" t="s">
        <v>19</v>
      </c>
      <c r="AE17" s="603">
        <v>13.36</v>
      </c>
      <c r="AF17" s="562" t="s">
        <v>19</v>
      </c>
      <c r="AG17" s="603">
        <v>13.294234753454846</v>
      </c>
      <c r="AH17" s="606" t="s">
        <v>19</v>
      </c>
      <c r="AI17" s="563">
        <v>13.33</v>
      </c>
      <c r="AJ17" s="614"/>
    </row>
    <row r="18" spans="2:36" ht="14.25">
      <c r="B18" s="558">
        <v>11</v>
      </c>
      <c r="C18" s="559" t="s">
        <v>27</v>
      </c>
      <c r="D18" s="616" t="s">
        <v>19</v>
      </c>
      <c r="E18" s="636">
        <v>13.29</v>
      </c>
      <c r="F18" s="1152" t="s">
        <v>19</v>
      </c>
      <c r="G18" s="560">
        <v>13.25</v>
      </c>
      <c r="H18" s="561" t="s">
        <v>19</v>
      </c>
      <c r="I18" s="560">
        <v>13.21</v>
      </c>
      <c r="J18" s="561" t="s">
        <v>19</v>
      </c>
      <c r="K18" s="560">
        <v>13.17</v>
      </c>
      <c r="L18" s="562" t="s">
        <v>19</v>
      </c>
      <c r="M18" s="603">
        <v>13.2</v>
      </c>
      <c r="N18" s="606" t="s">
        <v>19</v>
      </c>
      <c r="O18" s="603">
        <v>13.22</v>
      </c>
      <c r="P18" s="606" t="s">
        <v>19</v>
      </c>
      <c r="Q18" s="603">
        <v>13.23</v>
      </c>
      <c r="R18" s="606" t="s">
        <v>19</v>
      </c>
      <c r="S18" s="601">
        <v>13.27</v>
      </c>
      <c r="T18" s="562" t="s">
        <v>19</v>
      </c>
      <c r="U18" s="603">
        <v>13.27</v>
      </c>
      <c r="V18" s="562" t="s">
        <v>19</v>
      </c>
      <c r="W18" s="603">
        <v>13.31</v>
      </c>
      <c r="X18" s="562" t="s">
        <v>19</v>
      </c>
      <c r="Y18" s="603">
        <v>13.38</v>
      </c>
      <c r="Z18" s="562" t="s">
        <v>19</v>
      </c>
      <c r="AA18" s="603">
        <v>13.39</v>
      </c>
      <c r="AB18" s="562" t="s">
        <v>19</v>
      </c>
      <c r="AC18" s="603">
        <v>13.4</v>
      </c>
      <c r="AD18" s="606" t="s">
        <v>19</v>
      </c>
      <c r="AE18" s="603">
        <v>13.36</v>
      </c>
      <c r="AF18" s="562" t="s">
        <v>19</v>
      </c>
      <c r="AG18" s="603">
        <v>13.308496551746783</v>
      </c>
      <c r="AH18" s="606" t="s">
        <v>19</v>
      </c>
      <c r="AI18" s="563">
        <v>13.35</v>
      </c>
      <c r="AJ18" s="614"/>
    </row>
    <row r="19" spans="2:36" ht="14.25">
      <c r="B19" s="558">
        <v>12</v>
      </c>
      <c r="C19" s="559" t="s">
        <v>92</v>
      </c>
      <c r="D19" s="616" t="s">
        <v>19</v>
      </c>
      <c r="E19" s="636">
        <v>11.57</v>
      </c>
      <c r="F19" s="1152" t="s">
        <v>19</v>
      </c>
      <c r="G19" s="560">
        <v>11.55</v>
      </c>
      <c r="H19" s="561" t="s">
        <v>19</v>
      </c>
      <c r="I19" s="560">
        <v>11.57</v>
      </c>
      <c r="J19" s="561" t="s">
        <v>19</v>
      </c>
      <c r="K19" s="560">
        <v>11.56</v>
      </c>
      <c r="L19" s="562" t="s">
        <v>19</v>
      </c>
      <c r="M19" s="603">
        <v>11.55</v>
      </c>
      <c r="N19" s="606" t="s">
        <v>19</v>
      </c>
      <c r="O19" s="603">
        <v>11.54</v>
      </c>
      <c r="P19" s="606" t="s">
        <v>19</v>
      </c>
      <c r="Q19" s="603">
        <v>11.53</v>
      </c>
      <c r="R19" s="606" t="s">
        <v>19</v>
      </c>
      <c r="S19" s="601">
        <v>11.54</v>
      </c>
      <c r="T19" s="562" t="s">
        <v>19</v>
      </c>
      <c r="U19" s="603">
        <v>11.55</v>
      </c>
      <c r="V19" s="562" t="s">
        <v>19</v>
      </c>
      <c r="W19" s="603">
        <v>11.57</v>
      </c>
      <c r="X19" s="562" t="s">
        <v>19</v>
      </c>
      <c r="Y19" s="603">
        <v>11.57</v>
      </c>
      <c r="Z19" s="562" t="s">
        <v>19</v>
      </c>
      <c r="AA19" s="603">
        <v>11.57</v>
      </c>
      <c r="AB19" s="562" t="s">
        <v>19</v>
      </c>
      <c r="AC19" s="603">
        <v>11.57</v>
      </c>
      <c r="AD19" s="606" t="s">
        <v>19</v>
      </c>
      <c r="AE19" s="603">
        <v>11.54</v>
      </c>
      <c r="AF19" s="562" t="s">
        <v>19</v>
      </c>
      <c r="AG19" s="603">
        <v>11.510391461778763</v>
      </c>
      <c r="AH19" s="606" t="s">
        <v>19</v>
      </c>
      <c r="AI19" s="563">
        <v>11.54</v>
      </c>
      <c r="AJ19" s="614"/>
    </row>
    <row r="20" spans="2:36" ht="15" thickBot="1">
      <c r="B20" s="582">
        <v>13</v>
      </c>
      <c r="C20" s="559" t="s">
        <v>93</v>
      </c>
      <c r="D20" s="620" t="s">
        <v>19</v>
      </c>
      <c r="E20" s="636">
        <v>12.78</v>
      </c>
      <c r="F20" s="1156" t="s">
        <v>19</v>
      </c>
      <c r="G20" s="560">
        <v>12.8</v>
      </c>
      <c r="H20" s="583" t="s">
        <v>19</v>
      </c>
      <c r="I20" s="560">
        <v>12.77</v>
      </c>
      <c r="J20" s="583" t="s">
        <v>19</v>
      </c>
      <c r="K20" s="560">
        <v>12.73</v>
      </c>
      <c r="L20" s="584" t="s">
        <v>19</v>
      </c>
      <c r="M20" s="603">
        <v>12.73</v>
      </c>
      <c r="N20" s="609" t="s">
        <v>19</v>
      </c>
      <c r="O20" s="603">
        <v>12.72</v>
      </c>
      <c r="P20" s="609" t="s">
        <v>19</v>
      </c>
      <c r="Q20" s="603">
        <v>12.7</v>
      </c>
      <c r="R20" s="609" t="s">
        <v>19</v>
      </c>
      <c r="S20" s="601">
        <v>12.71</v>
      </c>
      <c r="T20" s="584" t="s">
        <v>19</v>
      </c>
      <c r="U20" s="603">
        <v>12.71</v>
      </c>
      <c r="V20" s="584" t="s">
        <v>19</v>
      </c>
      <c r="W20" s="603">
        <v>12.63</v>
      </c>
      <c r="X20" s="584" t="s">
        <v>19</v>
      </c>
      <c r="Y20" s="603">
        <v>12.63</v>
      </c>
      <c r="Z20" s="584" t="s">
        <v>19</v>
      </c>
      <c r="AA20" s="603">
        <v>12.62</v>
      </c>
      <c r="AB20" s="584" t="s">
        <v>19</v>
      </c>
      <c r="AC20" s="603">
        <v>12.62</v>
      </c>
      <c r="AD20" s="609" t="s">
        <v>19</v>
      </c>
      <c r="AE20" s="603">
        <v>12.58</v>
      </c>
      <c r="AF20" s="584" t="s">
        <v>19</v>
      </c>
      <c r="AG20" s="603">
        <v>12.545826236537495</v>
      </c>
      <c r="AH20" s="609" t="s">
        <v>19</v>
      </c>
      <c r="AI20" s="563">
        <v>12.55</v>
      </c>
      <c r="AJ20" s="614"/>
    </row>
    <row r="21" spans="2:36" ht="14.25">
      <c r="B21" s="581">
        <v>1</v>
      </c>
      <c r="C21" s="553" t="s">
        <v>94</v>
      </c>
      <c r="D21" s="615" t="s">
        <v>19</v>
      </c>
      <c r="E21" s="1160">
        <v>13.41</v>
      </c>
      <c r="F21" s="1151" t="s">
        <v>19</v>
      </c>
      <c r="G21" s="554">
        <v>13.4</v>
      </c>
      <c r="H21" s="585" t="s">
        <v>19</v>
      </c>
      <c r="I21" s="554">
        <v>13.33</v>
      </c>
      <c r="J21" s="585" t="s">
        <v>19</v>
      </c>
      <c r="K21" s="554">
        <v>13.25</v>
      </c>
      <c r="L21" s="586" t="s">
        <v>19</v>
      </c>
      <c r="M21" s="612">
        <v>13.3</v>
      </c>
      <c r="N21" s="610" t="s">
        <v>19</v>
      </c>
      <c r="O21" s="612">
        <v>13.36</v>
      </c>
      <c r="P21" s="610" t="s">
        <v>19</v>
      </c>
      <c r="Q21" s="612">
        <v>13.37</v>
      </c>
      <c r="R21" s="610" t="s">
        <v>19</v>
      </c>
      <c r="S21" s="604">
        <v>13.39</v>
      </c>
      <c r="T21" s="586" t="s">
        <v>19</v>
      </c>
      <c r="U21" s="612">
        <v>13.4</v>
      </c>
      <c r="V21" s="586" t="s">
        <v>19</v>
      </c>
      <c r="W21" s="612">
        <v>13.47</v>
      </c>
      <c r="X21" s="586" t="s">
        <v>19</v>
      </c>
      <c r="Y21" s="612">
        <v>13.47</v>
      </c>
      <c r="Z21" s="586" t="s">
        <v>19</v>
      </c>
      <c r="AA21" s="612">
        <v>13.53</v>
      </c>
      <c r="AB21" s="586" t="s">
        <v>19</v>
      </c>
      <c r="AC21" s="612">
        <v>13.53</v>
      </c>
      <c r="AD21" s="610" t="s">
        <v>19</v>
      </c>
      <c r="AE21" s="612">
        <v>13.53</v>
      </c>
      <c r="AF21" s="586" t="s">
        <v>19</v>
      </c>
      <c r="AG21" s="612">
        <v>13.487594510252169</v>
      </c>
      <c r="AH21" s="610" t="s">
        <v>19</v>
      </c>
      <c r="AI21" s="555">
        <v>13.57</v>
      </c>
      <c r="AJ21" s="614"/>
    </row>
    <row r="22" spans="2:36" ht="14.25">
      <c r="B22" s="558">
        <v>2</v>
      </c>
      <c r="C22" s="559" t="s">
        <v>33</v>
      </c>
      <c r="D22" s="621" t="s">
        <v>19</v>
      </c>
      <c r="E22" s="587">
        <v>15</v>
      </c>
      <c r="F22" s="1157" t="s">
        <v>19</v>
      </c>
      <c r="G22" s="588">
        <v>15</v>
      </c>
      <c r="H22" s="589" t="s">
        <v>19</v>
      </c>
      <c r="I22" s="588">
        <v>15</v>
      </c>
      <c r="J22" s="589" t="s">
        <v>19</v>
      </c>
      <c r="K22" s="588">
        <v>15</v>
      </c>
      <c r="L22" s="590" t="s">
        <v>19</v>
      </c>
      <c r="M22" s="587">
        <v>15</v>
      </c>
      <c r="N22" s="611" t="s">
        <v>19</v>
      </c>
      <c r="O22" s="587">
        <v>15</v>
      </c>
      <c r="P22" s="611" t="s">
        <v>19</v>
      </c>
      <c r="Q22" s="587">
        <v>15</v>
      </c>
      <c r="R22" s="611" t="s">
        <v>19</v>
      </c>
      <c r="S22" s="588">
        <v>15</v>
      </c>
      <c r="T22" s="590" t="s">
        <v>19</v>
      </c>
      <c r="U22" s="587">
        <v>15</v>
      </c>
      <c r="V22" s="590" t="s">
        <v>19</v>
      </c>
      <c r="W22" s="587">
        <v>15</v>
      </c>
      <c r="X22" s="590" t="s">
        <v>19</v>
      </c>
      <c r="Y22" s="587">
        <v>15</v>
      </c>
      <c r="Z22" s="590" t="s">
        <v>19</v>
      </c>
      <c r="AA22" s="587">
        <v>15</v>
      </c>
      <c r="AB22" s="590" t="s">
        <v>19</v>
      </c>
      <c r="AC22" s="587">
        <v>15</v>
      </c>
      <c r="AD22" s="611" t="s">
        <v>19</v>
      </c>
      <c r="AE22" s="587">
        <v>15</v>
      </c>
      <c r="AF22" s="590" t="s">
        <v>19</v>
      </c>
      <c r="AG22" s="587">
        <v>15</v>
      </c>
      <c r="AH22" s="611" t="s">
        <v>19</v>
      </c>
      <c r="AI22" s="591">
        <v>15</v>
      </c>
      <c r="AJ22" s="599"/>
    </row>
    <row r="23" spans="2:36" ht="14.25">
      <c r="B23" s="558">
        <v>3</v>
      </c>
      <c r="C23" s="559" t="s">
        <v>42</v>
      </c>
      <c r="D23" s="621" t="s">
        <v>19</v>
      </c>
      <c r="E23" s="587">
        <v>15</v>
      </c>
      <c r="F23" s="1157" t="s">
        <v>19</v>
      </c>
      <c r="G23" s="588">
        <v>15</v>
      </c>
      <c r="H23" s="589" t="s">
        <v>19</v>
      </c>
      <c r="I23" s="588">
        <v>15</v>
      </c>
      <c r="J23" s="589" t="s">
        <v>19</v>
      </c>
      <c r="K23" s="588">
        <v>15</v>
      </c>
      <c r="L23" s="590" t="s">
        <v>19</v>
      </c>
      <c r="M23" s="587">
        <v>15</v>
      </c>
      <c r="N23" s="611" t="s">
        <v>19</v>
      </c>
      <c r="O23" s="587">
        <v>15</v>
      </c>
      <c r="P23" s="611" t="s">
        <v>19</v>
      </c>
      <c r="Q23" s="587">
        <v>15</v>
      </c>
      <c r="R23" s="611" t="s">
        <v>19</v>
      </c>
      <c r="S23" s="588">
        <v>15</v>
      </c>
      <c r="T23" s="590" t="s">
        <v>19</v>
      </c>
      <c r="U23" s="587">
        <v>15</v>
      </c>
      <c r="V23" s="590" t="s">
        <v>19</v>
      </c>
      <c r="W23" s="587">
        <v>15</v>
      </c>
      <c r="X23" s="590" t="s">
        <v>19</v>
      </c>
      <c r="Y23" s="587">
        <v>15</v>
      </c>
      <c r="Z23" s="590" t="s">
        <v>19</v>
      </c>
      <c r="AA23" s="587">
        <v>15</v>
      </c>
      <c r="AB23" s="590" t="s">
        <v>19</v>
      </c>
      <c r="AC23" s="587">
        <v>15</v>
      </c>
      <c r="AD23" s="611" t="s">
        <v>19</v>
      </c>
      <c r="AE23" s="587">
        <v>15</v>
      </c>
      <c r="AF23" s="590" t="s">
        <v>19</v>
      </c>
      <c r="AG23" s="587">
        <v>15</v>
      </c>
      <c r="AH23" s="611" t="s">
        <v>19</v>
      </c>
      <c r="AI23" s="591">
        <v>15</v>
      </c>
      <c r="AJ23" s="599"/>
    </row>
    <row r="24" spans="2:36" ht="14.25">
      <c r="B24" s="558">
        <v>4</v>
      </c>
      <c r="C24" s="559" t="s">
        <v>44</v>
      </c>
      <c r="D24" s="621" t="s">
        <v>19</v>
      </c>
      <c r="E24" s="587">
        <v>15</v>
      </c>
      <c r="F24" s="1157" t="s">
        <v>19</v>
      </c>
      <c r="G24" s="588">
        <v>15</v>
      </c>
      <c r="H24" s="589" t="s">
        <v>19</v>
      </c>
      <c r="I24" s="588">
        <v>15</v>
      </c>
      <c r="J24" s="589" t="s">
        <v>19</v>
      </c>
      <c r="K24" s="588">
        <v>15</v>
      </c>
      <c r="L24" s="590" t="s">
        <v>19</v>
      </c>
      <c r="M24" s="587">
        <v>15</v>
      </c>
      <c r="N24" s="611" t="s">
        <v>19</v>
      </c>
      <c r="O24" s="587">
        <v>15</v>
      </c>
      <c r="P24" s="611" t="s">
        <v>19</v>
      </c>
      <c r="Q24" s="587">
        <v>15</v>
      </c>
      <c r="R24" s="611" t="s">
        <v>19</v>
      </c>
      <c r="S24" s="588">
        <v>15</v>
      </c>
      <c r="T24" s="590" t="s">
        <v>19</v>
      </c>
      <c r="U24" s="587">
        <v>15</v>
      </c>
      <c r="V24" s="590" t="s">
        <v>19</v>
      </c>
      <c r="W24" s="587">
        <v>15</v>
      </c>
      <c r="X24" s="590" t="s">
        <v>19</v>
      </c>
      <c r="Y24" s="587">
        <v>15</v>
      </c>
      <c r="Z24" s="590" t="s">
        <v>19</v>
      </c>
      <c r="AA24" s="587">
        <v>15</v>
      </c>
      <c r="AB24" s="590" t="s">
        <v>19</v>
      </c>
      <c r="AC24" s="587">
        <v>15</v>
      </c>
      <c r="AD24" s="611" t="s">
        <v>19</v>
      </c>
      <c r="AE24" s="587">
        <v>15</v>
      </c>
      <c r="AF24" s="590" t="s">
        <v>19</v>
      </c>
      <c r="AG24" s="587">
        <v>15</v>
      </c>
      <c r="AH24" s="611" t="s">
        <v>19</v>
      </c>
      <c r="AI24" s="591">
        <v>15</v>
      </c>
      <c r="AJ24" s="599"/>
    </row>
    <row r="25" spans="2:36" ht="14.25">
      <c r="B25" s="558">
        <v>5</v>
      </c>
      <c r="C25" s="559" t="s">
        <v>45</v>
      </c>
      <c r="D25" s="621" t="s">
        <v>19</v>
      </c>
      <c r="E25" s="587">
        <v>15</v>
      </c>
      <c r="F25" s="1157" t="s">
        <v>19</v>
      </c>
      <c r="G25" s="588">
        <v>15</v>
      </c>
      <c r="H25" s="589" t="s">
        <v>19</v>
      </c>
      <c r="I25" s="588">
        <v>15</v>
      </c>
      <c r="J25" s="589" t="s">
        <v>19</v>
      </c>
      <c r="K25" s="588">
        <v>15</v>
      </c>
      <c r="L25" s="590" t="s">
        <v>19</v>
      </c>
      <c r="M25" s="587">
        <v>15</v>
      </c>
      <c r="N25" s="611" t="s">
        <v>19</v>
      </c>
      <c r="O25" s="587">
        <v>15</v>
      </c>
      <c r="P25" s="611" t="s">
        <v>19</v>
      </c>
      <c r="Q25" s="587">
        <v>15</v>
      </c>
      <c r="R25" s="611" t="s">
        <v>19</v>
      </c>
      <c r="S25" s="588">
        <v>15</v>
      </c>
      <c r="T25" s="590" t="s">
        <v>19</v>
      </c>
      <c r="U25" s="587">
        <v>15</v>
      </c>
      <c r="V25" s="590" t="s">
        <v>19</v>
      </c>
      <c r="W25" s="587">
        <v>15</v>
      </c>
      <c r="X25" s="590" t="s">
        <v>19</v>
      </c>
      <c r="Y25" s="587">
        <v>15</v>
      </c>
      <c r="Z25" s="590" t="s">
        <v>19</v>
      </c>
      <c r="AA25" s="587">
        <v>15</v>
      </c>
      <c r="AB25" s="590" t="s">
        <v>19</v>
      </c>
      <c r="AC25" s="587">
        <v>15</v>
      </c>
      <c r="AD25" s="611" t="s">
        <v>19</v>
      </c>
      <c r="AE25" s="587">
        <v>15</v>
      </c>
      <c r="AF25" s="590" t="s">
        <v>19</v>
      </c>
      <c r="AG25" s="587">
        <v>15</v>
      </c>
      <c r="AH25" s="611" t="s">
        <v>19</v>
      </c>
      <c r="AI25" s="591">
        <v>15</v>
      </c>
      <c r="AJ25" s="599"/>
    </row>
    <row r="26" spans="2:36" ht="15" thickBot="1">
      <c r="B26" s="582">
        <v>6</v>
      </c>
      <c r="C26" s="592" t="s">
        <v>64</v>
      </c>
      <c r="D26" s="598" t="s">
        <v>19</v>
      </c>
      <c r="E26" s="593">
        <v>15</v>
      </c>
      <c r="F26" s="1158" t="s">
        <v>19</v>
      </c>
      <c r="G26" s="594">
        <v>15</v>
      </c>
      <c r="H26" s="595" t="s">
        <v>19</v>
      </c>
      <c r="I26" s="594">
        <v>15</v>
      </c>
      <c r="J26" s="595" t="s">
        <v>19</v>
      </c>
      <c r="K26" s="594">
        <v>15</v>
      </c>
      <c r="L26" s="596" t="s">
        <v>19</v>
      </c>
      <c r="M26" s="593">
        <v>15</v>
      </c>
      <c r="N26" s="584" t="s">
        <v>19</v>
      </c>
      <c r="O26" s="593">
        <v>15</v>
      </c>
      <c r="P26" s="609" t="s">
        <v>19</v>
      </c>
      <c r="Q26" s="593">
        <v>15</v>
      </c>
      <c r="R26" s="609" t="s">
        <v>19</v>
      </c>
      <c r="S26" s="594">
        <v>15</v>
      </c>
      <c r="T26" s="584" t="s">
        <v>19</v>
      </c>
      <c r="U26" s="593">
        <v>15</v>
      </c>
      <c r="V26" s="584" t="s">
        <v>19</v>
      </c>
      <c r="W26" s="593">
        <v>15</v>
      </c>
      <c r="X26" s="584" t="s">
        <v>19</v>
      </c>
      <c r="Y26" s="593">
        <v>15</v>
      </c>
      <c r="Z26" s="584" t="s">
        <v>19</v>
      </c>
      <c r="AA26" s="593">
        <v>15</v>
      </c>
      <c r="AB26" s="584" t="s">
        <v>19</v>
      </c>
      <c r="AC26" s="593">
        <v>15</v>
      </c>
      <c r="AD26" s="609" t="s">
        <v>19</v>
      </c>
      <c r="AE26" s="593">
        <v>15</v>
      </c>
      <c r="AF26" s="584" t="s">
        <v>19</v>
      </c>
      <c r="AG26" s="593">
        <v>15</v>
      </c>
      <c r="AH26" s="609" t="s">
        <v>19</v>
      </c>
      <c r="AI26" s="597">
        <v>15</v>
      </c>
      <c r="AJ26" s="599"/>
    </row>
    <row r="27" spans="2:36" ht="14.25">
      <c r="B27" s="634" t="s">
        <v>141</v>
      </c>
      <c r="C27" s="635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14.25">
      <c r="B28" s="634" t="s">
        <v>142</v>
      </c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4.25">
      <c r="B29" s="634" t="s">
        <v>143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4.25">
      <c r="B30" s="634" t="s">
        <v>144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</sheetData>
  <sheetProtection/>
  <mergeCells count="18">
    <mergeCell ref="D4:E4"/>
    <mergeCell ref="AB4:AC4"/>
    <mergeCell ref="P4:Q4"/>
    <mergeCell ref="N4:O4"/>
    <mergeCell ref="V4:W4"/>
    <mergeCell ref="X4:Y4"/>
    <mergeCell ref="Z4:AA4"/>
    <mergeCell ref="T4:U4"/>
    <mergeCell ref="AH3:AI3"/>
    <mergeCell ref="AH4:AI4"/>
    <mergeCell ref="R4:S4"/>
    <mergeCell ref="B3:H3"/>
    <mergeCell ref="F4:G4"/>
    <mergeCell ref="H4:I4"/>
    <mergeCell ref="J4:K4"/>
    <mergeCell ref="L4:M4"/>
    <mergeCell ref="AF4:AG4"/>
    <mergeCell ref="AD4:AE4"/>
  </mergeCells>
  <printOptions/>
  <pageMargins left="0.7" right="0.7" top="0.75" bottom="0.75" header="0.3" footer="0.3"/>
  <pageSetup fitToHeight="0" fitToWidth="1" horizontalDpi="600" verticalDpi="600" orientation="landscape" paperSize="8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"/>
  <sheetViews>
    <sheetView view="pageBreakPreview" zoomScale="90" zoomScaleNormal="70" zoomScaleSheetLayoutView="90" zoomScalePageLayoutView="0" workbookViewId="0" topLeftCell="A1">
      <pane xSplit="3" ySplit="5" topLeftCell="K6" activePane="bottomRight" state="frozen"/>
      <selection pane="topLeft" activeCell="AC81" sqref="AC81"/>
      <selection pane="topRight" activeCell="AC81" sqref="AC81"/>
      <selection pane="bottomLeft" activeCell="AC81" sqref="AC81"/>
      <selection pane="bottomRight" activeCell="L2" sqref="L2"/>
    </sheetView>
  </sheetViews>
  <sheetFormatPr defaultColWidth="9.00390625" defaultRowHeight="13.5"/>
  <cols>
    <col min="1" max="1" width="2.875" style="0" customWidth="1"/>
    <col min="3" max="3" width="15.25390625" style="0" customWidth="1"/>
    <col min="36" max="36" width="1.00390625" style="0" customWidth="1"/>
  </cols>
  <sheetData>
    <row r="1" spans="2:38" ht="18">
      <c r="B1" s="665" t="s">
        <v>145</v>
      </c>
      <c r="C1" s="5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8">
      <c r="B2" s="544"/>
      <c r="C2" s="5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5" thickBot="1">
      <c r="B3" s="1408"/>
      <c r="C3" s="1408"/>
      <c r="D3" s="1408"/>
      <c r="E3" s="1408"/>
      <c r="F3" s="1408"/>
      <c r="G3" s="1408"/>
      <c r="H3" s="1408"/>
      <c r="I3" s="546"/>
      <c r="J3" s="546"/>
      <c r="K3" s="546"/>
      <c r="L3" s="546"/>
      <c r="M3" s="546"/>
      <c r="N3" s="1404"/>
      <c r="O3" s="1405"/>
      <c r="P3" s="1404"/>
      <c r="Q3" s="1405"/>
      <c r="R3" s="1404"/>
      <c r="S3" s="1405"/>
      <c r="T3" s="1404"/>
      <c r="U3" s="1405"/>
      <c r="V3" s="1404"/>
      <c r="W3" s="1405"/>
      <c r="X3" s="1177"/>
      <c r="Y3" s="1177"/>
      <c r="Z3" s="1177"/>
      <c r="AA3" s="1177"/>
      <c r="AB3" s="1404"/>
      <c r="AC3" s="1405"/>
      <c r="AD3" s="1404"/>
      <c r="AE3" s="1405"/>
      <c r="AF3" s="1177"/>
      <c r="AG3" s="1177"/>
      <c r="AH3" s="1404" t="s">
        <v>146</v>
      </c>
      <c r="AI3" s="1405"/>
      <c r="AJ3" s="1"/>
      <c r="AK3" s="1"/>
      <c r="AL3" s="1"/>
    </row>
    <row r="4" spans="2:38" ht="14.25">
      <c r="B4" s="547"/>
      <c r="C4" s="548"/>
      <c r="D4" s="1412" t="s">
        <v>79</v>
      </c>
      <c r="E4" s="1409"/>
      <c r="F4" s="1410" t="s">
        <v>80</v>
      </c>
      <c r="G4" s="1409"/>
      <c r="H4" s="1406" t="s">
        <v>81</v>
      </c>
      <c r="I4" s="1409"/>
      <c r="J4" s="1410" t="s">
        <v>82</v>
      </c>
      <c r="K4" s="1409"/>
      <c r="L4" s="1410" t="s">
        <v>83</v>
      </c>
      <c r="M4" s="1411"/>
      <c r="N4" s="1410" t="s">
        <v>84</v>
      </c>
      <c r="O4" s="1411"/>
      <c r="P4" s="1410" t="s">
        <v>85</v>
      </c>
      <c r="Q4" s="1411"/>
      <c r="R4" s="1410" t="s">
        <v>86</v>
      </c>
      <c r="S4" s="1406"/>
      <c r="T4" s="1410" t="s">
        <v>87</v>
      </c>
      <c r="U4" s="1411"/>
      <c r="V4" s="1410" t="s">
        <v>229</v>
      </c>
      <c r="W4" s="1411"/>
      <c r="X4" s="1406" t="s">
        <v>226</v>
      </c>
      <c r="Y4" s="1406"/>
      <c r="Z4" s="1410" t="s">
        <v>237</v>
      </c>
      <c r="AA4" s="1411"/>
      <c r="AB4" s="1406" t="s">
        <v>240</v>
      </c>
      <c r="AC4" s="1406"/>
      <c r="AD4" s="1410" t="s">
        <v>246</v>
      </c>
      <c r="AE4" s="1411"/>
      <c r="AF4" s="1410" t="s">
        <v>251</v>
      </c>
      <c r="AG4" s="1411"/>
      <c r="AH4" s="1406" t="s">
        <v>252</v>
      </c>
      <c r="AI4" s="1407"/>
      <c r="AJ4" s="1"/>
      <c r="AK4" s="1"/>
      <c r="AL4" s="1"/>
    </row>
    <row r="5" spans="2:38" ht="22.5" customHeight="1" thickBot="1">
      <c r="B5" s="549"/>
      <c r="C5" s="550"/>
      <c r="D5" s="1176" t="s">
        <v>147</v>
      </c>
      <c r="E5" s="658" t="s">
        <v>148</v>
      </c>
      <c r="F5" s="551" t="s">
        <v>147</v>
      </c>
      <c r="G5" s="658" t="s">
        <v>148</v>
      </c>
      <c r="H5" s="600" t="s">
        <v>147</v>
      </c>
      <c r="I5" s="658" t="s">
        <v>148</v>
      </c>
      <c r="J5" s="551" t="s">
        <v>149</v>
      </c>
      <c r="K5" s="658" t="s">
        <v>150</v>
      </c>
      <c r="L5" s="551" t="s">
        <v>149</v>
      </c>
      <c r="M5" s="658" t="s">
        <v>150</v>
      </c>
      <c r="N5" s="600" t="s">
        <v>149</v>
      </c>
      <c r="O5" s="658" t="s">
        <v>150</v>
      </c>
      <c r="P5" s="600" t="s">
        <v>149</v>
      </c>
      <c r="Q5" s="658" t="s">
        <v>150</v>
      </c>
      <c r="R5" s="600" t="s">
        <v>147</v>
      </c>
      <c r="S5" s="663" t="s">
        <v>148</v>
      </c>
      <c r="T5" s="551" t="s">
        <v>147</v>
      </c>
      <c r="U5" s="658" t="s">
        <v>148</v>
      </c>
      <c r="V5" s="551" t="s">
        <v>147</v>
      </c>
      <c r="W5" s="658" t="s">
        <v>148</v>
      </c>
      <c r="X5" s="600" t="s">
        <v>147</v>
      </c>
      <c r="Y5" s="663" t="s">
        <v>148</v>
      </c>
      <c r="Z5" s="551" t="s">
        <v>238</v>
      </c>
      <c r="AA5" s="658" t="s">
        <v>239</v>
      </c>
      <c r="AB5" s="600" t="s">
        <v>238</v>
      </c>
      <c r="AC5" s="663" t="s">
        <v>239</v>
      </c>
      <c r="AD5" s="551" t="s">
        <v>238</v>
      </c>
      <c r="AE5" s="658" t="s">
        <v>239</v>
      </c>
      <c r="AF5" s="551" t="s">
        <v>238</v>
      </c>
      <c r="AG5" s="658" t="s">
        <v>239</v>
      </c>
      <c r="AH5" s="600" t="s">
        <v>238</v>
      </c>
      <c r="AI5" s="659" t="s">
        <v>239</v>
      </c>
      <c r="AJ5" s="664"/>
      <c r="AK5" s="1"/>
      <c r="AL5" s="1"/>
    </row>
    <row r="6" spans="2:38" ht="14.25">
      <c r="B6" s="552">
        <v>1</v>
      </c>
      <c r="C6" s="553" t="s">
        <v>14</v>
      </c>
      <c r="D6" s="650" t="s">
        <v>19</v>
      </c>
      <c r="E6" s="1160">
        <v>16.25</v>
      </c>
      <c r="F6" s="1167" t="s">
        <v>19</v>
      </c>
      <c r="G6" s="554">
        <v>16.25</v>
      </c>
      <c r="H6" s="554" t="s">
        <v>19</v>
      </c>
      <c r="I6" s="554">
        <v>16.25</v>
      </c>
      <c r="J6" s="554" t="s">
        <v>19</v>
      </c>
      <c r="K6" s="554">
        <v>16.25</v>
      </c>
      <c r="L6" s="604" t="s">
        <v>19</v>
      </c>
      <c r="M6" s="612">
        <v>16.25</v>
      </c>
      <c r="N6" s="647" t="s">
        <v>19</v>
      </c>
      <c r="O6" s="612">
        <v>16.25</v>
      </c>
      <c r="P6" s="647" t="s">
        <v>19</v>
      </c>
      <c r="Q6" s="612">
        <v>16.25</v>
      </c>
      <c r="R6" s="647" t="s">
        <v>19</v>
      </c>
      <c r="S6" s="604">
        <v>16.25</v>
      </c>
      <c r="T6" s="604" t="s">
        <v>19</v>
      </c>
      <c r="U6" s="612">
        <v>16.25</v>
      </c>
      <c r="V6" s="604" t="s">
        <v>19</v>
      </c>
      <c r="W6" s="612">
        <v>16.25</v>
      </c>
      <c r="X6" s="647" t="s">
        <v>19</v>
      </c>
      <c r="Y6" s="604">
        <v>16.25</v>
      </c>
      <c r="Z6" s="604" t="s">
        <v>19</v>
      </c>
      <c r="AA6" s="612">
        <v>16.25</v>
      </c>
      <c r="AB6" s="647" t="s">
        <v>19</v>
      </c>
      <c r="AC6" s="604">
        <v>16.25</v>
      </c>
      <c r="AD6" s="604" t="s">
        <v>19</v>
      </c>
      <c r="AE6" s="612">
        <v>16.25</v>
      </c>
      <c r="AF6" s="604" t="s">
        <v>19</v>
      </c>
      <c r="AG6" s="612">
        <v>16.25</v>
      </c>
      <c r="AH6" s="647" t="s">
        <v>19</v>
      </c>
      <c r="AI6" s="555">
        <v>16.25</v>
      </c>
      <c r="AJ6" s="556"/>
      <c r="AK6" s="556"/>
      <c r="AL6" s="556"/>
    </row>
    <row r="7" spans="2:38" ht="14.25">
      <c r="B7" s="558">
        <v>2</v>
      </c>
      <c r="C7" s="559" t="s">
        <v>15</v>
      </c>
      <c r="D7" s="651" t="s">
        <v>19</v>
      </c>
      <c r="E7" s="636">
        <v>16.58</v>
      </c>
      <c r="F7" s="1168" t="s">
        <v>19</v>
      </c>
      <c r="G7" s="560">
        <v>16.58</v>
      </c>
      <c r="H7" s="560" t="s">
        <v>19</v>
      </c>
      <c r="I7" s="560">
        <v>16.57</v>
      </c>
      <c r="J7" s="560" t="s">
        <v>19</v>
      </c>
      <c r="K7" s="560">
        <v>16.55</v>
      </c>
      <c r="L7" s="601" t="s">
        <v>19</v>
      </c>
      <c r="M7" s="603">
        <v>16.55</v>
      </c>
      <c r="N7" s="643" t="s">
        <v>19</v>
      </c>
      <c r="O7" s="603">
        <v>16.56</v>
      </c>
      <c r="P7" s="643" t="s">
        <v>19</v>
      </c>
      <c r="Q7" s="603">
        <v>16.55</v>
      </c>
      <c r="R7" s="643" t="s">
        <v>19</v>
      </c>
      <c r="S7" s="601">
        <v>16.55</v>
      </c>
      <c r="T7" s="601" t="s">
        <v>19</v>
      </c>
      <c r="U7" s="603">
        <v>16.55</v>
      </c>
      <c r="V7" s="601" t="s">
        <v>19</v>
      </c>
      <c r="W7" s="603">
        <v>16.56</v>
      </c>
      <c r="X7" s="643" t="s">
        <v>19</v>
      </c>
      <c r="Y7" s="601">
        <v>16.56</v>
      </c>
      <c r="Z7" s="601" t="s">
        <v>19</v>
      </c>
      <c r="AA7" s="603">
        <v>16.56</v>
      </c>
      <c r="AB7" s="643" t="s">
        <v>19</v>
      </c>
      <c r="AC7" s="601">
        <v>16.56</v>
      </c>
      <c r="AD7" s="601" t="s">
        <v>19</v>
      </c>
      <c r="AE7" s="603">
        <v>16.55</v>
      </c>
      <c r="AF7" s="601" t="s">
        <v>19</v>
      </c>
      <c r="AG7" s="603">
        <v>16.513737956746326</v>
      </c>
      <c r="AH7" s="643" t="s">
        <v>19</v>
      </c>
      <c r="AI7" s="563">
        <v>16.54</v>
      </c>
      <c r="AJ7" s="557"/>
      <c r="AK7" s="557"/>
      <c r="AL7" s="557"/>
    </row>
    <row r="8" spans="2:38" ht="14.25">
      <c r="B8" s="558">
        <v>3</v>
      </c>
      <c r="C8" s="559" t="s">
        <v>16</v>
      </c>
      <c r="D8" s="660"/>
      <c r="E8" s="1161"/>
      <c r="F8" s="1169" t="s">
        <v>19</v>
      </c>
      <c r="G8" s="564">
        <v>16.37</v>
      </c>
      <c r="H8" s="560" t="s">
        <v>19</v>
      </c>
      <c r="I8" s="560">
        <v>16.35</v>
      </c>
      <c r="J8" s="560" t="s">
        <v>19</v>
      </c>
      <c r="K8" s="560">
        <v>16.33</v>
      </c>
      <c r="L8" s="601" t="s">
        <v>19</v>
      </c>
      <c r="M8" s="603">
        <v>16.33</v>
      </c>
      <c r="N8" s="643" t="s">
        <v>19</v>
      </c>
      <c r="O8" s="603">
        <v>16.34</v>
      </c>
      <c r="P8" s="643" t="s">
        <v>19</v>
      </c>
      <c r="Q8" s="603">
        <v>16.33</v>
      </c>
      <c r="R8" s="643" t="s">
        <v>19</v>
      </c>
      <c r="S8" s="601">
        <v>16.33</v>
      </c>
      <c r="T8" s="601" t="s">
        <v>19</v>
      </c>
      <c r="U8" s="603">
        <v>16.32</v>
      </c>
      <c r="V8" s="601" t="s">
        <v>19</v>
      </c>
      <c r="W8" s="603">
        <v>16.33</v>
      </c>
      <c r="X8" s="643" t="s">
        <v>19</v>
      </c>
      <c r="Y8" s="601">
        <v>16.33</v>
      </c>
      <c r="Z8" s="601" t="s">
        <v>19</v>
      </c>
      <c r="AA8" s="603">
        <v>16.32</v>
      </c>
      <c r="AB8" s="643" t="s">
        <v>19</v>
      </c>
      <c r="AC8" s="601">
        <v>16.32</v>
      </c>
      <c r="AD8" s="601" t="s">
        <v>19</v>
      </c>
      <c r="AE8" s="603">
        <v>16.3</v>
      </c>
      <c r="AF8" s="601" t="s">
        <v>19</v>
      </c>
      <c r="AG8" s="603">
        <v>16.271563823291032</v>
      </c>
      <c r="AH8" s="643" t="s">
        <v>19</v>
      </c>
      <c r="AI8" s="563">
        <v>16.29</v>
      </c>
      <c r="AJ8" s="557"/>
      <c r="AK8" s="557"/>
      <c r="AL8" s="557"/>
    </row>
    <row r="9" spans="2:38" ht="14.25">
      <c r="B9" s="565"/>
      <c r="C9" s="566" t="s">
        <v>16</v>
      </c>
      <c r="D9" s="653" t="s">
        <v>19</v>
      </c>
      <c r="E9" s="1162">
        <v>16.46</v>
      </c>
      <c r="F9" s="1170" t="s">
        <v>19</v>
      </c>
      <c r="G9" s="567">
        <v>16.44</v>
      </c>
      <c r="H9" s="570"/>
      <c r="I9" s="569"/>
      <c r="J9" s="570"/>
      <c r="K9" s="570"/>
      <c r="L9" s="602"/>
      <c r="M9" s="613"/>
      <c r="N9" s="644"/>
      <c r="O9" s="613"/>
      <c r="P9" s="644"/>
      <c r="Q9" s="613"/>
      <c r="R9" s="644"/>
      <c r="S9" s="602"/>
      <c r="T9" s="602"/>
      <c r="U9" s="613"/>
      <c r="V9" s="602"/>
      <c r="W9" s="613"/>
      <c r="X9" s="644"/>
      <c r="Y9" s="602"/>
      <c r="Z9" s="602"/>
      <c r="AA9" s="613"/>
      <c r="AB9" s="644"/>
      <c r="AC9" s="602"/>
      <c r="AD9" s="602"/>
      <c r="AE9" s="613"/>
      <c r="AF9" s="602"/>
      <c r="AG9" s="613"/>
      <c r="AH9" s="644"/>
      <c r="AI9" s="572"/>
      <c r="AJ9" s="557"/>
      <c r="AK9" s="557"/>
      <c r="AL9" s="557"/>
    </row>
    <row r="10" spans="2:38" ht="14.25">
      <c r="B10" s="573"/>
      <c r="C10" s="574" t="s">
        <v>66</v>
      </c>
      <c r="D10" s="654" t="s">
        <v>19</v>
      </c>
      <c r="E10" s="1163">
        <v>20</v>
      </c>
      <c r="F10" s="1171" t="s">
        <v>19</v>
      </c>
      <c r="G10" s="575">
        <v>20</v>
      </c>
      <c r="H10" s="638"/>
      <c r="I10" s="577"/>
      <c r="J10" s="638"/>
      <c r="K10" s="578"/>
      <c r="L10" s="639"/>
      <c r="M10" s="577"/>
      <c r="N10" s="645"/>
      <c r="O10" s="577"/>
      <c r="P10" s="645"/>
      <c r="Q10" s="577"/>
      <c r="R10" s="645"/>
      <c r="S10" s="578"/>
      <c r="T10" s="639"/>
      <c r="U10" s="577"/>
      <c r="V10" s="639"/>
      <c r="W10" s="577"/>
      <c r="X10" s="645"/>
      <c r="Y10" s="578"/>
      <c r="Z10" s="639"/>
      <c r="AA10" s="577"/>
      <c r="AB10" s="645"/>
      <c r="AC10" s="578"/>
      <c r="AD10" s="639"/>
      <c r="AE10" s="577"/>
      <c r="AF10" s="639"/>
      <c r="AG10" s="577"/>
      <c r="AH10" s="645"/>
      <c r="AI10" s="580"/>
      <c r="AJ10" s="557"/>
      <c r="AK10" s="557"/>
      <c r="AL10" s="557"/>
    </row>
    <row r="11" spans="2:38" ht="14.25">
      <c r="B11" s="625">
        <v>4</v>
      </c>
      <c r="C11" s="626" t="s">
        <v>17</v>
      </c>
      <c r="D11" s="652" t="s">
        <v>19</v>
      </c>
      <c r="E11" s="564">
        <v>17.55</v>
      </c>
      <c r="F11" s="1169" t="s">
        <v>19</v>
      </c>
      <c r="G11" s="627">
        <v>17.53</v>
      </c>
      <c r="H11" s="627" t="s">
        <v>19</v>
      </c>
      <c r="I11" s="627">
        <v>17.5</v>
      </c>
      <c r="J11" s="627" t="s">
        <v>19</v>
      </c>
      <c r="K11" s="627">
        <v>17.43</v>
      </c>
      <c r="L11" s="633" t="s">
        <v>19</v>
      </c>
      <c r="M11" s="605">
        <v>17.47</v>
      </c>
      <c r="N11" s="662" t="s">
        <v>19</v>
      </c>
      <c r="O11" s="605">
        <v>17.46</v>
      </c>
      <c r="P11" s="662" t="s">
        <v>19</v>
      </c>
      <c r="Q11" s="605">
        <v>17.45</v>
      </c>
      <c r="R11" s="662" t="s">
        <v>19</v>
      </c>
      <c r="S11" s="633">
        <v>17.5</v>
      </c>
      <c r="T11" s="633" t="s">
        <v>19</v>
      </c>
      <c r="U11" s="605">
        <v>17.52</v>
      </c>
      <c r="V11" s="633" t="s">
        <v>19</v>
      </c>
      <c r="W11" s="605">
        <v>17.56</v>
      </c>
      <c r="X11" s="662" t="s">
        <v>19</v>
      </c>
      <c r="Y11" s="633">
        <v>17.58</v>
      </c>
      <c r="Z11" s="633" t="s">
        <v>19</v>
      </c>
      <c r="AA11" s="605">
        <v>17.61</v>
      </c>
      <c r="AB11" s="662" t="s">
        <v>19</v>
      </c>
      <c r="AC11" s="633">
        <v>17.63</v>
      </c>
      <c r="AD11" s="633" t="s">
        <v>19</v>
      </c>
      <c r="AE11" s="605">
        <v>17.62</v>
      </c>
      <c r="AF11" s="633" t="s">
        <v>19</v>
      </c>
      <c r="AG11" s="605">
        <v>17.591486251474834</v>
      </c>
      <c r="AH11" s="662" t="s">
        <v>19</v>
      </c>
      <c r="AI11" s="631">
        <v>17.63</v>
      </c>
      <c r="AJ11" s="557"/>
      <c r="AK11" s="557"/>
      <c r="AL11" s="557"/>
    </row>
    <row r="12" spans="2:38" ht="14.25">
      <c r="B12" s="558">
        <v>5</v>
      </c>
      <c r="C12" s="559" t="s">
        <v>20</v>
      </c>
      <c r="D12" s="651" t="s">
        <v>19</v>
      </c>
      <c r="E12" s="636">
        <v>17.31</v>
      </c>
      <c r="F12" s="1168" t="s">
        <v>19</v>
      </c>
      <c r="G12" s="560">
        <v>17.29</v>
      </c>
      <c r="H12" s="560" t="s">
        <v>19</v>
      </c>
      <c r="I12" s="560">
        <v>17.31</v>
      </c>
      <c r="J12" s="560" t="s">
        <v>19</v>
      </c>
      <c r="K12" s="560">
        <v>17.29</v>
      </c>
      <c r="L12" s="601" t="s">
        <v>19</v>
      </c>
      <c r="M12" s="603">
        <v>17.3</v>
      </c>
      <c r="N12" s="643" t="s">
        <v>19</v>
      </c>
      <c r="O12" s="603">
        <v>17.29</v>
      </c>
      <c r="P12" s="643" t="s">
        <v>19</v>
      </c>
      <c r="Q12" s="603">
        <v>17.27</v>
      </c>
      <c r="R12" s="643" t="s">
        <v>19</v>
      </c>
      <c r="S12" s="601">
        <v>17.26</v>
      </c>
      <c r="T12" s="601" t="s">
        <v>19</v>
      </c>
      <c r="U12" s="603">
        <v>17.24</v>
      </c>
      <c r="V12" s="601" t="s">
        <v>19</v>
      </c>
      <c r="W12" s="603">
        <v>17.22</v>
      </c>
      <c r="X12" s="643" t="s">
        <v>19</v>
      </c>
      <c r="Y12" s="601">
        <v>17.21</v>
      </c>
      <c r="Z12" s="601" t="s">
        <v>19</v>
      </c>
      <c r="AA12" s="603">
        <v>17.2</v>
      </c>
      <c r="AB12" s="643" t="s">
        <v>19</v>
      </c>
      <c r="AC12" s="601">
        <v>17.2</v>
      </c>
      <c r="AD12" s="601" t="s">
        <v>19</v>
      </c>
      <c r="AE12" s="603">
        <v>17.16</v>
      </c>
      <c r="AF12" s="601" t="s">
        <v>19</v>
      </c>
      <c r="AG12" s="603">
        <v>17.072371639220243</v>
      </c>
      <c r="AH12" s="643" t="s">
        <v>19</v>
      </c>
      <c r="AI12" s="563">
        <v>17.13</v>
      </c>
      <c r="AJ12" s="557"/>
      <c r="AK12" s="557"/>
      <c r="AL12" s="557"/>
    </row>
    <row r="13" spans="2:38" ht="14.25">
      <c r="B13" s="558">
        <v>6</v>
      </c>
      <c r="C13" s="559" t="s">
        <v>21</v>
      </c>
      <c r="D13" s="651" t="s">
        <v>19</v>
      </c>
      <c r="E13" s="636">
        <v>18.22</v>
      </c>
      <c r="F13" s="1168" t="s">
        <v>19</v>
      </c>
      <c r="G13" s="560">
        <v>18.19</v>
      </c>
      <c r="H13" s="560" t="s">
        <v>19</v>
      </c>
      <c r="I13" s="560">
        <v>18.18</v>
      </c>
      <c r="J13" s="560" t="s">
        <v>19</v>
      </c>
      <c r="K13" s="560">
        <v>18.17</v>
      </c>
      <c r="L13" s="601" t="s">
        <v>19</v>
      </c>
      <c r="M13" s="603">
        <v>18.15</v>
      </c>
      <c r="N13" s="643" t="s">
        <v>19</v>
      </c>
      <c r="O13" s="603">
        <v>18.15</v>
      </c>
      <c r="P13" s="643" t="s">
        <v>19</v>
      </c>
      <c r="Q13" s="603">
        <v>18.14</v>
      </c>
      <c r="R13" s="643" t="s">
        <v>19</v>
      </c>
      <c r="S13" s="601">
        <v>18.14</v>
      </c>
      <c r="T13" s="601" t="s">
        <v>19</v>
      </c>
      <c r="U13" s="603">
        <v>18.12</v>
      </c>
      <c r="V13" s="601" t="s">
        <v>19</v>
      </c>
      <c r="W13" s="603">
        <v>18.11</v>
      </c>
      <c r="X13" s="643" t="s">
        <v>19</v>
      </c>
      <c r="Y13" s="601">
        <v>18.12</v>
      </c>
      <c r="Z13" s="601" t="s">
        <v>19</v>
      </c>
      <c r="AA13" s="603">
        <v>18.11</v>
      </c>
      <c r="AB13" s="643" t="s">
        <v>19</v>
      </c>
      <c r="AC13" s="601">
        <v>18.1</v>
      </c>
      <c r="AD13" s="601" t="s">
        <v>19</v>
      </c>
      <c r="AE13" s="603">
        <v>18.05</v>
      </c>
      <c r="AF13" s="601" t="s">
        <v>19</v>
      </c>
      <c r="AG13" s="603">
        <v>17.975889663503768</v>
      </c>
      <c r="AH13" s="643" t="s">
        <v>19</v>
      </c>
      <c r="AI13" s="563">
        <v>17.99</v>
      </c>
      <c r="AJ13" s="557"/>
      <c r="AK13" s="557"/>
      <c r="AL13" s="557"/>
    </row>
    <row r="14" spans="2:38" ht="14.25">
      <c r="B14" s="558">
        <v>7</v>
      </c>
      <c r="C14" s="559" t="s">
        <v>22</v>
      </c>
      <c r="D14" s="651" t="s">
        <v>19</v>
      </c>
      <c r="E14" s="636">
        <v>16.57</v>
      </c>
      <c r="F14" s="1168" t="s">
        <v>19</v>
      </c>
      <c r="G14" s="560">
        <v>16.56</v>
      </c>
      <c r="H14" s="560" t="s">
        <v>19</v>
      </c>
      <c r="I14" s="560">
        <v>16.54</v>
      </c>
      <c r="J14" s="560" t="s">
        <v>19</v>
      </c>
      <c r="K14" s="560">
        <v>16.51</v>
      </c>
      <c r="L14" s="601" t="s">
        <v>19</v>
      </c>
      <c r="M14" s="603">
        <v>16.53</v>
      </c>
      <c r="N14" s="643" t="s">
        <v>19</v>
      </c>
      <c r="O14" s="603">
        <v>16.53</v>
      </c>
      <c r="P14" s="643" t="s">
        <v>19</v>
      </c>
      <c r="Q14" s="603">
        <v>16.52</v>
      </c>
      <c r="R14" s="643" t="s">
        <v>19</v>
      </c>
      <c r="S14" s="601">
        <v>16.53</v>
      </c>
      <c r="T14" s="601" t="s">
        <v>19</v>
      </c>
      <c r="U14" s="603">
        <v>16.53</v>
      </c>
      <c r="V14" s="601" t="s">
        <v>19</v>
      </c>
      <c r="W14" s="603">
        <v>16.55</v>
      </c>
      <c r="X14" s="643" t="s">
        <v>19</v>
      </c>
      <c r="Y14" s="601">
        <v>16.6</v>
      </c>
      <c r="Z14" s="601" t="s">
        <v>19</v>
      </c>
      <c r="AA14" s="603">
        <v>16.59</v>
      </c>
      <c r="AB14" s="643" t="s">
        <v>19</v>
      </c>
      <c r="AC14" s="601">
        <v>16.6</v>
      </c>
      <c r="AD14" s="601" t="s">
        <v>19</v>
      </c>
      <c r="AE14" s="603">
        <v>16.58</v>
      </c>
      <c r="AF14" s="601" t="s">
        <v>19</v>
      </c>
      <c r="AG14" s="603">
        <v>16.547903353255226</v>
      </c>
      <c r="AH14" s="643" t="s">
        <v>19</v>
      </c>
      <c r="AI14" s="563">
        <v>16.56</v>
      </c>
      <c r="AJ14" s="557"/>
      <c r="AK14" s="557"/>
      <c r="AL14" s="557"/>
    </row>
    <row r="15" spans="2:38" ht="14.25">
      <c r="B15" s="558">
        <v>8</v>
      </c>
      <c r="C15" s="559" t="s">
        <v>24</v>
      </c>
      <c r="D15" s="651" t="s">
        <v>19</v>
      </c>
      <c r="E15" s="636">
        <v>17.8</v>
      </c>
      <c r="F15" s="1168" t="s">
        <v>19</v>
      </c>
      <c r="G15" s="560">
        <v>17.85</v>
      </c>
      <c r="H15" s="560" t="s">
        <v>19</v>
      </c>
      <c r="I15" s="560">
        <v>17.92</v>
      </c>
      <c r="J15" s="560" t="s">
        <v>19</v>
      </c>
      <c r="K15" s="560">
        <v>17.94</v>
      </c>
      <c r="L15" s="601" t="s">
        <v>19</v>
      </c>
      <c r="M15" s="603">
        <v>17.97</v>
      </c>
      <c r="N15" s="643" t="s">
        <v>19</v>
      </c>
      <c r="O15" s="603">
        <v>17.97</v>
      </c>
      <c r="P15" s="643" t="s">
        <v>19</v>
      </c>
      <c r="Q15" s="603">
        <v>17.98</v>
      </c>
      <c r="R15" s="643" t="s">
        <v>19</v>
      </c>
      <c r="S15" s="601">
        <v>17.92</v>
      </c>
      <c r="T15" s="601" t="s">
        <v>19</v>
      </c>
      <c r="U15" s="603">
        <v>17.95</v>
      </c>
      <c r="V15" s="601" t="s">
        <v>19</v>
      </c>
      <c r="W15" s="603">
        <v>17.98</v>
      </c>
      <c r="X15" s="643" t="s">
        <v>19</v>
      </c>
      <c r="Y15" s="601">
        <v>17.99</v>
      </c>
      <c r="Z15" s="601" t="s">
        <v>19</v>
      </c>
      <c r="AA15" s="603">
        <v>17.98</v>
      </c>
      <c r="AB15" s="643" t="s">
        <v>19</v>
      </c>
      <c r="AC15" s="601">
        <v>17.99</v>
      </c>
      <c r="AD15" s="601" t="s">
        <v>19</v>
      </c>
      <c r="AE15" s="603">
        <v>17.95</v>
      </c>
      <c r="AF15" s="601" t="s">
        <v>19</v>
      </c>
      <c r="AG15" s="603">
        <v>17.887579069644726</v>
      </c>
      <c r="AH15" s="643" t="s">
        <v>19</v>
      </c>
      <c r="AI15" s="563">
        <v>17.92</v>
      </c>
      <c r="AJ15" s="557"/>
      <c r="AK15" s="557"/>
      <c r="AL15" s="557"/>
    </row>
    <row r="16" spans="2:38" ht="14.25">
      <c r="B16" s="558">
        <v>9</v>
      </c>
      <c r="C16" s="559" t="s">
        <v>25</v>
      </c>
      <c r="D16" s="651" t="s">
        <v>19</v>
      </c>
      <c r="E16" s="636">
        <v>17.98</v>
      </c>
      <c r="F16" s="1168" t="s">
        <v>19</v>
      </c>
      <c r="G16" s="560">
        <v>17.97</v>
      </c>
      <c r="H16" s="560" t="s">
        <v>19</v>
      </c>
      <c r="I16" s="560">
        <v>17.94</v>
      </c>
      <c r="J16" s="560" t="s">
        <v>19</v>
      </c>
      <c r="K16" s="560">
        <v>17.89</v>
      </c>
      <c r="L16" s="601" t="s">
        <v>19</v>
      </c>
      <c r="M16" s="603">
        <v>17.9</v>
      </c>
      <c r="N16" s="643" t="s">
        <v>19</v>
      </c>
      <c r="O16" s="603">
        <v>17.9</v>
      </c>
      <c r="P16" s="643" t="s">
        <v>19</v>
      </c>
      <c r="Q16" s="603">
        <v>17.88</v>
      </c>
      <c r="R16" s="643" t="s">
        <v>19</v>
      </c>
      <c r="S16" s="601">
        <v>17.9</v>
      </c>
      <c r="T16" s="601" t="s">
        <v>19</v>
      </c>
      <c r="U16" s="603">
        <v>17.91</v>
      </c>
      <c r="V16" s="601" t="s">
        <v>19</v>
      </c>
      <c r="W16" s="603">
        <v>17.96</v>
      </c>
      <c r="X16" s="643" t="s">
        <v>19</v>
      </c>
      <c r="Y16" s="601">
        <v>17.97</v>
      </c>
      <c r="Z16" s="601" t="s">
        <v>19</v>
      </c>
      <c r="AA16" s="603">
        <v>18</v>
      </c>
      <c r="AB16" s="643" t="s">
        <v>19</v>
      </c>
      <c r="AC16" s="601">
        <v>18.03</v>
      </c>
      <c r="AD16" s="601" t="s">
        <v>19</v>
      </c>
      <c r="AE16" s="603">
        <v>18.01</v>
      </c>
      <c r="AF16" s="601" t="s">
        <v>19</v>
      </c>
      <c r="AG16" s="603">
        <v>17.953389643933644</v>
      </c>
      <c r="AH16" s="643" t="s">
        <v>19</v>
      </c>
      <c r="AI16" s="563">
        <v>17.99</v>
      </c>
      <c r="AJ16" s="557"/>
      <c r="AK16" s="557"/>
      <c r="AL16" s="557"/>
    </row>
    <row r="17" spans="2:36" ht="14.25">
      <c r="B17" s="558">
        <v>10</v>
      </c>
      <c r="C17" s="559" t="s">
        <v>26</v>
      </c>
      <c r="D17" s="651" t="s">
        <v>19</v>
      </c>
      <c r="E17" s="636">
        <v>18.41</v>
      </c>
      <c r="F17" s="1168" t="s">
        <v>19</v>
      </c>
      <c r="G17" s="560">
        <v>18.39</v>
      </c>
      <c r="H17" s="560" t="s">
        <v>19</v>
      </c>
      <c r="I17" s="560">
        <v>18.35</v>
      </c>
      <c r="J17" s="560" t="s">
        <v>19</v>
      </c>
      <c r="K17" s="560">
        <v>18.31</v>
      </c>
      <c r="L17" s="601" t="s">
        <v>19</v>
      </c>
      <c r="M17" s="603">
        <v>18.32</v>
      </c>
      <c r="N17" s="643" t="s">
        <v>19</v>
      </c>
      <c r="O17" s="603">
        <v>18.33</v>
      </c>
      <c r="P17" s="643" t="s">
        <v>19</v>
      </c>
      <c r="Q17" s="603">
        <v>18.33</v>
      </c>
      <c r="R17" s="643" t="s">
        <v>19</v>
      </c>
      <c r="S17" s="601">
        <v>18.35</v>
      </c>
      <c r="T17" s="601" t="s">
        <v>19</v>
      </c>
      <c r="U17" s="603">
        <v>18.34</v>
      </c>
      <c r="V17" s="601" t="s">
        <v>19</v>
      </c>
      <c r="W17" s="603">
        <v>18.36</v>
      </c>
      <c r="X17" s="643" t="s">
        <v>19</v>
      </c>
      <c r="Y17" s="601">
        <v>18.38</v>
      </c>
      <c r="Z17" s="601" t="s">
        <v>19</v>
      </c>
      <c r="AA17" s="603">
        <v>18.4</v>
      </c>
      <c r="AB17" s="643" t="s">
        <v>19</v>
      </c>
      <c r="AC17" s="601">
        <v>18.4</v>
      </c>
      <c r="AD17" s="601" t="s">
        <v>19</v>
      </c>
      <c r="AE17" s="603">
        <v>18.36</v>
      </c>
      <c r="AF17" s="601" t="s">
        <v>19</v>
      </c>
      <c r="AG17" s="603">
        <v>18.294234753454845</v>
      </c>
      <c r="AH17" s="643" t="s">
        <v>19</v>
      </c>
      <c r="AI17" s="563">
        <v>18.33</v>
      </c>
      <c r="AJ17" s="557"/>
    </row>
    <row r="18" spans="2:36" ht="14.25">
      <c r="B18" s="558">
        <v>11</v>
      </c>
      <c r="C18" s="559" t="s">
        <v>27</v>
      </c>
      <c r="D18" s="651" t="s">
        <v>19</v>
      </c>
      <c r="E18" s="636">
        <v>18.29</v>
      </c>
      <c r="F18" s="1168" t="s">
        <v>19</v>
      </c>
      <c r="G18" s="560">
        <v>18.25</v>
      </c>
      <c r="H18" s="560" t="s">
        <v>19</v>
      </c>
      <c r="I18" s="560">
        <v>18.21</v>
      </c>
      <c r="J18" s="560" t="s">
        <v>19</v>
      </c>
      <c r="K18" s="560">
        <v>18.17</v>
      </c>
      <c r="L18" s="601" t="s">
        <v>19</v>
      </c>
      <c r="M18" s="603">
        <v>18.2</v>
      </c>
      <c r="N18" s="643" t="s">
        <v>19</v>
      </c>
      <c r="O18" s="603">
        <v>18.22</v>
      </c>
      <c r="P18" s="643" t="s">
        <v>19</v>
      </c>
      <c r="Q18" s="603">
        <v>18.23</v>
      </c>
      <c r="R18" s="643" t="s">
        <v>19</v>
      </c>
      <c r="S18" s="601">
        <v>18.27</v>
      </c>
      <c r="T18" s="601" t="s">
        <v>19</v>
      </c>
      <c r="U18" s="603">
        <v>18.27</v>
      </c>
      <c r="V18" s="601" t="s">
        <v>19</v>
      </c>
      <c r="W18" s="603">
        <v>18.31</v>
      </c>
      <c r="X18" s="643" t="s">
        <v>19</v>
      </c>
      <c r="Y18" s="601">
        <v>18.38</v>
      </c>
      <c r="Z18" s="601" t="s">
        <v>19</v>
      </c>
      <c r="AA18" s="603">
        <v>18.39</v>
      </c>
      <c r="AB18" s="643" t="s">
        <v>19</v>
      </c>
      <c r="AC18" s="601">
        <v>18.4</v>
      </c>
      <c r="AD18" s="601" t="s">
        <v>19</v>
      </c>
      <c r="AE18" s="603">
        <v>18.36</v>
      </c>
      <c r="AF18" s="601" t="s">
        <v>19</v>
      </c>
      <c r="AG18" s="603">
        <v>18.308496551746785</v>
      </c>
      <c r="AH18" s="643" t="s">
        <v>19</v>
      </c>
      <c r="AI18" s="563">
        <v>18.35</v>
      </c>
      <c r="AJ18" s="557"/>
    </row>
    <row r="19" spans="2:36" ht="14.25">
      <c r="B19" s="558">
        <v>12</v>
      </c>
      <c r="C19" s="559" t="s">
        <v>92</v>
      </c>
      <c r="D19" s="651" t="s">
        <v>19</v>
      </c>
      <c r="E19" s="636">
        <v>16.57</v>
      </c>
      <c r="F19" s="1168" t="s">
        <v>19</v>
      </c>
      <c r="G19" s="560">
        <v>16.55</v>
      </c>
      <c r="H19" s="560" t="s">
        <v>19</v>
      </c>
      <c r="I19" s="560">
        <v>16.57</v>
      </c>
      <c r="J19" s="560" t="s">
        <v>19</v>
      </c>
      <c r="K19" s="560">
        <v>16.56</v>
      </c>
      <c r="L19" s="601" t="s">
        <v>19</v>
      </c>
      <c r="M19" s="603">
        <v>16.55</v>
      </c>
      <c r="N19" s="643" t="s">
        <v>19</v>
      </c>
      <c r="O19" s="603">
        <v>16.54</v>
      </c>
      <c r="P19" s="643" t="s">
        <v>19</v>
      </c>
      <c r="Q19" s="603">
        <v>16.53</v>
      </c>
      <c r="R19" s="643" t="s">
        <v>19</v>
      </c>
      <c r="S19" s="601">
        <v>16.54</v>
      </c>
      <c r="T19" s="601" t="s">
        <v>19</v>
      </c>
      <c r="U19" s="603">
        <v>16.55</v>
      </c>
      <c r="V19" s="601" t="s">
        <v>19</v>
      </c>
      <c r="W19" s="603">
        <v>16.57</v>
      </c>
      <c r="X19" s="643" t="s">
        <v>19</v>
      </c>
      <c r="Y19" s="601">
        <v>16.57</v>
      </c>
      <c r="Z19" s="601" t="s">
        <v>19</v>
      </c>
      <c r="AA19" s="603">
        <v>16.57</v>
      </c>
      <c r="AB19" s="643" t="s">
        <v>19</v>
      </c>
      <c r="AC19" s="601">
        <v>16.57</v>
      </c>
      <c r="AD19" s="601" t="s">
        <v>19</v>
      </c>
      <c r="AE19" s="603">
        <v>16.54</v>
      </c>
      <c r="AF19" s="601" t="s">
        <v>19</v>
      </c>
      <c r="AG19" s="603">
        <v>16.510391461778763</v>
      </c>
      <c r="AH19" s="643" t="s">
        <v>19</v>
      </c>
      <c r="AI19" s="563">
        <v>16.54</v>
      </c>
      <c r="AJ19" s="557"/>
    </row>
    <row r="20" spans="2:36" ht="15" thickBot="1">
      <c r="B20" s="582">
        <v>13</v>
      </c>
      <c r="C20" s="592" t="s">
        <v>93</v>
      </c>
      <c r="D20" s="655">
        <v>1.39</v>
      </c>
      <c r="E20" s="636">
        <v>17.78</v>
      </c>
      <c r="F20" s="1172" t="s">
        <v>19</v>
      </c>
      <c r="G20" s="560">
        <v>17.8</v>
      </c>
      <c r="H20" s="636" t="s">
        <v>19</v>
      </c>
      <c r="I20" s="560">
        <v>17.77</v>
      </c>
      <c r="J20" s="636" t="s">
        <v>19</v>
      </c>
      <c r="K20" s="560">
        <v>17.73</v>
      </c>
      <c r="L20" s="603" t="s">
        <v>19</v>
      </c>
      <c r="M20" s="603">
        <v>17.73</v>
      </c>
      <c r="N20" s="646" t="s">
        <v>19</v>
      </c>
      <c r="O20" s="649">
        <v>17.72</v>
      </c>
      <c r="P20" s="646" t="s">
        <v>19</v>
      </c>
      <c r="Q20" s="649">
        <v>17.7</v>
      </c>
      <c r="R20" s="646" t="s">
        <v>19</v>
      </c>
      <c r="S20" s="601">
        <v>17.71</v>
      </c>
      <c r="T20" s="603" t="s">
        <v>19</v>
      </c>
      <c r="U20" s="603">
        <v>17.71</v>
      </c>
      <c r="V20" s="603" t="s">
        <v>19</v>
      </c>
      <c r="W20" s="603">
        <v>17.63</v>
      </c>
      <c r="X20" s="646" t="s">
        <v>19</v>
      </c>
      <c r="Y20" s="601">
        <v>17.63</v>
      </c>
      <c r="Z20" s="603" t="s">
        <v>19</v>
      </c>
      <c r="AA20" s="603">
        <v>17.62</v>
      </c>
      <c r="AB20" s="646" t="s">
        <v>19</v>
      </c>
      <c r="AC20" s="601">
        <v>17.62</v>
      </c>
      <c r="AD20" s="603" t="s">
        <v>19</v>
      </c>
      <c r="AE20" s="603">
        <v>17.58</v>
      </c>
      <c r="AF20" s="603" t="s">
        <v>19</v>
      </c>
      <c r="AG20" s="603">
        <v>17.545826236537494</v>
      </c>
      <c r="AH20" s="646" t="s">
        <v>19</v>
      </c>
      <c r="AI20" s="563">
        <v>17.55</v>
      </c>
      <c r="AJ20" s="557"/>
    </row>
    <row r="21" spans="2:36" ht="14.25">
      <c r="B21" s="581">
        <v>1</v>
      </c>
      <c r="C21" s="637" t="s">
        <v>94</v>
      </c>
      <c r="D21" s="656" t="s">
        <v>19</v>
      </c>
      <c r="E21" s="1160">
        <v>18.41</v>
      </c>
      <c r="F21" s="1173" t="s">
        <v>19</v>
      </c>
      <c r="G21" s="554">
        <v>18.4</v>
      </c>
      <c r="H21" s="554" t="s">
        <v>19</v>
      </c>
      <c r="I21" s="554">
        <v>18.33</v>
      </c>
      <c r="J21" s="554" t="s">
        <v>19</v>
      </c>
      <c r="K21" s="554">
        <v>18.25</v>
      </c>
      <c r="L21" s="604" t="s">
        <v>19</v>
      </c>
      <c r="M21" s="612">
        <v>18.3</v>
      </c>
      <c r="N21" s="647" t="s">
        <v>19</v>
      </c>
      <c r="O21" s="612">
        <v>18.36</v>
      </c>
      <c r="P21" s="647" t="s">
        <v>19</v>
      </c>
      <c r="Q21" s="612">
        <v>18.37</v>
      </c>
      <c r="R21" s="647" t="s">
        <v>19</v>
      </c>
      <c r="S21" s="604">
        <v>18.39</v>
      </c>
      <c r="T21" s="604" t="s">
        <v>19</v>
      </c>
      <c r="U21" s="612">
        <v>18.4</v>
      </c>
      <c r="V21" s="604" t="s">
        <v>19</v>
      </c>
      <c r="W21" s="612">
        <v>18.47</v>
      </c>
      <c r="X21" s="647" t="s">
        <v>19</v>
      </c>
      <c r="Y21" s="604">
        <v>18.47</v>
      </c>
      <c r="Z21" s="604" t="s">
        <v>19</v>
      </c>
      <c r="AA21" s="612">
        <v>18.53</v>
      </c>
      <c r="AB21" s="647" t="s">
        <v>19</v>
      </c>
      <c r="AC21" s="604">
        <v>18.53</v>
      </c>
      <c r="AD21" s="604" t="s">
        <v>19</v>
      </c>
      <c r="AE21" s="612">
        <v>18.53</v>
      </c>
      <c r="AF21" s="604" t="s">
        <v>19</v>
      </c>
      <c r="AG21" s="612">
        <v>18.48759451025217</v>
      </c>
      <c r="AH21" s="647" t="s">
        <v>19</v>
      </c>
      <c r="AI21" s="555">
        <v>18.57</v>
      </c>
      <c r="AJ21" s="557"/>
    </row>
    <row r="22" spans="2:36" ht="14.25">
      <c r="B22" s="558">
        <v>2</v>
      </c>
      <c r="C22" s="559" t="s">
        <v>33</v>
      </c>
      <c r="D22" s="657" t="s">
        <v>19</v>
      </c>
      <c r="E22" s="587">
        <v>20</v>
      </c>
      <c r="F22" s="1174" t="s">
        <v>19</v>
      </c>
      <c r="G22" s="588">
        <v>20</v>
      </c>
      <c r="H22" s="564" t="s">
        <v>19</v>
      </c>
      <c r="I22" s="588">
        <v>20</v>
      </c>
      <c r="J22" s="564" t="s">
        <v>19</v>
      </c>
      <c r="K22" s="588">
        <v>20</v>
      </c>
      <c r="L22" s="605" t="s">
        <v>19</v>
      </c>
      <c r="M22" s="587">
        <v>20</v>
      </c>
      <c r="N22" s="648" t="s">
        <v>19</v>
      </c>
      <c r="O22" s="587">
        <v>20</v>
      </c>
      <c r="P22" s="648" t="s">
        <v>19</v>
      </c>
      <c r="Q22" s="587">
        <v>20</v>
      </c>
      <c r="R22" s="648" t="s">
        <v>19</v>
      </c>
      <c r="S22" s="588">
        <v>20</v>
      </c>
      <c r="T22" s="605" t="s">
        <v>19</v>
      </c>
      <c r="U22" s="587">
        <v>20</v>
      </c>
      <c r="V22" s="605" t="s">
        <v>19</v>
      </c>
      <c r="W22" s="587">
        <v>20</v>
      </c>
      <c r="X22" s="648" t="s">
        <v>19</v>
      </c>
      <c r="Y22" s="588">
        <v>20</v>
      </c>
      <c r="Z22" s="605" t="s">
        <v>19</v>
      </c>
      <c r="AA22" s="587">
        <v>20</v>
      </c>
      <c r="AB22" s="648" t="s">
        <v>19</v>
      </c>
      <c r="AC22" s="588">
        <v>20</v>
      </c>
      <c r="AD22" s="605" t="s">
        <v>19</v>
      </c>
      <c r="AE22" s="587">
        <v>20</v>
      </c>
      <c r="AF22" s="605" t="s">
        <v>19</v>
      </c>
      <c r="AG22" s="587">
        <v>20</v>
      </c>
      <c r="AH22" s="648" t="s">
        <v>19</v>
      </c>
      <c r="AI22" s="591">
        <v>20</v>
      </c>
      <c r="AJ22" s="557"/>
    </row>
    <row r="23" spans="2:36" ht="14.25">
      <c r="B23" s="558">
        <v>3</v>
      </c>
      <c r="C23" s="559" t="s">
        <v>42</v>
      </c>
      <c r="D23" s="657" t="s">
        <v>19</v>
      </c>
      <c r="E23" s="587">
        <v>20</v>
      </c>
      <c r="F23" s="1174" t="s">
        <v>19</v>
      </c>
      <c r="G23" s="588">
        <v>20</v>
      </c>
      <c r="H23" s="564" t="s">
        <v>19</v>
      </c>
      <c r="I23" s="588">
        <v>20</v>
      </c>
      <c r="J23" s="564" t="s">
        <v>19</v>
      </c>
      <c r="K23" s="588">
        <v>20</v>
      </c>
      <c r="L23" s="605" t="s">
        <v>19</v>
      </c>
      <c r="M23" s="587">
        <v>20</v>
      </c>
      <c r="N23" s="648" t="s">
        <v>19</v>
      </c>
      <c r="O23" s="587">
        <v>20</v>
      </c>
      <c r="P23" s="648" t="s">
        <v>19</v>
      </c>
      <c r="Q23" s="587">
        <v>20</v>
      </c>
      <c r="R23" s="648" t="s">
        <v>19</v>
      </c>
      <c r="S23" s="588">
        <v>20</v>
      </c>
      <c r="T23" s="605" t="s">
        <v>19</v>
      </c>
      <c r="U23" s="587">
        <v>20</v>
      </c>
      <c r="V23" s="605" t="s">
        <v>19</v>
      </c>
      <c r="W23" s="587">
        <v>20</v>
      </c>
      <c r="X23" s="648" t="s">
        <v>19</v>
      </c>
      <c r="Y23" s="588">
        <v>20</v>
      </c>
      <c r="Z23" s="605" t="s">
        <v>19</v>
      </c>
      <c r="AA23" s="587">
        <v>20</v>
      </c>
      <c r="AB23" s="648" t="s">
        <v>19</v>
      </c>
      <c r="AC23" s="588">
        <v>20</v>
      </c>
      <c r="AD23" s="605" t="s">
        <v>19</v>
      </c>
      <c r="AE23" s="587">
        <v>20</v>
      </c>
      <c r="AF23" s="605" t="s">
        <v>19</v>
      </c>
      <c r="AG23" s="587">
        <v>20</v>
      </c>
      <c r="AH23" s="648" t="s">
        <v>19</v>
      </c>
      <c r="AI23" s="591">
        <v>20</v>
      </c>
      <c r="AJ23" s="557"/>
    </row>
    <row r="24" spans="2:36" ht="14.25">
      <c r="B24" s="558">
        <v>4</v>
      </c>
      <c r="C24" s="559" t="s">
        <v>44</v>
      </c>
      <c r="D24" s="657" t="s">
        <v>19</v>
      </c>
      <c r="E24" s="587">
        <v>20</v>
      </c>
      <c r="F24" s="1174" t="s">
        <v>19</v>
      </c>
      <c r="G24" s="588">
        <v>20</v>
      </c>
      <c r="H24" s="564" t="s">
        <v>19</v>
      </c>
      <c r="I24" s="588">
        <v>20</v>
      </c>
      <c r="J24" s="564" t="s">
        <v>19</v>
      </c>
      <c r="K24" s="588">
        <v>20</v>
      </c>
      <c r="L24" s="605" t="s">
        <v>19</v>
      </c>
      <c r="M24" s="587">
        <v>20</v>
      </c>
      <c r="N24" s="648" t="s">
        <v>19</v>
      </c>
      <c r="O24" s="587">
        <v>20</v>
      </c>
      <c r="P24" s="648" t="s">
        <v>19</v>
      </c>
      <c r="Q24" s="587">
        <v>20</v>
      </c>
      <c r="R24" s="648" t="s">
        <v>19</v>
      </c>
      <c r="S24" s="588">
        <v>20</v>
      </c>
      <c r="T24" s="605" t="s">
        <v>19</v>
      </c>
      <c r="U24" s="587">
        <v>20</v>
      </c>
      <c r="V24" s="605" t="s">
        <v>19</v>
      </c>
      <c r="W24" s="587">
        <v>20</v>
      </c>
      <c r="X24" s="648" t="s">
        <v>19</v>
      </c>
      <c r="Y24" s="588">
        <v>20</v>
      </c>
      <c r="Z24" s="605" t="s">
        <v>19</v>
      </c>
      <c r="AA24" s="587">
        <v>20</v>
      </c>
      <c r="AB24" s="648" t="s">
        <v>19</v>
      </c>
      <c r="AC24" s="588">
        <v>20</v>
      </c>
      <c r="AD24" s="605" t="s">
        <v>19</v>
      </c>
      <c r="AE24" s="587">
        <v>20</v>
      </c>
      <c r="AF24" s="605" t="s">
        <v>19</v>
      </c>
      <c r="AG24" s="587">
        <v>20</v>
      </c>
      <c r="AH24" s="648" t="s">
        <v>19</v>
      </c>
      <c r="AI24" s="591">
        <v>20</v>
      </c>
      <c r="AJ24" s="557"/>
    </row>
    <row r="25" spans="2:36" ht="14.25">
      <c r="B25" s="558">
        <v>5</v>
      </c>
      <c r="C25" s="559" t="s">
        <v>45</v>
      </c>
      <c r="D25" s="657" t="s">
        <v>19</v>
      </c>
      <c r="E25" s="587">
        <v>20</v>
      </c>
      <c r="F25" s="1174" t="s">
        <v>19</v>
      </c>
      <c r="G25" s="588">
        <v>20</v>
      </c>
      <c r="H25" s="564" t="s">
        <v>19</v>
      </c>
      <c r="I25" s="588">
        <v>20</v>
      </c>
      <c r="J25" s="564" t="s">
        <v>19</v>
      </c>
      <c r="K25" s="588">
        <v>20</v>
      </c>
      <c r="L25" s="605" t="s">
        <v>19</v>
      </c>
      <c r="M25" s="587">
        <v>20</v>
      </c>
      <c r="N25" s="648" t="s">
        <v>19</v>
      </c>
      <c r="O25" s="587">
        <v>20</v>
      </c>
      <c r="P25" s="648" t="s">
        <v>19</v>
      </c>
      <c r="Q25" s="587">
        <v>20</v>
      </c>
      <c r="R25" s="648" t="s">
        <v>19</v>
      </c>
      <c r="S25" s="588">
        <v>20</v>
      </c>
      <c r="T25" s="605" t="s">
        <v>19</v>
      </c>
      <c r="U25" s="587">
        <v>20</v>
      </c>
      <c r="V25" s="605" t="s">
        <v>19</v>
      </c>
      <c r="W25" s="587">
        <v>20</v>
      </c>
      <c r="X25" s="648" t="s">
        <v>19</v>
      </c>
      <c r="Y25" s="588">
        <v>20</v>
      </c>
      <c r="Z25" s="605" t="s">
        <v>19</v>
      </c>
      <c r="AA25" s="587">
        <v>20</v>
      </c>
      <c r="AB25" s="648" t="s">
        <v>19</v>
      </c>
      <c r="AC25" s="588">
        <v>20</v>
      </c>
      <c r="AD25" s="605" t="s">
        <v>19</v>
      </c>
      <c r="AE25" s="587">
        <v>20</v>
      </c>
      <c r="AF25" s="605" t="s">
        <v>19</v>
      </c>
      <c r="AG25" s="587">
        <v>20</v>
      </c>
      <c r="AH25" s="648" t="s">
        <v>19</v>
      </c>
      <c r="AI25" s="591">
        <v>20</v>
      </c>
      <c r="AJ25" s="557"/>
    </row>
    <row r="26" spans="2:36" ht="15" thickBot="1">
      <c r="B26" s="582">
        <v>6</v>
      </c>
      <c r="C26" s="592" t="s">
        <v>64</v>
      </c>
      <c r="D26" s="642" t="s">
        <v>19</v>
      </c>
      <c r="E26" s="593">
        <v>20</v>
      </c>
      <c r="F26" s="1175" t="s">
        <v>19</v>
      </c>
      <c r="G26" s="594">
        <v>20</v>
      </c>
      <c r="H26" s="640" t="s">
        <v>19</v>
      </c>
      <c r="I26" s="594">
        <v>20</v>
      </c>
      <c r="J26" s="640" t="s">
        <v>19</v>
      </c>
      <c r="K26" s="594">
        <v>20</v>
      </c>
      <c r="L26" s="641" t="s">
        <v>19</v>
      </c>
      <c r="M26" s="593">
        <v>20</v>
      </c>
      <c r="N26" s="649" t="s">
        <v>19</v>
      </c>
      <c r="O26" s="593">
        <v>20</v>
      </c>
      <c r="P26" s="649" t="s">
        <v>19</v>
      </c>
      <c r="Q26" s="593">
        <v>20</v>
      </c>
      <c r="R26" s="661" t="s">
        <v>19</v>
      </c>
      <c r="S26" s="594">
        <v>20</v>
      </c>
      <c r="T26" s="649" t="s">
        <v>19</v>
      </c>
      <c r="U26" s="593">
        <v>20</v>
      </c>
      <c r="V26" s="649" t="s">
        <v>19</v>
      </c>
      <c r="W26" s="593">
        <v>20</v>
      </c>
      <c r="X26" s="661" t="s">
        <v>19</v>
      </c>
      <c r="Y26" s="594">
        <v>20</v>
      </c>
      <c r="Z26" s="649" t="s">
        <v>19</v>
      </c>
      <c r="AA26" s="593">
        <v>20</v>
      </c>
      <c r="AB26" s="661" t="s">
        <v>19</v>
      </c>
      <c r="AC26" s="594">
        <v>20</v>
      </c>
      <c r="AD26" s="649" t="s">
        <v>19</v>
      </c>
      <c r="AE26" s="593">
        <v>20</v>
      </c>
      <c r="AF26" s="649" t="s">
        <v>19</v>
      </c>
      <c r="AG26" s="593">
        <v>20</v>
      </c>
      <c r="AH26" s="661" t="s">
        <v>19</v>
      </c>
      <c r="AI26" s="597">
        <v>20</v>
      </c>
      <c r="AJ26" s="557"/>
    </row>
    <row r="27" spans="2:36" ht="14.25">
      <c r="B27" s="634" t="s">
        <v>151</v>
      </c>
      <c r="C27" s="635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</row>
    <row r="28" spans="2:36" ht="14.25">
      <c r="B28" s="634" t="s">
        <v>152</v>
      </c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</row>
    <row r="29" spans="2:36" ht="14.25">
      <c r="B29" s="634" t="s">
        <v>143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</row>
    <row r="30" spans="2:36" ht="14.25">
      <c r="B30" s="634" t="s">
        <v>144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</row>
  </sheetData>
  <sheetProtection/>
  <mergeCells count="25">
    <mergeCell ref="D4:E4"/>
    <mergeCell ref="T4:U4"/>
    <mergeCell ref="X4:Y4"/>
    <mergeCell ref="P3:Q3"/>
    <mergeCell ref="Z4:AA4"/>
    <mergeCell ref="B3:H3"/>
    <mergeCell ref="N3:O3"/>
    <mergeCell ref="F4:G4"/>
    <mergeCell ref="H4:I4"/>
    <mergeCell ref="J4:K4"/>
    <mergeCell ref="L4:M4"/>
    <mergeCell ref="AB3:AC3"/>
    <mergeCell ref="AB4:AC4"/>
    <mergeCell ref="P4:Q4"/>
    <mergeCell ref="R3:S3"/>
    <mergeCell ref="R4:S4"/>
    <mergeCell ref="N4:O4"/>
    <mergeCell ref="AH3:AI3"/>
    <mergeCell ref="AH4:AI4"/>
    <mergeCell ref="V3:W3"/>
    <mergeCell ref="V4:W4"/>
    <mergeCell ref="T3:U3"/>
    <mergeCell ref="AD3:AE3"/>
    <mergeCell ref="AD4:AE4"/>
    <mergeCell ref="AF4:AG4"/>
  </mergeCells>
  <printOptions/>
  <pageMargins left="0.7" right="0.7" top="0.75" bottom="0.75" header="0.3" footer="0.3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河崎　一真</dc:creator>
  <cp:keywords/>
  <dc:description/>
  <cp:lastModifiedBy>吉田　正憲</cp:lastModifiedBy>
  <cp:lastPrinted>2022-11-07T02:58:47Z</cp:lastPrinted>
  <dcterms:created xsi:type="dcterms:W3CDTF">2017-12-14T02:25:54Z</dcterms:created>
  <dcterms:modified xsi:type="dcterms:W3CDTF">2024-03-28T23:37:42Z</dcterms:modified>
  <cp:category/>
  <cp:version/>
  <cp:contentType/>
  <cp:contentStatus/>
</cp:coreProperties>
</file>