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3_R5.10.1～\1-3 補助金額（個別協議）\"/>
    </mc:Choice>
  </mc:AlternateContent>
  <xr:revisionPtr revIDLastSave="0" documentId="13_ncr:1_{AF83E36E-2652-4558-AB1B-ED4E39A4189F}" xr6:coauthVersionLast="36" xr6:coauthVersionMax="47" xr10:uidLastSave="{00000000-0000-0000-0000-000000000000}"/>
  <bookViews>
    <workbookView xWindow="0" yWindow="0" windowWidth="23040" windowHeight="9684" tabRatio="770" firstSheet="3" activeTab="3"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１０月１日以降分) " sheetId="28" r:id="rId4"/>
    <sheet name="個別協議様式ア（ウ）分 (令和５年１０月１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(令和５年１０月１日以降分) '!$A$1:$AQ$41</definedName>
    <definedName name="_xlnm.Print_Area" localSheetId="0">'個別協議様式ア（ア）分(令和４年４月１日～令和５年５月７日)'!$A$1:$AK$36</definedName>
    <definedName name="_xlnm.Print_Area" localSheetId="4">'個別協議様式ア（ウ）分 (令和５年１０月１日以降分)'!$A$1:$AS$40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<sst xmlns="http://schemas.openxmlformats.org/spreadsheetml/2006/main" count="726" uniqueCount="248">
  <si>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</si>
  <si>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</si>
  <si>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</si>
  <si>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</si>
  <si>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</si>
  <si>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</si>
  <si>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</si>
  <si>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</si>
  <si>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</si>
  <si>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</si>
  <si>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</si>
  <si>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</si>
  <si>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</si>
  <si>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</si>
  <si>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</si>
  <si>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</si>
  <si>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</si>
  <si>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</si>
  <si>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</si>
  <si>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</si>
  <si>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</si>
  <si>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</si>
  <si>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</si>
  <si>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</si>
  <si>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</si>
  <si>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</si>
  <si>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</si>
  <si>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</si>
  <si>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</si>
  <si>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</si>
  <si>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</si>
  <si>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</si>
  <si>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</si>
  <si>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</si>
  <si>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</si>
  <si>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</si>
  <si>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</si>
  <si>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</si>
  <si>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</si>
  <si>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</si>
  <si>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</si>
  <si>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</si>
  <si>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</si>
  <si>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</si>
  <si>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</si>
  <si>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</si>
  <si>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</si>
  <si>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</si>
  <si>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</si>
  <si>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</si>
  <si>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</si>
  <si>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</si>
  <si>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</si>
  <si>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</si>
  <si>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</si>
  <si>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</si>
  <si>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</si>
  <si>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</si>
  <si>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</si>
  <si>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</si>
  <si>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</si>
  <si>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</si>
  <si>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</si>
  <si>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</si>
  <si>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</si>
  <si>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</si>
  <si>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</si>
  <si>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</si>
  <si>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</si>
  <si>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</si>
  <si>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</si>
  <si>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</si>
  <si>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</si>
  <si>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</si>
  <si>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</si>
  <si>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</si>
  <si>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</si>
  <si>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</si>
  <si>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</si>
  <si>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</si>
  <si>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</si>
  <si>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</si>
  <si>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</si>
  <si>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</si>
  <si>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</si>
  <si>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</si>
  <si>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</si>
  <si>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</si>
  <si>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</si>
  <si>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</si>
  <si>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</si>
  <si>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</si>
  <si>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</si>
  <si>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</si>
  <si>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</si>
  <si>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</si>
  <si>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</si>
  <si>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</si>
  <si>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</si>
  <si>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</si>
  <si>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</si>
  <si>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</si>
  <si>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</si>
  <si>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</si>
  <si>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</si>
  <si>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</si>
  <si>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</si>
  <si>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</si>
  <si>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</si>
  <si>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</si>
  <si>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</si>
  <si>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</si>
  <si>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</si>
  <si>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</si>
  <si>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</si>
  <si>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</si>
  <si>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</si>
  <si>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</si>
  <si>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</si>
  <si>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</si>
  <si>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</si>
  <si>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</si>
  <si>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</si>
  <si>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</si>
  <si>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</si>
  <si>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</si>
  <si>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</si>
  <si>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</si>
  <si>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</si>
  <si>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</si>
  <si>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</si>
  <si>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</si>
  <si>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</si>
  <si>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</si>
  <si>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</si>
  <si>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</si>
  <si>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</si>
  <si>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</si>
  <si>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</si>
  <si>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</si>
  <si>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</si>
  <si>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</si>
  <si>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</si>
  <si>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</si>
  <si>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</si>
  <si>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</si>
  <si>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</si>
  <si>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</si>
  <si>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</si>
  <si>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</si>
  <si>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</si>
  <si>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</si>
  <si>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</si>
  <si>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</si>
  <si>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</si>
  <si>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</si>
  <si>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</si>
  <si>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</si>
  <si>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</si>
  <si>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</si>
  <si>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</si>
  <si>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</si>
  <si>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</si>
  <si>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</si>
  <si>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</si>
  <si>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</si>
  <si>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</si>
  <si>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</si>
  <si>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</si>
  <si>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</si>
  <si>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</si>
  <si>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</si>
  <si>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</si>
  <si>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</si>
  <si>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</si>
  <si>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</si>
  <si>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</si>
  <si>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</si>
  <si>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</si>
  <si>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</si>
  <si>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</si>
  <si>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</si>
  <si>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</si>
  <si>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</si>
  <si>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</si>
  <si>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</si>
  <si>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</si>
  <si>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</si>
  <si>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</si>
  <si>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</si>
  <si>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</si>
  <si>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</si>
  <si>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</si>
  <si>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</si>
  <si>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</si>
  <si>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</si>
  <si>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</si>
  <si>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</si>
  <si>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</si>
  <si>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</si>
  <si>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</si>
  <si>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</si>
  <si>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</si>
  <si>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</si>
  <si>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</si>
  <si>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</si>
  <si>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</si>
  <si>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</si>
  <si>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</si>
  <si>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</si>
  <si>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</si>
  <si>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</si>
  <si>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</si>
  <si>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</si>
  <si>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</si>
  <si>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</si>
  <si>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</si>
  <si>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</si>
  <si>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</si>
  <si>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</si>
  <si>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</si>
  <si>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</si>
  <si>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</si>
  <si>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</si>
  <si>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</si>
  <si>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</si>
  <si>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</si>
  <si>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</si>
  <si>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</si>
  <si>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</si>
  <si>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</si>
  <si>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</si>
  <si>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</si>
  <si>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</si>
  <si>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</si>
  <si>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</si>
  <si>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</si>
  <si>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</si>
  <si>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</si>
  <si>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</si>
  <si>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</si>
  <si>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</si>
  <si>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</si>
  <si>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</si>
  <si>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r>
      <t>別添１　令和６年度新型コロナウイルス感染症流行下における介護サービス事業所等のサービス提供体制確保事業（個別協議書）【（実施要綱）３（１）ア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</si>
  <si>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令和６年度新型コロナウイルス感染症流行下における介護サービス事業所等のサービス提供体制確保事業（個別協議書）【（実施要綱）３（１）ア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</si>
  <si>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令和５年１０</t>
    </r>
    <r>
      <rPr>
        <b/>
        <sz val="16"/>
        <color theme="1"/>
        <rFont val="メイリオ"/>
        <family val="3"/>
        <charset val="128"/>
      </rPr>
      <t>月１日</t>
    </r>
    <r>
      <rPr>
        <sz val="12"/>
        <color theme="1"/>
        <rFont val="メイリオ"/>
        <family val="3"/>
        <charset val="128"/>
      </rPr>
      <t>から令和６年３月３１日まで）に生じた費用分</t>
    </r>
    <rPh sb="0" eb="2">
      <t>レイワ</t>
    </rPh>
    <rPh sb="3" eb="5">
      <t>ネンド</t>
    </rPh>
    <rPh sb="6" eb="8">
      <t>レイワ</t>
    </rPh>
    <rPh sb="9" eb="10">
      <t>ネン</t>
    </rPh>
    <rPh sb="12" eb="13">
      <t>ガツ</t>
    </rPh>
    <rPh sb="14" eb="15">
      <t>ニチ</t>
    </rPh>
    <rPh sb="17" eb="19">
      <t>レイワ</t>
    </rPh>
    <rPh sb="20" eb="21">
      <t>ネン</t>
    </rPh>
    <rPh sb="22" eb="23">
      <t>ガツ</t>
    </rPh>
    <rPh sb="25" eb="26">
      <t>ニチ</t>
    </rPh>
    <rPh sb="30" eb="31">
      <t>ショウ</t>
    </rPh>
    <rPh sb="33" eb="35">
      <t>ヒヨウ</t>
    </rPh>
    <rPh sb="35" eb="36">
      <t>ブン</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</si>
  <si>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令和５年１０月１日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2" eb="13">
      <t>ガツ</t>
    </rPh>
    <rPh sb="14" eb="15">
      <t>ニチ</t>
    </rPh>
    <rPh sb="17" eb="19">
      <t>レイワ</t>
    </rPh>
    <rPh sb="20" eb="21">
      <t>ネン</t>
    </rPh>
    <rPh sb="22" eb="23">
      <t>ガツ</t>
    </rPh>
    <rPh sb="25" eb="26">
      <t>ニチ</t>
    </rPh>
    <rPh sb="30" eb="31">
      <t>ショウ</t>
    </rPh>
    <rPh sb="33" eb="35">
      <t>ヒヨウ</t>
    </rPh>
    <rPh sb="35" eb="3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</si>
</sst>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1"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32" fillId="4" borderId="27"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5" fillId="0" borderId="3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388620</xdr:rowOff>
        </xdr:from>
        <xdr:to>
          <xdr:col>17</xdr:col>
          <xdr:colOff>678180</xdr:colOff>
          <xdr:row>39</xdr:row>
          <xdr:rowOff>68580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388620</xdr:rowOff>
        </xdr:from>
        <xdr:to>
          <xdr:col>17</xdr:col>
          <xdr:colOff>678180</xdr:colOff>
          <xdr:row>38</xdr:row>
          <xdr:rowOff>68580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4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37</xdr:row>
          <xdr:rowOff>426720</xdr:rowOff>
        </xdr:from>
        <xdr:to>
          <xdr:col>17</xdr:col>
          <xdr:colOff>678180</xdr:colOff>
          <xdr:row>39</xdr:row>
          <xdr:rowOff>68580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4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37</xdr:row>
          <xdr:rowOff>426720</xdr:rowOff>
        </xdr:from>
        <xdr:to>
          <xdr:col>17</xdr:col>
          <xdr:colOff>678180</xdr:colOff>
          <xdr:row>39</xdr:row>
          <xdr:rowOff>68580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4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4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4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view="pageBreakPreview" zoomScale="85" zoomScaleNormal="85" zoomScaleSheetLayoutView="85" workbookViewId="0">
      <selection activeCell="G8" sqref="G8"/>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178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68" t="s">
        <v>182</v>
      </c>
      <c r="C5" s="269"/>
      <c r="D5" s="269"/>
      <c r="E5" s="269"/>
      <c r="F5" s="269"/>
      <c r="G5" s="269"/>
      <c r="H5" s="269"/>
      <c r="I5" s="270"/>
      <c r="J5" s="96"/>
      <c r="L5" s="276" t="s">
        <v>204</v>
      </c>
      <c r="M5" s="277"/>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71" t="s">
        <v>228</v>
      </c>
      <c r="C6" s="272"/>
      <c r="D6" s="272"/>
      <c r="E6" s="272"/>
      <c r="F6" s="272"/>
      <c r="G6" s="272"/>
      <c r="H6" s="272"/>
      <c r="I6" s="273"/>
      <c r="J6" s="96"/>
      <c r="L6" s="276" t="s">
        <v>63</v>
      </c>
      <c r="M6" s="277"/>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93" t="s">
        <v>10</v>
      </c>
      <c r="F10" s="194"/>
      <c r="G10" s="194"/>
      <c r="H10" s="194"/>
      <c r="I10" s="194"/>
      <c r="J10" s="194"/>
      <c r="K10" s="194"/>
      <c r="L10" s="194"/>
      <c r="M10" s="194"/>
      <c r="N10" s="194"/>
      <c r="O10" s="194"/>
      <c r="P10" s="194"/>
      <c r="Q10" s="194"/>
      <c r="R10" s="194"/>
      <c r="S10" s="194"/>
      <c r="T10" s="195"/>
      <c r="U10" s="191" t="s">
        <v>83</v>
      </c>
      <c r="V10" s="191"/>
      <c r="W10" s="191"/>
      <c r="X10" s="191"/>
      <c r="Y10" s="191"/>
      <c r="Z10" s="191"/>
      <c r="AA10" s="191"/>
      <c r="AB10" s="191"/>
      <c r="AC10" s="191"/>
      <c r="AD10" s="191"/>
      <c r="AE10" s="191"/>
      <c r="AF10" s="191"/>
      <c r="AG10" s="191"/>
      <c r="AH10" s="191"/>
      <c r="AI10" s="191"/>
      <c r="AJ10" s="192"/>
      <c r="AK10" s="8"/>
      <c r="AL10" s="8"/>
      <c r="AM10" s="10"/>
      <c r="AN10" s="10"/>
      <c r="AO10" s="10"/>
      <c r="AP10" s="10"/>
      <c r="AQ10" s="10"/>
    </row>
    <row r="11" spans="1:43" s="1" customFormat="1" ht="24" customHeight="1" thickBot="1">
      <c r="D11" s="7"/>
      <c r="E11" s="196"/>
      <c r="F11" s="197"/>
      <c r="G11" s="197"/>
      <c r="H11" s="197"/>
      <c r="I11" s="197"/>
      <c r="J11" s="197"/>
      <c r="K11" s="197"/>
      <c r="L11" s="197"/>
      <c r="M11" s="197"/>
      <c r="N11" s="197"/>
      <c r="O11" s="197"/>
      <c r="P11" s="197"/>
      <c r="Q11" s="197"/>
      <c r="R11" s="197"/>
      <c r="S11" s="197"/>
      <c r="T11" s="198"/>
      <c r="U11" s="191" t="s">
        <v>11</v>
      </c>
      <c r="V11" s="191"/>
      <c r="W11" s="191"/>
      <c r="X11" s="191"/>
      <c r="Y11" s="191"/>
      <c r="Z11" s="191"/>
      <c r="AA11" s="191"/>
      <c r="AB11" s="191"/>
      <c r="AC11" s="191"/>
      <c r="AD11" s="191"/>
      <c r="AE11" s="191"/>
      <c r="AF11" s="191"/>
      <c r="AG11" s="191"/>
      <c r="AH11" s="191"/>
      <c r="AI11" s="191"/>
      <c r="AJ11" s="192"/>
      <c r="AK11" s="8"/>
      <c r="AL11" s="8"/>
    </row>
    <row r="12" spans="1:43" s="1" customFormat="1" ht="105.75" customHeight="1">
      <c r="E12" s="283" t="s">
        <v>1</v>
      </c>
      <c r="F12" s="284"/>
      <c r="G12" s="284"/>
      <c r="H12" s="285" t="s">
        <v>0</v>
      </c>
      <c r="I12" s="285"/>
      <c r="J12" s="285"/>
      <c r="K12" s="278" t="s">
        <v>206</v>
      </c>
      <c r="L12" s="279"/>
      <c r="M12" s="278" t="s">
        <v>64</v>
      </c>
      <c r="N12" s="279"/>
      <c r="O12" s="278" t="s">
        <v>102</v>
      </c>
      <c r="P12" s="279"/>
      <c r="Q12" s="209" t="s">
        <v>65</v>
      </c>
      <c r="R12" s="210"/>
      <c r="S12" s="203" t="s">
        <v>66</v>
      </c>
      <c r="T12" s="204"/>
      <c r="U12" s="8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1" t="s">
        <v>185</v>
      </c>
      <c r="AJ12" s="92" t="s">
        <v>190</v>
      </c>
      <c r="AK12" s="8"/>
      <c r="AL12" s="8"/>
    </row>
    <row r="13" spans="1:43" s="1" customFormat="1" ht="37.5" customHeight="1">
      <c r="B13" s="274" t="s">
        <v>85</v>
      </c>
      <c r="C13" s="274"/>
      <c r="D13" s="275"/>
      <c r="E13" s="286"/>
      <c r="F13" s="287"/>
      <c r="G13" s="287"/>
      <c r="H13" s="288"/>
      <c r="I13" s="288"/>
      <c r="J13" s="288"/>
      <c r="K13" s="211"/>
      <c r="L13" s="212"/>
      <c r="M13" s="219" t="e">
        <f>VLOOKUP(H13,【非表示】基準額!C4:D38,2,FALSE)*K13</f>
        <v>#N/A</v>
      </c>
      <c r="N13" s="220"/>
      <c r="O13" s="217"/>
      <c r="P13" s="218"/>
      <c r="Q13" s="207">
        <f>SUM(U13:AJ13)</f>
        <v>0</v>
      </c>
      <c r="R13" s="208"/>
      <c r="S13" s="201" t="e">
        <f>Q13-MAX(M13:P13)</f>
        <v>#N/A</v>
      </c>
      <c r="T13" s="202"/>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74" t="s">
        <v>86</v>
      </c>
      <c r="C14" s="274"/>
      <c r="D14" s="275"/>
      <c r="E14" s="280"/>
      <c r="F14" s="281"/>
      <c r="G14" s="281"/>
      <c r="H14" s="282"/>
      <c r="I14" s="282"/>
      <c r="J14" s="282"/>
      <c r="K14" s="221"/>
      <c r="L14" s="222"/>
      <c r="M14" s="213" t="e">
        <f>VLOOKUP(H14,【非表示】基準額!C5:D39,2,FALSE)*K14</f>
        <v>#N/A</v>
      </c>
      <c r="N14" s="214"/>
      <c r="O14" s="215"/>
      <c r="P14" s="216"/>
      <c r="Q14" s="205">
        <f>O14+S14</f>
        <v>0</v>
      </c>
      <c r="R14" s="206"/>
      <c r="S14" s="199">
        <f>SUM(U14:AJ14)</f>
        <v>0</v>
      </c>
      <c r="T14" s="200"/>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43" t="s">
        <v>194</v>
      </c>
      <c r="C17" s="243"/>
      <c r="D17" s="243"/>
      <c r="E17" s="244"/>
      <c r="F17" s="245" t="s">
        <v>180</v>
      </c>
      <c r="G17" s="246"/>
      <c r="H17" s="115" t="s">
        <v>202</v>
      </c>
      <c r="I17" s="116" t="s">
        <v>199</v>
      </c>
      <c r="J17" s="117"/>
      <c r="K17" s="235" t="s">
        <v>181</v>
      </c>
      <c r="L17" s="236"/>
      <c r="M17" s="115" t="s">
        <v>200</v>
      </c>
      <c r="N17" s="116" t="s">
        <v>201</v>
      </c>
      <c r="O17" s="7"/>
      <c r="P17" s="237" t="s">
        <v>179</v>
      </c>
      <c r="Q17" s="238"/>
      <c r="R17" s="238"/>
      <c r="S17" s="238"/>
      <c r="T17" s="238"/>
      <c r="U17" s="238"/>
      <c r="V17" s="238"/>
      <c r="W17" s="238"/>
      <c r="X17" s="239"/>
      <c r="AD17" s="8"/>
      <c r="AE17" s="8"/>
      <c r="AF17" s="8"/>
      <c r="AG17" s="8"/>
      <c r="AH17" s="8"/>
      <c r="AK17" s="8"/>
      <c r="AL17" s="8"/>
      <c r="AM17" s="8"/>
      <c r="AN17" s="8"/>
      <c r="AO17" s="8"/>
      <c r="AP17" s="8"/>
    </row>
    <row r="18" spans="1:42" ht="24" customHeight="1">
      <c r="A18" s="12"/>
      <c r="B18" s="247" t="s">
        <v>195</v>
      </c>
      <c r="C18" s="248"/>
      <c r="D18" s="250" t="s">
        <v>55</v>
      </c>
      <c r="E18" s="251"/>
      <c r="F18" s="60"/>
      <c r="G18" s="113" t="s">
        <v>67</v>
      </c>
      <c r="H18" s="83"/>
      <c r="I18" s="84"/>
      <c r="K18" s="60"/>
      <c r="L18" s="113" t="s">
        <v>67</v>
      </c>
      <c r="M18" s="83"/>
      <c r="N18" s="84"/>
      <c r="P18" s="229"/>
      <c r="Q18" s="230"/>
      <c r="R18" s="230"/>
      <c r="S18" s="230"/>
      <c r="T18" s="230"/>
      <c r="U18" s="230"/>
      <c r="V18" s="230"/>
      <c r="W18" s="230"/>
      <c r="X18" s="231"/>
      <c r="AD18" s="8"/>
      <c r="AE18" s="8"/>
      <c r="AF18" s="8"/>
      <c r="AG18" s="8"/>
      <c r="AH18" s="8"/>
      <c r="AK18" s="8"/>
      <c r="AL18" s="8"/>
      <c r="AM18" s="8"/>
    </row>
    <row r="19" spans="1:42" ht="24" customHeight="1">
      <c r="A19" s="12"/>
      <c r="B19" s="249"/>
      <c r="C19" s="249"/>
      <c r="D19" s="252" t="s">
        <v>56</v>
      </c>
      <c r="E19" s="253"/>
      <c r="F19" s="60"/>
      <c r="G19" s="113" t="s">
        <v>67</v>
      </c>
      <c r="H19" s="83"/>
      <c r="I19" s="84"/>
      <c r="K19" s="60"/>
      <c r="L19" s="113" t="s">
        <v>67</v>
      </c>
      <c r="M19" s="83"/>
      <c r="N19" s="84"/>
      <c r="P19" s="229"/>
      <c r="Q19" s="230"/>
      <c r="R19" s="230"/>
      <c r="S19" s="230"/>
      <c r="T19" s="230"/>
      <c r="U19" s="230"/>
      <c r="V19" s="230"/>
      <c r="W19" s="230"/>
      <c r="X19" s="231"/>
      <c r="AD19" s="8"/>
      <c r="AE19" s="8"/>
      <c r="AF19" s="8"/>
      <c r="AG19" s="8"/>
      <c r="AH19" s="8"/>
      <c r="AK19" s="8"/>
      <c r="AL19" s="8"/>
      <c r="AM19" s="8"/>
    </row>
    <row r="20" spans="1:42" ht="24" customHeight="1">
      <c r="A20" s="12"/>
      <c r="B20" s="261" t="s">
        <v>217</v>
      </c>
      <c r="C20" s="249"/>
      <c r="D20" s="252" t="s">
        <v>55</v>
      </c>
      <c r="E20" s="253"/>
      <c r="F20" s="60"/>
      <c r="G20" s="113" t="s">
        <v>67</v>
      </c>
      <c r="H20" s="83"/>
      <c r="I20" s="84"/>
      <c r="K20" s="60"/>
      <c r="L20" s="113" t="s">
        <v>67</v>
      </c>
      <c r="M20" s="83"/>
      <c r="N20" s="84"/>
      <c r="P20" s="229"/>
      <c r="Q20" s="230"/>
      <c r="R20" s="230"/>
      <c r="S20" s="230"/>
      <c r="T20" s="230"/>
      <c r="U20" s="230"/>
      <c r="V20" s="230"/>
      <c r="W20" s="230"/>
      <c r="X20" s="231"/>
      <c r="AD20" s="8"/>
      <c r="AE20" s="8"/>
      <c r="AF20" s="8"/>
      <c r="AG20" s="8"/>
      <c r="AH20" s="8"/>
      <c r="AI20" s="8"/>
      <c r="AJ20" s="8"/>
      <c r="AK20" s="8"/>
      <c r="AL20" s="8"/>
      <c r="AM20" s="8"/>
    </row>
    <row r="21" spans="1:42" ht="37.5" customHeight="1" thickBot="1">
      <c r="A21" s="12"/>
      <c r="B21" s="249"/>
      <c r="C21" s="249"/>
      <c r="D21" s="252" t="s">
        <v>56</v>
      </c>
      <c r="E21" s="253"/>
      <c r="F21" s="61"/>
      <c r="G21" s="114" t="s">
        <v>67</v>
      </c>
      <c r="H21" s="85"/>
      <c r="I21" s="86"/>
      <c r="K21" s="61"/>
      <c r="L21" s="114" t="s">
        <v>67</v>
      </c>
      <c r="M21" s="85"/>
      <c r="N21" s="86"/>
      <c r="P21" s="254"/>
      <c r="Q21" s="255"/>
      <c r="R21" s="255"/>
      <c r="S21" s="255"/>
      <c r="T21" s="255"/>
      <c r="U21" s="255"/>
      <c r="V21" s="255"/>
      <c r="W21" s="255"/>
      <c r="X21" s="256"/>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196</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32" t="s">
        <v>68</v>
      </c>
      <c r="C26" s="233"/>
      <c r="D26" s="233"/>
      <c r="E26" s="262" t="s">
        <v>74</v>
      </c>
      <c r="F26" s="233"/>
      <c r="G26" s="233"/>
      <c r="H26" s="233"/>
      <c r="I26" s="233"/>
      <c r="J26" s="233"/>
      <c r="K26" s="233"/>
      <c r="L26" s="233"/>
      <c r="M26" s="233"/>
      <c r="N26" s="233"/>
      <c r="O26" s="233"/>
      <c r="P26" s="233"/>
      <c r="Q26" s="233"/>
      <c r="R26" s="233"/>
      <c r="S26" s="232" t="s">
        <v>75</v>
      </c>
      <c r="T26" s="233"/>
      <c r="U26" s="233"/>
      <c r="V26" s="233"/>
      <c r="W26" s="233"/>
      <c r="X26" s="233"/>
      <c r="Y26" s="233"/>
      <c r="Z26" s="233"/>
      <c r="AA26" s="233"/>
      <c r="AB26" s="233"/>
      <c r="AC26" s="233"/>
      <c r="AD26" s="233"/>
      <c r="AE26" s="233"/>
      <c r="AF26" s="233"/>
      <c r="AG26" s="233"/>
      <c r="AH26" s="233"/>
      <c r="AI26" s="233"/>
      <c r="AJ26" s="234"/>
    </row>
    <row r="27" spans="1:42" ht="60" customHeight="1">
      <c r="A27" s="5">
        <v>1</v>
      </c>
      <c r="B27" s="265"/>
      <c r="C27" s="266"/>
      <c r="D27" s="267"/>
      <c r="E27" s="240"/>
      <c r="F27" s="241"/>
      <c r="G27" s="241"/>
      <c r="H27" s="241"/>
      <c r="I27" s="241"/>
      <c r="J27" s="241"/>
      <c r="K27" s="241"/>
      <c r="L27" s="241"/>
      <c r="M27" s="241"/>
      <c r="N27" s="241"/>
      <c r="O27" s="241"/>
      <c r="P27" s="241"/>
      <c r="Q27" s="241"/>
      <c r="R27" s="241"/>
      <c r="S27" s="240"/>
      <c r="T27" s="241"/>
      <c r="U27" s="241"/>
      <c r="V27" s="241"/>
      <c r="W27" s="241"/>
      <c r="X27" s="241"/>
      <c r="Y27" s="241"/>
      <c r="Z27" s="241"/>
      <c r="AA27" s="241"/>
      <c r="AB27" s="241"/>
      <c r="AC27" s="241"/>
      <c r="AD27" s="241"/>
      <c r="AE27" s="241"/>
      <c r="AF27" s="241"/>
      <c r="AG27" s="241"/>
      <c r="AH27" s="241"/>
      <c r="AI27" s="241"/>
      <c r="AJ27" s="242"/>
    </row>
    <row r="28" spans="1:42" ht="60" customHeight="1">
      <c r="A28" s="5">
        <v>2</v>
      </c>
      <c r="B28" s="263"/>
      <c r="C28" s="264"/>
      <c r="D28" s="264"/>
      <c r="E28" s="226"/>
      <c r="F28" s="227"/>
      <c r="G28" s="227"/>
      <c r="H28" s="227"/>
      <c r="I28" s="227"/>
      <c r="J28" s="227"/>
      <c r="K28" s="227"/>
      <c r="L28" s="227"/>
      <c r="M28" s="227"/>
      <c r="N28" s="227"/>
      <c r="O28" s="227"/>
      <c r="P28" s="227"/>
      <c r="Q28" s="227"/>
      <c r="R28" s="227"/>
      <c r="S28" s="226"/>
      <c r="T28" s="227"/>
      <c r="U28" s="227"/>
      <c r="V28" s="227"/>
      <c r="W28" s="227"/>
      <c r="X28" s="227"/>
      <c r="Y28" s="227"/>
      <c r="Z28" s="227"/>
      <c r="AA28" s="227"/>
      <c r="AB28" s="227"/>
      <c r="AC28" s="227"/>
      <c r="AD28" s="227"/>
      <c r="AE28" s="227"/>
      <c r="AF28" s="227"/>
      <c r="AG28" s="227"/>
      <c r="AH28" s="227"/>
      <c r="AI28" s="227"/>
      <c r="AJ28" s="228"/>
    </row>
    <row r="29" spans="1:42" ht="60" customHeight="1">
      <c r="A29" s="5">
        <v>3</v>
      </c>
      <c r="B29" s="263"/>
      <c r="C29" s="264"/>
      <c r="D29" s="264"/>
      <c r="E29" s="226"/>
      <c r="F29" s="227"/>
      <c r="G29" s="227"/>
      <c r="H29" s="227"/>
      <c r="I29" s="227"/>
      <c r="J29" s="227"/>
      <c r="K29" s="227"/>
      <c r="L29" s="227"/>
      <c r="M29" s="227"/>
      <c r="N29" s="227"/>
      <c r="O29" s="227"/>
      <c r="P29" s="227"/>
      <c r="Q29" s="227"/>
      <c r="R29" s="227"/>
      <c r="S29" s="226"/>
      <c r="T29" s="227"/>
      <c r="U29" s="227"/>
      <c r="V29" s="227"/>
      <c r="W29" s="227"/>
      <c r="X29" s="227"/>
      <c r="Y29" s="227"/>
      <c r="Z29" s="227"/>
      <c r="AA29" s="227"/>
      <c r="AB29" s="227"/>
      <c r="AC29" s="227"/>
      <c r="AD29" s="227"/>
      <c r="AE29" s="227"/>
      <c r="AF29" s="227"/>
      <c r="AG29" s="227"/>
      <c r="AH29" s="227"/>
      <c r="AI29" s="227"/>
      <c r="AJ29" s="228"/>
    </row>
    <row r="30" spans="1:42" ht="60" customHeight="1">
      <c r="A30" s="5">
        <v>4</v>
      </c>
      <c r="B30" s="263"/>
      <c r="C30" s="264"/>
      <c r="D30" s="264"/>
      <c r="E30" s="226"/>
      <c r="F30" s="227"/>
      <c r="G30" s="227"/>
      <c r="H30" s="227"/>
      <c r="I30" s="227"/>
      <c r="J30" s="227"/>
      <c r="K30" s="227"/>
      <c r="L30" s="227"/>
      <c r="M30" s="227"/>
      <c r="N30" s="227"/>
      <c r="O30" s="227"/>
      <c r="P30" s="227"/>
      <c r="Q30" s="227"/>
      <c r="R30" s="227"/>
      <c r="S30" s="226"/>
      <c r="T30" s="227"/>
      <c r="U30" s="227"/>
      <c r="V30" s="227"/>
      <c r="W30" s="227"/>
      <c r="X30" s="227"/>
      <c r="Y30" s="227"/>
      <c r="Z30" s="227"/>
      <c r="AA30" s="227"/>
      <c r="AB30" s="227"/>
      <c r="AC30" s="227"/>
      <c r="AD30" s="227"/>
      <c r="AE30" s="227"/>
      <c r="AF30" s="227"/>
      <c r="AG30" s="227"/>
      <c r="AH30" s="227"/>
      <c r="AI30" s="227"/>
      <c r="AJ30" s="228"/>
    </row>
    <row r="31" spans="1:42" ht="60" customHeight="1" thickBot="1">
      <c r="A31" s="5">
        <v>5</v>
      </c>
      <c r="B31" s="259"/>
      <c r="C31" s="260"/>
      <c r="D31" s="260"/>
      <c r="E31" s="223"/>
      <c r="F31" s="224"/>
      <c r="G31" s="224"/>
      <c r="H31" s="224"/>
      <c r="I31" s="224"/>
      <c r="J31" s="224"/>
      <c r="K31" s="224"/>
      <c r="L31" s="224"/>
      <c r="M31" s="224"/>
      <c r="N31" s="224"/>
      <c r="O31" s="224"/>
      <c r="P31" s="224"/>
      <c r="Q31" s="224"/>
      <c r="R31" s="224"/>
      <c r="S31" s="223"/>
      <c r="T31" s="224"/>
      <c r="U31" s="224"/>
      <c r="V31" s="224"/>
      <c r="W31" s="224"/>
      <c r="X31" s="224"/>
      <c r="Y31" s="224"/>
      <c r="Z31" s="224"/>
      <c r="AA31" s="224"/>
      <c r="AB31" s="224"/>
      <c r="AC31" s="224"/>
      <c r="AD31" s="224"/>
      <c r="AE31" s="224"/>
      <c r="AF31" s="224"/>
      <c r="AG31" s="224"/>
      <c r="AH31" s="224"/>
      <c r="AI31" s="224"/>
      <c r="AJ31" s="22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57" t="s">
        <v>54</v>
      </c>
      <c r="C34" s="257"/>
      <c r="D34" s="257"/>
      <c r="E34" s="257"/>
      <c r="F34" s="257"/>
      <c r="G34" s="257"/>
      <c r="H34" s="257"/>
      <c r="I34" s="257"/>
      <c r="J34" s="257"/>
      <c r="K34" s="257"/>
      <c r="L34" s="257"/>
      <c r="M34" s="257"/>
      <c r="N34" s="257"/>
      <c r="O34" s="257"/>
      <c r="P34" s="257"/>
      <c r="Q34" s="258"/>
      <c r="R34" s="25"/>
      <c r="T34" s="5"/>
    </row>
    <row r="35" spans="1:20" ht="28.5" customHeight="1">
      <c r="A35" s="26">
        <v>2</v>
      </c>
      <c r="B35" s="257" t="s">
        <v>99</v>
      </c>
      <c r="C35" s="257"/>
      <c r="D35" s="257"/>
      <c r="E35" s="257"/>
      <c r="F35" s="257"/>
      <c r="G35" s="257"/>
      <c r="H35" s="257"/>
      <c r="I35" s="257"/>
      <c r="J35" s="257"/>
      <c r="K35" s="257"/>
      <c r="L35" s="257"/>
      <c r="M35" s="257"/>
      <c r="N35" s="257"/>
      <c r="O35" s="257"/>
      <c r="P35" s="257"/>
      <c r="Q35" s="258"/>
      <c r="R35" s="25"/>
      <c r="T35" s="5"/>
    </row>
    <row r="36" spans="1:20" ht="28.5" customHeight="1">
      <c r="A36" s="26">
        <v>3</v>
      </c>
      <c r="B36" s="257" t="s">
        <v>53</v>
      </c>
      <c r="C36" s="257"/>
      <c r="D36" s="257"/>
      <c r="E36" s="257"/>
      <c r="F36" s="257"/>
      <c r="G36" s="257"/>
      <c r="H36" s="257"/>
      <c r="I36" s="257"/>
      <c r="J36" s="257"/>
      <c r="K36" s="257"/>
      <c r="L36" s="257"/>
      <c r="M36" s="257"/>
      <c r="N36" s="257"/>
      <c r="O36" s="257"/>
      <c r="P36" s="257"/>
      <c r="Q36" s="258"/>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68" t="s">
        <v>182</v>
      </c>
      <c r="C5" s="269"/>
      <c r="D5" s="269"/>
      <c r="E5" s="269"/>
      <c r="F5" s="269"/>
      <c r="G5" s="269"/>
      <c r="H5" s="269"/>
      <c r="I5" s="270"/>
      <c r="J5" s="96"/>
      <c r="L5" s="276" t="s">
        <v>204</v>
      </c>
      <c r="M5" s="277"/>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93" t="s">
        <v>228</v>
      </c>
      <c r="C6" s="294"/>
      <c r="D6" s="294"/>
      <c r="E6" s="294"/>
      <c r="F6" s="294"/>
      <c r="G6" s="294"/>
      <c r="H6" s="294"/>
      <c r="I6" s="295"/>
      <c r="J6" s="96"/>
      <c r="L6" s="276" t="s">
        <v>63</v>
      </c>
      <c r="M6" s="277"/>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93" t="s">
        <v>10</v>
      </c>
      <c r="F10" s="194"/>
      <c r="G10" s="194"/>
      <c r="H10" s="194"/>
      <c r="I10" s="194"/>
      <c r="J10" s="194"/>
      <c r="K10" s="194"/>
      <c r="L10" s="194"/>
      <c r="M10" s="194"/>
      <c r="N10" s="194"/>
      <c r="O10" s="194"/>
      <c r="P10" s="194"/>
      <c r="Q10" s="194"/>
      <c r="R10" s="194"/>
      <c r="S10" s="194"/>
      <c r="T10" s="195"/>
      <c r="U10" s="290" t="s">
        <v>83</v>
      </c>
      <c r="V10" s="291"/>
      <c r="W10" s="291"/>
      <c r="X10" s="291"/>
      <c r="Y10" s="292"/>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96"/>
      <c r="F11" s="197"/>
      <c r="G11" s="197"/>
      <c r="H11" s="197"/>
      <c r="I11" s="197"/>
      <c r="J11" s="197"/>
      <c r="K11" s="197"/>
      <c r="L11" s="197"/>
      <c r="M11" s="197"/>
      <c r="N11" s="197"/>
      <c r="O11" s="197"/>
      <c r="P11" s="197"/>
      <c r="Q11" s="197"/>
      <c r="R11" s="197"/>
      <c r="S11" s="197"/>
      <c r="T11" s="198"/>
      <c r="U11" s="289" t="s">
        <v>12</v>
      </c>
      <c r="V11" s="191"/>
      <c r="W11" s="191"/>
      <c r="X11" s="191"/>
      <c r="Y11" s="192"/>
      <c r="Z11" s="18"/>
      <c r="AA11" s="18"/>
      <c r="AB11" s="18"/>
      <c r="AC11" s="18"/>
      <c r="AD11" s="18"/>
      <c r="AE11" s="18"/>
      <c r="AF11" s="18"/>
      <c r="AG11" s="18"/>
      <c r="AH11" s="18"/>
      <c r="AI11" s="18"/>
      <c r="AJ11" s="18"/>
      <c r="AK11" s="8"/>
      <c r="AL11" s="8"/>
    </row>
    <row r="12" spans="1:43" s="1" customFormat="1" ht="105.75" customHeight="1">
      <c r="E12" s="283" t="s">
        <v>1</v>
      </c>
      <c r="F12" s="284"/>
      <c r="G12" s="284"/>
      <c r="H12" s="285" t="s">
        <v>0</v>
      </c>
      <c r="I12" s="285"/>
      <c r="J12" s="285"/>
      <c r="K12" s="278" t="s">
        <v>206</v>
      </c>
      <c r="L12" s="279"/>
      <c r="M12" s="278" t="s">
        <v>64</v>
      </c>
      <c r="N12" s="279"/>
      <c r="O12" s="278" t="s">
        <v>102</v>
      </c>
      <c r="P12" s="279"/>
      <c r="Q12" s="209" t="s">
        <v>65</v>
      </c>
      <c r="R12" s="210"/>
      <c r="S12" s="203" t="s">
        <v>66</v>
      </c>
      <c r="T12" s="204"/>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274" t="s">
        <v>85</v>
      </c>
      <c r="C13" s="274"/>
      <c r="D13" s="275"/>
      <c r="E13" s="286"/>
      <c r="F13" s="287"/>
      <c r="G13" s="287"/>
      <c r="H13" s="288"/>
      <c r="I13" s="288"/>
      <c r="J13" s="288"/>
      <c r="K13" s="211"/>
      <c r="L13" s="212"/>
      <c r="M13" s="219" t="e">
        <f>VLOOKUP(H13,【非表示】基準額!L4:M38,2,FALSE)*K13</f>
        <v>#N/A</v>
      </c>
      <c r="N13" s="220"/>
      <c r="O13" s="217"/>
      <c r="P13" s="218"/>
      <c r="Q13" s="207">
        <f>SUM(U13:AJ13)</f>
        <v>0</v>
      </c>
      <c r="R13" s="208"/>
      <c r="S13" s="201" t="e">
        <f>Q13-MAX(M13:P13)</f>
        <v>#N/A</v>
      </c>
      <c r="T13" s="202"/>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74" t="s">
        <v>86</v>
      </c>
      <c r="C14" s="274"/>
      <c r="D14" s="275"/>
      <c r="E14" s="280"/>
      <c r="F14" s="281"/>
      <c r="G14" s="281"/>
      <c r="H14" s="282"/>
      <c r="I14" s="282"/>
      <c r="J14" s="282"/>
      <c r="K14" s="221"/>
      <c r="L14" s="222"/>
      <c r="M14" s="213" t="e">
        <f>VLOOKUP(H14,【非表示】基準額!L5:M39,2,FALSE)*K14</f>
        <v>#N/A</v>
      </c>
      <c r="N14" s="214"/>
      <c r="O14" s="215"/>
      <c r="P14" s="216"/>
      <c r="Q14" s="205">
        <f>O14+S14</f>
        <v>0</v>
      </c>
      <c r="R14" s="206"/>
      <c r="S14" s="199">
        <f>SUM(U14:AJ14)</f>
        <v>0</v>
      </c>
      <c r="T14" s="200"/>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43" t="s">
        <v>194</v>
      </c>
      <c r="C17" s="243"/>
      <c r="D17" s="243"/>
      <c r="E17" s="244"/>
      <c r="F17" s="245" t="s">
        <v>180</v>
      </c>
      <c r="G17" s="246"/>
      <c r="H17" s="115" t="s">
        <v>202</v>
      </c>
      <c r="I17" s="116" t="s">
        <v>199</v>
      </c>
      <c r="J17" s="117"/>
      <c r="K17" s="235" t="s">
        <v>181</v>
      </c>
      <c r="L17" s="236"/>
      <c r="M17" s="115" t="s">
        <v>200</v>
      </c>
      <c r="N17" s="116" t="s">
        <v>201</v>
      </c>
      <c r="O17" s="7"/>
      <c r="P17" s="237" t="s">
        <v>179</v>
      </c>
      <c r="Q17" s="238"/>
      <c r="R17" s="238"/>
      <c r="S17" s="238"/>
      <c r="T17" s="238"/>
      <c r="U17" s="238"/>
      <c r="V17" s="238"/>
      <c r="W17" s="238"/>
      <c r="X17" s="239"/>
      <c r="AD17" s="8"/>
      <c r="AE17" s="8"/>
      <c r="AF17" s="8"/>
      <c r="AG17" s="8"/>
      <c r="AH17" s="8"/>
      <c r="AK17" s="8"/>
      <c r="AL17" s="8"/>
      <c r="AM17" s="8"/>
      <c r="AN17" s="8"/>
      <c r="AO17" s="8"/>
      <c r="AP17" s="8"/>
    </row>
    <row r="18" spans="1:42" ht="24" customHeight="1">
      <c r="A18" s="12"/>
      <c r="B18" s="247" t="s">
        <v>195</v>
      </c>
      <c r="C18" s="248"/>
      <c r="D18" s="250" t="s">
        <v>55</v>
      </c>
      <c r="E18" s="251"/>
      <c r="F18" s="60"/>
      <c r="G18" s="118" t="s">
        <v>67</v>
      </c>
      <c r="H18" s="83"/>
      <c r="I18" s="84"/>
      <c r="K18" s="60"/>
      <c r="L18" s="118" t="s">
        <v>67</v>
      </c>
      <c r="M18" s="83"/>
      <c r="N18" s="84"/>
      <c r="P18" s="229"/>
      <c r="Q18" s="230"/>
      <c r="R18" s="230"/>
      <c r="S18" s="230"/>
      <c r="T18" s="230"/>
      <c r="U18" s="230"/>
      <c r="V18" s="230"/>
      <c r="W18" s="230"/>
      <c r="X18" s="231"/>
      <c r="AD18" s="8"/>
      <c r="AE18" s="8"/>
      <c r="AF18" s="8"/>
      <c r="AG18" s="8"/>
      <c r="AH18" s="8"/>
      <c r="AK18" s="8"/>
      <c r="AL18" s="8"/>
      <c r="AM18" s="8"/>
    </row>
    <row r="19" spans="1:42" ht="24" customHeight="1">
      <c r="A19" s="12"/>
      <c r="B19" s="249"/>
      <c r="C19" s="249"/>
      <c r="D19" s="252" t="s">
        <v>56</v>
      </c>
      <c r="E19" s="253"/>
      <c r="F19" s="60"/>
      <c r="G19" s="118" t="s">
        <v>67</v>
      </c>
      <c r="H19" s="83"/>
      <c r="I19" s="84"/>
      <c r="K19" s="60"/>
      <c r="L19" s="118" t="s">
        <v>67</v>
      </c>
      <c r="M19" s="83"/>
      <c r="N19" s="84"/>
      <c r="P19" s="229"/>
      <c r="Q19" s="230"/>
      <c r="R19" s="230"/>
      <c r="S19" s="230"/>
      <c r="T19" s="230"/>
      <c r="U19" s="230"/>
      <c r="V19" s="230"/>
      <c r="W19" s="230"/>
      <c r="X19" s="231"/>
      <c r="AD19" s="8"/>
      <c r="AE19" s="8"/>
      <c r="AF19" s="8"/>
      <c r="AG19" s="8"/>
      <c r="AH19" s="8"/>
      <c r="AK19" s="8"/>
      <c r="AL19" s="8"/>
      <c r="AM19" s="8"/>
    </row>
    <row r="20" spans="1:42" ht="24" customHeight="1">
      <c r="A20" s="12"/>
      <c r="B20" s="261" t="s">
        <v>217</v>
      </c>
      <c r="C20" s="249"/>
      <c r="D20" s="252" t="s">
        <v>55</v>
      </c>
      <c r="E20" s="253"/>
      <c r="F20" s="60"/>
      <c r="G20" s="118" t="s">
        <v>67</v>
      </c>
      <c r="H20" s="83"/>
      <c r="I20" s="84"/>
      <c r="K20" s="60"/>
      <c r="L20" s="118" t="s">
        <v>67</v>
      </c>
      <c r="M20" s="83"/>
      <c r="N20" s="84"/>
      <c r="P20" s="229"/>
      <c r="Q20" s="230"/>
      <c r="R20" s="230"/>
      <c r="S20" s="230"/>
      <c r="T20" s="230"/>
      <c r="U20" s="230"/>
      <c r="V20" s="230"/>
      <c r="W20" s="230"/>
      <c r="X20" s="231"/>
      <c r="AD20" s="8"/>
      <c r="AE20" s="8"/>
      <c r="AF20" s="8"/>
      <c r="AG20" s="8"/>
      <c r="AH20" s="8"/>
      <c r="AI20" s="8"/>
      <c r="AJ20" s="8"/>
      <c r="AK20" s="8"/>
      <c r="AL20" s="8"/>
      <c r="AM20" s="8"/>
    </row>
    <row r="21" spans="1:42" ht="39" customHeight="1" thickBot="1">
      <c r="A21" s="12"/>
      <c r="B21" s="249"/>
      <c r="C21" s="249"/>
      <c r="D21" s="252" t="s">
        <v>56</v>
      </c>
      <c r="E21" s="253"/>
      <c r="F21" s="61"/>
      <c r="G21" s="114" t="s">
        <v>67</v>
      </c>
      <c r="H21" s="85"/>
      <c r="I21" s="86"/>
      <c r="K21" s="61"/>
      <c r="L21" s="114" t="s">
        <v>67</v>
      </c>
      <c r="M21" s="85"/>
      <c r="N21" s="86"/>
      <c r="P21" s="254"/>
      <c r="Q21" s="255"/>
      <c r="R21" s="255"/>
      <c r="S21" s="255"/>
      <c r="T21" s="255"/>
      <c r="U21" s="255"/>
      <c r="V21" s="255"/>
      <c r="W21" s="255"/>
      <c r="X21" s="256"/>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215</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32" t="s">
        <v>68</v>
      </c>
      <c r="C26" s="233"/>
      <c r="D26" s="233"/>
      <c r="E26" s="262" t="s">
        <v>74</v>
      </c>
      <c r="F26" s="233"/>
      <c r="G26" s="233"/>
      <c r="H26" s="233"/>
      <c r="I26" s="233"/>
      <c r="J26" s="233"/>
      <c r="K26" s="233"/>
      <c r="L26" s="233"/>
      <c r="M26" s="233"/>
      <c r="N26" s="233"/>
      <c r="O26" s="233"/>
      <c r="P26" s="233"/>
      <c r="Q26" s="233"/>
      <c r="R26" s="233"/>
      <c r="S26" s="232" t="s">
        <v>75</v>
      </c>
      <c r="T26" s="233"/>
      <c r="U26" s="233"/>
      <c r="V26" s="233"/>
      <c r="W26" s="233"/>
      <c r="X26" s="233"/>
      <c r="Y26" s="233"/>
      <c r="Z26" s="233"/>
      <c r="AA26" s="233"/>
      <c r="AB26" s="233"/>
      <c r="AC26" s="233"/>
      <c r="AD26" s="233"/>
      <c r="AE26" s="233"/>
      <c r="AF26" s="233"/>
      <c r="AG26" s="233"/>
      <c r="AH26" s="233"/>
      <c r="AI26" s="233"/>
      <c r="AJ26" s="234"/>
    </row>
    <row r="27" spans="1:42" ht="60" customHeight="1">
      <c r="A27" s="5">
        <v>1</v>
      </c>
      <c r="B27" s="265"/>
      <c r="C27" s="266"/>
      <c r="D27" s="267"/>
      <c r="E27" s="240"/>
      <c r="F27" s="241"/>
      <c r="G27" s="241"/>
      <c r="H27" s="241"/>
      <c r="I27" s="241"/>
      <c r="J27" s="241"/>
      <c r="K27" s="241"/>
      <c r="L27" s="241"/>
      <c r="M27" s="241"/>
      <c r="N27" s="241"/>
      <c r="O27" s="241"/>
      <c r="P27" s="241"/>
      <c r="Q27" s="241"/>
      <c r="R27" s="241"/>
      <c r="S27" s="240"/>
      <c r="T27" s="241"/>
      <c r="U27" s="241"/>
      <c r="V27" s="241"/>
      <c r="W27" s="241"/>
      <c r="X27" s="241"/>
      <c r="Y27" s="241"/>
      <c r="Z27" s="241"/>
      <c r="AA27" s="241"/>
      <c r="AB27" s="241"/>
      <c r="AC27" s="241"/>
      <c r="AD27" s="241"/>
      <c r="AE27" s="241"/>
      <c r="AF27" s="241"/>
      <c r="AG27" s="241"/>
      <c r="AH27" s="241"/>
      <c r="AI27" s="241"/>
      <c r="AJ27" s="242"/>
    </row>
    <row r="28" spans="1:42" ht="60" customHeight="1">
      <c r="A28" s="5">
        <v>2</v>
      </c>
      <c r="B28" s="263"/>
      <c r="C28" s="264"/>
      <c r="D28" s="264"/>
      <c r="E28" s="226"/>
      <c r="F28" s="227"/>
      <c r="G28" s="227"/>
      <c r="H28" s="227"/>
      <c r="I28" s="227"/>
      <c r="J28" s="227"/>
      <c r="K28" s="227"/>
      <c r="L28" s="227"/>
      <c r="M28" s="227"/>
      <c r="N28" s="227"/>
      <c r="O28" s="227"/>
      <c r="P28" s="227"/>
      <c r="Q28" s="227"/>
      <c r="R28" s="227"/>
      <c r="S28" s="226"/>
      <c r="T28" s="227"/>
      <c r="U28" s="227"/>
      <c r="V28" s="227"/>
      <c r="W28" s="227"/>
      <c r="X28" s="227"/>
      <c r="Y28" s="227"/>
      <c r="Z28" s="227"/>
      <c r="AA28" s="227"/>
      <c r="AB28" s="227"/>
      <c r="AC28" s="227"/>
      <c r="AD28" s="227"/>
      <c r="AE28" s="227"/>
      <c r="AF28" s="227"/>
      <c r="AG28" s="227"/>
      <c r="AH28" s="227"/>
      <c r="AI28" s="227"/>
      <c r="AJ28" s="228"/>
    </row>
    <row r="29" spans="1:42" ht="60" customHeight="1">
      <c r="A29" s="5">
        <v>3</v>
      </c>
      <c r="B29" s="263"/>
      <c r="C29" s="264"/>
      <c r="D29" s="264"/>
      <c r="E29" s="226"/>
      <c r="F29" s="227"/>
      <c r="G29" s="227"/>
      <c r="H29" s="227"/>
      <c r="I29" s="227"/>
      <c r="J29" s="227"/>
      <c r="K29" s="227"/>
      <c r="L29" s="227"/>
      <c r="M29" s="227"/>
      <c r="N29" s="227"/>
      <c r="O29" s="227"/>
      <c r="P29" s="227"/>
      <c r="Q29" s="227"/>
      <c r="R29" s="227"/>
      <c r="S29" s="226"/>
      <c r="T29" s="227"/>
      <c r="U29" s="227"/>
      <c r="V29" s="227"/>
      <c r="W29" s="227"/>
      <c r="X29" s="227"/>
      <c r="Y29" s="227"/>
      <c r="Z29" s="227"/>
      <c r="AA29" s="227"/>
      <c r="AB29" s="227"/>
      <c r="AC29" s="227"/>
      <c r="AD29" s="227"/>
      <c r="AE29" s="227"/>
      <c r="AF29" s="227"/>
      <c r="AG29" s="227"/>
      <c r="AH29" s="227"/>
      <c r="AI29" s="227"/>
      <c r="AJ29" s="228"/>
    </row>
    <row r="30" spans="1:42" ht="60" customHeight="1">
      <c r="A30" s="5">
        <v>4</v>
      </c>
      <c r="B30" s="263"/>
      <c r="C30" s="264"/>
      <c r="D30" s="264"/>
      <c r="E30" s="226"/>
      <c r="F30" s="227"/>
      <c r="G30" s="227"/>
      <c r="H30" s="227"/>
      <c r="I30" s="227"/>
      <c r="J30" s="227"/>
      <c r="K30" s="227"/>
      <c r="L30" s="227"/>
      <c r="M30" s="227"/>
      <c r="N30" s="227"/>
      <c r="O30" s="227"/>
      <c r="P30" s="227"/>
      <c r="Q30" s="227"/>
      <c r="R30" s="227"/>
      <c r="S30" s="226"/>
      <c r="T30" s="227"/>
      <c r="U30" s="227"/>
      <c r="V30" s="227"/>
      <c r="W30" s="227"/>
      <c r="X30" s="227"/>
      <c r="Y30" s="227"/>
      <c r="Z30" s="227"/>
      <c r="AA30" s="227"/>
      <c r="AB30" s="227"/>
      <c r="AC30" s="227"/>
      <c r="AD30" s="227"/>
      <c r="AE30" s="227"/>
      <c r="AF30" s="227"/>
      <c r="AG30" s="227"/>
      <c r="AH30" s="227"/>
      <c r="AI30" s="227"/>
      <c r="AJ30" s="228"/>
    </row>
    <row r="31" spans="1:42" ht="60" customHeight="1" thickBot="1">
      <c r="A31" s="5">
        <v>5</v>
      </c>
      <c r="B31" s="259"/>
      <c r="C31" s="260"/>
      <c r="D31" s="260"/>
      <c r="E31" s="223"/>
      <c r="F31" s="224"/>
      <c r="G31" s="224"/>
      <c r="H31" s="224"/>
      <c r="I31" s="224"/>
      <c r="J31" s="224"/>
      <c r="K31" s="224"/>
      <c r="L31" s="224"/>
      <c r="M31" s="224"/>
      <c r="N31" s="224"/>
      <c r="O31" s="224"/>
      <c r="P31" s="224"/>
      <c r="Q31" s="224"/>
      <c r="R31" s="224"/>
      <c r="S31" s="223"/>
      <c r="T31" s="224"/>
      <c r="U31" s="224"/>
      <c r="V31" s="224"/>
      <c r="W31" s="224"/>
      <c r="X31" s="224"/>
      <c r="Y31" s="224"/>
      <c r="Z31" s="224"/>
      <c r="AA31" s="224"/>
      <c r="AB31" s="224"/>
      <c r="AC31" s="224"/>
      <c r="AD31" s="224"/>
      <c r="AE31" s="224"/>
      <c r="AF31" s="224"/>
      <c r="AG31" s="224"/>
      <c r="AH31" s="224"/>
      <c r="AI31" s="224"/>
      <c r="AJ31" s="22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57" t="s">
        <v>54</v>
      </c>
      <c r="C34" s="257"/>
      <c r="D34" s="257"/>
      <c r="E34" s="257"/>
      <c r="F34" s="257"/>
      <c r="G34" s="257"/>
      <c r="H34" s="257"/>
      <c r="I34" s="257"/>
      <c r="J34" s="257"/>
      <c r="K34" s="257"/>
      <c r="L34" s="257"/>
      <c r="M34" s="257"/>
      <c r="N34" s="257"/>
      <c r="O34" s="257"/>
      <c r="P34" s="257"/>
      <c r="Q34" s="258"/>
      <c r="R34" s="119"/>
      <c r="T34" s="5"/>
    </row>
    <row r="35" spans="1:20" ht="28.5" customHeight="1">
      <c r="A35" s="26">
        <v>2</v>
      </c>
      <c r="B35" s="257" t="s">
        <v>99</v>
      </c>
      <c r="C35" s="257"/>
      <c r="D35" s="257"/>
      <c r="E35" s="257"/>
      <c r="F35" s="257"/>
      <c r="G35" s="257"/>
      <c r="H35" s="257"/>
      <c r="I35" s="257"/>
      <c r="J35" s="257"/>
      <c r="K35" s="257"/>
      <c r="L35" s="257"/>
      <c r="M35" s="257"/>
      <c r="N35" s="257"/>
      <c r="O35" s="257"/>
      <c r="P35" s="257"/>
      <c r="Q35" s="258"/>
      <c r="R35" s="119"/>
      <c r="T35" s="5"/>
    </row>
    <row r="36" spans="1:20" ht="28.5" customHeight="1">
      <c r="A36" s="26">
        <v>3</v>
      </c>
      <c r="B36" s="257" t="s">
        <v>53</v>
      </c>
      <c r="C36" s="257"/>
      <c r="D36" s="257"/>
      <c r="E36" s="257"/>
      <c r="F36" s="257"/>
      <c r="G36" s="257"/>
      <c r="H36" s="257"/>
      <c r="I36" s="257"/>
      <c r="J36" s="257"/>
      <c r="K36" s="257"/>
      <c r="L36" s="257"/>
      <c r="M36" s="257"/>
      <c r="N36" s="257"/>
      <c r="O36" s="257"/>
      <c r="P36" s="257"/>
      <c r="Q36" s="258"/>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7" customWidth="1"/>
    <col min="2" max="2" width="3.8984375" style="75" customWidth="1"/>
    <col min="3" max="3" width="72.69921875" style="76" customWidth="1"/>
    <col min="4" max="4" width="17" style="67" customWidth="1"/>
    <col min="5" max="5" width="18.8984375" style="67" customWidth="1"/>
    <col min="6" max="6" width="2.19921875" style="67" customWidth="1"/>
    <col min="7" max="7" width="12.69921875" style="67" hidden="1" customWidth="1"/>
    <col min="8" max="8" width="12" style="67" hidden="1" customWidth="1"/>
    <col min="9" max="9" width="0" style="67" hidden="1" customWidth="1"/>
    <col min="10" max="10" width="4.59765625" style="67" customWidth="1"/>
    <col min="11" max="11" width="3.8984375" style="75" customWidth="1"/>
    <col min="12" max="12" width="72.69921875" style="76" customWidth="1"/>
    <col min="13" max="13" width="17" style="67" customWidth="1"/>
    <col min="14" max="14" width="18.8984375" style="67" customWidth="1"/>
    <col min="15" max="15" width="2.19921875" style="67" customWidth="1"/>
    <col min="16" max="16" width="12.69921875" style="67" hidden="1" customWidth="1"/>
    <col min="17" max="17" width="12" style="67" hidden="1" customWidth="1"/>
    <col min="18" max="18" width="9" style="67" customWidth="1"/>
    <col min="19" max="16384" width="9" style="67"/>
  </cols>
  <sheetData>
    <row r="1" spans="1:17" ht="35.25" customHeight="1">
      <c r="A1" s="62"/>
      <c r="B1" s="63"/>
      <c r="C1" s="146" t="s">
        <v>210</v>
      </c>
      <c r="D1" s="65"/>
      <c r="E1" s="66"/>
      <c r="J1" s="62"/>
      <c r="K1" s="63"/>
      <c r="L1" s="145" t="s">
        <v>211</v>
      </c>
      <c r="M1" s="65"/>
      <c r="N1" s="66"/>
    </row>
    <row r="2" spans="1:17" ht="35.25" customHeight="1">
      <c r="A2" s="62" t="s">
        <v>167</v>
      </c>
      <c r="B2" s="63"/>
      <c r="C2" s="64"/>
      <c r="D2" s="65"/>
      <c r="E2" s="66"/>
      <c r="G2" s="67" t="s">
        <v>188</v>
      </c>
      <c r="H2" s="67" t="s">
        <v>187</v>
      </c>
      <c r="J2" s="62" t="s">
        <v>167</v>
      </c>
      <c r="K2" s="63"/>
      <c r="L2" s="64"/>
      <c r="M2" s="65"/>
      <c r="N2" s="66"/>
      <c r="P2" s="67" t="s">
        <v>188</v>
      </c>
      <c r="Q2" s="67" t="s">
        <v>187</v>
      </c>
    </row>
    <row r="3" spans="1:17" ht="21.75" customHeight="1">
      <c r="A3" s="127" t="s">
        <v>163</v>
      </c>
      <c r="B3" s="128"/>
      <c r="C3" s="129"/>
      <c r="D3" s="130" t="s">
        <v>175</v>
      </c>
      <c r="E3" s="131"/>
      <c r="G3" s="77" t="s">
        <v>176</v>
      </c>
      <c r="H3" s="77" t="s">
        <v>176</v>
      </c>
      <c r="J3" s="136" t="s">
        <v>163</v>
      </c>
      <c r="K3" s="137"/>
      <c r="L3" s="138"/>
      <c r="M3" s="139" t="s">
        <v>175</v>
      </c>
      <c r="N3" s="140"/>
      <c r="P3" s="77" t="s">
        <v>176</v>
      </c>
      <c r="Q3" s="77" t="s">
        <v>176</v>
      </c>
    </row>
    <row r="4" spans="1:17" ht="23.25" customHeight="1">
      <c r="A4" s="132"/>
      <c r="B4" s="68">
        <v>1</v>
      </c>
      <c r="C4" s="69" t="s">
        <v>168</v>
      </c>
      <c r="D4" s="78">
        <f>ROUND(G4*1000,0)</f>
        <v>537000</v>
      </c>
      <c r="E4" s="93" t="s">
        <v>138</v>
      </c>
      <c r="G4" s="67">
        <v>537</v>
      </c>
      <c r="H4" s="67">
        <v>537</v>
      </c>
      <c r="J4" s="141"/>
      <c r="K4" s="68">
        <v>1</v>
      </c>
      <c r="L4" s="69" t="s">
        <v>168</v>
      </c>
      <c r="M4" s="78">
        <f t="shared" ref="M4:M38" si="0">ROUND(P4*1000,0)</f>
        <v>268000</v>
      </c>
      <c r="N4" s="93" t="s">
        <v>138</v>
      </c>
      <c r="P4" s="67">
        <v>268</v>
      </c>
      <c r="Q4" s="67">
        <v>268</v>
      </c>
    </row>
    <row r="5" spans="1:17" ht="23.25" customHeight="1">
      <c r="A5" s="132"/>
      <c r="B5" s="68">
        <v>2</v>
      </c>
      <c r="C5" s="69" t="s">
        <v>169</v>
      </c>
      <c r="D5" s="79">
        <f t="shared" ref="D5:D20" si="1">ROUND(G5*1000,0)</f>
        <v>684000</v>
      </c>
      <c r="E5" s="70" t="s">
        <v>138</v>
      </c>
      <c r="G5" s="67">
        <v>684</v>
      </c>
      <c r="H5" s="67">
        <v>684</v>
      </c>
      <c r="J5" s="141"/>
      <c r="K5" s="68">
        <v>2</v>
      </c>
      <c r="L5" s="69" t="s">
        <v>169</v>
      </c>
      <c r="M5" s="79">
        <f t="shared" si="0"/>
        <v>342000</v>
      </c>
      <c r="N5" s="70" t="s">
        <v>138</v>
      </c>
      <c r="P5" s="67">
        <v>342</v>
      </c>
      <c r="Q5" s="67">
        <v>342</v>
      </c>
    </row>
    <row r="6" spans="1:17" ht="23.25" customHeight="1">
      <c r="A6" s="132"/>
      <c r="B6" s="68">
        <v>3</v>
      </c>
      <c r="C6" s="69" t="s">
        <v>170</v>
      </c>
      <c r="D6" s="79">
        <f t="shared" si="1"/>
        <v>889000</v>
      </c>
      <c r="E6" s="70" t="s">
        <v>138</v>
      </c>
      <c r="G6" s="67">
        <v>889</v>
      </c>
      <c r="H6" s="67">
        <v>889</v>
      </c>
      <c r="J6" s="141"/>
      <c r="K6" s="68">
        <v>3</v>
      </c>
      <c r="L6" s="69" t="s">
        <v>170</v>
      </c>
      <c r="M6" s="79">
        <f t="shared" si="0"/>
        <v>445000</v>
      </c>
      <c r="N6" s="70" t="s">
        <v>138</v>
      </c>
      <c r="P6" s="67">
        <v>445</v>
      </c>
      <c r="Q6" s="67">
        <v>445</v>
      </c>
    </row>
    <row r="7" spans="1:17" ht="23.25" customHeight="1">
      <c r="A7" s="132"/>
      <c r="B7" s="68">
        <v>4</v>
      </c>
      <c r="C7" s="71" t="s">
        <v>171</v>
      </c>
      <c r="D7" s="79">
        <f t="shared" si="1"/>
        <v>231000</v>
      </c>
      <c r="E7" s="70" t="s">
        <v>138</v>
      </c>
      <c r="G7" s="67">
        <v>231</v>
      </c>
      <c r="H7" s="67">
        <v>231</v>
      </c>
      <c r="J7" s="141"/>
      <c r="K7" s="68">
        <v>4</v>
      </c>
      <c r="L7" s="71" t="s">
        <v>171</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172</v>
      </c>
      <c r="D9" s="79">
        <f t="shared" si="1"/>
        <v>564000</v>
      </c>
      <c r="E9" s="70" t="s">
        <v>138</v>
      </c>
      <c r="G9" s="67">
        <v>564</v>
      </c>
      <c r="H9" s="67">
        <v>564</v>
      </c>
      <c r="J9" s="141"/>
      <c r="K9" s="68">
        <v>6</v>
      </c>
      <c r="L9" s="69" t="s">
        <v>172</v>
      </c>
      <c r="M9" s="79">
        <f t="shared" si="0"/>
        <v>282000</v>
      </c>
      <c r="N9" s="70" t="s">
        <v>138</v>
      </c>
      <c r="P9" s="67">
        <v>282</v>
      </c>
      <c r="Q9" s="67">
        <v>282</v>
      </c>
    </row>
    <row r="10" spans="1:17" ht="23.25" customHeight="1">
      <c r="A10" s="132"/>
      <c r="B10" s="68">
        <v>7</v>
      </c>
      <c r="C10" s="69" t="s">
        <v>173</v>
      </c>
      <c r="D10" s="79">
        <f t="shared" si="1"/>
        <v>710000</v>
      </c>
      <c r="E10" s="70" t="s">
        <v>138</v>
      </c>
      <c r="G10" s="67">
        <v>710</v>
      </c>
      <c r="H10" s="67">
        <v>710</v>
      </c>
      <c r="J10" s="141"/>
      <c r="K10" s="68">
        <v>7</v>
      </c>
      <c r="L10" s="69" t="s">
        <v>173</v>
      </c>
      <c r="M10" s="79">
        <f t="shared" si="0"/>
        <v>355000</v>
      </c>
      <c r="N10" s="70" t="s">
        <v>138</v>
      </c>
      <c r="P10" s="67">
        <v>355</v>
      </c>
      <c r="Q10" s="67">
        <v>355</v>
      </c>
    </row>
    <row r="11" spans="1:17" ht="23.25" customHeight="1">
      <c r="A11" s="133"/>
      <c r="B11" s="68">
        <v>8</v>
      </c>
      <c r="C11" s="69" t="s">
        <v>174</v>
      </c>
      <c r="D11" s="79">
        <f t="shared" si="1"/>
        <v>1133000</v>
      </c>
      <c r="E11" s="70" t="s">
        <v>138</v>
      </c>
      <c r="G11" s="67">
        <v>1133</v>
      </c>
      <c r="H11" s="67">
        <v>1133</v>
      </c>
      <c r="J11" s="142"/>
      <c r="K11" s="68">
        <v>8</v>
      </c>
      <c r="L11" s="69" t="s">
        <v>174</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177</v>
      </c>
      <c r="E21" s="70"/>
      <c r="F21" s="125"/>
      <c r="G21" s="125" t="s">
        <v>177</v>
      </c>
      <c r="H21" s="125" t="s">
        <v>177</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zoomScale="85" zoomScaleNormal="85" zoomScaleSheetLayoutView="85" workbookViewId="0">
      <selection activeCell="B6" sqref="B6"/>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7" style="5" customWidth="1"/>
    <col min="12" max="12" width="13.898437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244</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68" t="s">
        <v>247</v>
      </c>
      <c r="C5" s="269"/>
      <c r="D5" s="269"/>
      <c r="E5" s="269"/>
      <c r="F5" s="269"/>
      <c r="G5" s="269"/>
      <c r="H5" s="269"/>
      <c r="I5" s="270"/>
      <c r="J5" s="96"/>
      <c r="L5" s="276" t="s">
        <v>204</v>
      </c>
      <c r="M5" s="277"/>
      <c r="N5" s="120"/>
      <c r="O5" s="121"/>
      <c r="P5" s="121"/>
      <c r="Q5" s="122"/>
      <c r="R5" s="1" t="s">
        <v>205</v>
      </c>
      <c r="T5" s="18"/>
      <c r="U5" s="18"/>
      <c r="V5" s="18"/>
      <c r="W5" s="18"/>
      <c r="X5" s="18"/>
      <c r="Y5" s="18"/>
      <c r="Z5" s="18"/>
      <c r="AA5" s="18"/>
      <c r="AB5" s="18"/>
      <c r="AC5" s="18"/>
      <c r="AD5" s="18"/>
      <c r="AE5" s="18"/>
      <c r="AF5" s="18"/>
      <c r="AG5" s="18"/>
      <c r="AH5" s="18"/>
      <c r="AI5" s="18"/>
    </row>
    <row r="6" spans="1:42" s="1" customFormat="1" ht="27.75" customHeight="1">
      <c r="A6" s="11"/>
      <c r="L6" s="276" t="s">
        <v>63</v>
      </c>
      <c r="M6" s="277"/>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193" t="s">
        <v>10</v>
      </c>
      <c r="F10" s="194"/>
      <c r="G10" s="194"/>
      <c r="H10" s="194"/>
      <c r="I10" s="194"/>
      <c r="J10" s="194"/>
      <c r="K10" s="194"/>
      <c r="L10" s="194"/>
      <c r="M10" s="194"/>
      <c r="N10" s="194"/>
      <c r="O10" s="194"/>
      <c r="P10" s="194"/>
      <c r="Q10" s="194"/>
      <c r="R10" s="194"/>
      <c r="S10" s="194"/>
      <c r="T10" s="195"/>
      <c r="U10" s="289" t="s">
        <v>83</v>
      </c>
      <c r="V10" s="191"/>
      <c r="W10" s="191"/>
      <c r="X10" s="191"/>
      <c r="Y10" s="191"/>
      <c r="Z10" s="191"/>
      <c r="AA10" s="191"/>
      <c r="AB10" s="191"/>
      <c r="AC10" s="191"/>
      <c r="AD10" s="191"/>
      <c r="AE10" s="191"/>
      <c r="AF10" s="191"/>
      <c r="AG10" s="191"/>
      <c r="AH10" s="191"/>
      <c r="AI10" s="192"/>
      <c r="AJ10" s="8"/>
      <c r="AK10" s="8"/>
      <c r="AL10" s="10"/>
      <c r="AM10" s="10"/>
      <c r="AN10" s="10"/>
      <c r="AO10" s="10"/>
      <c r="AP10" s="10"/>
    </row>
    <row r="11" spans="1:42" s="1" customFormat="1" ht="24" customHeight="1" thickBot="1">
      <c r="D11" s="7"/>
      <c r="E11" s="196"/>
      <c r="F11" s="197"/>
      <c r="G11" s="197"/>
      <c r="H11" s="197"/>
      <c r="I11" s="197"/>
      <c r="J11" s="197"/>
      <c r="K11" s="197"/>
      <c r="L11" s="197"/>
      <c r="M11" s="197"/>
      <c r="N11" s="197"/>
      <c r="O11" s="197"/>
      <c r="P11" s="197"/>
      <c r="Q11" s="197"/>
      <c r="R11" s="197"/>
      <c r="S11" s="197"/>
      <c r="T11" s="198"/>
      <c r="U11" s="289" t="s">
        <v>11</v>
      </c>
      <c r="V11" s="191"/>
      <c r="W11" s="191"/>
      <c r="X11" s="191"/>
      <c r="Y11" s="191"/>
      <c r="Z11" s="191"/>
      <c r="AA11" s="191"/>
      <c r="AB11" s="191"/>
      <c r="AC11" s="191"/>
      <c r="AD11" s="191"/>
      <c r="AE11" s="191"/>
      <c r="AF11" s="191"/>
      <c r="AG11" s="191"/>
      <c r="AH11" s="191"/>
      <c r="AI11" s="192"/>
      <c r="AJ11" s="8"/>
      <c r="AK11" s="8"/>
    </row>
    <row r="12" spans="1:42" s="1" customFormat="1" ht="105.75" customHeight="1">
      <c r="E12" s="283" t="s">
        <v>1</v>
      </c>
      <c r="F12" s="284"/>
      <c r="G12" s="284"/>
      <c r="H12" s="285" t="s">
        <v>0</v>
      </c>
      <c r="I12" s="285"/>
      <c r="J12" s="285"/>
      <c r="K12" s="278" t="s">
        <v>206</v>
      </c>
      <c r="L12" s="279"/>
      <c r="M12" s="278" t="s">
        <v>64</v>
      </c>
      <c r="N12" s="279"/>
      <c r="O12" s="278" t="s">
        <v>102</v>
      </c>
      <c r="P12" s="279"/>
      <c r="Q12" s="209" t="s">
        <v>65</v>
      </c>
      <c r="R12" s="210"/>
      <c r="S12" s="203" t="s">
        <v>66</v>
      </c>
      <c r="T12" s="204"/>
      <c r="U12" s="14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2" t="s">
        <v>185</v>
      </c>
      <c r="AJ12" s="8"/>
      <c r="AK12" s="8"/>
    </row>
    <row r="13" spans="1:42" s="1" customFormat="1" ht="37.5" customHeight="1">
      <c r="B13" s="274" t="s">
        <v>85</v>
      </c>
      <c r="C13" s="274"/>
      <c r="D13" s="275"/>
      <c r="E13" s="286"/>
      <c r="F13" s="287"/>
      <c r="G13" s="287"/>
      <c r="H13" s="288"/>
      <c r="I13" s="288"/>
      <c r="J13" s="288"/>
      <c r="K13" s="211"/>
      <c r="L13" s="212"/>
      <c r="M13" s="219" t="e">
        <f>VLOOKUP(H13,【非表示】基準額!C4:D38,2,FALSE)*K13</f>
        <v>#N/A</v>
      </c>
      <c r="N13" s="220"/>
      <c r="O13" s="217"/>
      <c r="P13" s="218"/>
      <c r="Q13" s="207">
        <f>SUM(U13:AI13)</f>
        <v>0</v>
      </c>
      <c r="R13" s="208"/>
      <c r="S13" s="201" t="e">
        <f>Q13-MAX(M13:P13)</f>
        <v>#N/A</v>
      </c>
      <c r="T13" s="202"/>
      <c r="U13" s="54"/>
      <c r="V13" s="55"/>
      <c r="W13" s="55"/>
      <c r="X13" s="55"/>
      <c r="Y13" s="55"/>
      <c r="Z13" s="55"/>
      <c r="AA13" s="55"/>
      <c r="AB13" s="55"/>
      <c r="AC13" s="55"/>
      <c r="AD13" s="55"/>
      <c r="AE13" s="55"/>
      <c r="AF13" s="55"/>
      <c r="AG13" s="55"/>
      <c r="AH13" s="55"/>
      <c r="AI13" s="56"/>
      <c r="AJ13" s="8"/>
      <c r="AK13" s="8"/>
    </row>
    <row r="14" spans="1:42" s="1" customFormat="1" ht="37.5" customHeight="1" thickBot="1">
      <c r="B14" s="274" t="s">
        <v>86</v>
      </c>
      <c r="C14" s="274"/>
      <c r="D14" s="275"/>
      <c r="E14" s="280"/>
      <c r="F14" s="281"/>
      <c r="G14" s="281"/>
      <c r="H14" s="282"/>
      <c r="I14" s="282"/>
      <c r="J14" s="282"/>
      <c r="K14" s="221"/>
      <c r="L14" s="222"/>
      <c r="M14" s="213" t="e">
        <f>VLOOKUP(H14,【非表示】基準額!C5:D39,2,FALSE)*K14</f>
        <v>#N/A</v>
      </c>
      <c r="N14" s="214"/>
      <c r="O14" s="215"/>
      <c r="P14" s="216"/>
      <c r="Q14" s="205">
        <f>O14+S14</f>
        <v>0</v>
      </c>
      <c r="R14" s="206"/>
      <c r="S14" s="199">
        <f>SUM(U14:AI14)</f>
        <v>0</v>
      </c>
      <c r="T14" s="200"/>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row>
    <row r="17" spans="1:43" ht="24" customHeight="1">
      <c r="A17" s="11"/>
      <c r="B17" s="243" t="s">
        <v>194</v>
      </c>
      <c r="C17" s="243"/>
      <c r="D17" s="243"/>
      <c r="E17" s="244"/>
      <c r="F17" s="245" t="s">
        <v>180</v>
      </c>
      <c r="G17" s="246"/>
      <c r="H17" s="166" t="s">
        <v>202</v>
      </c>
      <c r="I17" s="167" t="s">
        <v>199</v>
      </c>
      <c r="J17" s="7"/>
      <c r="K17" s="178" t="s">
        <v>240</v>
      </c>
      <c r="L17" s="179"/>
      <c r="M17" s="179"/>
      <c r="N17" s="179"/>
      <c r="O17" s="179"/>
      <c r="P17" s="179"/>
      <c r="Q17" s="168"/>
      <c r="R17" s="169"/>
      <c r="S17" s="7"/>
      <c r="T17" s="237" t="s">
        <v>181</v>
      </c>
      <c r="U17" s="299"/>
      <c r="V17" s="166" t="s">
        <v>200</v>
      </c>
      <c r="W17" s="167" t="s">
        <v>201</v>
      </c>
      <c r="X17" s="184"/>
      <c r="Y17" s="180" t="s">
        <v>241</v>
      </c>
      <c r="Z17" s="170"/>
      <c r="AA17" s="170"/>
      <c r="AB17" s="170"/>
      <c r="AC17" s="170"/>
      <c r="AD17" s="170"/>
      <c r="AE17" s="168"/>
      <c r="AF17" s="168"/>
      <c r="AG17" s="169"/>
      <c r="AI17" s="237" t="s">
        <v>179</v>
      </c>
      <c r="AJ17" s="238"/>
      <c r="AK17" s="238"/>
      <c r="AL17" s="238"/>
      <c r="AM17" s="238"/>
      <c r="AN17" s="238"/>
      <c r="AO17" s="238"/>
      <c r="AP17" s="238"/>
      <c r="AQ17" s="239"/>
    </row>
    <row r="18" spans="1:43" ht="24" customHeight="1">
      <c r="B18" s="247" t="s">
        <v>195</v>
      </c>
      <c r="C18" s="248"/>
      <c r="D18" s="250" t="s">
        <v>55</v>
      </c>
      <c r="E18" s="251"/>
      <c r="F18" s="60"/>
      <c r="G18" s="118" t="s">
        <v>67</v>
      </c>
      <c r="H18" s="83"/>
      <c r="I18" s="84"/>
      <c r="K18" s="171" t="s">
        <v>229</v>
      </c>
      <c r="R18" s="172"/>
      <c r="T18" s="60"/>
      <c r="U18" s="118" t="s">
        <v>67</v>
      </c>
      <c r="V18" s="83"/>
      <c r="W18" s="84"/>
      <c r="X18" s="184"/>
      <c r="Y18" s="171" t="s">
        <v>229</v>
      </c>
      <c r="Z18" s="12"/>
      <c r="AA18" s="12"/>
      <c r="AB18" s="12"/>
      <c r="AC18" s="12"/>
      <c r="AD18" s="12"/>
      <c r="AE18" s="12"/>
      <c r="AF18" s="12"/>
      <c r="AG18" s="172"/>
      <c r="AI18" s="229"/>
      <c r="AJ18" s="230"/>
      <c r="AK18" s="230"/>
      <c r="AL18" s="230"/>
      <c r="AM18" s="230"/>
      <c r="AN18" s="230"/>
      <c r="AO18" s="230"/>
      <c r="AP18" s="230"/>
      <c r="AQ18" s="231"/>
    </row>
    <row r="19" spans="1:43" ht="24" customHeight="1">
      <c r="B19" s="249"/>
      <c r="C19" s="249"/>
      <c r="D19" s="252" t="s">
        <v>56</v>
      </c>
      <c r="E19" s="253"/>
      <c r="F19" s="60"/>
      <c r="G19" s="118" t="s">
        <v>67</v>
      </c>
      <c r="H19" s="83"/>
      <c r="I19" s="84"/>
      <c r="K19" s="171"/>
      <c r="L19" s="173"/>
      <c r="M19" s="5" t="s">
        <v>230</v>
      </c>
      <c r="N19" s="5" t="s">
        <v>231</v>
      </c>
      <c r="R19" s="172"/>
      <c r="T19" s="60"/>
      <c r="U19" s="118" t="s">
        <v>67</v>
      </c>
      <c r="V19" s="83"/>
      <c r="W19" s="84"/>
      <c r="X19" s="184"/>
      <c r="Y19" s="171"/>
      <c r="Z19" s="182"/>
      <c r="AA19" s="12" t="s">
        <v>230</v>
      </c>
      <c r="AB19" s="12" t="s">
        <v>231</v>
      </c>
      <c r="AC19" s="12"/>
      <c r="AD19" s="12"/>
      <c r="AE19" s="12"/>
      <c r="AF19" s="12"/>
      <c r="AG19" s="172"/>
      <c r="AI19" s="229"/>
      <c r="AJ19" s="230"/>
      <c r="AK19" s="230"/>
      <c r="AL19" s="230"/>
      <c r="AM19" s="230"/>
      <c r="AN19" s="230"/>
      <c r="AO19" s="230"/>
      <c r="AP19" s="230"/>
      <c r="AQ19" s="231"/>
    </row>
    <row r="20" spans="1:43" ht="24" customHeight="1">
      <c r="B20" s="261" t="s">
        <v>242</v>
      </c>
      <c r="C20" s="249"/>
      <c r="D20" s="252" t="s">
        <v>55</v>
      </c>
      <c r="E20" s="253"/>
      <c r="F20" s="60"/>
      <c r="G20" s="118" t="s">
        <v>67</v>
      </c>
      <c r="H20" s="83"/>
      <c r="I20" s="84"/>
      <c r="K20" s="171"/>
      <c r="R20" s="172"/>
      <c r="T20" s="60"/>
      <c r="U20" s="118" t="s">
        <v>67</v>
      </c>
      <c r="V20" s="83"/>
      <c r="W20" s="84"/>
      <c r="X20" s="184"/>
      <c r="Y20" s="171"/>
      <c r="Z20" s="12"/>
      <c r="AA20" s="12"/>
      <c r="AB20" s="12"/>
      <c r="AC20" s="12"/>
      <c r="AD20" s="12"/>
      <c r="AE20" s="12"/>
      <c r="AF20" s="12"/>
      <c r="AG20" s="172"/>
      <c r="AI20" s="229"/>
      <c r="AJ20" s="230"/>
      <c r="AK20" s="230"/>
      <c r="AL20" s="230"/>
      <c r="AM20" s="230"/>
      <c r="AN20" s="230"/>
      <c r="AO20" s="230"/>
      <c r="AP20" s="230"/>
      <c r="AQ20" s="231"/>
    </row>
    <row r="21" spans="1:43" ht="37.5" customHeight="1" thickBot="1">
      <c r="B21" s="249"/>
      <c r="C21" s="249"/>
      <c r="D21" s="252" t="s">
        <v>56</v>
      </c>
      <c r="E21" s="253"/>
      <c r="F21" s="61"/>
      <c r="G21" s="114" t="s">
        <v>67</v>
      </c>
      <c r="H21" s="85"/>
      <c r="I21" s="86"/>
      <c r="K21" s="171" t="s">
        <v>232</v>
      </c>
      <c r="L21" s="5" t="s">
        <v>233</v>
      </c>
      <c r="M21" s="174">
        <f>2*N23*Q23</f>
        <v>0</v>
      </c>
      <c r="N21" s="5" t="s">
        <v>234</v>
      </c>
      <c r="R21" s="172"/>
      <c r="T21" s="61"/>
      <c r="U21" s="114" t="s">
        <v>67</v>
      </c>
      <c r="V21" s="85"/>
      <c r="W21" s="86"/>
      <c r="X21" s="184"/>
      <c r="Y21" s="171" t="s">
        <v>232</v>
      </c>
      <c r="Z21" s="12"/>
      <c r="AA21" s="12" t="s">
        <v>233</v>
      </c>
      <c r="AB21" s="183">
        <f>2*AB23*AE23</f>
        <v>0</v>
      </c>
      <c r="AC21" s="12" t="s">
        <v>234</v>
      </c>
      <c r="AD21" s="12"/>
      <c r="AE21" s="12"/>
      <c r="AF21" s="12"/>
      <c r="AG21" s="172"/>
      <c r="AI21" s="254"/>
      <c r="AJ21" s="255"/>
      <c r="AK21" s="255"/>
      <c r="AL21" s="255"/>
      <c r="AM21" s="255"/>
      <c r="AN21" s="255"/>
      <c r="AO21" s="255"/>
      <c r="AP21" s="255"/>
      <c r="AQ21" s="256"/>
    </row>
    <row r="22" spans="1:43" ht="21" customHeight="1">
      <c r="B22" s="5" t="s">
        <v>203</v>
      </c>
      <c r="K22" s="171"/>
      <c r="N22" s="5" t="s">
        <v>235</v>
      </c>
      <c r="Q22" s="5" t="s">
        <v>236</v>
      </c>
      <c r="R22" s="172"/>
      <c r="T22" s="5"/>
      <c r="Y22" s="171"/>
      <c r="Z22" s="12"/>
      <c r="AA22" s="12"/>
      <c r="AB22" s="12" t="s">
        <v>235</v>
      </c>
      <c r="AC22" s="12"/>
      <c r="AD22" s="12"/>
      <c r="AE22" s="12" t="s">
        <v>236</v>
      </c>
      <c r="AF22" s="12"/>
      <c r="AG22" s="172"/>
    </row>
    <row r="23" spans="1:43" ht="21" customHeight="1" thickBot="1">
      <c r="B23" s="7"/>
      <c r="K23" s="171"/>
      <c r="L23" s="5" t="s">
        <v>237</v>
      </c>
      <c r="M23" s="5" t="s">
        <v>238</v>
      </c>
      <c r="N23" s="173"/>
      <c r="O23" s="5" t="s">
        <v>67</v>
      </c>
      <c r="P23" s="5" t="s">
        <v>238</v>
      </c>
      <c r="Q23" s="186">
        <f>MAX(DATEDIF(H19,I19,"ｍ")+1,DATEDIF(H18,I18,"ｍ")+1)</f>
        <v>1</v>
      </c>
      <c r="R23" s="172" t="s">
        <v>239</v>
      </c>
      <c r="T23" s="5"/>
      <c r="Y23" s="175"/>
      <c r="Z23" s="176" t="s">
        <v>237</v>
      </c>
      <c r="AA23" s="176" t="s">
        <v>238</v>
      </c>
      <c r="AB23" s="185"/>
      <c r="AC23" s="176" t="s">
        <v>67</v>
      </c>
      <c r="AD23" s="176" t="s">
        <v>238</v>
      </c>
      <c r="AE23" s="187">
        <f>MAX(DATEDIF(V19,W19,"ｍ")+1,DATEDIF(V18,W18,"ｍ")+1)</f>
        <v>1</v>
      </c>
      <c r="AF23" s="176" t="s">
        <v>239</v>
      </c>
      <c r="AG23" s="177"/>
    </row>
    <row r="24" spans="1:43" ht="21" customHeight="1">
      <c r="B24" s="7"/>
      <c r="K24" s="171"/>
      <c r="R24" s="172"/>
      <c r="T24" s="5"/>
      <c r="Z24" s="12"/>
      <c r="AA24" s="12"/>
      <c r="AB24" s="12"/>
      <c r="AC24" s="12"/>
      <c r="AD24" s="12"/>
      <c r="AE24" s="12"/>
      <c r="AF24" s="12"/>
      <c r="AG24" s="12"/>
    </row>
    <row r="25" spans="1:43" ht="21" customHeight="1" thickBot="1">
      <c r="B25" s="7"/>
      <c r="K25" s="175"/>
      <c r="L25" s="176"/>
      <c r="M25" s="176"/>
      <c r="N25" s="176"/>
      <c r="O25" s="176"/>
      <c r="P25" s="176"/>
      <c r="Q25" s="176"/>
      <c r="R25" s="177"/>
      <c r="T25" s="5"/>
      <c r="Z25" s="12"/>
      <c r="AA25" s="12"/>
      <c r="AB25" s="12"/>
      <c r="AC25" s="12"/>
      <c r="AD25" s="12"/>
      <c r="AE25" s="12"/>
      <c r="AF25" s="12"/>
      <c r="AG25" s="12"/>
    </row>
    <row r="26" spans="1:43" ht="21" customHeight="1">
      <c r="B26" s="7"/>
      <c r="T26" s="5"/>
    </row>
    <row r="27" spans="1:43" ht="21" customHeight="1">
      <c r="B27" s="7"/>
      <c r="T27" s="5"/>
    </row>
    <row r="28" spans="1:43" ht="21" customHeight="1">
      <c r="B28" s="117"/>
      <c r="C28" s="14"/>
      <c r="D28" s="14"/>
      <c r="E28" s="14"/>
      <c r="F28" s="14"/>
      <c r="G28" s="14"/>
      <c r="H28" s="14"/>
      <c r="I28" s="14"/>
      <c r="J28" s="14"/>
      <c r="K28" s="14"/>
      <c r="L28" s="14"/>
      <c r="M28" s="14"/>
      <c r="N28" s="14"/>
      <c r="O28" s="14"/>
      <c r="T28" s="5"/>
    </row>
    <row r="29" spans="1:43" ht="32.25" customHeight="1">
      <c r="A29" s="11" t="s">
        <v>196</v>
      </c>
      <c r="B29" s="14"/>
      <c r="C29" s="14"/>
      <c r="D29" s="14"/>
      <c r="E29" s="14"/>
      <c r="F29" s="14"/>
      <c r="G29" s="14"/>
      <c r="H29" s="14"/>
      <c r="I29" s="14"/>
      <c r="J29" s="14"/>
      <c r="K29" s="14"/>
      <c r="L29" s="14"/>
      <c r="M29" s="14"/>
      <c r="N29" s="14"/>
      <c r="O29" s="14"/>
    </row>
    <row r="30" spans="1:43" ht="32.25" customHeight="1" thickBot="1">
      <c r="A30" s="11" t="s">
        <v>197</v>
      </c>
      <c r="B30" s="14"/>
      <c r="C30" s="14"/>
      <c r="D30" s="14"/>
      <c r="E30" s="14"/>
      <c r="F30" s="14"/>
      <c r="G30" s="14"/>
      <c r="H30" s="14"/>
      <c r="I30" s="14"/>
      <c r="J30" s="14"/>
      <c r="K30" s="14"/>
      <c r="L30" s="14"/>
      <c r="M30" s="14"/>
      <c r="N30" s="14"/>
      <c r="O30" s="14"/>
    </row>
    <row r="31" spans="1:43" ht="35.25" customHeight="1" thickBot="1">
      <c r="B31" s="232" t="s">
        <v>68</v>
      </c>
      <c r="C31" s="233"/>
      <c r="D31" s="233"/>
      <c r="E31" s="232" t="s">
        <v>74</v>
      </c>
      <c r="F31" s="233"/>
      <c r="G31" s="233"/>
      <c r="H31" s="233"/>
      <c r="I31" s="233"/>
      <c r="J31" s="233"/>
      <c r="K31" s="233"/>
      <c r="L31" s="233"/>
      <c r="M31" s="233"/>
      <c r="N31" s="233"/>
      <c r="O31" s="233"/>
      <c r="P31" s="233"/>
      <c r="Q31" s="233"/>
      <c r="R31" s="233"/>
      <c r="S31" s="232" t="s">
        <v>75</v>
      </c>
      <c r="T31" s="233"/>
      <c r="U31" s="233"/>
      <c r="V31" s="233"/>
      <c r="W31" s="233"/>
      <c r="X31" s="233"/>
      <c r="Y31" s="233"/>
      <c r="Z31" s="233"/>
      <c r="AA31" s="233"/>
      <c r="AB31" s="233"/>
      <c r="AC31" s="233"/>
      <c r="AD31" s="233"/>
      <c r="AE31" s="233"/>
      <c r="AF31" s="233"/>
      <c r="AG31" s="233"/>
      <c r="AH31" s="233"/>
      <c r="AI31" s="234"/>
    </row>
    <row r="32" spans="1:43" ht="60" customHeight="1">
      <c r="A32" s="5">
        <v>1</v>
      </c>
      <c r="B32" s="265"/>
      <c r="C32" s="266"/>
      <c r="D32" s="267"/>
      <c r="E32" s="297"/>
      <c r="F32" s="241"/>
      <c r="G32" s="241"/>
      <c r="H32" s="241"/>
      <c r="I32" s="241"/>
      <c r="J32" s="241"/>
      <c r="K32" s="241"/>
      <c r="L32" s="241"/>
      <c r="M32" s="241"/>
      <c r="N32" s="241"/>
      <c r="O32" s="241"/>
      <c r="P32" s="241"/>
      <c r="Q32" s="241"/>
      <c r="R32" s="241"/>
      <c r="S32" s="240"/>
      <c r="T32" s="241"/>
      <c r="U32" s="241"/>
      <c r="V32" s="241"/>
      <c r="W32" s="241"/>
      <c r="X32" s="241"/>
      <c r="Y32" s="241"/>
      <c r="Z32" s="241"/>
      <c r="AA32" s="241"/>
      <c r="AB32" s="241"/>
      <c r="AC32" s="241"/>
      <c r="AD32" s="241"/>
      <c r="AE32" s="241"/>
      <c r="AF32" s="241"/>
      <c r="AG32" s="241"/>
      <c r="AH32" s="241"/>
      <c r="AI32" s="242"/>
    </row>
    <row r="33" spans="1:35" ht="60" customHeight="1">
      <c r="A33" s="5">
        <v>2</v>
      </c>
      <c r="B33" s="263"/>
      <c r="C33" s="264"/>
      <c r="D33" s="264"/>
      <c r="E33" s="296"/>
      <c r="F33" s="227"/>
      <c r="G33" s="227"/>
      <c r="H33" s="227"/>
      <c r="I33" s="227"/>
      <c r="J33" s="227"/>
      <c r="K33" s="227"/>
      <c r="L33" s="227"/>
      <c r="M33" s="227"/>
      <c r="N33" s="227"/>
      <c r="O33" s="227"/>
      <c r="P33" s="227"/>
      <c r="Q33" s="227"/>
      <c r="R33" s="227"/>
      <c r="S33" s="226"/>
      <c r="T33" s="227"/>
      <c r="U33" s="227"/>
      <c r="V33" s="227"/>
      <c r="W33" s="227"/>
      <c r="X33" s="227"/>
      <c r="Y33" s="227"/>
      <c r="Z33" s="227"/>
      <c r="AA33" s="227"/>
      <c r="AB33" s="227"/>
      <c r="AC33" s="227"/>
      <c r="AD33" s="227"/>
      <c r="AE33" s="227"/>
      <c r="AF33" s="227"/>
      <c r="AG33" s="227"/>
      <c r="AH33" s="227"/>
      <c r="AI33" s="228"/>
    </row>
    <row r="34" spans="1:35" ht="60" customHeight="1">
      <c r="A34" s="5">
        <v>3</v>
      </c>
      <c r="B34" s="263"/>
      <c r="C34" s="264"/>
      <c r="D34" s="264"/>
      <c r="E34" s="296"/>
      <c r="F34" s="227"/>
      <c r="G34" s="227"/>
      <c r="H34" s="227"/>
      <c r="I34" s="227"/>
      <c r="J34" s="227"/>
      <c r="K34" s="227"/>
      <c r="L34" s="227"/>
      <c r="M34" s="227"/>
      <c r="N34" s="227"/>
      <c r="O34" s="227"/>
      <c r="P34" s="227"/>
      <c r="Q34" s="227"/>
      <c r="R34" s="227"/>
      <c r="S34" s="226"/>
      <c r="T34" s="227"/>
      <c r="U34" s="227"/>
      <c r="V34" s="227"/>
      <c r="W34" s="227"/>
      <c r="X34" s="227"/>
      <c r="Y34" s="227"/>
      <c r="Z34" s="227"/>
      <c r="AA34" s="227"/>
      <c r="AB34" s="227"/>
      <c r="AC34" s="227"/>
      <c r="AD34" s="227"/>
      <c r="AE34" s="227"/>
      <c r="AF34" s="227"/>
      <c r="AG34" s="227"/>
      <c r="AH34" s="227"/>
      <c r="AI34" s="228"/>
    </row>
    <row r="35" spans="1:35" ht="60" customHeight="1">
      <c r="A35" s="5">
        <v>4</v>
      </c>
      <c r="B35" s="263"/>
      <c r="C35" s="264"/>
      <c r="D35" s="264"/>
      <c r="E35" s="296"/>
      <c r="F35" s="227"/>
      <c r="G35" s="227"/>
      <c r="H35" s="227"/>
      <c r="I35" s="227"/>
      <c r="J35" s="227"/>
      <c r="K35" s="227"/>
      <c r="L35" s="227"/>
      <c r="M35" s="227"/>
      <c r="N35" s="227"/>
      <c r="O35" s="227"/>
      <c r="P35" s="227"/>
      <c r="Q35" s="227"/>
      <c r="R35" s="227"/>
      <c r="S35" s="226"/>
      <c r="T35" s="227"/>
      <c r="U35" s="227"/>
      <c r="V35" s="227"/>
      <c r="W35" s="227"/>
      <c r="X35" s="227"/>
      <c r="Y35" s="227"/>
      <c r="Z35" s="227"/>
      <c r="AA35" s="227"/>
      <c r="AB35" s="227"/>
      <c r="AC35" s="227"/>
      <c r="AD35" s="227"/>
      <c r="AE35" s="227"/>
      <c r="AF35" s="227"/>
      <c r="AG35" s="227"/>
      <c r="AH35" s="227"/>
      <c r="AI35" s="228"/>
    </row>
    <row r="36" spans="1:35" ht="60" customHeight="1" thickBot="1">
      <c r="A36" s="5">
        <v>5</v>
      </c>
      <c r="B36" s="259"/>
      <c r="C36" s="260"/>
      <c r="D36" s="260"/>
      <c r="E36" s="298"/>
      <c r="F36" s="224"/>
      <c r="G36" s="224"/>
      <c r="H36" s="224"/>
      <c r="I36" s="224"/>
      <c r="J36" s="224"/>
      <c r="K36" s="224"/>
      <c r="L36" s="224"/>
      <c r="M36" s="224"/>
      <c r="N36" s="224"/>
      <c r="O36" s="224"/>
      <c r="P36" s="224"/>
      <c r="Q36" s="224"/>
      <c r="R36" s="224"/>
      <c r="S36" s="223"/>
      <c r="T36" s="224"/>
      <c r="U36" s="224"/>
      <c r="V36" s="224"/>
      <c r="W36" s="224"/>
      <c r="X36" s="224"/>
      <c r="Y36" s="224"/>
      <c r="Z36" s="224"/>
      <c r="AA36" s="224"/>
      <c r="AB36" s="224"/>
      <c r="AC36" s="224"/>
      <c r="AD36" s="224"/>
      <c r="AE36" s="224"/>
      <c r="AF36" s="224"/>
      <c r="AG36" s="224"/>
      <c r="AH36" s="224"/>
      <c r="AI36" s="225"/>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6">
        <v>1</v>
      </c>
      <c r="B39" s="257" t="s">
        <v>54</v>
      </c>
      <c r="C39" s="257"/>
      <c r="D39" s="257"/>
      <c r="E39" s="257"/>
      <c r="F39" s="257"/>
      <c r="G39" s="257"/>
      <c r="H39" s="257"/>
      <c r="I39" s="257"/>
      <c r="J39" s="257"/>
      <c r="K39" s="257"/>
      <c r="L39" s="257"/>
      <c r="M39" s="257"/>
      <c r="N39" s="257"/>
      <c r="O39" s="257"/>
      <c r="P39" s="257"/>
      <c r="Q39" s="258"/>
      <c r="R39" s="119"/>
      <c r="T39" s="5"/>
    </row>
    <row r="40" spans="1:35" ht="28.5" customHeight="1">
      <c r="A40" s="26">
        <v>2</v>
      </c>
      <c r="B40" s="257" t="s">
        <v>99</v>
      </c>
      <c r="C40" s="257"/>
      <c r="D40" s="257"/>
      <c r="E40" s="257"/>
      <c r="F40" s="257"/>
      <c r="G40" s="257"/>
      <c r="H40" s="257"/>
      <c r="I40" s="257"/>
      <c r="J40" s="257"/>
      <c r="K40" s="257"/>
      <c r="L40" s="257"/>
      <c r="M40" s="257"/>
      <c r="N40" s="257"/>
      <c r="O40" s="257"/>
      <c r="P40" s="257"/>
      <c r="Q40" s="258"/>
      <c r="R40" s="119"/>
      <c r="T40" s="5"/>
    </row>
    <row r="41" spans="1:35" ht="28.5" customHeight="1">
      <c r="A41" s="26">
        <v>3</v>
      </c>
      <c r="B41" s="257" t="s">
        <v>53</v>
      </c>
      <c r="C41" s="257"/>
      <c r="D41" s="257"/>
      <c r="E41" s="257"/>
      <c r="F41" s="257"/>
      <c r="G41" s="257"/>
      <c r="H41" s="257"/>
      <c r="I41" s="257"/>
      <c r="J41" s="257"/>
      <c r="K41" s="257"/>
      <c r="L41" s="257"/>
      <c r="M41" s="257"/>
      <c r="N41" s="257"/>
      <c r="O41" s="257"/>
      <c r="P41" s="257"/>
      <c r="Q41" s="258"/>
      <c r="R41" s="119"/>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U10:AI10"/>
    <mergeCell ref="U11:AI11"/>
    <mergeCell ref="Q12:R12"/>
    <mergeCell ref="B5:I5"/>
    <mergeCell ref="L5:M5"/>
    <mergeCell ref="L6:M6"/>
    <mergeCell ref="E10:T11"/>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4:R14"/>
    <mergeCell ref="S14:T14"/>
    <mergeCell ref="T17:U17"/>
    <mergeCell ref="B14:D14"/>
    <mergeCell ref="E14:G14"/>
    <mergeCell ref="H14:J14"/>
    <mergeCell ref="K14:L14"/>
    <mergeCell ref="M14:N14"/>
    <mergeCell ref="O14:P14"/>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388620</xdr:rowOff>
                  </from>
                  <to>
                    <xdr:col>17</xdr:col>
                    <xdr:colOff>678180</xdr:colOff>
                    <xdr:row>39</xdr:row>
                    <xdr:rowOff>68580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zoomScale="85" zoomScaleNormal="85" zoomScaleSheetLayoutView="85" workbookViewId="0">
      <selection activeCell="I37" sqref="I37"/>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5.69921875" style="5" customWidth="1"/>
    <col min="12" max="12" width="14.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245</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68" t="s">
        <v>246</v>
      </c>
      <c r="C5" s="269"/>
      <c r="D5" s="269"/>
      <c r="E5" s="269"/>
      <c r="F5" s="269"/>
      <c r="G5" s="269"/>
      <c r="H5" s="269"/>
      <c r="I5" s="270"/>
      <c r="J5" s="96"/>
      <c r="L5" s="276" t="s">
        <v>204</v>
      </c>
      <c r="M5" s="277"/>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L6" s="276" t="s">
        <v>63</v>
      </c>
      <c r="M6" s="277"/>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93" t="s">
        <v>10</v>
      </c>
      <c r="F10" s="194"/>
      <c r="G10" s="194"/>
      <c r="H10" s="194"/>
      <c r="I10" s="194"/>
      <c r="J10" s="194"/>
      <c r="K10" s="194"/>
      <c r="L10" s="194"/>
      <c r="M10" s="194"/>
      <c r="N10" s="194"/>
      <c r="O10" s="194"/>
      <c r="P10" s="194"/>
      <c r="Q10" s="194"/>
      <c r="R10" s="194"/>
      <c r="S10" s="194"/>
      <c r="T10" s="195"/>
      <c r="U10" s="290" t="s">
        <v>83</v>
      </c>
      <c r="V10" s="291"/>
      <c r="W10" s="291"/>
      <c r="X10" s="291"/>
      <c r="Y10" s="292"/>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96"/>
      <c r="F11" s="197"/>
      <c r="G11" s="197"/>
      <c r="H11" s="197"/>
      <c r="I11" s="197"/>
      <c r="J11" s="197"/>
      <c r="K11" s="197"/>
      <c r="L11" s="197"/>
      <c r="M11" s="197"/>
      <c r="N11" s="197"/>
      <c r="O11" s="197"/>
      <c r="P11" s="197"/>
      <c r="Q11" s="197"/>
      <c r="R11" s="197"/>
      <c r="S11" s="197"/>
      <c r="T11" s="198"/>
      <c r="U11" s="289" t="s">
        <v>12</v>
      </c>
      <c r="V11" s="191"/>
      <c r="W11" s="191"/>
      <c r="X11" s="191"/>
      <c r="Y11" s="192"/>
      <c r="Z11" s="18"/>
      <c r="AA11" s="18"/>
      <c r="AB11" s="18"/>
      <c r="AC11" s="18"/>
      <c r="AD11" s="18"/>
      <c r="AE11" s="18"/>
      <c r="AF11" s="18"/>
      <c r="AG11" s="18"/>
      <c r="AH11" s="18"/>
      <c r="AI11" s="18"/>
      <c r="AJ11" s="18"/>
      <c r="AK11" s="8"/>
      <c r="AL11" s="8"/>
    </row>
    <row r="12" spans="1:43" s="1" customFormat="1" ht="105.75" customHeight="1">
      <c r="E12" s="283" t="s">
        <v>1</v>
      </c>
      <c r="F12" s="284"/>
      <c r="G12" s="284"/>
      <c r="H12" s="285" t="s">
        <v>0</v>
      </c>
      <c r="I12" s="285"/>
      <c r="J12" s="285"/>
      <c r="K12" s="278" t="s">
        <v>206</v>
      </c>
      <c r="L12" s="279"/>
      <c r="M12" s="278" t="s">
        <v>64</v>
      </c>
      <c r="N12" s="279"/>
      <c r="O12" s="278" t="s">
        <v>102</v>
      </c>
      <c r="P12" s="279"/>
      <c r="Q12" s="209" t="s">
        <v>65</v>
      </c>
      <c r="R12" s="210"/>
      <c r="S12" s="203" t="s">
        <v>66</v>
      </c>
      <c r="T12" s="204"/>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274" t="s">
        <v>85</v>
      </c>
      <c r="C13" s="274"/>
      <c r="D13" s="275"/>
      <c r="E13" s="286"/>
      <c r="F13" s="287"/>
      <c r="G13" s="287"/>
      <c r="H13" s="288"/>
      <c r="I13" s="288"/>
      <c r="J13" s="288"/>
      <c r="K13" s="211"/>
      <c r="L13" s="212"/>
      <c r="M13" s="219" t="e">
        <f>VLOOKUP(H13,【非表示】基準額!L4:M38,2,FALSE)*K13</f>
        <v>#N/A</v>
      </c>
      <c r="N13" s="220"/>
      <c r="O13" s="217"/>
      <c r="P13" s="218"/>
      <c r="Q13" s="207">
        <f>SUM(U13:AJ13)</f>
        <v>0</v>
      </c>
      <c r="R13" s="208"/>
      <c r="S13" s="201" t="e">
        <f>Q13-MAX(M13:P13)</f>
        <v>#N/A</v>
      </c>
      <c r="T13" s="202"/>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74" t="s">
        <v>86</v>
      </c>
      <c r="C14" s="274"/>
      <c r="D14" s="275"/>
      <c r="E14" s="280"/>
      <c r="F14" s="281"/>
      <c r="G14" s="281"/>
      <c r="H14" s="282"/>
      <c r="I14" s="282"/>
      <c r="J14" s="282"/>
      <c r="K14" s="221"/>
      <c r="L14" s="222"/>
      <c r="M14" s="213" t="e">
        <f>VLOOKUP(H14,【非表示】基準額!L5:M39,2,FALSE)*K14</f>
        <v>#N/A</v>
      </c>
      <c r="N14" s="214"/>
      <c r="O14" s="215"/>
      <c r="P14" s="216"/>
      <c r="Q14" s="205">
        <f>O14+S14</f>
        <v>0</v>
      </c>
      <c r="R14" s="206"/>
      <c r="S14" s="199">
        <f>SUM(U14:AJ14)</f>
        <v>0</v>
      </c>
      <c r="T14" s="200"/>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row>
    <row r="17" spans="1:44" ht="24" customHeight="1">
      <c r="A17" s="11"/>
      <c r="B17" s="243" t="s">
        <v>194</v>
      </c>
      <c r="C17" s="243"/>
      <c r="D17" s="243"/>
      <c r="E17" s="244"/>
      <c r="F17" s="245" t="s">
        <v>180</v>
      </c>
      <c r="G17" s="246"/>
      <c r="H17" s="166" t="s">
        <v>202</v>
      </c>
      <c r="I17" s="167" t="s">
        <v>199</v>
      </c>
      <c r="J17" s="7"/>
      <c r="K17" s="300" t="s">
        <v>243</v>
      </c>
      <c r="L17" s="301"/>
      <c r="M17" s="301"/>
      <c r="N17" s="301"/>
      <c r="O17" s="301"/>
      <c r="P17" s="301"/>
      <c r="Q17" s="301"/>
      <c r="R17" s="302"/>
      <c r="S17" s="7"/>
      <c r="T17" s="237" t="s">
        <v>181</v>
      </c>
      <c r="U17" s="299"/>
      <c r="V17" s="166" t="s">
        <v>200</v>
      </c>
      <c r="W17" s="167" t="s">
        <v>201</v>
      </c>
      <c r="X17" s="7"/>
      <c r="Y17" s="178" t="s">
        <v>243</v>
      </c>
      <c r="Z17" s="179"/>
      <c r="AA17" s="179"/>
      <c r="AB17" s="179"/>
      <c r="AC17" s="179"/>
      <c r="AD17" s="179"/>
      <c r="AE17" s="179"/>
      <c r="AF17" s="179"/>
      <c r="AG17" s="179"/>
      <c r="AH17" s="188"/>
      <c r="AI17" s="189"/>
      <c r="AJ17" s="237" t="s">
        <v>179</v>
      </c>
      <c r="AK17" s="238"/>
      <c r="AL17" s="238"/>
      <c r="AM17" s="238"/>
      <c r="AN17" s="238"/>
      <c r="AO17" s="238"/>
      <c r="AP17" s="238"/>
      <c r="AQ17" s="238"/>
      <c r="AR17" s="239"/>
    </row>
    <row r="18" spans="1:44" ht="24" customHeight="1">
      <c r="B18" s="247" t="s">
        <v>195</v>
      </c>
      <c r="C18" s="248"/>
      <c r="D18" s="250" t="s">
        <v>55</v>
      </c>
      <c r="E18" s="251"/>
      <c r="F18" s="60"/>
      <c r="G18" s="118" t="s">
        <v>67</v>
      </c>
      <c r="H18" s="83"/>
      <c r="I18" s="84"/>
      <c r="K18" s="171" t="s">
        <v>229</v>
      </c>
      <c r="R18" s="172"/>
      <c r="T18" s="60"/>
      <c r="U18" s="118" t="s">
        <v>67</v>
      </c>
      <c r="V18" s="83"/>
      <c r="W18" s="84"/>
      <c r="Y18" s="171" t="s">
        <v>229</v>
      </c>
      <c r="Z18" s="12"/>
      <c r="AA18" s="12"/>
      <c r="AB18" s="12"/>
      <c r="AC18" s="12"/>
      <c r="AD18" s="12"/>
      <c r="AE18" s="12"/>
      <c r="AF18" s="12"/>
      <c r="AG18" s="12"/>
      <c r="AH18" s="172"/>
      <c r="AI18" s="12"/>
      <c r="AJ18" s="229"/>
      <c r="AK18" s="230"/>
      <c r="AL18" s="230"/>
      <c r="AM18" s="230"/>
      <c r="AN18" s="230"/>
      <c r="AO18" s="230"/>
      <c r="AP18" s="230"/>
      <c r="AQ18" s="230"/>
      <c r="AR18" s="231"/>
    </row>
    <row r="19" spans="1:44" ht="24" customHeight="1">
      <c r="B19" s="249"/>
      <c r="C19" s="249"/>
      <c r="D19" s="252" t="s">
        <v>56</v>
      </c>
      <c r="E19" s="253"/>
      <c r="F19" s="60"/>
      <c r="G19" s="118" t="s">
        <v>67</v>
      </c>
      <c r="H19" s="83"/>
      <c r="I19" s="84"/>
      <c r="K19" s="171"/>
      <c r="L19" s="173"/>
      <c r="M19" s="5" t="s">
        <v>230</v>
      </c>
      <c r="N19" s="5" t="s">
        <v>231</v>
      </c>
      <c r="R19" s="172"/>
      <c r="T19" s="60"/>
      <c r="U19" s="118" t="s">
        <v>67</v>
      </c>
      <c r="V19" s="83"/>
      <c r="W19" s="84"/>
      <c r="Y19" s="171"/>
      <c r="Z19" s="182"/>
      <c r="AA19" s="12" t="s">
        <v>230</v>
      </c>
      <c r="AB19" s="12" t="s">
        <v>231</v>
      </c>
      <c r="AC19" s="12"/>
      <c r="AD19" s="181"/>
      <c r="AE19" s="12"/>
      <c r="AF19" s="12"/>
      <c r="AG19" s="12"/>
      <c r="AH19" s="172"/>
      <c r="AI19" s="12"/>
      <c r="AJ19" s="229"/>
      <c r="AK19" s="230"/>
      <c r="AL19" s="230"/>
      <c r="AM19" s="230"/>
      <c r="AN19" s="230"/>
      <c r="AO19" s="230"/>
      <c r="AP19" s="230"/>
      <c r="AQ19" s="230"/>
      <c r="AR19" s="231"/>
    </row>
    <row r="20" spans="1:44" ht="24" customHeight="1">
      <c r="B20" s="261" t="s">
        <v>242</v>
      </c>
      <c r="C20" s="249"/>
      <c r="D20" s="252" t="s">
        <v>55</v>
      </c>
      <c r="E20" s="253"/>
      <c r="F20" s="60"/>
      <c r="G20" s="118" t="s">
        <v>67</v>
      </c>
      <c r="H20" s="83"/>
      <c r="I20" s="84"/>
      <c r="K20" s="171"/>
      <c r="R20" s="172"/>
      <c r="T20" s="60"/>
      <c r="U20" s="118" t="s">
        <v>67</v>
      </c>
      <c r="V20" s="83"/>
      <c r="W20" s="84"/>
      <c r="Y20" s="171"/>
      <c r="Z20" s="12"/>
      <c r="AA20" s="12"/>
      <c r="AB20" s="12"/>
      <c r="AC20" s="12"/>
      <c r="AD20" s="12"/>
      <c r="AE20" s="12"/>
      <c r="AF20" s="12"/>
      <c r="AG20" s="12"/>
      <c r="AH20" s="172"/>
      <c r="AI20" s="12"/>
      <c r="AJ20" s="229"/>
      <c r="AK20" s="230"/>
      <c r="AL20" s="230"/>
      <c r="AM20" s="230"/>
      <c r="AN20" s="230"/>
      <c r="AO20" s="230"/>
      <c r="AP20" s="230"/>
      <c r="AQ20" s="230"/>
      <c r="AR20" s="231"/>
    </row>
    <row r="21" spans="1:44" ht="37.5" customHeight="1" thickBot="1">
      <c r="B21" s="249"/>
      <c r="C21" s="249"/>
      <c r="D21" s="252" t="s">
        <v>56</v>
      </c>
      <c r="E21" s="253"/>
      <c r="F21" s="61"/>
      <c r="G21" s="114" t="s">
        <v>67</v>
      </c>
      <c r="H21" s="85"/>
      <c r="I21" s="86"/>
      <c r="K21" s="171" t="s">
        <v>232</v>
      </c>
      <c r="L21" s="5" t="s">
        <v>233</v>
      </c>
      <c r="M21" s="174">
        <f>2*N23*Q23</f>
        <v>0</v>
      </c>
      <c r="N21" s="5" t="s">
        <v>234</v>
      </c>
      <c r="R21" s="172"/>
      <c r="T21" s="61"/>
      <c r="U21" s="114" t="s">
        <v>67</v>
      </c>
      <c r="V21" s="85"/>
      <c r="W21" s="86"/>
      <c r="Y21" s="171" t="s">
        <v>232</v>
      </c>
      <c r="Z21" s="12" t="s">
        <v>233</v>
      </c>
      <c r="AA21" s="183">
        <f>2*AB23*AE23</f>
        <v>0</v>
      </c>
      <c r="AB21" s="12" t="s">
        <v>234</v>
      </c>
      <c r="AC21" s="12"/>
      <c r="AD21" s="12"/>
      <c r="AE21" s="12"/>
      <c r="AF21" s="12"/>
      <c r="AG21" s="12"/>
      <c r="AH21" s="172"/>
      <c r="AI21" s="12"/>
      <c r="AJ21" s="254"/>
      <c r="AK21" s="255"/>
      <c r="AL21" s="255"/>
      <c r="AM21" s="255"/>
      <c r="AN21" s="255"/>
      <c r="AO21" s="255"/>
      <c r="AP21" s="255"/>
      <c r="AQ21" s="255"/>
      <c r="AR21" s="256"/>
    </row>
    <row r="22" spans="1:44" ht="21" customHeight="1">
      <c r="B22" s="5" t="s">
        <v>203</v>
      </c>
      <c r="K22" s="171"/>
      <c r="N22" s="5" t="s">
        <v>235</v>
      </c>
      <c r="Q22" s="5" t="s">
        <v>236</v>
      </c>
      <c r="R22" s="172"/>
      <c r="T22" s="5"/>
      <c r="Y22" s="171"/>
      <c r="Z22" s="12"/>
      <c r="AA22" s="12"/>
      <c r="AB22" s="12" t="s">
        <v>235</v>
      </c>
      <c r="AC22" s="12"/>
      <c r="AD22" s="12"/>
      <c r="AE22" s="12" t="s">
        <v>236</v>
      </c>
      <c r="AF22" s="12"/>
      <c r="AG22" s="12"/>
      <c r="AH22" s="172"/>
      <c r="AI22" s="12"/>
    </row>
    <row r="23" spans="1:44" ht="21" customHeight="1">
      <c r="B23" s="7"/>
      <c r="K23" s="171"/>
      <c r="L23" s="5" t="s">
        <v>237</v>
      </c>
      <c r="M23" s="5" t="s">
        <v>238</v>
      </c>
      <c r="N23" s="173"/>
      <c r="O23" s="5" t="s">
        <v>67</v>
      </c>
      <c r="P23" s="5" t="s">
        <v>238</v>
      </c>
      <c r="Q23" s="186">
        <f>MAX(DATEDIF(H19,I19,"ｍ")+1,DATEDIF(H18,I18,"ｍ")+1)</f>
        <v>1</v>
      </c>
      <c r="R23" s="172" t="s">
        <v>239</v>
      </c>
      <c r="T23" s="5"/>
      <c r="Y23" s="171"/>
      <c r="Z23" s="12" t="s">
        <v>237</v>
      </c>
      <c r="AA23" s="12" t="s">
        <v>238</v>
      </c>
      <c r="AB23" s="182"/>
      <c r="AC23" s="12" t="s">
        <v>67</v>
      </c>
      <c r="AD23" s="12" t="s">
        <v>238</v>
      </c>
      <c r="AE23" s="190">
        <f>MAX(DATEDIF(V19,W19,"ｍ")+1,DATEDIF(V18,W18,"ｍ")+1)</f>
        <v>1</v>
      </c>
      <c r="AF23" s="12" t="s">
        <v>239</v>
      </c>
      <c r="AG23" s="12"/>
      <c r="AH23" s="172"/>
      <c r="AI23" s="12"/>
    </row>
    <row r="24" spans="1:44" ht="21" customHeight="1" thickBot="1">
      <c r="B24" s="7"/>
      <c r="K24" s="171"/>
      <c r="R24" s="172"/>
      <c r="T24" s="5"/>
      <c r="Y24" s="175"/>
      <c r="Z24" s="176"/>
      <c r="AA24" s="176"/>
      <c r="AB24" s="176"/>
      <c r="AC24" s="176"/>
      <c r="AD24" s="176"/>
      <c r="AE24" s="176"/>
      <c r="AF24" s="176"/>
      <c r="AG24" s="176"/>
      <c r="AH24" s="177"/>
      <c r="AI24" s="12"/>
    </row>
    <row r="25" spans="1:44" ht="21" customHeight="1" thickBot="1">
      <c r="B25" s="7"/>
      <c r="K25" s="175"/>
      <c r="L25" s="176"/>
      <c r="M25" s="176"/>
      <c r="N25" s="176"/>
      <c r="O25" s="176"/>
      <c r="P25" s="176"/>
      <c r="Q25" s="176"/>
      <c r="R25" s="177"/>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215</v>
      </c>
      <c r="B28" s="14"/>
      <c r="C28" s="14"/>
      <c r="D28" s="14"/>
      <c r="E28" s="14"/>
      <c r="F28" s="14"/>
      <c r="G28" s="14"/>
      <c r="H28" s="14"/>
      <c r="I28" s="14"/>
      <c r="J28" s="14"/>
      <c r="K28" s="14"/>
      <c r="L28" s="14"/>
      <c r="M28" s="14"/>
      <c r="N28" s="14"/>
      <c r="O28" s="14"/>
    </row>
    <row r="29" spans="1:44" ht="32.25" customHeight="1" thickBot="1">
      <c r="A29" s="11" t="s">
        <v>197</v>
      </c>
      <c r="B29" s="14"/>
      <c r="C29" s="14"/>
      <c r="D29" s="14"/>
      <c r="E29" s="14"/>
      <c r="F29" s="14"/>
      <c r="G29" s="14"/>
      <c r="H29" s="14"/>
      <c r="I29" s="14"/>
      <c r="J29" s="14"/>
      <c r="K29" s="14"/>
      <c r="L29" s="14"/>
      <c r="M29" s="14"/>
      <c r="N29" s="14"/>
      <c r="O29" s="14"/>
    </row>
    <row r="30" spans="1:44" ht="35.25" customHeight="1" thickBot="1">
      <c r="B30" s="232" t="s">
        <v>68</v>
      </c>
      <c r="C30" s="233"/>
      <c r="D30" s="233"/>
      <c r="E30" s="262" t="s">
        <v>74</v>
      </c>
      <c r="F30" s="233"/>
      <c r="G30" s="233"/>
      <c r="H30" s="233"/>
      <c r="I30" s="233"/>
      <c r="J30" s="233"/>
      <c r="K30" s="233"/>
      <c r="L30" s="233"/>
      <c r="M30" s="233"/>
      <c r="N30" s="233"/>
      <c r="O30" s="233"/>
      <c r="P30" s="233"/>
      <c r="Q30" s="233"/>
      <c r="R30" s="233"/>
      <c r="S30" s="232" t="s">
        <v>75</v>
      </c>
      <c r="T30" s="233"/>
      <c r="U30" s="233"/>
      <c r="V30" s="233"/>
      <c r="W30" s="233"/>
      <c r="X30" s="233"/>
      <c r="Y30" s="233"/>
      <c r="Z30" s="233"/>
      <c r="AA30" s="233"/>
      <c r="AB30" s="233"/>
      <c r="AC30" s="233"/>
      <c r="AD30" s="233"/>
      <c r="AE30" s="233"/>
      <c r="AF30" s="233"/>
      <c r="AG30" s="233"/>
      <c r="AH30" s="233"/>
      <c r="AI30" s="233"/>
      <c r="AJ30" s="234"/>
    </row>
    <row r="31" spans="1:44" ht="60" customHeight="1">
      <c r="A31" s="5">
        <v>1</v>
      </c>
      <c r="B31" s="265"/>
      <c r="C31" s="266"/>
      <c r="D31" s="267"/>
      <c r="E31" s="240"/>
      <c r="F31" s="241"/>
      <c r="G31" s="241"/>
      <c r="H31" s="241"/>
      <c r="I31" s="241"/>
      <c r="J31" s="241"/>
      <c r="K31" s="241"/>
      <c r="L31" s="241"/>
      <c r="M31" s="241"/>
      <c r="N31" s="241"/>
      <c r="O31" s="241"/>
      <c r="P31" s="241"/>
      <c r="Q31" s="241"/>
      <c r="R31" s="241"/>
      <c r="S31" s="240"/>
      <c r="T31" s="241"/>
      <c r="U31" s="241"/>
      <c r="V31" s="241"/>
      <c r="W31" s="241"/>
      <c r="X31" s="241"/>
      <c r="Y31" s="241"/>
      <c r="Z31" s="241"/>
      <c r="AA31" s="241"/>
      <c r="AB31" s="241"/>
      <c r="AC31" s="241"/>
      <c r="AD31" s="241"/>
      <c r="AE31" s="241"/>
      <c r="AF31" s="241"/>
      <c r="AG31" s="241"/>
      <c r="AH31" s="241"/>
      <c r="AI31" s="241"/>
      <c r="AJ31" s="242"/>
    </row>
    <row r="32" spans="1:44" ht="60" customHeight="1">
      <c r="A32" s="5">
        <v>2</v>
      </c>
      <c r="B32" s="263"/>
      <c r="C32" s="264"/>
      <c r="D32" s="264"/>
      <c r="E32" s="226"/>
      <c r="F32" s="227"/>
      <c r="G32" s="227"/>
      <c r="H32" s="227"/>
      <c r="I32" s="227"/>
      <c r="J32" s="227"/>
      <c r="K32" s="227"/>
      <c r="L32" s="227"/>
      <c r="M32" s="227"/>
      <c r="N32" s="227"/>
      <c r="O32" s="227"/>
      <c r="P32" s="227"/>
      <c r="Q32" s="227"/>
      <c r="R32" s="227"/>
      <c r="S32" s="226"/>
      <c r="T32" s="227"/>
      <c r="U32" s="227"/>
      <c r="V32" s="227"/>
      <c r="W32" s="227"/>
      <c r="X32" s="227"/>
      <c r="Y32" s="227"/>
      <c r="Z32" s="227"/>
      <c r="AA32" s="227"/>
      <c r="AB32" s="227"/>
      <c r="AC32" s="227"/>
      <c r="AD32" s="227"/>
      <c r="AE32" s="227"/>
      <c r="AF32" s="227"/>
      <c r="AG32" s="227"/>
      <c r="AH32" s="227"/>
      <c r="AI32" s="227"/>
      <c r="AJ32" s="228"/>
    </row>
    <row r="33" spans="1:36" ht="60" customHeight="1">
      <c r="A33" s="5">
        <v>3</v>
      </c>
      <c r="B33" s="263"/>
      <c r="C33" s="264"/>
      <c r="D33" s="264"/>
      <c r="E33" s="226"/>
      <c r="F33" s="227"/>
      <c r="G33" s="227"/>
      <c r="H33" s="227"/>
      <c r="I33" s="227"/>
      <c r="J33" s="227"/>
      <c r="K33" s="227"/>
      <c r="L33" s="227"/>
      <c r="M33" s="227"/>
      <c r="N33" s="227"/>
      <c r="O33" s="227"/>
      <c r="P33" s="227"/>
      <c r="Q33" s="227"/>
      <c r="R33" s="227"/>
      <c r="S33" s="226"/>
      <c r="T33" s="227"/>
      <c r="U33" s="227"/>
      <c r="V33" s="227"/>
      <c r="W33" s="227"/>
      <c r="X33" s="227"/>
      <c r="Y33" s="227"/>
      <c r="Z33" s="227"/>
      <c r="AA33" s="227"/>
      <c r="AB33" s="227"/>
      <c r="AC33" s="227"/>
      <c r="AD33" s="227"/>
      <c r="AE33" s="227"/>
      <c r="AF33" s="227"/>
      <c r="AG33" s="227"/>
      <c r="AH33" s="227"/>
      <c r="AI33" s="227"/>
      <c r="AJ33" s="228"/>
    </row>
    <row r="34" spans="1:36" ht="60" customHeight="1">
      <c r="A34" s="5">
        <v>4</v>
      </c>
      <c r="B34" s="263"/>
      <c r="C34" s="264"/>
      <c r="D34" s="264"/>
      <c r="E34" s="226"/>
      <c r="F34" s="227"/>
      <c r="G34" s="227"/>
      <c r="H34" s="227"/>
      <c r="I34" s="227"/>
      <c r="J34" s="227"/>
      <c r="K34" s="227"/>
      <c r="L34" s="227"/>
      <c r="M34" s="227"/>
      <c r="N34" s="227"/>
      <c r="O34" s="227"/>
      <c r="P34" s="227"/>
      <c r="Q34" s="227"/>
      <c r="R34" s="227"/>
      <c r="S34" s="226"/>
      <c r="T34" s="227"/>
      <c r="U34" s="227"/>
      <c r="V34" s="227"/>
      <c r="W34" s="227"/>
      <c r="X34" s="227"/>
      <c r="Y34" s="227"/>
      <c r="Z34" s="227"/>
      <c r="AA34" s="227"/>
      <c r="AB34" s="227"/>
      <c r="AC34" s="227"/>
      <c r="AD34" s="227"/>
      <c r="AE34" s="227"/>
      <c r="AF34" s="227"/>
      <c r="AG34" s="227"/>
      <c r="AH34" s="227"/>
      <c r="AI34" s="227"/>
      <c r="AJ34" s="228"/>
    </row>
    <row r="35" spans="1:36" ht="60" customHeight="1" thickBot="1">
      <c r="A35" s="5">
        <v>5</v>
      </c>
      <c r="B35" s="259"/>
      <c r="C35" s="260"/>
      <c r="D35" s="260"/>
      <c r="E35" s="223"/>
      <c r="F35" s="224"/>
      <c r="G35" s="224"/>
      <c r="H35" s="224"/>
      <c r="I35" s="224"/>
      <c r="J35" s="224"/>
      <c r="K35" s="224"/>
      <c r="L35" s="224"/>
      <c r="M35" s="224"/>
      <c r="N35" s="224"/>
      <c r="O35" s="224"/>
      <c r="P35" s="224"/>
      <c r="Q35" s="224"/>
      <c r="R35" s="224"/>
      <c r="S35" s="223"/>
      <c r="T35" s="224"/>
      <c r="U35" s="224"/>
      <c r="V35" s="224"/>
      <c r="W35" s="224"/>
      <c r="X35" s="224"/>
      <c r="Y35" s="224"/>
      <c r="Z35" s="224"/>
      <c r="AA35" s="224"/>
      <c r="AB35" s="224"/>
      <c r="AC35" s="224"/>
      <c r="AD35" s="224"/>
      <c r="AE35" s="224"/>
      <c r="AF35" s="224"/>
      <c r="AG35" s="224"/>
      <c r="AH35" s="224"/>
      <c r="AI35" s="224"/>
      <c r="AJ35" s="225"/>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6">
        <v>1</v>
      </c>
      <c r="B38" s="257" t="s">
        <v>54</v>
      </c>
      <c r="C38" s="257"/>
      <c r="D38" s="257"/>
      <c r="E38" s="257"/>
      <c r="F38" s="257"/>
      <c r="G38" s="257"/>
      <c r="H38" s="257"/>
      <c r="I38" s="257"/>
      <c r="J38" s="257"/>
      <c r="K38" s="257"/>
      <c r="L38" s="257"/>
      <c r="M38" s="257"/>
      <c r="N38" s="257"/>
      <c r="O38" s="257"/>
      <c r="P38" s="257"/>
      <c r="Q38" s="258"/>
      <c r="R38" s="119"/>
      <c r="T38" s="5"/>
    </row>
    <row r="39" spans="1:36" ht="28.5" customHeight="1">
      <c r="A39" s="26">
        <v>2</v>
      </c>
      <c r="B39" s="257" t="s">
        <v>99</v>
      </c>
      <c r="C39" s="257"/>
      <c r="D39" s="257"/>
      <c r="E39" s="257"/>
      <c r="F39" s="257"/>
      <c r="G39" s="257"/>
      <c r="H39" s="257"/>
      <c r="I39" s="257"/>
      <c r="J39" s="257"/>
      <c r="K39" s="257"/>
      <c r="L39" s="257"/>
      <c r="M39" s="257"/>
      <c r="N39" s="257"/>
      <c r="O39" s="257"/>
      <c r="P39" s="257"/>
      <c r="Q39" s="258"/>
      <c r="R39" s="119"/>
      <c r="T39" s="5"/>
    </row>
    <row r="40" spans="1:36" ht="28.5" customHeight="1">
      <c r="A40" s="26">
        <v>3</v>
      </c>
      <c r="B40" s="257" t="s">
        <v>53</v>
      </c>
      <c r="C40" s="257"/>
      <c r="D40" s="257"/>
      <c r="E40" s="257"/>
      <c r="F40" s="257"/>
      <c r="G40" s="257"/>
      <c r="H40" s="257"/>
      <c r="I40" s="257"/>
      <c r="J40" s="257"/>
      <c r="K40" s="257"/>
      <c r="L40" s="257"/>
      <c r="M40" s="257"/>
      <c r="N40" s="257"/>
      <c r="O40" s="257"/>
      <c r="P40" s="257"/>
      <c r="Q40" s="258"/>
      <c r="R40" s="119"/>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34:AJ34"/>
    <mergeCell ref="B35:D35"/>
    <mergeCell ref="E35:R35"/>
    <mergeCell ref="S35:AJ35"/>
    <mergeCell ref="B32:D32"/>
    <mergeCell ref="E32:R32"/>
    <mergeCell ref="S32:AJ32"/>
    <mergeCell ref="B33:D33"/>
    <mergeCell ref="E33:R33"/>
    <mergeCell ref="S33:AJ33"/>
    <mergeCell ref="B38:Q38"/>
    <mergeCell ref="B39:Q39"/>
    <mergeCell ref="B40:Q40"/>
    <mergeCell ref="B17:E17"/>
    <mergeCell ref="F17:G17"/>
    <mergeCell ref="B20:C21"/>
    <mergeCell ref="D20:E20"/>
    <mergeCell ref="B34:D34"/>
    <mergeCell ref="E34:R34"/>
    <mergeCell ref="B30:D30"/>
    <mergeCell ref="E30:R30"/>
    <mergeCell ref="D21:E21"/>
    <mergeCell ref="AJ17:AR17"/>
    <mergeCell ref="B18:C19"/>
    <mergeCell ref="D18:E18"/>
    <mergeCell ref="AJ18:AR18"/>
    <mergeCell ref="D19:E19"/>
    <mergeCell ref="AJ19:AR19"/>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388620</xdr:rowOff>
                  </from>
                  <to>
                    <xdr:col>17</xdr:col>
                    <xdr:colOff>678180</xdr:colOff>
                    <xdr:row>38</xdr:row>
                    <xdr:rowOff>68580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297180</xdr:colOff>
                    <xdr:row>37</xdr:row>
                    <xdr:rowOff>426720</xdr:rowOff>
                  </from>
                  <to>
                    <xdr:col>17</xdr:col>
                    <xdr:colOff>678180</xdr:colOff>
                    <xdr:row>39</xdr:row>
                    <xdr:rowOff>68580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297180</xdr:colOff>
                    <xdr:row>37</xdr:row>
                    <xdr:rowOff>426720</xdr:rowOff>
                  </from>
                  <to>
                    <xdr:col>17</xdr:col>
                    <xdr:colOff>678180</xdr:colOff>
                    <xdr:row>39</xdr:row>
                    <xdr:rowOff>68580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37" zoomScale="70" zoomScaleNormal="70" zoomScaleSheetLayoutView="70" zoomScalePageLayoutView="70" workbookViewId="0">
      <selection activeCell="I4" sqref="I4:J4"/>
    </sheetView>
  </sheetViews>
  <sheetFormatPr defaultColWidth="9" defaultRowHeight="14.4" outlineLevelRow="1" outlineLevelCol="1"/>
  <cols>
    <col min="1" max="2" width="4.59765625" style="100" customWidth="1"/>
    <col min="3" max="3" width="13.8984375" style="100" customWidth="1"/>
    <col min="4" max="4" width="3.8984375" style="100" customWidth="1"/>
    <col min="5" max="5" width="35.59765625" style="100" customWidth="1"/>
    <col min="6" max="6" width="23.19921875" style="100" customWidth="1"/>
    <col min="7" max="8" width="16.3984375" style="100" hidden="1" customWidth="1" outlineLevel="1"/>
    <col min="9" max="9" width="60.8984375" style="100" customWidth="1" collapsed="1"/>
    <col min="10" max="10" width="27.5" style="100" customWidth="1"/>
    <col min="11" max="11" width="26.09765625" style="100" customWidth="1"/>
    <col min="12" max="12" width="15.5" style="100" customWidth="1"/>
    <col min="13" max="13" width="49.09765625" style="100" customWidth="1"/>
    <col min="14" max="14" width="15.69921875" style="100" customWidth="1"/>
    <col min="15" max="15" width="2.19921875" style="100" customWidth="1"/>
    <col min="16" max="16384" width="9" style="100"/>
  </cols>
  <sheetData>
    <row r="1" spans="1:14" ht="62.25" customHeight="1">
      <c r="A1" s="97" t="s">
        <v>191</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26" t="s">
        <v>162</v>
      </c>
      <c r="J3" s="327"/>
      <c r="K3" s="327"/>
      <c r="L3" s="327"/>
      <c r="M3" s="327"/>
      <c r="N3" s="328"/>
    </row>
    <row r="4" spans="1:14" ht="387" customHeight="1">
      <c r="A4" s="45"/>
      <c r="B4" s="44"/>
      <c r="C4" s="329" t="s">
        <v>161</v>
      </c>
      <c r="D4" s="330"/>
      <c r="E4" s="330"/>
      <c r="F4" s="331"/>
      <c r="G4" s="334" t="s">
        <v>226</v>
      </c>
      <c r="H4" s="334"/>
      <c r="I4" s="335" t="s">
        <v>225</v>
      </c>
      <c r="J4" s="336"/>
      <c r="K4" s="337" t="s">
        <v>224</v>
      </c>
      <c r="L4" s="338"/>
      <c r="M4" s="341" t="s">
        <v>223</v>
      </c>
      <c r="N4" s="341"/>
    </row>
    <row r="5" spans="1:14" ht="42.75" customHeight="1">
      <c r="A5" s="43"/>
      <c r="B5" s="42"/>
      <c r="C5" s="332"/>
      <c r="D5" s="332"/>
      <c r="E5" s="332"/>
      <c r="F5" s="333"/>
      <c r="G5" s="165" t="s">
        <v>222</v>
      </c>
      <c r="H5" s="165" t="s">
        <v>221</v>
      </c>
      <c r="I5" s="342" t="s">
        <v>160</v>
      </c>
      <c r="J5" s="343"/>
      <c r="K5" s="339"/>
      <c r="L5" s="340"/>
      <c r="M5" s="344" t="s">
        <v>160</v>
      </c>
      <c r="N5" s="344"/>
    </row>
    <row r="6" spans="1:14" ht="36" customHeight="1">
      <c r="A6" s="36"/>
      <c r="B6" s="35"/>
      <c r="C6" s="324" t="s">
        <v>159</v>
      </c>
      <c r="D6" s="150">
        <v>1</v>
      </c>
      <c r="E6" s="323" t="s">
        <v>158</v>
      </c>
      <c r="F6" s="150" t="s">
        <v>155</v>
      </c>
      <c r="G6" s="164">
        <v>5365</v>
      </c>
      <c r="H6" s="163"/>
      <c r="I6" s="41">
        <f>ROUND(G6*10%,0)</f>
        <v>537</v>
      </c>
      <c r="J6" s="30" t="s">
        <v>138</v>
      </c>
      <c r="K6" s="31">
        <v>537</v>
      </c>
      <c r="L6" s="40" t="s">
        <v>138</v>
      </c>
      <c r="M6" s="31">
        <f>ROUND(G6*5%,0)</f>
        <v>268</v>
      </c>
      <c r="N6" s="30" t="s">
        <v>138</v>
      </c>
    </row>
    <row r="7" spans="1:14" ht="36" customHeight="1">
      <c r="A7" s="36"/>
      <c r="B7" s="35"/>
      <c r="C7" s="324"/>
      <c r="D7" s="150">
        <v>2</v>
      </c>
      <c r="E7" s="323"/>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324"/>
      <c r="D8" s="150">
        <v>3</v>
      </c>
      <c r="E8" s="323"/>
      <c r="F8" s="150" t="s">
        <v>153</v>
      </c>
      <c r="G8" s="160">
        <v>8894</v>
      </c>
      <c r="H8" s="159"/>
      <c r="I8" s="32">
        <f t="shared" si="0"/>
        <v>889</v>
      </c>
      <c r="J8" s="30" t="s">
        <v>138</v>
      </c>
      <c r="K8" s="31">
        <v>889</v>
      </c>
      <c r="L8" s="40" t="s">
        <v>138</v>
      </c>
      <c r="M8" s="31">
        <f t="shared" si="1"/>
        <v>445</v>
      </c>
      <c r="N8" s="30" t="s">
        <v>138</v>
      </c>
    </row>
    <row r="9" spans="1:14" ht="36" customHeight="1">
      <c r="A9" s="36"/>
      <c r="B9" s="35"/>
      <c r="C9" s="324"/>
      <c r="D9" s="150">
        <v>4</v>
      </c>
      <c r="E9" s="345" t="s">
        <v>18</v>
      </c>
      <c r="F9" s="345"/>
      <c r="G9" s="160">
        <v>2306</v>
      </c>
      <c r="H9" s="159"/>
      <c r="I9" s="32">
        <f t="shared" si="0"/>
        <v>231</v>
      </c>
      <c r="J9" s="30" t="s">
        <v>138</v>
      </c>
      <c r="K9" s="31">
        <v>231</v>
      </c>
      <c r="L9" s="40" t="s">
        <v>138</v>
      </c>
      <c r="M9" s="31">
        <f t="shared" si="1"/>
        <v>115</v>
      </c>
      <c r="N9" s="30" t="s">
        <v>138</v>
      </c>
    </row>
    <row r="10" spans="1:14" ht="36" customHeight="1">
      <c r="A10" s="36"/>
      <c r="B10" s="35"/>
      <c r="C10" s="324"/>
      <c r="D10" s="150">
        <v>5</v>
      </c>
      <c r="E10" s="323" t="s">
        <v>157</v>
      </c>
      <c r="F10" s="323"/>
      <c r="G10" s="160">
        <v>2259</v>
      </c>
      <c r="H10" s="159"/>
      <c r="I10" s="32">
        <f t="shared" si="0"/>
        <v>226</v>
      </c>
      <c r="J10" s="30" t="s">
        <v>138</v>
      </c>
      <c r="K10" s="31">
        <v>226</v>
      </c>
      <c r="L10" s="40" t="s">
        <v>138</v>
      </c>
      <c r="M10" s="31">
        <f t="shared" si="1"/>
        <v>113</v>
      </c>
      <c r="N10" s="30" t="s">
        <v>138</v>
      </c>
    </row>
    <row r="11" spans="1:14" ht="36" customHeight="1">
      <c r="A11" s="36"/>
      <c r="B11" s="35"/>
      <c r="C11" s="324"/>
      <c r="D11" s="150">
        <v>6</v>
      </c>
      <c r="E11" s="323"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324"/>
      <c r="D12" s="150">
        <v>7</v>
      </c>
      <c r="E12" s="323"/>
      <c r="F12" s="150" t="s">
        <v>154</v>
      </c>
      <c r="G12" s="159">
        <v>7095</v>
      </c>
      <c r="H12" s="159"/>
      <c r="I12" s="32">
        <f t="shared" si="0"/>
        <v>710</v>
      </c>
      <c r="J12" s="30" t="s">
        <v>138</v>
      </c>
      <c r="K12" s="31">
        <v>710</v>
      </c>
      <c r="L12" s="40" t="s">
        <v>138</v>
      </c>
      <c r="M12" s="31">
        <f t="shared" si="1"/>
        <v>355</v>
      </c>
      <c r="N12" s="30" t="s">
        <v>138</v>
      </c>
    </row>
    <row r="13" spans="1:14" ht="36" customHeight="1">
      <c r="A13" s="36"/>
      <c r="B13" s="35"/>
      <c r="C13" s="324"/>
      <c r="D13" s="150">
        <v>8</v>
      </c>
      <c r="E13" s="323"/>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323" t="s">
        <v>151</v>
      </c>
      <c r="F14" s="323"/>
      <c r="G14" s="159">
        <v>4440</v>
      </c>
      <c r="H14" s="158">
        <v>16.600000000000001</v>
      </c>
      <c r="I14" s="32">
        <f>ROUND(G14/H14*10%,0)</f>
        <v>27</v>
      </c>
      <c r="J14" s="30" t="s">
        <v>131</v>
      </c>
      <c r="K14" s="31" t="s">
        <v>132</v>
      </c>
      <c r="L14" s="30"/>
      <c r="M14" s="31">
        <f>ROUND(G14/H14*5%,0)</f>
        <v>13</v>
      </c>
      <c r="N14" s="30" t="s">
        <v>131</v>
      </c>
    </row>
    <row r="15" spans="1:14" ht="36" customHeight="1">
      <c r="A15" s="36"/>
      <c r="B15" s="35"/>
      <c r="C15" s="324" t="s">
        <v>150</v>
      </c>
      <c r="D15" s="150">
        <v>10</v>
      </c>
      <c r="E15" s="323" t="s">
        <v>149</v>
      </c>
      <c r="F15" s="323"/>
      <c r="G15" s="160">
        <v>2464</v>
      </c>
      <c r="H15" s="159"/>
      <c r="I15" s="32">
        <f>ROUND(G15*10%*1.3,0)</f>
        <v>320</v>
      </c>
      <c r="J15" s="30" t="s">
        <v>138</v>
      </c>
      <c r="K15" s="31" t="s">
        <v>132</v>
      </c>
      <c r="L15" s="30"/>
      <c r="M15" s="31">
        <f>ROUND(G15*5%*1.3,0)</f>
        <v>160</v>
      </c>
      <c r="N15" s="30" t="s">
        <v>138</v>
      </c>
    </row>
    <row r="16" spans="1:14" ht="36" customHeight="1">
      <c r="A16" s="36"/>
      <c r="B16" s="35"/>
      <c r="C16" s="324"/>
      <c r="D16" s="150">
        <v>11</v>
      </c>
      <c r="E16" s="323" t="s">
        <v>148</v>
      </c>
      <c r="F16" s="323"/>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324"/>
      <c r="D17" s="150">
        <v>12</v>
      </c>
      <c r="E17" s="323" t="s">
        <v>147</v>
      </c>
      <c r="F17" s="323"/>
      <c r="G17" s="160">
        <v>2395</v>
      </c>
      <c r="H17" s="159"/>
      <c r="I17" s="32">
        <f t="shared" si="2"/>
        <v>311</v>
      </c>
      <c r="J17" s="30" t="s">
        <v>138</v>
      </c>
      <c r="K17" s="31" t="s">
        <v>132</v>
      </c>
      <c r="L17" s="30"/>
      <c r="M17" s="31">
        <f t="shared" si="3"/>
        <v>156</v>
      </c>
      <c r="N17" s="30" t="s">
        <v>138</v>
      </c>
    </row>
    <row r="18" spans="1:14" ht="36" customHeight="1">
      <c r="A18" s="36"/>
      <c r="B18" s="35"/>
      <c r="C18" s="324"/>
      <c r="D18" s="150">
        <v>13</v>
      </c>
      <c r="E18" s="323" t="s">
        <v>146</v>
      </c>
      <c r="F18" s="323"/>
      <c r="G18" s="160">
        <v>1050</v>
      </c>
      <c r="H18" s="159"/>
      <c r="I18" s="32">
        <f t="shared" si="2"/>
        <v>137</v>
      </c>
      <c r="J18" s="30" t="s">
        <v>138</v>
      </c>
      <c r="K18" s="31" t="s">
        <v>132</v>
      </c>
      <c r="L18" s="30"/>
      <c r="M18" s="31">
        <f t="shared" si="3"/>
        <v>68</v>
      </c>
      <c r="N18" s="30" t="s">
        <v>138</v>
      </c>
    </row>
    <row r="19" spans="1:14" ht="36" customHeight="1">
      <c r="A19" s="36"/>
      <c r="B19" s="35"/>
      <c r="C19" s="324"/>
      <c r="D19" s="150">
        <v>14</v>
      </c>
      <c r="E19" s="323" t="s">
        <v>145</v>
      </c>
      <c r="F19" s="323"/>
      <c r="G19" s="160">
        <v>3904</v>
      </c>
      <c r="H19" s="159"/>
      <c r="I19" s="32">
        <f t="shared" si="2"/>
        <v>508</v>
      </c>
      <c r="J19" s="30" t="s">
        <v>138</v>
      </c>
      <c r="K19" s="31" t="s">
        <v>132</v>
      </c>
      <c r="L19" s="30"/>
      <c r="M19" s="31">
        <f t="shared" si="3"/>
        <v>254</v>
      </c>
      <c r="N19" s="30" t="s">
        <v>138</v>
      </c>
    </row>
    <row r="20" spans="1:14" ht="36" customHeight="1">
      <c r="A20" s="36"/>
      <c r="B20" s="35"/>
      <c r="C20" s="324"/>
      <c r="D20" s="150">
        <v>15</v>
      </c>
      <c r="E20" s="323" t="s">
        <v>144</v>
      </c>
      <c r="F20" s="323"/>
      <c r="G20" s="160">
        <v>1566</v>
      </c>
      <c r="H20" s="159"/>
      <c r="I20" s="32">
        <f t="shared" si="2"/>
        <v>204</v>
      </c>
      <c r="J20" s="30" t="s">
        <v>138</v>
      </c>
      <c r="K20" s="31" t="s">
        <v>132</v>
      </c>
      <c r="L20" s="30"/>
      <c r="M20" s="31">
        <f t="shared" si="3"/>
        <v>102</v>
      </c>
      <c r="N20" s="30" t="s">
        <v>138</v>
      </c>
    </row>
    <row r="21" spans="1:14" ht="36" customHeight="1">
      <c r="A21" s="36"/>
      <c r="B21" s="35"/>
      <c r="C21" s="324"/>
      <c r="D21" s="150">
        <v>16</v>
      </c>
      <c r="E21" s="323" t="s">
        <v>143</v>
      </c>
      <c r="F21" s="323"/>
      <c r="G21" s="160">
        <v>1141</v>
      </c>
      <c r="H21" s="159"/>
      <c r="I21" s="32">
        <f t="shared" si="2"/>
        <v>148</v>
      </c>
      <c r="J21" s="30" t="s">
        <v>138</v>
      </c>
      <c r="K21" s="31" t="s">
        <v>132</v>
      </c>
      <c r="L21" s="30"/>
      <c r="M21" s="31">
        <f t="shared" si="3"/>
        <v>74</v>
      </c>
      <c r="N21" s="30" t="s">
        <v>138</v>
      </c>
    </row>
    <row r="22" spans="1:14" s="39" customFormat="1" ht="36" customHeight="1" outlineLevel="1">
      <c r="A22" s="36"/>
      <c r="B22" s="35"/>
      <c r="C22" s="324"/>
      <c r="D22" s="150">
        <v>17</v>
      </c>
      <c r="E22" s="323" t="s">
        <v>142</v>
      </c>
      <c r="F22" s="323"/>
      <c r="G22" s="160">
        <v>4335</v>
      </c>
      <c r="H22" s="159"/>
      <c r="I22" s="31" t="s">
        <v>132</v>
      </c>
      <c r="J22" s="30"/>
      <c r="K22" s="31" t="s">
        <v>132</v>
      </c>
      <c r="L22" s="30"/>
      <c r="M22" s="31">
        <f t="shared" si="3"/>
        <v>282</v>
      </c>
      <c r="N22" s="30" t="s">
        <v>138</v>
      </c>
    </row>
    <row r="23" spans="1:14" s="104" customFormat="1" ht="36" customHeight="1" outlineLevel="1">
      <c r="A23" s="38"/>
      <c r="B23" s="37"/>
      <c r="C23" s="324"/>
      <c r="D23" s="150">
        <v>18</v>
      </c>
      <c r="E23" s="325" t="s">
        <v>31</v>
      </c>
      <c r="F23" s="325"/>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322" t="s">
        <v>141</v>
      </c>
      <c r="D24" s="150">
        <v>19</v>
      </c>
      <c r="E24" s="323" t="s">
        <v>140</v>
      </c>
      <c r="F24" s="323"/>
      <c r="G24" s="160">
        <v>4746</v>
      </c>
      <c r="H24" s="159"/>
      <c r="I24" s="32">
        <f>ROUND(G24*10%,0)</f>
        <v>475</v>
      </c>
      <c r="J24" s="30" t="s">
        <v>138</v>
      </c>
      <c r="K24" s="31" t="s">
        <v>132</v>
      </c>
      <c r="L24" s="30"/>
      <c r="M24" s="31">
        <f>ROUND(G24*5%,0)</f>
        <v>237</v>
      </c>
      <c r="N24" s="30" t="s">
        <v>138</v>
      </c>
    </row>
    <row r="25" spans="1:14" ht="36" customHeight="1">
      <c r="A25" s="36"/>
      <c r="B25" s="35"/>
      <c r="C25" s="322"/>
      <c r="D25" s="150">
        <v>20</v>
      </c>
      <c r="E25" s="323" t="s">
        <v>139</v>
      </c>
      <c r="F25" s="323"/>
      <c r="G25" s="160">
        <v>6383</v>
      </c>
      <c r="H25" s="159"/>
      <c r="I25" s="32">
        <f>ROUND(G25*10%,0)</f>
        <v>638</v>
      </c>
      <c r="J25" s="30" t="s">
        <v>138</v>
      </c>
      <c r="K25" s="31" t="s">
        <v>132</v>
      </c>
      <c r="L25" s="30"/>
      <c r="M25" s="31">
        <f>ROUND(G25*5%,0)</f>
        <v>319</v>
      </c>
      <c r="N25" s="30" t="s">
        <v>138</v>
      </c>
    </row>
    <row r="26" spans="1:14" ht="36" customHeight="1">
      <c r="A26" s="36"/>
      <c r="B26" s="35"/>
      <c r="C26" s="322" t="s">
        <v>137</v>
      </c>
      <c r="D26" s="150">
        <v>21</v>
      </c>
      <c r="E26" s="323" t="s">
        <v>34</v>
      </c>
      <c r="F26" s="323"/>
      <c r="G26" s="160">
        <v>26260</v>
      </c>
      <c r="H26" s="158">
        <v>69.8</v>
      </c>
      <c r="I26" s="32">
        <f>ROUND(G26/H26*10%,0)</f>
        <v>38</v>
      </c>
      <c r="J26" s="30" t="s">
        <v>131</v>
      </c>
      <c r="K26" s="31" t="s">
        <v>132</v>
      </c>
      <c r="L26" s="30"/>
      <c r="M26" s="31">
        <f>ROUND(G26/H26*5%,0)</f>
        <v>19</v>
      </c>
      <c r="N26" s="30" t="s">
        <v>131</v>
      </c>
    </row>
    <row r="27" spans="1:14" ht="36" customHeight="1">
      <c r="A27" s="36"/>
      <c r="B27" s="35"/>
      <c r="C27" s="322"/>
      <c r="D27" s="150">
        <v>22</v>
      </c>
      <c r="E27" s="323" t="s">
        <v>35</v>
      </c>
      <c r="F27" s="323"/>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322"/>
      <c r="D28" s="150">
        <v>23</v>
      </c>
      <c r="E28" s="323" t="s">
        <v>36</v>
      </c>
      <c r="F28" s="323"/>
      <c r="G28" s="160">
        <v>33213</v>
      </c>
      <c r="H28" s="158">
        <v>88.3</v>
      </c>
      <c r="I28" s="32">
        <f t="shared" si="5"/>
        <v>38</v>
      </c>
      <c r="J28" s="30" t="s">
        <v>131</v>
      </c>
      <c r="K28" s="31" t="s">
        <v>132</v>
      </c>
      <c r="L28" s="30"/>
      <c r="M28" s="31">
        <f t="shared" si="6"/>
        <v>19</v>
      </c>
      <c r="N28" s="30" t="s">
        <v>131</v>
      </c>
    </row>
    <row r="29" spans="1:14" ht="36" customHeight="1">
      <c r="A29" s="36"/>
      <c r="B29" s="35"/>
      <c r="C29" s="322"/>
      <c r="D29" s="150">
        <v>24</v>
      </c>
      <c r="E29" s="323" t="s">
        <v>136</v>
      </c>
      <c r="F29" s="323"/>
      <c r="G29" s="160">
        <v>32943</v>
      </c>
      <c r="H29" s="158">
        <v>68.900000000000006</v>
      </c>
      <c r="I29" s="32">
        <f t="shared" si="5"/>
        <v>48</v>
      </c>
      <c r="J29" s="30" t="s">
        <v>131</v>
      </c>
      <c r="K29" s="31" t="s">
        <v>132</v>
      </c>
      <c r="L29" s="30"/>
      <c r="M29" s="31">
        <f t="shared" si="6"/>
        <v>24</v>
      </c>
      <c r="N29" s="30" t="s">
        <v>131</v>
      </c>
    </row>
    <row r="30" spans="1:14" ht="36" customHeight="1">
      <c r="A30" s="36"/>
      <c r="B30" s="35"/>
      <c r="C30" s="322"/>
      <c r="D30" s="150">
        <v>25</v>
      </c>
      <c r="E30" s="323" t="s">
        <v>135</v>
      </c>
      <c r="F30" s="323"/>
      <c r="G30" s="160">
        <v>29098</v>
      </c>
      <c r="H30" s="158">
        <v>68.2</v>
      </c>
      <c r="I30" s="32">
        <f t="shared" si="5"/>
        <v>43</v>
      </c>
      <c r="J30" s="30" t="s">
        <v>131</v>
      </c>
      <c r="K30" s="31" t="s">
        <v>132</v>
      </c>
      <c r="L30" s="30"/>
      <c r="M30" s="31">
        <f t="shared" si="6"/>
        <v>21</v>
      </c>
      <c r="N30" s="30" t="s">
        <v>131</v>
      </c>
    </row>
    <row r="31" spans="1:14" ht="36" customHeight="1">
      <c r="A31" s="36"/>
      <c r="B31" s="35"/>
      <c r="C31" s="322"/>
      <c r="D31" s="150">
        <v>26</v>
      </c>
      <c r="E31" s="323" t="s">
        <v>39</v>
      </c>
      <c r="F31" s="323"/>
      <c r="G31" s="160">
        <v>5499</v>
      </c>
      <c r="H31" s="158">
        <v>15.1</v>
      </c>
      <c r="I31" s="32">
        <f t="shared" si="5"/>
        <v>36</v>
      </c>
      <c r="J31" s="30" t="s">
        <v>131</v>
      </c>
      <c r="K31" s="31" t="s">
        <v>132</v>
      </c>
      <c r="L31" s="30"/>
      <c r="M31" s="31">
        <f t="shared" si="6"/>
        <v>18</v>
      </c>
      <c r="N31" s="30" t="s">
        <v>131</v>
      </c>
    </row>
    <row r="32" spans="1:14" ht="36" customHeight="1">
      <c r="A32" s="36"/>
      <c r="B32" s="35"/>
      <c r="C32" s="322"/>
      <c r="D32" s="150">
        <v>27</v>
      </c>
      <c r="E32" s="307" t="s">
        <v>134</v>
      </c>
      <c r="F32" s="307"/>
      <c r="G32" s="159">
        <v>21621</v>
      </c>
      <c r="H32" s="158">
        <v>57.8</v>
      </c>
      <c r="I32" s="32">
        <f t="shared" si="5"/>
        <v>37</v>
      </c>
      <c r="J32" s="30" t="s">
        <v>131</v>
      </c>
      <c r="K32" s="31" t="s">
        <v>132</v>
      </c>
      <c r="L32" s="30"/>
      <c r="M32" s="31">
        <f t="shared" si="6"/>
        <v>19</v>
      </c>
      <c r="N32" s="30" t="s">
        <v>131</v>
      </c>
    </row>
    <row r="33" spans="1:14" ht="36" customHeight="1">
      <c r="A33" s="34"/>
      <c r="B33" s="33"/>
      <c r="C33" s="322"/>
      <c r="D33" s="150">
        <v>28</v>
      </c>
      <c r="E33" s="307" t="s">
        <v>133</v>
      </c>
      <c r="F33" s="307"/>
      <c r="G33" s="159">
        <v>8293</v>
      </c>
      <c r="H33" s="158">
        <v>23.4</v>
      </c>
      <c r="I33" s="32">
        <f t="shared" si="5"/>
        <v>35</v>
      </c>
      <c r="J33" s="30" t="s">
        <v>131</v>
      </c>
      <c r="K33" s="31" t="s">
        <v>132</v>
      </c>
      <c r="L33" s="30"/>
      <c r="M33" s="31">
        <f t="shared" si="6"/>
        <v>18</v>
      </c>
      <c r="N33" s="30" t="s">
        <v>131</v>
      </c>
    </row>
    <row r="34" spans="1:14" ht="409.5" customHeight="1">
      <c r="A34" s="308" t="s">
        <v>57</v>
      </c>
      <c r="B34" s="309"/>
      <c r="C34" s="309"/>
      <c r="D34" s="309"/>
      <c r="E34" s="309"/>
      <c r="F34" s="310"/>
      <c r="G34" s="157"/>
      <c r="H34" s="156"/>
      <c r="I34" s="314" t="s">
        <v>220</v>
      </c>
      <c r="J34" s="315"/>
      <c r="K34" s="318" t="s">
        <v>219</v>
      </c>
      <c r="L34" s="319"/>
      <c r="M34" s="318" t="s">
        <v>130</v>
      </c>
      <c r="N34" s="319"/>
    </row>
    <row r="35" spans="1:14" ht="95.25" customHeight="1">
      <c r="A35" s="311"/>
      <c r="B35" s="312"/>
      <c r="C35" s="312"/>
      <c r="D35" s="312"/>
      <c r="E35" s="312"/>
      <c r="F35" s="313"/>
      <c r="G35" s="157"/>
      <c r="H35" s="156"/>
      <c r="I35" s="316"/>
      <c r="J35" s="317"/>
      <c r="K35" s="320"/>
      <c r="L35" s="321"/>
      <c r="M35" s="320"/>
      <c r="N35" s="321"/>
    </row>
    <row r="36" spans="1:14" ht="83.25" customHeight="1">
      <c r="A36" s="303" t="s">
        <v>129</v>
      </c>
      <c r="B36" s="304"/>
      <c r="C36" s="304"/>
      <c r="D36" s="304"/>
      <c r="E36" s="304"/>
      <c r="F36" s="305"/>
      <c r="G36" s="155"/>
      <c r="H36" s="154"/>
      <c r="I36" s="306" t="s">
        <v>218</v>
      </c>
      <c r="J36" s="306"/>
      <c r="K36" s="306"/>
      <c r="L36" s="306"/>
      <c r="M36" s="306"/>
      <c r="N36" s="306"/>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10" activePane="bottomLeft" state="frozen"/>
      <selection activeCell="I17" sqref="I17"/>
      <selection pane="bottomLeft" activeCell="D10" sqref="D10:T10"/>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100</v>
      </c>
      <c r="L2" s="5"/>
    </row>
    <row r="3" spans="1:37" ht="24.75" customHeight="1" thickBot="1">
      <c r="B3" s="19"/>
      <c r="C3" s="20" t="s">
        <v>68</v>
      </c>
      <c r="D3" s="346" t="s">
        <v>76</v>
      </c>
      <c r="E3" s="347"/>
      <c r="F3" s="347"/>
      <c r="G3" s="347"/>
      <c r="H3" s="347"/>
      <c r="I3" s="347"/>
      <c r="J3" s="347"/>
      <c r="K3" s="347"/>
      <c r="L3" s="347"/>
      <c r="M3" s="347"/>
      <c r="N3" s="347"/>
      <c r="O3" s="347"/>
      <c r="P3" s="347"/>
      <c r="Q3" s="347"/>
      <c r="R3" s="347"/>
      <c r="S3" s="347"/>
      <c r="T3" s="348"/>
      <c r="U3" s="347" t="s">
        <v>77</v>
      </c>
      <c r="V3" s="347"/>
      <c r="W3" s="347"/>
      <c r="X3" s="347"/>
      <c r="Y3" s="347"/>
      <c r="Z3" s="347"/>
      <c r="AA3" s="347"/>
      <c r="AB3" s="347"/>
      <c r="AC3" s="347"/>
      <c r="AD3" s="347"/>
      <c r="AE3" s="347"/>
      <c r="AF3" s="347"/>
      <c r="AG3" s="347"/>
      <c r="AH3" s="347"/>
      <c r="AI3" s="347"/>
      <c r="AJ3" s="347"/>
      <c r="AK3" s="348"/>
    </row>
    <row r="4" spans="1:37" ht="57.75" customHeight="1">
      <c r="B4" s="349" t="s">
        <v>11</v>
      </c>
      <c r="C4" s="21" t="s">
        <v>2</v>
      </c>
      <c r="D4" s="352" t="s">
        <v>164</v>
      </c>
      <c r="E4" s="353"/>
      <c r="F4" s="353"/>
      <c r="G4" s="353"/>
      <c r="H4" s="353"/>
      <c r="I4" s="353"/>
      <c r="J4" s="353"/>
      <c r="K4" s="353"/>
      <c r="L4" s="353"/>
      <c r="M4" s="353"/>
      <c r="N4" s="353"/>
      <c r="O4" s="353"/>
      <c r="P4" s="353"/>
      <c r="Q4" s="353"/>
      <c r="R4" s="353"/>
      <c r="S4" s="353"/>
      <c r="T4" s="354"/>
      <c r="U4" s="355" t="s">
        <v>193</v>
      </c>
      <c r="V4" s="355"/>
      <c r="W4" s="355"/>
      <c r="X4" s="355"/>
      <c r="Y4" s="355"/>
      <c r="Z4" s="355"/>
      <c r="AA4" s="355"/>
      <c r="AB4" s="355"/>
      <c r="AC4" s="355"/>
      <c r="AD4" s="355"/>
      <c r="AE4" s="355"/>
      <c r="AF4" s="355"/>
      <c r="AG4" s="355"/>
      <c r="AH4" s="355"/>
      <c r="AI4" s="355"/>
      <c r="AJ4" s="355"/>
      <c r="AK4" s="356"/>
    </row>
    <row r="5" spans="1:37" ht="126.75" customHeight="1">
      <c r="B5" s="350"/>
      <c r="C5" s="22" t="s">
        <v>3</v>
      </c>
      <c r="D5" s="357" t="s">
        <v>165</v>
      </c>
      <c r="E5" s="358"/>
      <c r="F5" s="358"/>
      <c r="G5" s="358"/>
      <c r="H5" s="358"/>
      <c r="I5" s="358"/>
      <c r="J5" s="358"/>
      <c r="K5" s="358"/>
      <c r="L5" s="358"/>
      <c r="M5" s="358"/>
      <c r="N5" s="358"/>
      <c r="O5" s="358"/>
      <c r="P5" s="358"/>
      <c r="Q5" s="358"/>
      <c r="R5" s="358"/>
      <c r="S5" s="358"/>
      <c r="T5" s="359"/>
      <c r="U5" s="360" t="s">
        <v>192</v>
      </c>
      <c r="V5" s="360"/>
      <c r="W5" s="360"/>
      <c r="X5" s="360"/>
      <c r="Y5" s="360"/>
      <c r="Z5" s="360"/>
      <c r="AA5" s="360"/>
      <c r="AB5" s="360"/>
      <c r="AC5" s="360"/>
      <c r="AD5" s="360"/>
      <c r="AE5" s="360"/>
      <c r="AF5" s="360"/>
      <c r="AG5" s="360"/>
      <c r="AH5" s="360"/>
      <c r="AI5" s="360"/>
      <c r="AJ5" s="360"/>
      <c r="AK5" s="361"/>
    </row>
    <row r="6" spans="1:37" ht="57.75" customHeight="1">
      <c r="B6" s="350"/>
      <c r="C6" s="22" t="s">
        <v>4</v>
      </c>
      <c r="D6" s="357" t="s">
        <v>103</v>
      </c>
      <c r="E6" s="358"/>
      <c r="F6" s="358"/>
      <c r="G6" s="358"/>
      <c r="H6" s="358"/>
      <c r="I6" s="358"/>
      <c r="J6" s="358"/>
      <c r="K6" s="358"/>
      <c r="L6" s="358"/>
      <c r="M6" s="358"/>
      <c r="N6" s="358"/>
      <c r="O6" s="358"/>
      <c r="P6" s="358"/>
      <c r="Q6" s="358"/>
      <c r="R6" s="358"/>
      <c r="S6" s="358"/>
      <c r="T6" s="359"/>
      <c r="U6" s="360" t="s">
        <v>101</v>
      </c>
      <c r="V6" s="360"/>
      <c r="W6" s="360"/>
      <c r="X6" s="360"/>
      <c r="Y6" s="360"/>
      <c r="Z6" s="360"/>
      <c r="AA6" s="360"/>
      <c r="AB6" s="360"/>
      <c r="AC6" s="360"/>
      <c r="AD6" s="360"/>
      <c r="AE6" s="360"/>
      <c r="AF6" s="360"/>
      <c r="AG6" s="360"/>
      <c r="AH6" s="360"/>
      <c r="AI6" s="360"/>
      <c r="AJ6" s="360"/>
      <c r="AK6" s="361"/>
    </row>
    <row r="7" spans="1:37" ht="57.75" customHeight="1">
      <c r="B7" s="350"/>
      <c r="C7" s="22" t="s">
        <v>58</v>
      </c>
      <c r="D7" s="357" t="s">
        <v>104</v>
      </c>
      <c r="E7" s="358"/>
      <c r="F7" s="358"/>
      <c r="G7" s="358"/>
      <c r="H7" s="358"/>
      <c r="I7" s="358"/>
      <c r="J7" s="358"/>
      <c r="K7" s="358"/>
      <c r="L7" s="358"/>
      <c r="M7" s="358"/>
      <c r="N7" s="358"/>
      <c r="O7" s="358"/>
      <c r="P7" s="358"/>
      <c r="Q7" s="358"/>
      <c r="R7" s="358"/>
      <c r="S7" s="358"/>
      <c r="T7" s="359"/>
      <c r="U7" s="360" t="s">
        <v>88</v>
      </c>
      <c r="V7" s="360"/>
      <c r="W7" s="360"/>
      <c r="X7" s="360"/>
      <c r="Y7" s="360"/>
      <c r="Z7" s="360"/>
      <c r="AA7" s="360"/>
      <c r="AB7" s="360"/>
      <c r="AC7" s="360"/>
      <c r="AD7" s="360"/>
      <c r="AE7" s="360"/>
      <c r="AF7" s="360"/>
      <c r="AG7" s="360"/>
      <c r="AH7" s="360"/>
      <c r="AI7" s="360"/>
      <c r="AJ7" s="360"/>
      <c r="AK7" s="361"/>
    </row>
    <row r="8" spans="1:37" ht="57.75" customHeight="1">
      <c r="B8" s="350"/>
      <c r="C8" s="22" t="s">
        <v>59</v>
      </c>
      <c r="D8" s="357" t="s">
        <v>105</v>
      </c>
      <c r="E8" s="358"/>
      <c r="F8" s="358"/>
      <c r="G8" s="358"/>
      <c r="H8" s="358"/>
      <c r="I8" s="358"/>
      <c r="J8" s="358"/>
      <c r="K8" s="358"/>
      <c r="L8" s="358"/>
      <c r="M8" s="358"/>
      <c r="N8" s="358"/>
      <c r="O8" s="358"/>
      <c r="P8" s="358"/>
      <c r="Q8" s="358"/>
      <c r="R8" s="358"/>
      <c r="S8" s="358"/>
      <c r="T8" s="359"/>
      <c r="U8" s="360" t="s">
        <v>208</v>
      </c>
      <c r="V8" s="360"/>
      <c r="W8" s="360"/>
      <c r="X8" s="360"/>
      <c r="Y8" s="360"/>
      <c r="Z8" s="360"/>
      <c r="AA8" s="360"/>
      <c r="AB8" s="360"/>
      <c r="AC8" s="360"/>
      <c r="AD8" s="360"/>
      <c r="AE8" s="360"/>
      <c r="AF8" s="360"/>
      <c r="AG8" s="360"/>
      <c r="AH8" s="360"/>
      <c r="AI8" s="360"/>
      <c r="AJ8" s="360"/>
      <c r="AK8" s="361"/>
    </row>
    <row r="9" spans="1:37" ht="57.75" customHeight="1">
      <c r="B9" s="350"/>
      <c r="C9" s="22" t="s">
        <v>60</v>
      </c>
      <c r="D9" s="357" t="s">
        <v>106</v>
      </c>
      <c r="E9" s="358"/>
      <c r="F9" s="358"/>
      <c r="G9" s="358"/>
      <c r="H9" s="358"/>
      <c r="I9" s="358"/>
      <c r="J9" s="358"/>
      <c r="K9" s="358"/>
      <c r="L9" s="358"/>
      <c r="M9" s="358"/>
      <c r="N9" s="358"/>
      <c r="O9" s="358"/>
      <c r="P9" s="358"/>
      <c r="Q9" s="358"/>
      <c r="R9" s="358"/>
      <c r="S9" s="358"/>
      <c r="T9" s="359"/>
      <c r="U9" s="360" t="s">
        <v>93</v>
      </c>
      <c r="V9" s="360"/>
      <c r="W9" s="360"/>
      <c r="X9" s="360"/>
      <c r="Y9" s="360"/>
      <c r="Z9" s="360"/>
      <c r="AA9" s="360"/>
      <c r="AB9" s="360"/>
      <c r="AC9" s="360"/>
      <c r="AD9" s="360"/>
      <c r="AE9" s="360"/>
      <c r="AF9" s="360"/>
      <c r="AG9" s="360"/>
      <c r="AH9" s="360"/>
      <c r="AI9" s="360"/>
      <c r="AJ9" s="360"/>
      <c r="AK9" s="361"/>
    </row>
    <row r="10" spans="1:37" ht="57.75" customHeight="1">
      <c r="B10" s="350"/>
      <c r="C10" s="22" t="s">
        <v>5</v>
      </c>
      <c r="D10" s="357" t="s">
        <v>227</v>
      </c>
      <c r="E10" s="358"/>
      <c r="F10" s="358"/>
      <c r="G10" s="358"/>
      <c r="H10" s="358"/>
      <c r="I10" s="358"/>
      <c r="J10" s="358"/>
      <c r="K10" s="358"/>
      <c r="L10" s="358"/>
      <c r="M10" s="358"/>
      <c r="N10" s="358"/>
      <c r="O10" s="358"/>
      <c r="P10" s="358"/>
      <c r="Q10" s="358"/>
      <c r="R10" s="358"/>
      <c r="S10" s="358"/>
      <c r="T10" s="359"/>
      <c r="U10" s="360" t="s">
        <v>78</v>
      </c>
      <c r="V10" s="360"/>
      <c r="W10" s="360"/>
      <c r="X10" s="360"/>
      <c r="Y10" s="360"/>
      <c r="Z10" s="360"/>
      <c r="AA10" s="360"/>
      <c r="AB10" s="360"/>
      <c r="AC10" s="360"/>
      <c r="AD10" s="360"/>
      <c r="AE10" s="360"/>
      <c r="AF10" s="360"/>
      <c r="AG10" s="360"/>
      <c r="AH10" s="360"/>
      <c r="AI10" s="360"/>
      <c r="AJ10" s="360"/>
      <c r="AK10" s="361"/>
    </row>
    <row r="11" spans="1:37" ht="57.75" customHeight="1">
      <c r="B11" s="350"/>
      <c r="C11" s="22" t="s">
        <v>6</v>
      </c>
      <c r="D11" s="357" t="s">
        <v>107</v>
      </c>
      <c r="E11" s="358"/>
      <c r="F11" s="358"/>
      <c r="G11" s="358"/>
      <c r="H11" s="358"/>
      <c r="I11" s="358"/>
      <c r="J11" s="358"/>
      <c r="K11" s="358"/>
      <c r="L11" s="358"/>
      <c r="M11" s="358"/>
      <c r="N11" s="358"/>
      <c r="O11" s="358"/>
      <c r="P11" s="358"/>
      <c r="Q11" s="358"/>
      <c r="R11" s="358"/>
      <c r="S11" s="358"/>
      <c r="T11" s="359"/>
      <c r="U11" s="360" t="s">
        <v>87</v>
      </c>
      <c r="V11" s="360"/>
      <c r="W11" s="360"/>
      <c r="X11" s="360"/>
      <c r="Y11" s="360"/>
      <c r="Z11" s="360"/>
      <c r="AA11" s="360"/>
      <c r="AB11" s="360"/>
      <c r="AC11" s="360"/>
      <c r="AD11" s="360"/>
      <c r="AE11" s="360"/>
      <c r="AF11" s="360"/>
      <c r="AG11" s="360"/>
      <c r="AH11" s="360"/>
      <c r="AI11" s="360"/>
      <c r="AJ11" s="360"/>
      <c r="AK11" s="361"/>
    </row>
    <row r="12" spans="1:37" ht="57.75" customHeight="1">
      <c r="B12" s="350"/>
      <c r="C12" s="22" t="s">
        <v>61</v>
      </c>
      <c r="D12" s="357" t="s">
        <v>108</v>
      </c>
      <c r="E12" s="358"/>
      <c r="F12" s="358"/>
      <c r="G12" s="358"/>
      <c r="H12" s="358"/>
      <c r="I12" s="358"/>
      <c r="J12" s="358"/>
      <c r="K12" s="358"/>
      <c r="L12" s="358"/>
      <c r="M12" s="358"/>
      <c r="N12" s="358"/>
      <c r="O12" s="358"/>
      <c r="P12" s="358"/>
      <c r="Q12" s="358"/>
      <c r="R12" s="358"/>
      <c r="S12" s="358"/>
      <c r="T12" s="359"/>
      <c r="U12" s="360" t="s">
        <v>84</v>
      </c>
      <c r="V12" s="360"/>
      <c r="W12" s="360"/>
      <c r="X12" s="360"/>
      <c r="Y12" s="360"/>
      <c r="Z12" s="360"/>
      <c r="AA12" s="360"/>
      <c r="AB12" s="360"/>
      <c r="AC12" s="360"/>
      <c r="AD12" s="360"/>
      <c r="AE12" s="360"/>
      <c r="AF12" s="360"/>
      <c r="AG12" s="360"/>
      <c r="AH12" s="360"/>
      <c r="AI12" s="360"/>
      <c r="AJ12" s="360"/>
      <c r="AK12" s="361"/>
    </row>
    <row r="13" spans="1:37" ht="134.25" customHeight="1">
      <c r="B13" s="350"/>
      <c r="C13" s="22" t="s">
        <v>13</v>
      </c>
      <c r="D13" s="357" t="s">
        <v>109</v>
      </c>
      <c r="E13" s="358"/>
      <c r="F13" s="358"/>
      <c r="G13" s="358"/>
      <c r="H13" s="358"/>
      <c r="I13" s="358"/>
      <c r="J13" s="358"/>
      <c r="K13" s="358"/>
      <c r="L13" s="358"/>
      <c r="M13" s="358"/>
      <c r="N13" s="358"/>
      <c r="O13" s="358"/>
      <c r="P13" s="358"/>
      <c r="Q13" s="358"/>
      <c r="R13" s="358"/>
      <c r="S13" s="358"/>
      <c r="T13" s="359"/>
      <c r="U13" s="360" t="s">
        <v>198</v>
      </c>
      <c r="V13" s="360"/>
      <c r="W13" s="360"/>
      <c r="X13" s="360"/>
      <c r="Y13" s="360"/>
      <c r="Z13" s="360"/>
      <c r="AA13" s="360"/>
      <c r="AB13" s="360"/>
      <c r="AC13" s="360"/>
      <c r="AD13" s="360"/>
      <c r="AE13" s="360"/>
      <c r="AF13" s="360"/>
      <c r="AG13" s="360"/>
      <c r="AH13" s="360"/>
      <c r="AI13" s="360"/>
      <c r="AJ13" s="360"/>
      <c r="AK13" s="361"/>
    </row>
    <row r="14" spans="1:37" ht="57.75" customHeight="1">
      <c r="B14" s="350"/>
      <c r="C14" s="22" t="s">
        <v>50</v>
      </c>
      <c r="D14" s="357" t="s">
        <v>110</v>
      </c>
      <c r="E14" s="358"/>
      <c r="F14" s="358"/>
      <c r="G14" s="358"/>
      <c r="H14" s="358"/>
      <c r="I14" s="358"/>
      <c r="J14" s="358"/>
      <c r="K14" s="358"/>
      <c r="L14" s="358"/>
      <c r="M14" s="358"/>
      <c r="N14" s="358"/>
      <c r="O14" s="358"/>
      <c r="P14" s="358"/>
      <c r="Q14" s="358"/>
      <c r="R14" s="358"/>
      <c r="S14" s="358"/>
      <c r="T14" s="359"/>
      <c r="U14" s="360" t="s">
        <v>94</v>
      </c>
      <c r="V14" s="360"/>
      <c r="W14" s="360"/>
      <c r="X14" s="360"/>
      <c r="Y14" s="360"/>
      <c r="Z14" s="360"/>
      <c r="AA14" s="360"/>
      <c r="AB14" s="360"/>
      <c r="AC14" s="360"/>
      <c r="AD14" s="360"/>
      <c r="AE14" s="360"/>
      <c r="AF14" s="360"/>
      <c r="AG14" s="360"/>
      <c r="AH14" s="360"/>
      <c r="AI14" s="360"/>
      <c r="AJ14" s="360"/>
      <c r="AK14" s="361"/>
    </row>
    <row r="15" spans="1:37" ht="57.75" customHeight="1">
      <c r="B15" s="350"/>
      <c r="C15" s="22" t="s">
        <v>51</v>
      </c>
      <c r="D15" s="357" t="s">
        <v>111</v>
      </c>
      <c r="E15" s="358"/>
      <c r="F15" s="358"/>
      <c r="G15" s="358"/>
      <c r="H15" s="358"/>
      <c r="I15" s="358"/>
      <c r="J15" s="358"/>
      <c r="K15" s="358"/>
      <c r="L15" s="358"/>
      <c r="M15" s="358"/>
      <c r="N15" s="358"/>
      <c r="O15" s="358"/>
      <c r="P15" s="358"/>
      <c r="Q15" s="358"/>
      <c r="R15" s="358"/>
      <c r="S15" s="358"/>
      <c r="T15" s="359"/>
      <c r="U15" s="360" t="s">
        <v>91</v>
      </c>
      <c r="V15" s="360"/>
      <c r="W15" s="360"/>
      <c r="X15" s="360"/>
      <c r="Y15" s="360"/>
      <c r="Z15" s="360"/>
      <c r="AA15" s="360"/>
      <c r="AB15" s="360"/>
      <c r="AC15" s="360"/>
      <c r="AD15" s="360"/>
      <c r="AE15" s="360"/>
      <c r="AF15" s="360"/>
      <c r="AG15" s="360"/>
      <c r="AH15" s="360"/>
      <c r="AI15" s="360"/>
      <c r="AJ15" s="360"/>
      <c r="AK15" s="361"/>
    </row>
    <row r="16" spans="1:37" ht="57.75" customHeight="1">
      <c r="B16" s="350"/>
      <c r="C16" s="22" t="s">
        <v>52</v>
      </c>
      <c r="D16" s="357" t="s">
        <v>112</v>
      </c>
      <c r="E16" s="358"/>
      <c r="F16" s="358"/>
      <c r="G16" s="358"/>
      <c r="H16" s="358"/>
      <c r="I16" s="358"/>
      <c r="J16" s="358"/>
      <c r="K16" s="358"/>
      <c r="L16" s="358"/>
      <c r="M16" s="358"/>
      <c r="N16" s="358"/>
      <c r="O16" s="358"/>
      <c r="P16" s="358"/>
      <c r="Q16" s="358"/>
      <c r="R16" s="358"/>
      <c r="S16" s="358"/>
      <c r="T16" s="359"/>
      <c r="U16" s="360" t="s">
        <v>92</v>
      </c>
      <c r="V16" s="360"/>
      <c r="W16" s="360"/>
      <c r="X16" s="360"/>
      <c r="Y16" s="360"/>
      <c r="Z16" s="360"/>
      <c r="AA16" s="360"/>
      <c r="AB16" s="360"/>
      <c r="AC16" s="360"/>
      <c r="AD16" s="360"/>
      <c r="AE16" s="360"/>
      <c r="AF16" s="360"/>
      <c r="AG16" s="360"/>
      <c r="AH16" s="360"/>
      <c r="AI16" s="360"/>
      <c r="AJ16" s="360"/>
      <c r="AK16" s="361"/>
    </row>
    <row r="17" spans="2:37" ht="57.75" customHeight="1">
      <c r="B17" s="350"/>
      <c r="C17" s="22" t="s">
        <v>7</v>
      </c>
      <c r="D17" s="357" t="s">
        <v>113</v>
      </c>
      <c r="E17" s="358"/>
      <c r="F17" s="358"/>
      <c r="G17" s="358"/>
      <c r="H17" s="358"/>
      <c r="I17" s="358"/>
      <c r="J17" s="358"/>
      <c r="K17" s="358"/>
      <c r="L17" s="358"/>
      <c r="M17" s="358"/>
      <c r="N17" s="358"/>
      <c r="O17" s="358"/>
      <c r="P17" s="358"/>
      <c r="Q17" s="358"/>
      <c r="R17" s="358"/>
      <c r="S17" s="358"/>
      <c r="T17" s="359"/>
      <c r="U17" s="360" t="s">
        <v>90</v>
      </c>
      <c r="V17" s="360"/>
      <c r="W17" s="360"/>
      <c r="X17" s="360"/>
      <c r="Y17" s="360"/>
      <c r="Z17" s="360"/>
      <c r="AA17" s="360"/>
      <c r="AB17" s="360"/>
      <c r="AC17" s="360"/>
      <c r="AD17" s="360"/>
      <c r="AE17" s="360"/>
      <c r="AF17" s="360"/>
      <c r="AG17" s="360"/>
      <c r="AH17" s="360"/>
      <c r="AI17" s="360"/>
      <c r="AJ17" s="360"/>
      <c r="AK17" s="361"/>
    </row>
    <row r="18" spans="2:37" ht="57.75" customHeight="1">
      <c r="B18" s="350"/>
      <c r="C18" s="22" t="s">
        <v>8</v>
      </c>
      <c r="D18" s="357" t="s">
        <v>114</v>
      </c>
      <c r="E18" s="358"/>
      <c r="F18" s="358"/>
      <c r="G18" s="358"/>
      <c r="H18" s="358"/>
      <c r="I18" s="358"/>
      <c r="J18" s="358"/>
      <c r="K18" s="358"/>
      <c r="L18" s="358"/>
      <c r="M18" s="358"/>
      <c r="N18" s="358"/>
      <c r="O18" s="358"/>
      <c r="P18" s="358"/>
      <c r="Q18" s="358"/>
      <c r="R18" s="358"/>
      <c r="S18" s="358"/>
      <c r="T18" s="359"/>
      <c r="U18" s="360" t="s">
        <v>89</v>
      </c>
      <c r="V18" s="360"/>
      <c r="W18" s="360"/>
      <c r="X18" s="360"/>
      <c r="Y18" s="360"/>
      <c r="Z18" s="360"/>
      <c r="AA18" s="360"/>
      <c r="AB18" s="360"/>
      <c r="AC18" s="360"/>
      <c r="AD18" s="360"/>
      <c r="AE18" s="360"/>
      <c r="AF18" s="360"/>
      <c r="AG18" s="360"/>
      <c r="AH18" s="360"/>
      <c r="AI18" s="360"/>
      <c r="AJ18" s="360"/>
      <c r="AK18" s="361"/>
    </row>
    <row r="19" spans="2:37" ht="57.75" customHeight="1" thickBot="1">
      <c r="B19" s="351"/>
      <c r="C19" s="23" t="s">
        <v>9</v>
      </c>
      <c r="D19" s="362" t="s">
        <v>115</v>
      </c>
      <c r="E19" s="363"/>
      <c r="F19" s="363"/>
      <c r="G19" s="363"/>
      <c r="H19" s="363"/>
      <c r="I19" s="363"/>
      <c r="J19" s="363"/>
      <c r="K19" s="363"/>
      <c r="L19" s="363"/>
      <c r="M19" s="363"/>
      <c r="N19" s="363"/>
      <c r="O19" s="363"/>
      <c r="P19" s="363"/>
      <c r="Q19" s="363"/>
      <c r="R19" s="363"/>
      <c r="S19" s="363"/>
      <c r="T19" s="364"/>
      <c r="U19" s="365" t="s">
        <v>207</v>
      </c>
      <c r="V19" s="365"/>
      <c r="W19" s="365"/>
      <c r="X19" s="365"/>
      <c r="Y19" s="365"/>
      <c r="Z19" s="365"/>
      <c r="AA19" s="365"/>
      <c r="AB19" s="365"/>
      <c r="AC19" s="365"/>
      <c r="AD19" s="365"/>
      <c r="AE19" s="365"/>
      <c r="AF19" s="365"/>
      <c r="AG19" s="365"/>
      <c r="AH19" s="365"/>
      <c r="AI19" s="365"/>
      <c r="AJ19" s="365"/>
      <c r="AK19" s="366"/>
    </row>
    <row r="20" spans="2:37" ht="57.75" customHeight="1">
      <c r="B20" s="349" t="s">
        <v>12</v>
      </c>
      <c r="C20" s="21" t="s">
        <v>69</v>
      </c>
      <c r="D20" s="352" t="s">
        <v>116</v>
      </c>
      <c r="E20" s="353"/>
      <c r="F20" s="353"/>
      <c r="G20" s="353"/>
      <c r="H20" s="353"/>
      <c r="I20" s="353"/>
      <c r="J20" s="353"/>
      <c r="K20" s="353"/>
      <c r="L20" s="353"/>
      <c r="M20" s="353"/>
      <c r="N20" s="353"/>
      <c r="O20" s="353"/>
      <c r="P20" s="353"/>
      <c r="Q20" s="353"/>
      <c r="R20" s="353"/>
      <c r="S20" s="353"/>
      <c r="T20" s="354"/>
      <c r="U20" s="355" t="s">
        <v>98</v>
      </c>
      <c r="V20" s="355"/>
      <c r="W20" s="355"/>
      <c r="X20" s="355"/>
      <c r="Y20" s="355"/>
      <c r="Z20" s="355"/>
      <c r="AA20" s="355"/>
      <c r="AB20" s="355"/>
      <c r="AC20" s="355"/>
      <c r="AD20" s="355"/>
      <c r="AE20" s="355"/>
      <c r="AF20" s="355"/>
      <c r="AG20" s="355"/>
      <c r="AH20" s="355"/>
      <c r="AI20" s="355"/>
      <c r="AJ20" s="355"/>
      <c r="AK20" s="356"/>
    </row>
    <row r="21" spans="2:37" ht="57.75" customHeight="1">
      <c r="B21" s="350"/>
      <c r="C21" s="22" t="s">
        <v>70</v>
      </c>
      <c r="D21" s="367" t="s">
        <v>117</v>
      </c>
      <c r="E21" s="368"/>
      <c r="F21" s="368"/>
      <c r="G21" s="368"/>
      <c r="H21" s="368"/>
      <c r="I21" s="368"/>
      <c r="J21" s="368"/>
      <c r="K21" s="368"/>
      <c r="L21" s="368"/>
      <c r="M21" s="368"/>
      <c r="N21" s="368"/>
      <c r="O21" s="368"/>
      <c r="P21" s="368"/>
      <c r="Q21" s="368"/>
      <c r="R21" s="368"/>
      <c r="S21" s="368"/>
      <c r="T21" s="369"/>
      <c r="U21" s="360" t="s">
        <v>97</v>
      </c>
      <c r="V21" s="360"/>
      <c r="W21" s="360"/>
      <c r="X21" s="360"/>
      <c r="Y21" s="360"/>
      <c r="Z21" s="360"/>
      <c r="AA21" s="360"/>
      <c r="AB21" s="360"/>
      <c r="AC21" s="360"/>
      <c r="AD21" s="360"/>
      <c r="AE21" s="360"/>
      <c r="AF21" s="360"/>
      <c r="AG21" s="360"/>
      <c r="AH21" s="360"/>
      <c r="AI21" s="360"/>
      <c r="AJ21" s="360"/>
      <c r="AK21" s="361"/>
    </row>
    <row r="22" spans="2:37" ht="57.75" customHeight="1">
      <c r="B22" s="350"/>
      <c r="C22" s="22" t="s">
        <v>71</v>
      </c>
      <c r="D22" s="367" t="s">
        <v>118</v>
      </c>
      <c r="E22" s="368"/>
      <c r="F22" s="368"/>
      <c r="G22" s="368"/>
      <c r="H22" s="368"/>
      <c r="I22" s="368"/>
      <c r="J22" s="368"/>
      <c r="K22" s="368"/>
      <c r="L22" s="368"/>
      <c r="M22" s="368"/>
      <c r="N22" s="368"/>
      <c r="O22" s="368"/>
      <c r="P22" s="368"/>
      <c r="Q22" s="368"/>
      <c r="R22" s="368"/>
      <c r="S22" s="368"/>
      <c r="T22" s="369"/>
      <c r="U22" s="360" t="s">
        <v>79</v>
      </c>
      <c r="V22" s="360"/>
      <c r="W22" s="360"/>
      <c r="X22" s="360"/>
      <c r="Y22" s="360"/>
      <c r="Z22" s="360"/>
      <c r="AA22" s="360"/>
      <c r="AB22" s="360"/>
      <c r="AC22" s="360"/>
      <c r="AD22" s="360"/>
      <c r="AE22" s="360"/>
      <c r="AF22" s="360"/>
      <c r="AG22" s="360"/>
      <c r="AH22" s="360"/>
      <c r="AI22" s="360"/>
      <c r="AJ22" s="360"/>
      <c r="AK22" s="361"/>
    </row>
    <row r="23" spans="2:37" ht="57.75" customHeight="1">
      <c r="B23" s="350"/>
      <c r="C23" s="24" t="s">
        <v>72</v>
      </c>
      <c r="D23" s="367" t="s">
        <v>119</v>
      </c>
      <c r="E23" s="368"/>
      <c r="F23" s="368"/>
      <c r="G23" s="368"/>
      <c r="H23" s="368"/>
      <c r="I23" s="368"/>
      <c r="J23" s="368"/>
      <c r="K23" s="368"/>
      <c r="L23" s="368"/>
      <c r="M23" s="368"/>
      <c r="N23" s="368"/>
      <c r="O23" s="368"/>
      <c r="P23" s="368"/>
      <c r="Q23" s="368"/>
      <c r="R23" s="368"/>
      <c r="S23" s="368"/>
      <c r="T23" s="369"/>
      <c r="U23" s="360" t="s">
        <v>96</v>
      </c>
      <c r="V23" s="360"/>
      <c r="W23" s="360"/>
      <c r="X23" s="360"/>
      <c r="Y23" s="360"/>
      <c r="Z23" s="360"/>
      <c r="AA23" s="360"/>
      <c r="AB23" s="360"/>
      <c r="AC23" s="360"/>
      <c r="AD23" s="360"/>
      <c r="AE23" s="360"/>
      <c r="AF23" s="360"/>
      <c r="AG23" s="360"/>
      <c r="AH23" s="360"/>
      <c r="AI23" s="360"/>
      <c r="AJ23" s="360"/>
      <c r="AK23" s="361"/>
    </row>
    <row r="24" spans="2:37" ht="57.75" customHeight="1" thickBot="1">
      <c r="B24" s="351"/>
      <c r="C24" s="23" t="s">
        <v>73</v>
      </c>
      <c r="D24" s="370" t="s">
        <v>120</v>
      </c>
      <c r="E24" s="371"/>
      <c r="F24" s="371"/>
      <c r="G24" s="371"/>
      <c r="H24" s="371"/>
      <c r="I24" s="371"/>
      <c r="J24" s="371"/>
      <c r="K24" s="371"/>
      <c r="L24" s="371"/>
      <c r="M24" s="371"/>
      <c r="N24" s="371"/>
      <c r="O24" s="371"/>
      <c r="P24" s="371"/>
      <c r="Q24" s="371"/>
      <c r="R24" s="371"/>
      <c r="S24" s="371"/>
      <c r="T24" s="372"/>
      <c r="U24" s="365" t="s">
        <v>95</v>
      </c>
      <c r="V24" s="365"/>
      <c r="W24" s="365"/>
      <c r="X24" s="365"/>
      <c r="Y24" s="365"/>
      <c r="Z24" s="365"/>
      <c r="AA24" s="365"/>
      <c r="AB24" s="365"/>
      <c r="AC24" s="365"/>
      <c r="AD24" s="365"/>
      <c r="AE24" s="365"/>
      <c r="AF24" s="365"/>
      <c r="AG24" s="365"/>
      <c r="AH24" s="365"/>
      <c r="AI24" s="365"/>
      <c r="AJ24" s="365"/>
      <c r="AK24" s="366"/>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(令和５年１０月１日以降分) </vt:lpstr>
      <vt:lpstr>個別協議様式ア（ウ）分 (令和５年１０月１日以降分)</vt:lpstr>
      <vt:lpstr>別添３ </vt:lpstr>
      <vt:lpstr>「費用の概要、積算内訳」記載例</vt:lpstr>
      <vt:lpstr>参照</vt:lpstr>
      <vt:lpstr>'「費用の概要、積算内訳」記載例'!Print_Area</vt:lpstr>
      <vt:lpstr>【非表示】基準額!Print_Area</vt:lpstr>
      <vt:lpstr>'個別協議様式ア（ア）分 (令和５年１０月１日以降分) '!Print_Area</vt:lpstr>
      <vt:lpstr>'個別協議様式ア（ア）分(令和４年４月１日～令和５年５月７日)'!Print_Area</vt:lpstr>
      <vt:lpstr>'個別協議様式ア（ウ）分 (令和５年１０月１日以降分)'!Print_Area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西村　清和</cp:lastModifiedBy>
  <cp:lastPrinted>2023-03-08T08:36:51Z</cp:lastPrinted>
  <dcterms:created xsi:type="dcterms:W3CDTF">2020-07-28T08:02:09Z</dcterms:created>
  <dcterms:modified xsi:type="dcterms:W3CDTF">2024-05-03T02:31:36Z</dcterms:modified>
</cp:coreProperties>
</file>