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10.17.52.33\40保育グループ用\＆事業別（新）＆\802その他（調査等）\01（厚政課）保健福祉施設名簿\2024年度\★★こども政策課まとめ\"/>
    </mc:Choice>
  </mc:AlternateContent>
  <xr:revisionPtr revIDLastSave="0" documentId="8_{118DFD1C-8080-4B9F-9DB0-543ACBCCF52E}" xr6:coauthVersionLast="36" xr6:coauthVersionMax="36" xr10:uidLastSave="{00000000-0000-0000-0000-000000000000}"/>
  <bookViews>
    <workbookView xWindow="0" yWindow="0" windowWidth="21570" windowHeight="8145" xr2:uid="{F85166A2-389B-49D8-A3CD-5B748048C5DE}"/>
  </bookViews>
  <sheets>
    <sheet name="(13)保育所" sheetId="1" r:id="rId1"/>
    <sheet name="(14) へき地保育所" sheetId="2" r:id="rId2"/>
  </sheets>
  <definedNames>
    <definedName name="_xlnm._FilterDatabase" localSheetId="0" hidden="1">'(13)保育所'!$A$8:$Z$324</definedName>
    <definedName name="_xlnm._FilterDatabase" localSheetId="1" hidden="1">'(14) へき地保育所'!$B$8:$J$14</definedName>
    <definedName name="_xlnm.Print_Area" localSheetId="0">'(13)保育所'!$A$1:$J$287</definedName>
    <definedName name="_xlnm.Print_Area" localSheetId="1">'(14) へき地保育所'!$A$1:$I$13</definedName>
    <definedName name="_xlnm.Print_Titles" localSheetId="0">'(13)保育所'!$8:$8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2" l="1"/>
  <c r="E37" i="2"/>
  <c r="E36" i="2"/>
  <c r="E35" i="2"/>
  <c r="E34" i="2"/>
  <c r="E33" i="2"/>
  <c r="E32" i="2"/>
  <c r="E31" i="2"/>
  <c r="E30" i="2"/>
  <c r="E39" i="2" s="1"/>
  <c r="E28" i="2"/>
  <c r="E27" i="2"/>
  <c r="E26" i="2"/>
  <c r="E25" i="2"/>
  <c r="R24" i="2"/>
  <c r="Q24" i="2"/>
  <c r="E24" i="2"/>
  <c r="R23" i="2"/>
  <c r="Q23" i="2"/>
  <c r="E23" i="2"/>
  <c r="R22" i="2"/>
  <c r="Q22" i="2"/>
  <c r="E22" i="2"/>
  <c r="R21" i="2"/>
  <c r="Q21" i="2"/>
  <c r="E21" i="2"/>
  <c r="R20" i="2"/>
  <c r="Q20" i="2"/>
  <c r="E20" i="2"/>
  <c r="R19" i="2"/>
  <c r="Q19" i="2"/>
  <c r="E19" i="2"/>
  <c r="R18" i="2"/>
  <c r="Q18" i="2"/>
  <c r="E18" i="2"/>
  <c r="R17" i="2"/>
  <c r="R25" i="2" s="1"/>
  <c r="Q17" i="2"/>
  <c r="Q25" i="2" s="1"/>
  <c r="E17" i="2"/>
  <c r="E16" i="2"/>
  <c r="E29" i="2" s="1"/>
  <c r="E40" i="2" s="1"/>
  <c r="F40" i="2" s="1"/>
  <c r="I14" i="2"/>
  <c r="B14" i="2"/>
  <c r="P13" i="2"/>
  <c r="E13" i="2"/>
  <c r="P12" i="2"/>
  <c r="E12" i="2"/>
  <c r="P11" i="2"/>
  <c r="E11" i="2"/>
  <c r="P10" i="2"/>
  <c r="E10" i="2"/>
  <c r="P9" i="2"/>
  <c r="F7" i="2" s="1"/>
  <c r="E9" i="2"/>
  <c r="D6" i="2"/>
  <c r="K314" i="1"/>
  <c r="J314" i="1"/>
  <c r="N314" i="1" s="1"/>
  <c r="I314" i="1"/>
  <c r="H314" i="1"/>
  <c r="M314" i="1" s="1"/>
  <c r="K312" i="1"/>
  <c r="J312" i="1"/>
  <c r="N312" i="1" s="1"/>
  <c r="I312" i="1"/>
  <c r="H312" i="1"/>
  <c r="M312" i="1" s="1"/>
  <c r="E312" i="1"/>
  <c r="K311" i="1"/>
  <c r="K322" i="1" s="1"/>
  <c r="J311" i="1"/>
  <c r="J322" i="1" s="1"/>
  <c r="I311" i="1"/>
  <c r="I322" i="1" s="1"/>
  <c r="H311" i="1"/>
  <c r="E311" i="1"/>
  <c r="E310" i="1"/>
  <c r="E309" i="1"/>
  <c r="E308" i="1"/>
  <c r="M307" i="1"/>
  <c r="M320" i="1" s="1"/>
  <c r="K307" i="1"/>
  <c r="J307" i="1"/>
  <c r="J320" i="1" s="1"/>
  <c r="I307" i="1"/>
  <c r="I320" i="1" s="1"/>
  <c r="H307" i="1"/>
  <c r="H320" i="1" s="1"/>
  <c r="E307" i="1"/>
  <c r="E306" i="1"/>
  <c r="E305" i="1"/>
  <c r="E304" i="1"/>
  <c r="E302" i="1"/>
  <c r="E301" i="1"/>
  <c r="E300" i="1"/>
  <c r="E299" i="1"/>
  <c r="S298" i="1"/>
  <c r="R298" i="1"/>
  <c r="E298" i="1"/>
  <c r="S297" i="1"/>
  <c r="R297" i="1"/>
  <c r="E297" i="1"/>
  <c r="S296" i="1"/>
  <c r="R296" i="1"/>
  <c r="E296" i="1"/>
  <c r="S295" i="1"/>
  <c r="R295" i="1"/>
  <c r="E295" i="1"/>
  <c r="S294" i="1"/>
  <c r="R294" i="1"/>
  <c r="E294" i="1"/>
  <c r="S293" i="1"/>
  <c r="R293" i="1"/>
  <c r="E293" i="1"/>
  <c r="S292" i="1"/>
  <c r="R292" i="1"/>
  <c r="E292" i="1"/>
  <c r="S291" i="1"/>
  <c r="S299" i="1" s="1"/>
  <c r="R291" i="1"/>
  <c r="R299" i="1" s="1"/>
  <c r="E291" i="1"/>
  <c r="E290" i="1"/>
  <c r="E303" i="1" s="1"/>
  <c r="I288" i="1"/>
  <c r="B288" i="1"/>
  <c r="Y287" i="1"/>
  <c r="K313" i="1" s="1"/>
  <c r="K323" i="1" s="1"/>
  <c r="X287" i="1"/>
  <c r="J313" i="1" s="1"/>
  <c r="W287" i="1"/>
  <c r="I313" i="1" s="1"/>
  <c r="I323" i="1" s="1"/>
  <c r="R287" i="1"/>
  <c r="V287" i="1" s="1"/>
  <c r="H313" i="1" s="1"/>
  <c r="F287" i="1"/>
  <c r="R285" i="1"/>
  <c r="F285" i="1"/>
  <c r="Y284" i="1"/>
  <c r="X284" i="1"/>
  <c r="R284" i="1"/>
  <c r="W284" i="1" s="1"/>
  <c r="F284" i="1"/>
  <c r="Y283" i="1"/>
  <c r="K310" i="1" s="1"/>
  <c r="X283" i="1"/>
  <c r="J310" i="1" s="1"/>
  <c r="W283" i="1"/>
  <c r="I310" i="1" s="1"/>
  <c r="R283" i="1"/>
  <c r="V283" i="1" s="1"/>
  <c r="F283" i="1"/>
  <c r="Y282" i="1"/>
  <c r="R282" i="1"/>
  <c r="F282" i="1"/>
  <c r="W281" i="1"/>
  <c r="R281" i="1"/>
  <c r="V281" i="1" s="1"/>
  <c r="F281" i="1"/>
  <c r="R280" i="1"/>
  <c r="F280" i="1"/>
  <c r="Y279" i="1"/>
  <c r="X279" i="1"/>
  <c r="R279" i="1"/>
  <c r="W279" i="1" s="1"/>
  <c r="F279" i="1"/>
  <c r="Y278" i="1"/>
  <c r="X278" i="1"/>
  <c r="W278" i="1"/>
  <c r="V278" i="1"/>
  <c r="R278" i="1"/>
  <c r="F278" i="1"/>
  <c r="D278" i="1"/>
  <c r="C278" i="1"/>
  <c r="Y277" i="1"/>
  <c r="K308" i="1" s="1"/>
  <c r="X277" i="1"/>
  <c r="J308" i="1" s="1"/>
  <c r="W277" i="1"/>
  <c r="I308" i="1" s="1"/>
  <c r="R277" i="1"/>
  <c r="V277" i="1" s="1"/>
  <c r="H308" i="1" s="1"/>
  <c r="F277" i="1"/>
  <c r="Y275" i="1"/>
  <c r="X275" i="1"/>
  <c r="W275" i="1"/>
  <c r="V275" i="1"/>
  <c r="R275" i="1"/>
  <c r="F275" i="1"/>
  <c r="R274" i="1"/>
  <c r="F274" i="1"/>
  <c r="X273" i="1"/>
  <c r="W273" i="1"/>
  <c r="V273" i="1"/>
  <c r="R273" i="1"/>
  <c r="Y273" i="1" s="1"/>
  <c r="F273" i="1"/>
  <c r="X272" i="1"/>
  <c r="W272" i="1"/>
  <c r="R272" i="1"/>
  <c r="V272" i="1" s="1"/>
  <c r="F272" i="1"/>
  <c r="R271" i="1"/>
  <c r="F271" i="1"/>
  <c r="W270" i="1"/>
  <c r="R270" i="1"/>
  <c r="V270" i="1" s="1"/>
  <c r="F270" i="1"/>
  <c r="Y269" i="1"/>
  <c r="R269" i="1"/>
  <c r="F269" i="1"/>
  <c r="Y268" i="1"/>
  <c r="X268" i="1"/>
  <c r="W268" i="1"/>
  <c r="R268" i="1"/>
  <c r="V268" i="1" s="1"/>
  <c r="F268" i="1"/>
  <c r="R267" i="1"/>
  <c r="Y267" i="1" s="1"/>
  <c r="F267" i="1"/>
  <c r="R266" i="1"/>
  <c r="F266" i="1"/>
  <c r="R264" i="1"/>
  <c r="F264" i="1"/>
  <c r="Y263" i="1"/>
  <c r="X263" i="1"/>
  <c r="W263" i="1"/>
  <c r="R263" i="1"/>
  <c r="V263" i="1" s="1"/>
  <c r="F263" i="1"/>
  <c r="Y262" i="1"/>
  <c r="V262" i="1"/>
  <c r="R262" i="1"/>
  <c r="F262" i="1"/>
  <c r="W261" i="1"/>
  <c r="R261" i="1"/>
  <c r="V261" i="1" s="1"/>
  <c r="F261" i="1"/>
  <c r="R260" i="1"/>
  <c r="F260" i="1"/>
  <c r="Y259" i="1"/>
  <c r="X259" i="1"/>
  <c r="W259" i="1"/>
  <c r="R259" i="1"/>
  <c r="V259" i="1" s="1"/>
  <c r="F259" i="1"/>
  <c r="Y258" i="1"/>
  <c r="W258" i="1"/>
  <c r="V258" i="1"/>
  <c r="R258" i="1"/>
  <c r="X258" i="1" s="1"/>
  <c r="F258" i="1"/>
  <c r="R257" i="1"/>
  <c r="F257" i="1"/>
  <c r="R256" i="1"/>
  <c r="F256" i="1"/>
  <c r="Y255" i="1"/>
  <c r="X255" i="1"/>
  <c r="W255" i="1"/>
  <c r="R255" i="1"/>
  <c r="V255" i="1" s="1"/>
  <c r="F255" i="1"/>
  <c r="Y254" i="1"/>
  <c r="W254" i="1"/>
  <c r="V254" i="1"/>
  <c r="R254" i="1"/>
  <c r="X254" i="1" s="1"/>
  <c r="F254" i="1"/>
  <c r="R253" i="1"/>
  <c r="F253" i="1"/>
  <c r="R252" i="1"/>
  <c r="F252" i="1"/>
  <c r="Y251" i="1"/>
  <c r="X251" i="1"/>
  <c r="W251" i="1"/>
  <c r="R251" i="1"/>
  <c r="V251" i="1" s="1"/>
  <c r="F251" i="1"/>
  <c r="Y250" i="1"/>
  <c r="W250" i="1"/>
  <c r="V250" i="1"/>
  <c r="R250" i="1"/>
  <c r="X250" i="1" s="1"/>
  <c r="F250" i="1"/>
  <c r="X249" i="1"/>
  <c r="V249" i="1"/>
  <c r="R249" i="1"/>
  <c r="F249" i="1"/>
  <c r="W247" i="1"/>
  <c r="R247" i="1"/>
  <c r="Y246" i="1"/>
  <c r="X246" i="1"/>
  <c r="R246" i="1"/>
  <c r="W246" i="1" s="1"/>
  <c r="X245" i="1"/>
  <c r="R245" i="1"/>
  <c r="W245" i="1" s="1"/>
  <c r="F245" i="1"/>
  <c r="X244" i="1"/>
  <c r="W244" i="1"/>
  <c r="V244" i="1"/>
  <c r="R244" i="1"/>
  <c r="Y244" i="1" s="1"/>
  <c r="F244" i="1"/>
  <c r="Y243" i="1"/>
  <c r="X243" i="1"/>
  <c r="R243" i="1"/>
  <c r="W243" i="1" s="1"/>
  <c r="F243" i="1"/>
  <c r="X242" i="1"/>
  <c r="W242" i="1"/>
  <c r="V242" i="1"/>
  <c r="R242" i="1"/>
  <c r="Y242" i="1" s="1"/>
  <c r="F242" i="1"/>
  <c r="Y241" i="1"/>
  <c r="X241" i="1"/>
  <c r="V241" i="1"/>
  <c r="R241" i="1"/>
  <c r="W241" i="1" s="1"/>
  <c r="F241" i="1"/>
  <c r="X240" i="1"/>
  <c r="W240" i="1"/>
  <c r="V240" i="1"/>
  <c r="R240" i="1"/>
  <c r="Y240" i="1" s="1"/>
  <c r="F240" i="1"/>
  <c r="Y239" i="1"/>
  <c r="X239" i="1"/>
  <c r="R239" i="1"/>
  <c r="F239" i="1"/>
  <c r="X238" i="1"/>
  <c r="W238" i="1"/>
  <c r="V238" i="1"/>
  <c r="R238" i="1"/>
  <c r="Y238" i="1" s="1"/>
  <c r="F238" i="1"/>
  <c r="R237" i="1"/>
  <c r="F237" i="1"/>
  <c r="X236" i="1"/>
  <c r="W236" i="1"/>
  <c r="V236" i="1"/>
  <c r="R236" i="1"/>
  <c r="Y236" i="1" s="1"/>
  <c r="F236" i="1"/>
  <c r="Y235" i="1"/>
  <c r="X235" i="1"/>
  <c r="R235" i="1"/>
  <c r="F235" i="1"/>
  <c r="X234" i="1"/>
  <c r="W234" i="1"/>
  <c r="V234" i="1"/>
  <c r="R234" i="1"/>
  <c r="Y234" i="1" s="1"/>
  <c r="F234" i="1"/>
  <c r="R233" i="1"/>
  <c r="F233" i="1"/>
  <c r="X232" i="1"/>
  <c r="W232" i="1"/>
  <c r="V232" i="1"/>
  <c r="R232" i="1"/>
  <c r="Y232" i="1" s="1"/>
  <c r="F232" i="1"/>
  <c r="R231" i="1"/>
  <c r="F231" i="1"/>
  <c r="X230" i="1"/>
  <c r="W230" i="1"/>
  <c r="V230" i="1"/>
  <c r="R230" i="1"/>
  <c r="Y230" i="1" s="1"/>
  <c r="F230" i="1"/>
  <c r="Y229" i="1"/>
  <c r="X229" i="1"/>
  <c r="V229" i="1"/>
  <c r="R229" i="1"/>
  <c r="W229" i="1" s="1"/>
  <c r="F229" i="1"/>
  <c r="X228" i="1"/>
  <c r="W228" i="1"/>
  <c r="V228" i="1"/>
  <c r="R228" i="1"/>
  <c r="Y228" i="1" s="1"/>
  <c r="F228" i="1"/>
  <c r="R227" i="1"/>
  <c r="F227" i="1"/>
  <c r="X226" i="1"/>
  <c r="W226" i="1"/>
  <c r="V226" i="1"/>
  <c r="R226" i="1"/>
  <c r="Y226" i="1" s="1"/>
  <c r="F226" i="1"/>
  <c r="Y225" i="1"/>
  <c r="W225" i="1"/>
  <c r="R225" i="1"/>
  <c r="X225" i="1" s="1"/>
  <c r="F225" i="1"/>
  <c r="R223" i="1"/>
  <c r="F223" i="1"/>
  <c r="X222" i="1"/>
  <c r="W222" i="1"/>
  <c r="V222" i="1"/>
  <c r="R222" i="1"/>
  <c r="Y222" i="1" s="1"/>
  <c r="F222" i="1"/>
  <c r="R221" i="1"/>
  <c r="F221" i="1"/>
  <c r="X220" i="1"/>
  <c r="W220" i="1"/>
  <c r="V220" i="1"/>
  <c r="R220" i="1"/>
  <c r="Y220" i="1" s="1"/>
  <c r="F220" i="1"/>
  <c r="Y219" i="1"/>
  <c r="X219" i="1"/>
  <c r="R219" i="1"/>
  <c r="F219" i="1"/>
  <c r="X218" i="1"/>
  <c r="W218" i="1"/>
  <c r="V218" i="1"/>
  <c r="R218" i="1"/>
  <c r="Y218" i="1" s="1"/>
  <c r="F218" i="1"/>
  <c r="X217" i="1"/>
  <c r="R217" i="1"/>
  <c r="F217" i="1"/>
  <c r="X216" i="1"/>
  <c r="W216" i="1"/>
  <c r="V216" i="1"/>
  <c r="R216" i="1"/>
  <c r="Y216" i="1" s="1"/>
  <c r="F216" i="1"/>
  <c r="Y215" i="1"/>
  <c r="W215" i="1"/>
  <c r="V215" i="1"/>
  <c r="R215" i="1"/>
  <c r="X215" i="1" s="1"/>
  <c r="F215" i="1"/>
  <c r="R213" i="1"/>
  <c r="F213" i="1"/>
  <c r="X212" i="1"/>
  <c r="W212" i="1"/>
  <c r="V212" i="1"/>
  <c r="R212" i="1"/>
  <c r="Y212" i="1" s="1"/>
  <c r="F212" i="1"/>
  <c r="R211" i="1"/>
  <c r="W211" i="1" s="1"/>
  <c r="F211" i="1"/>
  <c r="X210" i="1"/>
  <c r="W210" i="1"/>
  <c r="V210" i="1"/>
  <c r="R210" i="1"/>
  <c r="Y210" i="1" s="1"/>
  <c r="F210" i="1"/>
  <c r="R209" i="1"/>
  <c r="F209" i="1"/>
  <c r="X208" i="1"/>
  <c r="W208" i="1"/>
  <c r="V208" i="1"/>
  <c r="R208" i="1"/>
  <c r="Y208" i="1" s="1"/>
  <c r="F208" i="1"/>
  <c r="Y207" i="1"/>
  <c r="X207" i="1"/>
  <c r="V207" i="1"/>
  <c r="R207" i="1"/>
  <c r="W207" i="1" s="1"/>
  <c r="F207" i="1"/>
  <c r="X206" i="1"/>
  <c r="W206" i="1"/>
  <c r="V206" i="1"/>
  <c r="R206" i="1"/>
  <c r="Y206" i="1" s="1"/>
  <c r="F206" i="1"/>
  <c r="Y205" i="1"/>
  <c r="V205" i="1"/>
  <c r="R205" i="1"/>
  <c r="F205" i="1"/>
  <c r="X204" i="1"/>
  <c r="W204" i="1"/>
  <c r="V204" i="1"/>
  <c r="R204" i="1"/>
  <c r="Y204" i="1" s="1"/>
  <c r="F204" i="1"/>
  <c r="Y203" i="1"/>
  <c r="W203" i="1"/>
  <c r="V203" i="1"/>
  <c r="R203" i="1"/>
  <c r="X203" i="1" s="1"/>
  <c r="F203" i="1"/>
  <c r="X201" i="1"/>
  <c r="V201" i="1"/>
  <c r="R201" i="1"/>
  <c r="F201" i="1"/>
  <c r="X200" i="1"/>
  <c r="W200" i="1"/>
  <c r="V200" i="1"/>
  <c r="R200" i="1"/>
  <c r="Y200" i="1" s="1"/>
  <c r="F200" i="1"/>
  <c r="R199" i="1"/>
  <c r="W199" i="1" s="1"/>
  <c r="F199" i="1"/>
  <c r="X198" i="1"/>
  <c r="W198" i="1"/>
  <c r="V198" i="1"/>
  <c r="R198" i="1"/>
  <c r="Y198" i="1" s="1"/>
  <c r="F198" i="1"/>
  <c r="X197" i="1"/>
  <c r="R197" i="1"/>
  <c r="W197" i="1" s="1"/>
  <c r="F197" i="1"/>
  <c r="X196" i="1"/>
  <c r="W196" i="1"/>
  <c r="V196" i="1"/>
  <c r="R196" i="1"/>
  <c r="Y196" i="1" s="1"/>
  <c r="F196" i="1"/>
  <c r="R195" i="1"/>
  <c r="F195" i="1"/>
  <c r="Y193" i="1"/>
  <c r="X193" i="1"/>
  <c r="V193" i="1"/>
  <c r="R193" i="1"/>
  <c r="W193" i="1" s="1"/>
  <c r="F193" i="1"/>
  <c r="X192" i="1"/>
  <c r="W192" i="1"/>
  <c r="V192" i="1"/>
  <c r="R192" i="1"/>
  <c r="Y192" i="1" s="1"/>
  <c r="F192" i="1"/>
  <c r="R191" i="1"/>
  <c r="F191" i="1"/>
  <c r="X190" i="1"/>
  <c r="W190" i="1"/>
  <c r="V190" i="1"/>
  <c r="R190" i="1"/>
  <c r="Y190" i="1" s="1"/>
  <c r="F190" i="1"/>
  <c r="X189" i="1"/>
  <c r="V189" i="1"/>
  <c r="R189" i="1"/>
  <c r="W189" i="1" s="1"/>
  <c r="F189" i="1"/>
  <c r="X188" i="1"/>
  <c r="W188" i="1"/>
  <c r="V188" i="1"/>
  <c r="R188" i="1"/>
  <c r="Y188" i="1" s="1"/>
  <c r="F188" i="1"/>
  <c r="Y187" i="1"/>
  <c r="X187" i="1"/>
  <c r="V187" i="1"/>
  <c r="R187" i="1"/>
  <c r="W187" i="1" s="1"/>
  <c r="F187" i="1"/>
  <c r="X186" i="1"/>
  <c r="W186" i="1"/>
  <c r="V186" i="1"/>
  <c r="R186" i="1"/>
  <c r="Y186" i="1" s="1"/>
  <c r="F186" i="1"/>
  <c r="Y185" i="1"/>
  <c r="X185" i="1"/>
  <c r="V185" i="1"/>
  <c r="R185" i="1"/>
  <c r="W185" i="1" s="1"/>
  <c r="F185" i="1"/>
  <c r="X184" i="1"/>
  <c r="W184" i="1"/>
  <c r="V184" i="1"/>
  <c r="R184" i="1"/>
  <c r="Y184" i="1" s="1"/>
  <c r="F184" i="1"/>
  <c r="X182" i="1"/>
  <c r="W182" i="1"/>
  <c r="V182" i="1"/>
  <c r="R182" i="1"/>
  <c r="Y182" i="1" s="1"/>
  <c r="F182" i="1"/>
  <c r="Y181" i="1"/>
  <c r="R181" i="1"/>
  <c r="F181" i="1"/>
  <c r="Y180" i="1"/>
  <c r="X180" i="1"/>
  <c r="W180" i="1"/>
  <c r="V180" i="1"/>
  <c r="R180" i="1"/>
  <c r="F180" i="1"/>
  <c r="R179" i="1"/>
  <c r="W179" i="1" s="1"/>
  <c r="F179" i="1"/>
  <c r="X178" i="1"/>
  <c r="W178" i="1"/>
  <c r="V178" i="1"/>
  <c r="R178" i="1"/>
  <c r="Y178" i="1" s="1"/>
  <c r="F178" i="1"/>
  <c r="X177" i="1"/>
  <c r="V177" i="1"/>
  <c r="R177" i="1"/>
  <c r="W177" i="1" s="1"/>
  <c r="F177" i="1"/>
  <c r="Y176" i="1"/>
  <c r="X176" i="1"/>
  <c r="W176" i="1"/>
  <c r="V176" i="1"/>
  <c r="R176" i="1"/>
  <c r="F176" i="1"/>
  <c r="Y175" i="1"/>
  <c r="X175" i="1"/>
  <c r="R175" i="1"/>
  <c r="F175" i="1"/>
  <c r="X174" i="1"/>
  <c r="W174" i="1"/>
  <c r="V174" i="1"/>
  <c r="R174" i="1"/>
  <c r="Y174" i="1" s="1"/>
  <c r="F174" i="1"/>
  <c r="X173" i="1"/>
  <c r="R173" i="1"/>
  <c r="F173" i="1"/>
  <c r="Y172" i="1"/>
  <c r="X172" i="1"/>
  <c r="W172" i="1"/>
  <c r="V172" i="1"/>
  <c r="R172" i="1"/>
  <c r="F172" i="1"/>
  <c r="R171" i="1"/>
  <c r="W171" i="1" s="1"/>
  <c r="F171" i="1"/>
  <c r="X170" i="1"/>
  <c r="W170" i="1"/>
  <c r="V170" i="1"/>
  <c r="R170" i="1"/>
  <c r="Y170" i="1" s="1"/>
  <c r="F170" i="1"/>
  <c r="Y169" i="1"/>
  <c r="X169" i="1"/>
  <c r="V169" i="1"/>
  <c r="R169" i="1"/>
  <c r="W169" i="1" s="1"/>
  <c r="F169" i="1"/>
  <c r="Y168" i="1"/>
  <c r="X168" i="1"/>
  <c r="W168" i="1"/>
  <c r="V168" i="1"/>
  <c r="R168" i="1"/>
  <c r="F168" i="1"/>
  <c r="X167" i="1"/>
  <c r="V167" i="1"/>
  <c r="R167" i="1"/>
  <c r="F167" i="1"/>
  <c r="X166" i="1"/>
  <c r="W166" i="1"/>
  <c r="V166" i="1"/>
  <c r="R166" i="1"/>
  <c r="Y166" i="1" s="1"/>
  <c r="F166" i="1"/>
  <c r="Y165" i="1"/>
  <c r="X165" i="1"/>
  <c r="V165" i="1"/>
  <c r="R165" i="1"/>
  <c r="W165" i="1" s="1"/>
  <c r="F165" i="1"/>
  <c r="Y164" i="1"/>
  <c r="X164" i="1"/>
  <c r="W164" i="1"/>
  <c r="V164" i="1"/>
  <c r="R164" i="1"/>
  <c r="F164" i="1"/>
  <c r="Y163" i="1"/>
  <c r="X163" i="1"/>
  <c r="V163" i="1"/>
  <c r="R163" i="1"/>
  <c r="W163" i="1" s="1"/>
  <c r="F163" i="1"/>
  <c r="X162" i="1"/>
  <c r="W162" i="1"/>
  <c r="V162" i="1"/>
  <c r="R162" i="1"/>
  <c r="Y162" i="1" s="1"/>
  <c r="F162" i="1"/>
  <c r="Y161" i="1"/>
  <c r="V161" i="1"/>
  <c r="R161" i="1"/>
  <c r="F161" i="1"/>
  <c r="Y160" i="1"/>
  <c r="X160" i="1"/>
  <c r="W160" i="1"/>
  <c r="V160" i="1"/>
  <c r="R160" i="1"/>
  <c r="F160" i="1"/>
  <c r="Y159" i="1"/>
  <c r="X159" i="1"/>
  <c r="R159" i="1"/>
  <c r="W159" i="1" s="1"/>
  <c r="F159" i="1"/>
  <c r="X158" i="1"/>
  <c r="W158" i="1"/>
  <c r="V158" i="1"/>
  <c r="R158" i="1"/>
  <c r="Y158" i="1" s="1"/>
  <c r="F158" i="1"/>
  <c r="X157" i="1"/>
  <c r="R157" i="1"/>
  <c r="W157" i="1" s="1"/>
  <c r="F157" i="1"/>
  <c r="Y155" i="1"/>
  <c r="V155" i="1"/>
  <c r="R155" i="1"/>
  <c r="W155" i="1" s="1"/>
  <c r="F155" i="1"/>
  <c r="Y154" i="1"/>
  <c r="X154" i="1"/>
  <c r="W154" i="1"/>
  <c r="V154" i="1"/>
  <c r="R154" i="1"/>
  <c r="F154" i="1"/>
  <c r="R153" i="1"/>
  <c r="W153" i="1" s="1"/>
  <c r="F153" i="1"/>
  <c r="X152" i="1"/>
  <c r="V152" i="1"/>
  <c r="R152" i="1"/>
  <c r="Y152" i="1" s="1"/>
  <c r="F152" i="1"/>
  <c r="F151" i="1"/>
  <c r="Y150" i="1"/>
  <c r="R150" i="1"/>
  <c r="X150" i="1" s="1"/>
  <c r="F150" i="1"/>
  <c r="W149" i="1"/>
  <c r="V149" i="1"/>
  <c r="R149" i="1"/>
  <c r="Y149" i="1" s="1"/>
  <c r="F149" i="1"/>
  <c r="X148" i="1"/>
  <c r="R148" i="1"/>
  <c r="W148" i="1" s="1"/>
  <c r="F148" i="1"/>
  <c r="Y147" i="1"/>
  <c r="X147" i="1"/>
  <c r="W147" i="1"/>
  <c r="V147" i="1"/>
  <c r="R147" i="1"/>
  <c r="F147" i="1"/>
  <c r="X146" i="1"/>
  <c r="W146" i="1"/>
  <c r="V146" i="1"/>
  <c r="R146" i="1"/>
  <c r="Y146" i="1" s="1"/>
  <c r="F146" i="1"/>
  <c r="W144" i="1"/>
  <c r="V144" i="1"/>
  <c r="R144" i="1"/>
  <c r="Y144" i="1" s="1"/>
  <c r="F144" i="1"/>
  <c r="W143" i="1"/>
  <c r="R143" i="1"/>
  <c r="Y143" i="1" s="1"/>
  <c r="F143" i="1"/>
  <c r="Y142" i="1"/>
  <c r="X142" i="1"/>
  <c r="V142" i="1"/>
  <c r="R142" i="1"/>
  <c r="W142" i="1" s="1"/>
  <c r="F142" i="1"/>
  <c r="Y141" i="1"/>
  <c r="X141" i="1"/>
  <c r="W141" i="1"/>
  <c r="V141" i="1"/>
  <c r="R141" i="1"/>
  <c r="F141" i="1"/>
  <c r="R140" i="1"/>
  <c r="W140" i="1" s="1"/>
  <c r="F140" i="1"/>
  <c r="X139" i="1"/>
  <c r="R139" i="1"/>
  <c r="Y139" i="1" s="1"/>
  <c r="F139" i="1"/>
  <c r="X138" i="1"/>
  <c r="V138" i="1"/>
  <c r="R138" i="1"/>
  <c r="W138" i="1" s="1"/>
  <c r="F138" i="1"/>
  <c r="Y137" i="1"/>
  <c r="X137" i="1"/>
  <c r="W137" i="1"/>
  <c r="V137" i="1"/>
  <c r="R137" i="1"/>
  <c r="F137" i="1"/>
  <c r="Y136" i="1"/>
  <c r="X136" i="1"/>
  <c r="V136" i="1"/>
  <c r="R136" i="1"/>
  <c r="W136" i="1" s="1"/>
  <c r="F136" i="1"/>
  <c r="X135" i="1"/>
  <c r="W135" i="1"/>
  <c r="V135" i="1"/>
  <c r="R135" i="1"/>
  <c r="Y135" i="1" s="1"/>
  <c r="F135" i="1"/>
  <c r="R134" i="1"/>
  <c r="W134" i="1" s="1"/>
  <c r="F134" i="1"/>
  <c r="Y133" i="1"/>
  <c r="X133" i="1"/>
  <c r="W133" i="1"/>
  <c r="V133" i="1"/>
  <c r="R133" i="1"/>
  <c r="F133" i="1"/>
  <c r="Y132" i="1"/>
  <c r="X132" i="1"/>
  <c r="W132" i="1"/>
  <c r="V132" i="1"/>
  <c r="R132" i="1"/>
  <c r="F132" i="1"/>
  <c r="R131" i="1"/>
  <c r="F131" i="1"/>
  <c r="Y130" i="1"/>
  <c r="V130" i="1"/>
  <c r="R130" i="1"/>
  <c r="W130" i="1" s="1"/>
  <c r="F130" i="1"/>
  <c r="Y129" i="1"/>
  <c r="X129" i="1"/>
  <c r="W129" i="1"/>
  <c r="V129" i="1"/>
  <c r="R129" i="1"/>
  <c r="F129" i="1"/>
  <c r="V128" i="1"/>
  <c r="R128" i="1"/>
  <c r="Y128" i="1" s="1"/>
  <c r="F128" i="1"/>
  <c r="R126" i="1"/>
  <c r="F126" i="1"/>
  <c r="X125" i="1"/>
  <c r="V125" i="1"/>
  <c r="R125" i="1"/>
  <c r="Y125" i="1" s="1"/>
  <c r="F125" i="1"/>
  <c r="Y124" i="1"/>
  <c r="X124" i="1"/>
  <c r="V124" i="1"/>
  <c r="R124" i="1"/>
  <c r="W124" i="1" s="1"/>
  <c r="F124" i="1"/>
  <c r="Y123" i="1"/>
  <c r="X123" i="1"/>
  <c r="W123" i="1"/>
  <c r="V123" i="1"/>
  <c r="R123" i="1"/>
  <c r="F123" i="1"/>
  <c r="Y122" i="1"/>
  <c r="W122" i="1"/>
  <c r="R122" i="1"/>
  <c r="V122" i="1" s="1"/>
  <c r="F122" i="1"/>
  <c r="X121" i="1"/>
  <c r="W121" i="1"/>
  <c r="V121" i="1"/>
  <c r="R121" i="1"/>
  <c r="Y121" i="1" s="1"/>
  <c r="F121" i="1"/>
  <c r="R120" i="1"/>
  <c r="F120" i="1"/>
  <c r="Y119" i="1"/>
  <c r="X119" i="1"/>
  <c r="W119" i="1"/>
  <c r="V119" i="1"/>
  <c r="R119" i="1"/>
  <c r="F119" i="1"/>
  <c r="Y118" i="1"/>
  <c r="X118" i="1"/>
  <c r="R118" i="1"/>
  <c r="W118" i="1" s="1"/>
  <c r="F118" i="1"/>
  <c r="V117" i="1"/>
  <c r="R117" i="1"/>
  <c r="F117" i="1"/>
  <c r="X116" i="1"/>
  <c r="R116" i="1"/>
  <c r="W116" i="1" s="1"/>
  <c r="F116" i="1"/>
  <c r="Y115" i="1"/>
  <c r="X115" i="1"/>
  <c r="W115" i="1"/>
  <c r="V115" i="1"/>
  <c r="R115" i="1"/>
  <c r="F115" i="1"/>
  <c r="X114" i="1"/>
  <c r="W114" i="1"/>
  <c r="V114" i="1"/>
  <c r="R114" i="1"/>
  <c r="Y114" i="1" s="1"/>
  <c r="F114" i="1"/>
  <c r="R113" i="1"/>
  <c r="Y113" i="1" s="1"/>
  <c r="F113" i="1"/>
  <c r="Y112" i="1"/>
  <c r="R112" i="1"/>
  <c r="W112" i="1" s="1"/>
  <c r="F112" i="1"/>
  <c r="Y110" i="1"/>
  <c r="X110" i="1"/>
  <c r="R110" i="1"/>
  <c r="F110" i="1"/>
  <c r="Y109" i="1"/>
  <c r="R109" i="1"/>
  <c r="X109" i="1" s="1"/>
  <c r="F109" i="1"/>
  <c r="Y108" i="1"/>
  <c r="X108" i="1"/>
  <c r="V108" i="1"/>
  <c r="R108" i="1"/>
  <c r="W108" i="1" s="1"/>
  <c r="F108" i="1"/>
  <c r="Y107" i="1"/>
  <c r="X107" i="1"/>
  <c r="W107" i="1"/>
  <c r="V107" i="1"/>
  <c r="R107" i="1"/>
  <c r="F107" i="1"/>
  <c r="R106" i="1"/>
  <c r="F106" i="1"/>
  <c r="X105" i="1"/>
  <c r="R105" i="1"/>
  <c r="Y105" i="1" s="1"/>
  <c r="F105" i="1"/>
  <c r="Y104" i="1"/>
  <c r="X104" i="1"/>
  <c r="F104" i="1"/>
  <c r="Y103" i="1"/>
  <c r="X103" i="1"/>
  <c r="F103" i="1"/>
  <c r="Y102" i="1"/>
  <c r="X102" i="1"/>
  <c r="Y101" i="1"/>
  <c r="X101" i="1"/>
  <c r="F101" i="1"/>
  <c r="Y100" i="1"/>
  <c r="X100" i="1"/>
  <c r="V100" i="1"/>
  <c r="R100" i="1"/>
  <c r="W100" i="1" s="1"/>
  <c r="F100" i="1"/>
  <c r="Y99" i="1"/>
  <c r="W99" i="1"/>
  <c r="V99" i="1"/>
  <c r="R99" i="1"/>
  <c r="X99" i="1" s="1"/>
  <c r="F99" i="1"/>
  <c r="R98" i="1"/>
  <c r="F98" i="1"/>
  <c r="Y97" i="1"/>
  <c r="X97" i="1"/>
  <c r="V97" i="1"/>
  <c r="R97" i="1"/>
  <c r="W97" i="1" s="1"/>
  <c r="F97" i="1"/>
  <c r="Y96" i="1"/>
  <c r="X96" i="1"/>
  <c r="W96" i="1"/>
  <c r="V96" i="1"/>
  <c r="R96" i="1"/>
  <c r="F96" i="1"/>
  <c r="V95" i="1"/>
  <c r="R95" i="1"/>
  <c r="F95" i="1"/>
  <c r="Y94" i="1"/>
  <c r="W94" i="1"/>
  <c r="R94" i="1"/>
  <c r="V94" i="1" s="1"/>
  <c r="F94" i="1"/>
  <c r="Y93" i="1"/>
  <c r="X93" i="1"/>
  <c r="W93" i="1"/>
  <c r="V93" i="1"/>
  <c r="R93" i="1"/>
  <c r="F93" i="1"/>
  <c r="R92" i="1"/>
  <c r="F92" i="1"/>
  <c r="W91" i="1"/>
  <c r="R91" i="1"/>
  <c r="X91" i="1" s="1"/>
  <c r="F91" i="1"/>
  <c r="Y90" i="1"/>
  <c r="X90" i="1"/>
  <c r="W90" i="1"/>
  <c r="R90" i="1"/>
  <c r="V90" i="1" s="1"/>
  <c r="F90" i="1"/>
  <c r="R89" i="1"/>
  <c r="W89" i="1" s="1"/>
  <c r="F89" i="1"/>
  <c r="R88" i="1"/>
  <c r="F88" i="1"/>
  <c r="Y87" i="1"/>
  <c r="R87" i="1"/>
  <c r="X87" i="1" s="1"/>
  <c r="F87" i="1"/>
  <c r="W86" i="1"/>
  <c r="R86" i="1"/>
  <c r="F86" i="1"/>
  <c r="R85" i="1"/>
  <c r="F85" i="1"/>
  <c r="Y84" i="1"/>
  <c r="X84" i="1"/>
  <c r="V84" i="1"/>
  <c r="R84" i="1"/>
  <c r="W84" i="1" s="1"/>
  <c r="F84" i="1"/>
  <c r="Y83" i="1"/>
  <c r="W83" i="1"/>
  <c r="V83" i="1"/>
  <c r="R83" i="1"/>
  <c r="X83" i="1" s="1"/>
  <c r="F83" i="1"/>
  <c r="R82" i="1"/>
  <c r="F82" i="1"/>
  <c r="Y81" i="1"/>
  <c r="X81" i="1"/>
  <c r="V81" i="1"/>
  <c r="R81" i="1"/>
  <c r="W81" i="1" s="1"/>
  <c r="F81" i="1"/>
  <c r="Y80" i="1"/>
  <c r="X80" i="1"/>
  <c r="W80" i="1"/>
  <c r="V80" i="1"/>
  <c r="R80" i="1"/>
  <c r="F80" i="1"/>
  <c r="R79" i="1"/>
  <c r="V79" i="1" s="1"/>
  <c r="F79" i="1"/>
  <c r="Y78" i="1"/>
  <c r="W78" i="1"/>
  <c r="R78" i="1"/>
  <c r="V78" i="1" s="1"/>
  <c r="F78" i="1"/>
  <c r="Y77" i="1"/>
  <c r="X77" i="1"/>
  <c r="W77" i="1"/>
  <c r="V77" i="1"/>
  <c r="R77" i="1"/>
  <c r="F77" i="1"/>
  <c r="R76" i="1"/>
  <c r="W76" i="1" s="1"/>
  <c r="F76" i="1"/>
  <c r="W75" i="1"/>
  <c r="R75" i="1"/>
  <c r="X75" i="1" s="1"/>
  <c r="F75" i="1"/>
  <c r="Y74" i="1"/>
  <c r="X74" i="1"/>
  <c r="W74" i="1"/>
  <c r="R74" i="1"/>
  <c r="V74" i="1" s="1"/>
  <c r="F74" i="1"/>
  <c r="W73" i="1"/>
  <c r="V73" i="1"/>
  <c r="R73" i="1"/>
  <c r="F73" i="1"/>
  <c r="R71" i="1"/>
  <c r="V71" i="1" s="1"/>
  <c r="F71" i="1"/>
  <c r="R70" i="1"/>
  <c r="F70" i="1"/>
  <c r="Y69" i="1"/>
  <c r="R69" i="1"/>
  <c r="X69" i="1" s="1"/>
  <c r="F69" i="1"/>
  <c r="R68" i="1"/>
  <c r="F68" i="1"/>
  <c r="R67" i="1"/>
  <c r="F67" i="1"/>
  <c r="Y66" i="1"/>
  <c r="X66" i="1"/>
  <c r="V66" i="1"/>
  <c r="R66" i="1"/>
  <c r="W66" i="1" s="1"/>
  <c r="F66" i="1"/>
  <c r="Y65" i="1"/>
  <c r="W65" i="1"/>
  <c r="V65" i="1"/>
  <c r="R65" i="1"/>
  <c r="X65" i="1" s="1"/>
  <c r="F65" i="1"/>
  <c r="R64" i="1"/>
  <c r="F64" i="1"/>
  <c r="Y63" i="1"/>
  <c r="X63" i="1"/>
  <c r="V63" i="1"/>
  <c r="R63" i="1"/>
  <c r="W63" i="1" s="1"/>
  <c r="F63" i="1"/>
  <c r="Y62" i="1"/>
  <c r="X62" i="1"/>
  <c r="W62" i="1"/>
  <c r="V62" i="1"/>
  <c r="R62" i="1"/>
  <c r="F62" i="1"/>
  <c r="R61" i="1"/>
  <c r="F61" i="1"/>
  <c r="Y60" i="1"/>
  <c r="W60" i="1"/>
  <c r="R60" i="1"/>
  <c r="V60" i="1" s="1"/>
  <c r="F60" i="1"/>
  <c r="Y59" i="1"/>
  <c r="X59" i="1"/>
  <c r="W59" i="1"/>
  <c r="V59" i="1"/>
  <c r="R59" i="1"/>
  <c r="F59" i="1"/>
  <c r="W58" i="1"/>
  <c r="V58" i="1"/>
  <c r="R58" i="1"/>
  <c r="F58" i="1"/>
  <c r="W57" i="1"/>
  <c r="R57" i="1"/>
  <c r="X57" i="1" s="1"/>
  <c r="F57" i="1"/>
  <c r="Y56" i="1"/>
  <c r="X56" i="1"/>
  <c r="W56" i="1"/>
  <c r="R56" i="1"/>
  <c r="V56" i="1" s="1"/>
  <c r="F56" i="1"/>
  <c r="W55" i="1"/>
  <c r="R55" i="1"/>
  <c r="F55" i="1"/>
  <c r="R54" i="1"/>
  <c r="F54" i="1"/>
  <c r="Y53" i="1"/>
  <c r="R53" i="1"/>
  <c r="X53" i="1" s="1"/>
  <c r="F53" i="1"/>
  <c r="R52" i="1"/>
  <c r="F52" i="1"/>
  <c r="R51" i="1"/>
  <c r="F51" i="1"/>
  <c r="Y50" i="1"/>
  <c r="X50" i="1"/>
  <c r="V50" i="1"/>
  <c r="R50" i="1"/>
  <c r="W50" i="1" s="1"/>
  <c r="F50" i="1"/>
  <c r="Y49" i="1"/>
  <c r="W49" i="1"/>
  <c r="V49" i="1"/>
  <c r="R49" i="1"/>
  <c r="X49" i="1" s="1"/>
  <c r="F49" i="1"/>
  <c r="R48" i="1"/>
  <c r="F48" i="1"/>
  <c r="Y47" i="1"/>
  <c r="X47" i="1"/>
  <c r="V47" i="1"/>
  <c r="R47" i="1"/>
  <c r="W47" i="1" s="1"/>
  <c r="F47" i="1"/>
  <c r="Y46" i="1"/>
  <c r="X46" i="1"/>
  <c r="W46" i="1"/>
  <c r="V46" i="1"/>
  <c r="R46" i="1"/>
  <c r="F46" i="1"/>
  <c r="V45" i="1"/>
  <c r="R45" i="1"/>
  <c r="F45" i="1"/>
  <c r="Y44" i="1"/>
  <c r="W44" i="1"/>
  <c r="R44" i="1"/>
  <c r="V44" i="1" s="1"/>
  <c r="F44" i="1"/>
  <c r="Y42" i="1"/>
  <c r="X42" i="1"/>
  <c r="R42" i="1"/>
  <c r="V42" i="1" s="1"/>
  <c r="F42" i="1"/>
  <c r="X41" i="1"/>
  <c r="W41" i="1"/>
  <c r="V41" i="1"/>
  <c r="R41" i="1"/>
  <c r="Y41" i="1" s="1"/>
  <c r="F41" i="1"/>
  <c r="V40" i="1"/>
  <c r="R40" i="1"/>
  <c r="F40" i="1"/>
  <c r="Y39" i="1"/>
  <c r="V39" i="1"/>
  <c r="R39" i="1"/>
  <c r="X39" i="1" s="1"/>
  <c r="F39" i="1"/>
  <c r="X38" i="1"/>
  <c r="R38" i="1"/>
  <c r="V38" i="1" s="1"/>
  <c r="F38" i="1"/>
  <c r="R37" i="1"/>
  <c r="V37" i="1" s="1"/>
  <c r="F37" i="1"/>
  <c r="Y36" i="1"/>
  <c r="W36" i="1"/>
  <c r="R36" i="1"/>
  <c r="V36" i="1" s="1"/>
  <c r="F36" i="1"/>
  <c r="Y35" i="1"/>
  <c r="W35" i="1"/>
  <c r="V35" i="1"/>
  <c r="R35" i="1"/>
  <c r="X35" i="1" s="1"/>
  <c r="F35" i="1"/>
  <c r="W34" i="1"/>
  <c r="R34" i="1"/>
  <c r="F34" i="1"/>
  <c r="Y33" i="1"/>
  <c r="W33" i="1"/>
  <c r="R33" i="1"/>
  <c r="V33" i="1" s="1"/>
  <c r="F33" i="1"/>
  <c r="Y32" i="1"/>
  <c r="X32" i="1"/>
  <c r="W32" i="1"/>
  <c r="R32" i="1"/>
  <c r="V32" i="1" s="1"/>
  <c r="F32" i="1"/>
  <c r="W31" i="1"/>
  <c r="V31" i="1"/>
  <c r="R31" i="1"/>
  <c r="F31" i="1"/>
  <c r="X30" i="1"/>
  <c r="R30" i="1"/>
  <c r="V30" i="1" s="1"/>
  <c r="F30" i="1"/>
  <c r="Y29" i="1"/>
  <c r="X29" i="1"/>
  <c r="W29" i="1"/>
  <c r="R29" i="1"/>
  <c r="V29" i="1" s="1"/>
  <c r="F29" i="1"/>
  <c r="R28" i="1"/>
  <c r="Y28" i="1" s="1"/>
  <c r="F28" i="1"/>
  <c r="R27" i="1"/>
  <c r="F27" i="1"/>
  <c r="Y26" i="1"/>
  <c r="X26" i="1"/>
  <c r="R26" i="1"/>
  <c r="V26" i="1" s="1"/>
  <c r="F26" i="1"/>
  <c r="V25" i="1"/>
  <c r="R25" i="1"/>
  <c r="Y25" i="1" s="1"/>
  <c r="F25" i="1"/>
  <c r="V24" i="1"/>
  <c r="R24" i="1"/>
  <c r="F24" i="1"/>
  <c r="Y23" i="1"/>
  <c r="V23" i="1"/>
  <c r="R23" i="1"/>
  <c r="X23" i="1" s="1"/>
  <c r="F23" i="1"/>
  <c r="X22" i="1"/>
  <c r="R22" i="1"/>
  <c r="V22" i="1" s="1"/>
  <c r="F22" i="1"/>
  <c r="R21" i="1"/>
  <c r="F21" i="1"/>
  <c r="Y20" i="1"/>
  <c r="W20" i="1"/>
  <c r="R20" i="1"/>
  <c r="V20" i="1" s="1"/>
  <c r="F20" i="1"/>
  <c r="Y19" i="1"/>
  <c r="X19" i="1"/>
  <c r="W19" i="1"/>
  <c r="R19" i="1"/>
  <c r="V19" i="1" s="1"/>
  <c r="F19" i="1"/>
  <c r="R18" i="1"/>
  <c r="Y18" i="1" s="1"/>
  <c r="F18" i="1"/>
  <c r="Y17" i="1"/>
  <c r="V17" i="1"/>
  <c r="R17" i="1"/>
  <c r="F17" i="1"/>
  <c r="Y16" i="1"/>
  <c r="W16" i="1"/>
  <c r="R16" i="1"/>
  <c r="V16" i="1" s="1"/>
  <c r="F16" i="1"/>
  <c r="Y15" i="1"/>
  <c r="X15" i="1"/>
  <c r="R15" i="1"/>
  <c r="V15" i="1" s="1"/>
  <c r="F15" i="1"/>
  <c r="R14" i="1"/>
  <c r="Y14" i="1" s="1"/>
  <c r="F14" i="1"/>
  <c r="V13" i="1"/>
  <c r="R13" i="1"/>
  <c r="F13" i="1"/>
  <c r="Y12" i="1"/>
  <c r="W12" i="1"/>
  <c r="R12" i="1"/>
  <c r="V12" i="1" s="1"/>
  <c r="F12" i="1"/>
  <c r="X11" i="1"/>
  <c r="R11" i="1"/>
  <c r="V11" i="1" s="1"/>
  <c r="F11" i="1"/>
  <c r="X10" i="1"/>
  <c r="W10" i="1"/>
  <c r="V10" i="1"/>
  <c r="R10" i="1"/>
  <c r="F10" i="1"/>
  <c r="F6" i="2" l="1"/>
  <c r="F5" i="2" s="1"/>
  <c r="F4" i="2" s="1"/>
  <c r="D7" i="2"/>
  <c r="D5" i="2" s="1"/>
  <c r="C4" i="2" s="1"/>
  <c r="X27" i="1"/>
  <c r="W27" i="1"/>
  <c r="V27" i="1"/>
  <c r="Y27" i="1"/>
  <c r="X31" i="1"/>
  <c r="Y31" i="1"/>
  <c r="Y58" i="1"/>
  <c r="X58" i="1"/>
  <c r="W67" i="1"/>
  <c r="V67" i="1"/>
  <c r="Y67" i="1"/>
  <c r="X67" i="1"/>
  <c r="X95" i="1"/>
  <c r="Y95" i="1"/>
  <c r="W95" i="1"/>
  <c r="W106" i="1"/>
  <c r="V106" i="1"/>
  <c r="Y106" i="1"/>
  <c r="X106" i="1"/>
  <c r="Y117" i="1"/>
  <c r="X117" i="1"/>
  <c r="W117" i="1"/>
  <c r="W70" i="1"/>
  <c r="V70" i="1"/>
  <c r="Y70" i="1"/>
  <c r="X70" i="1"/>
  <c r="Y92" i="1"/>
  <c r="X92" i="1"/>
  <c r="V14" i="1"/>
  <c r="V288" i="1" s="1"/>
  <c r="X25" i="1"/>
  <c r="W51" i="1"/>
  <c r="V51" i="1"/>
  <c r="Y51" i="1"/>
  <c r="X51" i="1"/>
  <c r="V68" i="1"/>
  <c r="Y68" i="1"/>
  <c r="V52" i="1"/>
  <c r="Y52" i="1"/>
  <c r="W68" i="1"/>
  <c r="V92" i="1"/>
  <c r="W52" i="1"/>
  <c r="Y55" i="1"/>
  <c r="X55" i="1"/>
  <c r="V64" i="1"/>
  <c r="X64" i="1"/>
  <c r="W64" i="1"/>
  <c r="Y64" i="1"/>
  <c r="X68" i="1"/>
  <c r="V76" i="1"/>
  <c r="W88" i="1"/>
  <c r="V88" i="1"/>
  <c r="Y88" i="1"/>
  <c r="X88" i="1"/>
  <c r="W92" i="1"/>
  <c r="X21" i="1"/>
  <c r="W21" i="1"/>
  <c r="Y21" i="1"/>
  <c r="D6" i="1"/>
  <c r="V21" i="1"/>
  <c r="W54" i="1"/>
  <c r="V54" i="1"/>
  <c r="Y54" i="1"/>
  <c r="X54" i="1"/>
  <c r="Y71" i="1"/>
  <c r="X71" i="1"/>
  <c r="W85" i="1"/>
  <c r="V85" i="1"/>
  <c r="Y85" i="1"/>
  <c r="X85" i="1"/>
  <c r="D7" i="1"/>
  <c r="X14" i="1"/>
  <c r="V18" i="1"/>
  <c r="H293" i="1" s="1"/>
  <c r="V28" i="1"/>
  <c r="W11" i="1"/>
  <c r="I293" i="1" s="1"/>
  <c r="X13" i="1"/>
  <c r="W13" i="1"/>
  <c r="W18" i="1"/>
  <c r="W22" i="1"/>
  <c r="X24" i="1"/>
  <c r="W24" i="1"/>
  <c r="Y24" i="1"/>
  <c r="W28" i="1"/>
  <c r="V34" i="1"/>
  <c r="Y34" i="1"/>
  <c r="X34" i="1"/>
  <c r="W38" i="1"/>
  <c r="X40" i="1"/>
  <c r="W40" i="1"/>
  <c r="Y40" i="1"/>
  <c r="V48" i="1"/>
  <c r="X48" i="1"/>
  <c r="W48" i="1"/>
  <c r="Y48" i="1"/>
  <c r="X52" i="1"/>
  <c r="V55" i="1"/>
  <c r="W71" i="1"/>
  <c r="V86" i="1"/>
  <c r="Y86" i="1"/>
  <c r="W120" i="1"/>
  <c r="Y120" i="1"/>
  <c r="X120" i="1"/>
  <c r="V120" i="1"/>
  <c r="X79" i="1"/>
  <c r="Y79" i="1"/>
  <c r="W79" i="1"/>
  <c r="I295" i="1" s="1"/>
  <c r="W25" i="1"/>
  <c r="X28" i="1"/>
  <c r="Y89" i="1"/>
  <c r="X89" i="1"/>
  <c r="K296" i="1"/>
  <c r="Y131" i="1"/>
  <c r="K297" i="1" s="1"/>
  <c r="X131" i="1"/>
  <c r="V131" i="1"/>
  <c r="H297" i="1" s="1"/>
  <c r="M297" i="1" s="1"/>
  <c r="W131" i="1"/>
  <c r="X37" i="1"/>
  <c r="W37" i="1"/>
  <c r="Y37" i="1"/>
  <c r="F6" i="1"/>
  <c r="F5" i="1" s="1"/>
  <c r="W14" i="1"/>
  <c r="Y76" i="1"/>
  <c r="X76" i="1"/>
  <c r="X18" i="1"/>
  <c r="X61" i="1"/>
  <c r="Y61" i="1"/>
  <c r="W61" i="1"/>
  <c r="V98" i="1"/>
  <c r="X98" i="1"/>
  <c r="W98" i="1"/>
  <c r="Y98" i="1"/>
  <c r="Y10" i="1"/>
  <c r="F7" i="1"/>
  <c r="Y11" i="1"/>
  <c r="Y13" i="1"/>
  <c r="W15" i="1"/>
  <c r="X17" i="1"/>
  <c r="W17" i="1"/>
  <c r="Y22" i="1"/>
  <c r="Y38" i="1"/>
  <c r="X45" i="1"/>
  <c r="Y45" i="1"/>
  <c r="W45" i="1"/>
  <c r="V61" i="1"/>
  <c r="H294" i="1" s="1"/>
  <c r="Y73" i="1"/>
  <c r="X73" i="1"/>
  <c r="V82" i="1"/>
  <c r="X82" i="1"/>
  <c r="W82" i="1"/>
  <c r="Y82" i="1"/>
  <c r="X86" i="1"/>
  <c r="V89" i="1"/>
  <c r="X126" i="1"/>
  <c r="V126" i="1"/>
  <c r="W126" i="1"/>
  <c r="Y126" i="1"/>
  <c r="X113" i="1"/>
  <c r="Y134" i="1"/>
  <c r="X140" i="1"/>
  <c r="Y171" i="1"/>
  <c r="W173" i="1"/>
  <c r="Y173" i="1"/>
  <c r="Y179" i="1"/>
  <c r="W181" i="1"/>
  <c r="V181" i="1"/>
  <c r="H302" i="1"/>
  <c r="X211" i="1"/>
  <c r="W213" i="1"/>
  <c r="X213" i="1"/>
  <c r="W221" i="1"/>
  <c r="V221" i="1"/>
  <c r="Y221" i="1"/>
  <c r="W223" i="1"/>
  <c r="X223" i="1"/>
  <c r="J303" i="1" s="1"/>
  <c r="V223" i="1"/>
  <c r="X252" i="1"/>
  <c r="W252" i="1"/>
  <c r="V252" i="1"/>
  <c r="Y252" i="1"/>
  <c r="V257" i="1"/>
  <c r="Y257" i="1"/>
  <c r="X257" i="1"/>
  <c r="W257" i="1"/>
  <c r="X12" i="1"/>
  <c r="J293" i="1" s="1"/>
  <c r="X16" i="1"/>
  <c r="X20" i="1"/>
  <c r="W23" i="1"/>
  <c r="W26" i="1"/>
  <c r="Y30" i="1"/>
  <c r="X33" i="1"/>
  <c r="X36" i="1"/>
  <c r="W39" i="1"/>
  <c r="W42" i="1"/>
  <c r="X44" i="1"/>
  <c r="V53" i="1"/>
  <c r="Y57" i="1"/>
  <c r="K294" i="1" s="1"/>
  <c r="X60" i="1"/>
  <c r="V69" i="1"/>
  <c r="Y75" i="1"/>
  <c r="X78" i="1"/>
  <c r="V87" i="1"/>
  <c r="Y91" i="1"/>
  <c r="X94" i="1"/>
  <c r="V105" i="1"/>
  <c r="V112" i="1"/>
  <c r="Y116" i="1"/>
  <c r="V118" i="1"/>
  <c r="X122" i="1"/>
  <c r="W125" i="1"/>
  <c r="X130" i="1"/>
  <c r="V139" i="1"/>
  <c r="Y140" i="1"/>
  <c r="X143" i="1"/>
  <c r="Y148" i="1"/>
  <c r="K298" i="1" s="1"/>
  <c r="V150" i="1"/>
  <c r="W152" i="1"/>
  <c r="X155" i="1"/>
  <c r="Y157" i="1"/>
  <c r="V159" i="1"/>
  <c r="W167" i="1"/>
  <c r="I299" i="1" s="1"/>
  <c r="Y167" i="1"/>
  <c r="V173" i="1"/>
  <c r="W175" i="1"/>
  <c r="V175" i="1"/>
  <c r="X181" i="1"/>
  <c r="Y197" i="1"/>
  <c r="V199" i="1"/>
  <c r="I302" i="1"/>
  <c r="Y211" i="1"/>
  <c r="V213" i="1"/>
  <c r="X221" i="1"/>
  <c r="Y223" i="1"/>
  <c r="W53" i="1"/>
  <c r="W69" i="1"/>
  <c r="I294" i="1" s="1"/>
  <c r="W87" i="1"/>
  <c r="W105" i="1"/>
  <c r="X112" i="1"/>
  <c r="J296" i="1" s="1"/>
  <c r="W139" i="1"/>
  <c r="W150" i="1"/>
  <c r="I298" i="1" s="1"/>
  <c r="X199" i="1"/>
  <c r="W201" i="1"/>
  <c r="Y201" i="1"/>
  <c r="W205" i="1"/>
  <c r="X205" i="1"/>
  <c r="Y213" i="1"/>
  <c r="V253" i="1"/>
  <c r="Y253" i="1"/>
  <c r="X253" i="1"/>
  <c r="W253" i="1"/>
  <c r="Y264" i="1"/>
  <c r="W264" i="1"/>
  <c r="W161" i="1"/>
  <c r="X161" i="1"/>
  <c r="J299" i="1" s="1"/>
  <c r="Y199" i="1"/>
  <c r="X271" i="1"/>
  <c r="W271" i="1"/>
  <c r="V271" i="1"/>
  <c r="Y271" i="1"/>
  <c r="I300" i="1"/>
  <c r="X195" i="1"/>
  <c r="J301" i="1" s="1"/>
  <c r="W195" i="1"/>
  <c r="I301" i="1" s="1"/>
  <c r="W227" i="1"/>
  <c r="V227" i="1"/>
  <c r="Y227" i="1"/>
  <c r="X227" i="1"/>
  <c r="X260" i="1"/>
  <c r="W260" i="1"/>
  <c r="V260" i="1"/>
  <c r="Y260" i="1"/>
  <c r="J300" i="1"/>
  <c r="W191" i="1"/>
  <c r="X191" i="1"/>
  <c r="V195" i="1"/>
  <c r="W209" i="1"/>
  <c r="V209" i="1"/>
  <c r="K304" i="1"/>
  <c r="W231" i="1"/>
  <c r="I304" i="1" s="1"/>
  <c r="V231" i="1"/>
  <c r="Y231" i="1"/>
  <c r="W233" i="1"/>
  <c r="X233" i="1"/>
  <c r="V233" i="1"/>
  <c r="J298" i="1"/>
  <c r="V113" i="1"/>
  <c r="X128" i="1"/>
  <c r="V134" i="1"/>
  <c r="Y138" i="1"/>
  <c r="V140" i="1"/>
  <c r="X144" i="1"/>
  <c r="X149" i="1"/>
  <c r="X153" i="1"/>
  <c r="V171" i="1"/>
  <c r="Y177" i="1"/>
  <c r="V179" i="1"/>
  <c r="Y189" i="1"/>
  <c r="K300" i="1" s="1"/>
  <c r="V191" i="1"/>
  <c r="H300" i="1" s="1"/>
  <c r="M300" i="1" s="1"/>
  <c r="Y195" i="1"/>
  <c r="X209" i="1"/>
  <c r="J302" i="1" s="1"/>
  <c r="I303" i="1"/>
  <c r="X231" i="1"/>
  <c r="Y233" i="1"/>
  <c r="W237" i="1"/>
  <c r="Y237" i="1"/>
  <c r="X237" i="1"/>
  <c r="X256" i="1"/>
  <c r="W256" i="1"/>
  <c r="V256" i="1"/>
  <c r="H305" i="1" s="1"/>
  <c r="Y256" i="1"/>
  <c r="W274" i="1"/>
  <c r="V274" i="1"/>
  <c r="Y274" i="1"/>
  <c r="X274" i="1"/>
  <c r="W128" i="1"/>
  <c r="I297" i="1" s="1"/>
  <c r="V153" i="1"/>
  <c r="W30" i="1"/>
  <c r="V57" i="1"/>
  <c r="V75" i="1"/>
  <c r="H295" i="1" s="1"/>
  <c r="M295" i="1" s="1"/>
  <c r="V91" i="1"/>
  <c r="W113" i="1"/>
  <c r="I296" i="1" s="1"/>
  <c r="V116" i="1"/>
  <c r="X134" i="1"/>
  <c r="V143" i="1"/>
  <c r="V148" i="1"/>
  <c r="H298" i="1" s="1"/>
  <c r="M298" i="1" s="1"/>
  <c r="Y153" i="1"/>
  <c r="V157" i="1"/>
  <c r="X171" i="1"/>
  <c r="X179" i="1"/>
  <c r="Y191" i="1"/>
  <c r="V197" i="1"/>
  <c r="Y209" i="1"/>
  <c r="K302" i="1" s="1"/>
  <c r="V211" i="1"/>
  <c r="W217" i="1"/>
  <c r="V217" i="1"/>
  <c r="Y217" i="1"/>
  <c r="K303" i="1" s="1"/>
  <c r="W219" i="1"/>
  <c r="V219" i="1"/>
  <c r="V237" i="1"/>
  <c r="V247" i="1"/>
  <c r="Y247" i="1"/>
  <c r="X247" i="1"/>
  <c r="W239" i="1"/>
  <c r="V239" i="1"/>
  <c r="V267" i="1"/>
  <c r="X269" i="1"/>
  <c r="W269" i="1"/>
  <c r="V269" i="1"/>
  <c r="E313" i="1"/>
  <c r="E314" i="1" s="1"/>
  <c r="F314" i="1" s="1"/>
  <c r="H303" i="1"/>
  <c r="M303" i="1" s="1"/>
  <c r="X262" i="1"/>
  <c r="W262" i="1"/>
  <c r="N310" i="1"/>
  <c r="K320" i="1"/>
  <c r="N307" i="1"/>
  <c r="N320" i="1" s="1"/>
  <c r="H322" i="1"/>
  <c r="J304" i="1"/>
  <c r="N304" i="1" s="1"/>
  <c r="W266" i="1"/>
  <c r="I306" i="1" s="1"/>
  <c r="I319" i="1" s="1"/>
  <c r="V266" i="1"/>
  <c r="Y266" i="1"/>
  <c r="K306" i="1" s="1"/>
  <c r="K319" i="1" s="1"/>
  <c r="X282" i="1"/>
  <c r="W282" i="1"/>
  <c r="I309" i="1" s="1"/>
  <c r="I321" i="1" s="1"/>
  <c r="H323" i="1"/>
  <c r="M313" i="1"/>
  <c r="M323" i="1" s="1"/>
  <c r="C286" i="1" s="1"/>
  <c r="V225" i="1"/>
  <c r="H304" i="1" s="1"/>
  <c r="W235" i="1"/>
  <c r="V235" i="1"/>
  <c r="V245" i="1"/>
  <c r="W249" i="1"/>
  <c r="Y249" i="1"/>
  <c r="K305" i="1" s="1"/>
  <c r="X266" i="1"/>
  <c r="V282" i="1"/>
  <c r="M308" i="1"/>
  <c r="X280" i="1"/>
  <c r="J309" i="1" s="1"/>
  <c r="W280" i="1"/>
  <c r="V280" i="1"/>
  <c r="J323" i="1"/>
  <c r="N313" i="1"/>
  <c r="N323" i="1" s="1"/>
  <c r="J305" i="1"/>
  <c r="N305" i="1" s="1"/>
  <c r="X267" i="1"/>
  <c r="W267" i="1"/>
  <c r="N308" i="1"/>
  <c r="Y280" i="1"/>
  <c r="K309" i="1" s="1"/>
  <c r="K321" i="1" s="1"/>
  <c r="X261" i="1"/>
  <c r="X270" i="1"/>
  <c r="X281" i="1"/>
  <c r="V243" i="1"/>
  <c r="V246" i="1"/>
  <c r="Y261" i="1"/>
  <c r="Y270" i="1"/>
  <c r="V279" i="1"/>
  <c r="Y281" i="1"/>
  <c r="V284" i="1"/>
  <c r="H310" i="1" s="1"/>
  <c r="M310" i="1" s="1"/>
  <c r="A284" i="1" s="1"/>
  <c r="M311" i="1"/>
  <c r="M322" i="1" s="1"/>
  <c r="N311" i="1"/>
  <c r="N322" i="1" s="1"/>
  <c r="M293" i="1" l="1"/>
  <c r="A146" i="1"/>
  <c r="N302" i="1"/>
  <c r="A184" i="1"/>
  <c r="M294" i="1"/>
  <c r="N303" i="1"/>
  <c r="A73" i="1"/>
  <c r="N309" i="1"/>
  <c r="J321" i="1"/>
  <c r="A128" i="1"/>
  <c r="N298" i="1"/>
  <c r="C145" i="1" s="1"/>
  <c r="K299" i="1"/>
  <c r="N299" i="1" s="1"/>
  <c r="J294" i="1"/>
  <c r="N294" i="1" s="1"/>
  <c r="M304" i="1"/>
  <c r="I305" i="1"/>
  <c r="I315" i="1" s="1"/>
  <c r="H301" i="1"/>
  <c r="M301" i="1" s="1"/>
  <c r="X288" i="1"/>
  <c r="C214" i="1"/>
  <c r="A216" i="1"/>
  <c r="H309" i="1"/>
  <c r="N321" i="1"/>
  <c r="H299" i="1"/>
  <c r="M299" i="1" s="1"/>
  <c r="K293" i="1"/>
  <c r="Y288" i="1"/>
  <c r="D5" i="1"/>
  <c r="C4" i="1" s="1"/>
  <c r="N296" i="1"/>
  <c r="W288" i="1"/>
  <c r="A278" i="1"/>
  <c r="H306" i="1"/>
  <c r="J297" i="1"/>
  <c r="N297" i="1" s="1"/>
  <c r="C127" i="1" s="1"/>
  <c r="N300" i="1"/>
  <c r="C183" i="1" s="1"/>
  <c r="J295" i="1"/>
  <c r="N295" i="1" s="1"/>
  <c r="C72" i="1" s="1"/>
  <c r="H296" i="1"/>
  <c r="M296" i="1" s="1"/>
  <c r="K295" i="1"/>
  <c r="M302" i="1"/>
  <c r="J306" i="1"/>
  <c r="K301" i="1"/>
  <c r="N301" i="1" s="1"/>
  <c r="H319" i="1" l="1"/>
  <c r="M306" i="1"/>
  <c r="A157" i="1"/>
  <c r="C156" i="1"/>
  <c r="C224" i="1"/>
  <c r="A226" i="1"/>
  <c r="J315" i="1"/>
  <c r="J319" i="1"/>
  <c r="N306" i="1"/>
  <c r="N319" i="1" s="1"/>
  <c r="M309" i="1"/>
  <c r="H321" i="1"/>
  <c r="C202" i="1"/>
  <c r="A204" i="1"/>
  <c r="A112" i="1"/>
  <c r="C111" i="1"/>
  <c r="A196" i="1"/>
  <c r="C194" i="1"/>
  <c r="M305" i="1"/>
  <c r="C43" i="1"/>
  <c r="A44" i="1"/>
  <c r="M315" i="1"/>
  <c r="A10" i="1"/>
  <c r="K315" i="1"/>
  <c r="N293" i="1"/>
  <c r="N315" i="1" s="1"/>
  <c r="H315" i="1"/>
  <c r="C9" i="1" l="1"/>
  <c r="C248" i="1"/>
  <c r="A250" i="1"/>
  <c r="A280" i="1"/>
  <c r="M321" i="1"/>
  <c r="C276" i="1" s="1"/>
  <c r="M319" i="1"/>
  <c r="C265" i="1"/>
  <c r="A2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PC200672</author>
  </authors>
  <commentList>
    <comment ref="E50" authorId="0" shapeId="0" xr:uid="{575DE9E7-7DC9-4D3A-A843-BC58F17AC24D}">
      <text>
        <r>
          <rPr>
            <sz val="9"/>
            <color indexed="81"/>
            <rFont val="MS P ゴシック"/>
            <family val="3"/>
            <charset val="128"/>
          </rPr>
          <t>空欄の削除</t>
        </r>
      </text>
    </comment>
    <comment ref="E84" authorId="0" shapeId="0" xr:uid="{ADE7CCDB-7578-428B-A412-F2C50A249833}">
      <text>
        <r>
          <rPr>
            <sz val="9"/>
            <color indexed="81"/>
            <rFont val="MS P ゴシック"/>
            <family val="3"/>
            <charset val="128"/>
          </rPr>
          <t xml:space="preserve">空欄の挿入
</t>
        </r>
      </text>
    </comment>
    <comment ref="E92" authorId="0" shapeId="0" xr:uid="{A4FBA697-82CB-422D-846A-50DB1F41918D}">
      <text>
        <r>
          <rPr>
            <sz val="9"/>
            <color indexed="81"/>
            <rFont val="MS P ゴシック"/>
            <family val="3"/>
            <charset val="128"/>
          </rPr>
          <t>空欄の挿入</t>
        </r>
      </text>
    </comment>
    <comment ref="E94" authorId="0" shapeId="0" xr:uid="{26E013F9-D5BD-4A14-9E93-4F4E18C2FDE2}">
      <text>
        <r>
          <rPr>
            <sz val="9"/>
            <color indexed="81"/>
            <rFont val="MS P ゴシック"/>
            <family val="3"/>
            <charset val="128"/>
          </rPr>
          <t>空欄の挿入</t>
        </r>
      </text>
    </comment>
    <comment ref="E100" authorId="0" shapeId="0" xr:uid="{88F7D146-446B-4A28-B78E-0EFF429EDD21}">
      <text>
        <r>
          <rPr>
            <b/>
            <sz val="9"/>
            <color indexed="81"/>
            <rFont val="MS P ゴシック"/>
            <family val="3"/>
            <charset val="128"/>
          </rPr>
          <t>空欄の挿入</t>
        </r>
      </text>
    </comment>
    <comment ref="E102" authorId="0" shapeId="0" xr:uid="{164ABD9F-F896-4756-9EF2-AFF9F8F6F643}">
      <text>
        <r>
          <rPr>
            <sz val="9"/>
            <color indexed="81"/>
            <rFont val="MS P ゴシック"/>
            <family val="3"/>
            <charset val="128"/>
          </rPr>
          <t xml:space="preserve">
空欄の挿入</t>
        </r>
      </text>
    </comment>
    <comment ref="E105" authorId="0" shapeId="0" xr:uid="{FDDDC016-3B36-4F18-BAF3-733584C3AEBC}">
      <text>
        <r>
          <rPr>
            <b/>
            <sz val="9"/>
            <color indexed="81"/>
            <rFont val="MS P ゴシック"/>
            <family val="3"/>
            <charset val="128"/>
          </rPr>
          <t>空欄の挿入</t>
        </r>
      </text>
    </comment>
    <comment ref="E106" authorId="0" shapeId="0" xr:uid="{AD00CAE1-BA1E-41AF-894D-5BE00B98CB07}">
      <text>
        <r>
          <rPr>
            <b/>
            <sz val="9"/>
            <color indexed="81"/>
            <rFont val="MS P ゴシック"/>
            <family val="3"/>
            <charset val="128"/>
          </rPr>
          <t>空欄の挿入</t>
        </r>
      </text>
    </comment>
    <comment ref="E129" authorId="0" shapeId="0" xr:uid="{5D8EBB02-8E04-4244-990D-6807C478DBFC}">
      <text>
        <r>
          <rPr>
            <sz val="9"/>
            <color indexed="81"/>
            <rFont val="MS P ゴシック"/>
            <family val="3"/>
            <charset val="128"/>
          </rPr>
          <t>フォントの修正</t>
        </r>
      </text>
    </comment>
    <comment ref="E135" authorId="0" shapeId="0" xr:uid="{4FECCC20-005D-4BE4-814F-381D2F8554CB}">
      <text>
        <r>
          <rPr>
            <sz val="9"/>
            <color indexed="81"/>
            <rFont val="MS P ゴシック"/>
            <family val="3"/>
            <charset val="128"/>
          </rPr>
          <t>空欄の挿入</t>
        </r>
      </text>
    </comment>
    <comment ref="E137" authorId="0" shapeId="0" xr:uid="{68B8D3F6-AABA-45F3-8DAB-141F15EE834C}">
      <text>
        <r>
          <rPr>
            <sz val="9"/>
            <color indexed="81"/>
            <rFont val="MS P ゴシック"/>
            <family val="3"/>
            <charset val="128"/>
          </rPr>
          <t>空欄の挿入</t>
        </r>
      </text>
    </comment>
    <comment ref="B155" authorId="0" shapeId="0" xr:uid="{F5A1A995-F5FB-46DF-83D3-33BD13D2D941}">
      <text>
        <r>
          <rPr>
            <sz val="9"/>
            <color indexed="81"/>
            <rFont val="MS P ゴシック"/>
            <family val="3"/>
            <charset val="128"/>
          </rPr>
          <t>改行位置の変更</t>
        </r>
      </text>
    </comment>
    <comment ref="E155" authorId="0" shapeId="0" xr:uid="{875196D3-4393-4FD0-8CB5-3C83A7330578}">
      <text>
        <r>
          <rPr>
            <sz val="9"/>
            <color indexed="81"/>
            <rFont val="MS P ゴシック"/>
            <family val="3"/>
            <charset val="128"/>
          </rPr>
          <t>空欄の削除</t>
        </r>
      </text>
    </comment>
    <comment ref="E165" authorId="0" shapeId="0" xr:uid="{89AD54B1-D5DB-4162-9966-DFB1254BDCD9}">
      <text>
        <r>
          <rPr>
            <sz val="9"/>
            <color indexed="81"/>
            <rFont val="MS P ゴシック"/>
            <family val="3"/>
            <charset val="128"/>
          </rPr>
          <t>空欄の挿入</t>
        </r>
      </text>
    </comment>
    <comment ref="E167" authorId="0" shapeId="0" xr:uid="{6B18C605-8768-4E88-A620-2C7D357849FA}">
      <text>
        <r>
          <rPr>
            <sz val="9"/>
            <color indexed="81"/>
            <rFont val="MS P ゴシック"/>
            <family val="3"/>
            <charset val="128"/>
          </rPr>
          <t>空欄の挿入</t>
        </r>
      </text>
    </comment>
    <comment ref="E169" authorId="0" shapeId="0" xr:uid="{8534EA44-ACC6-4ABC-B9F5-51A7BB1EF685}">
      <text>
        <r>
          <rPr>
            <sz val="9"/>
            <color indexed="81"/>
            <rFont val="MS P ゴシック"/>
            <family val="3"/>
            <charset val="128"/>
          </rPr>
          <t>空欄の挿入</t>
        </r>
      </text>
    </comment>
    <comment ref="D181" authorId="0" shapeId="0" xr:uid="{74A2E964-A4D9-4EC4-B449-0B9C58E8FE8B}">
      <text>
        <r>
          <rPr>
            <sz val="9"/>
            <color indexed="81"/>
            <rFont val="MS P ゴシック"/>
            <family val="3"/>
            <charset val="128"/>
          </rPr>
          <t xml:space="preserve">
改行位置の変更</t>
        </r>
      </text>
    </comment>
    <comment ref="C193" authorId="0" shapeId="0" xr:uid="{4AB2D3FE-925A-4207-8D14-BA2E67CDE50E}">
      <text>
        <r>
          <rPr>
            <sz val="9"/>
            <color indexed="81"/>
            <rFont val="MS P ゴシック"/>
            <family val="3"/>
            <charset val="128"/>
          </rPr>
          <t>改行位置の変更</t>
        </r>
      </text>
    </comment>
    <comment ref="E209" authorId="0" shapeId="0" xr:uid="{1E9C467F-22F7-47D0-BBF8-C7A8E04088C6}">
      <text>
        <r>
          <rPr>
            <sz val="9"/>
            <color indexed="81"/>
            <rFont val="MS P ゴシック"/>
            <family val="3"/>
            <charset val="128"/>
          </rPr>
          <t>空欄の挿入</t>
        </r>
      </text>
    </comment>
    <comment ref="E211" authorId="0" shapeId="0" xr:uid="{B63863A3-0E4D-4E2B-A702-CF2D7D42EB3C}">
      <text>
        <r>
          <rPr>
            <sz val="9"/>
            <color indexed="81"/>
            <rFont val="MS P ゴシック"/>
            <family val="3"/>
            <charset val="128"/>
          </rPr>
          <t>空欄の挿入</t>
        </r>
      </text>
    </comment>
    <comment ref="I235" authorId="1" shapeId="0" xr:uid="{435E85E8-6FA9-4840-9032-3FD40BA6FA20}">
      <text>
        <r>
          <rPr>
            <b/>
            <sz val="9"/>
            <color indexed="81"/>
            <rFont val="MS P ゴシック"/>
            <family val="3"/>
            <charset val="128"/>
          </rPr>
          <t>H31～</t>
        </r>
        <r>
          <rPr>
            <sz val="9"/>
            <color indexed="81"/>
            <rFont val="MS P ゴシック"/>
            <family val="3"/>
            <charset val="128"/>
          </rPr>
          <t xml:space="preserve">
</t>
        </r>
      </text>
    </comment>
    <comment ref="E238" authorId="0" shapeId="0" xr:uid="{1AFB08F4-2448-4F83-896E-14BD291BE523}">
      <text>
        <r>
          <rPr>
            <sz val="9"/>
            <color indexed="81"/>
            <rFont val="MS P ゴシック"/>
            <family val="3"/>
            <charset val="128"/>
          </rPr>
          <t>空欄の挿入</t>
        </r>
      </text>
    </comment>
    <comment ref="E242" authorId="0" shapeId="0" xr:uid="{18147EB8-A317-4247-91E7-5BADF6BB9EA1}">
      <text>
        <r>
          <rPr>
            <sz val="9"/>
            <color indexed="81"/>
            <rFont val="MS P ゴシック"/>
            <family val="3"/>
            <charset val="128"/>
          </rPr>
          <t>空欄の挿入</t>
        </r>
      </text>
    </comment>
    <comment ref="E271" authorId="0" shapeId="0" xr:uid="{CB272FC4-B5D9-43E4-97DA-A190BD819155}">
      <text>
        <r>
          <rPr>
            <sz val="9"/>
            <color indexed="81"/>
            <rFont val="MS P ゴシック"/>
            <family val="3"/>
            <charset val="128"/>
          </rPr>
          <t>空欄の挿入</t>
        </r>
      </text>
    </comment>
  </commentList>
</comments>
</file>

<file path=xl/sharedStrings.xml><?xml version="1.0" encoding="utf-8"?>
<sst xmlns="http://schemas.openxmlformats.org/spreadsheetml/2006/main" count="3612" uniqueCount="1987">
  <si>
    <t xml:space="preserve"> (13) 保育所</t>
    <rPh sb="6" eb="9">
      <t>ホイクショ</t>
    </rPh>
    <phoneticPr fontId="3"/>
  </si>
  <si>
    <t>施設数</t>
    <rPh sb="0" eb="2">
      <t>シセツ</t>
    </rPh>
    <rPh sb="2" eb="3">
      <t>スウ</t>
    </rPh>
    <phoneticPr fontId="3"/>
  </si>
  <si>
    <t>定員</t>
    <rPh sb="0" eb="2">
      <t>テイイン</t>
    </rPh>
    <phoneticPr fontId="3"/>
  </si>
  <si>
    <t>（公立）</t>
    <rPh sb="1" eb="3">
      <t>コウリツ</t>
    </rPh>
    <phoneticPr fontId="3"/>
  </si>
  <si>
    <t>（私立）</t>
    <rPh sb="1" eb="3">
      <t>シリツ</t>
    </rPh>
    <phoneticPr fontId="3"/>
  </si>
  <si>
    <t>施設名</t>
    <rPh sb="0" eb="2">
      <t>シセツ</t>
    </rPh>
    <rPh sb="2" eb="3">
      <t>メイ</t>
    </rPh>
    <phoneticPr fontId="3"/>
  </si>
  <si>
    <t>設置者</t>
    <rPh sb="0" eb="2">
      <t>セッチ</t>
    </rPh>
    <rPh sb="2" eb="3">
      <t>シャ</t>
    </rPh>
    <phoneticPr fontId="3"/>
  </si>
  <si>
    <t>経営者
（理事長）</t>
    <rPh sb="0" eb="3">
      <t>ケイエイシャ</t>
    </rPh>
    <rPh sb="5" eb="8">
      <t>リジチョウ</t>
    </rPh>
    <phoneticPr fontId="3"/>
  </si>
  <si>
    <t>施設長</t>
    <rPh sb="0" eb="2">
      <t>シセツ</t>
    </rPh>
    <rPh sb="2" eb="3">
      <t>チョウ</t>
    </rPh>
    <phoneticPr fontId="3"/>
  </si>
  <si>
    <t>所在地</t>
    <rPh sb="0" eb="3">
      <t>ショザイチ</t>
    </rPh>
    <phoneticPr fontId="3"/>
  </si>
  <si>
    <t>郵便
番号</t>
    <rPh sb="0" eb="2">
      <t>ユウビン</t>
    </rPh>
    <rPh sb="3" eb="5">
      <t>バンゴウ</t>
    </rPh>
    <phoneticPr fontId="3"/>
  </si>
  <si>
    <t>開設年月日</t>
    <rPh sb="0" eb="2">
      <t>カイセツ</t>
    </rPh>
    <rPh sb="2" eb="5">
      <t>ネンガッピ</t>
    </rPh>
    <phoneticPr fontId="3"/>
  </si>
  <si>
    <t>電話番号</t>
    <rPh sb="0" eb="2">
      <t>デンワ</t>
    </rPh>
    <rPh sb="2" eb="4">
      <t>バンゴウ</t>
    </rPh>
    <phoneticPr fontId="3"/>
  </si>
  <si>
    <t>備考</t>
    <rPh sb="0" eb="2">
      <t>ビコウ</t>
    </rPh>
    <phoneticPr fontId="3"/>
  </si>
  <si>
    <t>分類略称</t>
    <rPh sb="0" eb="2">
      <t>ブンルイ</t>
    </rPh>
    <rPh sb="2" eb="4">
      <t>リャクショウ</t>
    </rPh>
    <phoneticPr fontId="3"/>
  </si>
  <si>
    <t>市町コード</t>
    <rPh sb="0" eb="2">
      <t>シチョウ</t>
    </rPh>
    <phoneticPr fontId="3"/>
  </si>
  <si>
    <t>市町名</t>
    <rPh sb="0" eb="2">
      <t>シチョウ</t>
    </rPh>
    <rPh sb="2" eb="3">
      <t>メイ</t>
    </rPh>
    <phoneticPr fontId="3"/>
  </si>
  <si>
    <t>住所（大字・町名以下）</t>
    <rPh sb="0" eb="2">
      <t>ジュウショ</t>
    </rPh>
    <rPh sb="3" eb="5">
      <t>オオアザ</t>
    </rPh>
    <rPh sb="6" eb="8">
      <t>チョウメイ</t>
    </rPh>
    <rPh sb="8" eb="10">
      <t>イカ</t>
    </rPh>
    <phoneticPr fontId="3"/>
  </si>
  <si>
    <t>施設カナ名</t>
    <rPh sb="0" eb="2">
      <t>シセツ</t>
    </rPh>
    <rPh sb="4" eb="5">
      <t>メイ</t>
    </rPh>
    <phoneticPr fontId="3"/>
  </si>
  <si>
    <t>設置者区分</t>
    <rPh sb="0" eb="2">
      <t>セッチ</t>
    </rPh>
    <rPh sb="2" eb="3">
      <t>シャ</t>
    </rPh>
    <rPh sb="3" eb="5">
      <t>クブン</t>
    </rPh>
    <phoneticPr fontId="3"/>
  </si>
  <si>
    <t>設置主体別内訳</t>
    <rPh sb="0" eb="2">
      <t>セッチ</t>
    </rPh>
    <rPh sb="2" eb="4">
      <t>シュタイ</t>
    </rPh>
    <rPh sb="4" eb="5">
      <t>ベツ</t>
    </rPh>
    <rPh sb="5" eb="7">
      <t>ウチワケ</t>
    </rPh>
    <phoneticPr fontId="3"/>
  </si>
  <si>
    <t>公立</t>
    <rPh sb="0" eb="2">
      <t>コウリツ</t>
    </rPh>
    <phoneticPr fontId="3"/>
  </si>
  <si>
    <t>私立</t>
    <rPh sb="0" eb="2">
      <t>シリツ</t>
    </rPh>
    <phoneticPr fontId="3"/>
  </si>
  <si>
    <t>下関市</t>
    <rPh sb="0" eb="3">
      <t>シモノセキシ</t>
    </rPh>
    <phoneticPr fontId="3"/>
  </si>
  <si>
    <t>下関市立
彦島第一保育園</t>
    <phoneticPr fontId="3"/>
  </si>
  <si>
    <t>下関市</t>
  </si>
  <si>
    <t>田丸　雅子</t>
    <rPh sb="0" eb="2">
      <t>タマル</t>
    </rPh>
    <rPh sb="3" eb="5">
      <t>マサコ</t>
    </rPh>
    <phoneticPr fontId="9"/>
  </si>
  <si>
    <t>750-0087</t>
  </si>
  <si>
    <t>083-
266-3076</t>
  </si>
  <si>
    <t/>
  </si>
  <si>
    <t>保育所</t>
  </si>
  <si>
    <t>35201</t>
  </si>
  <si>
    <t>彦島福浦町2丁目17-1</t>
  </si>
  <si>
    <t>ｼﾓﾉｾｷｼﾘﾂﾋｺｼﾏﾀﾞｲｲﾁﾎｲｸｴﾝ</t>
  </si>
  <si>
    <t>市町</t>
    <rPh sb="0" eb="2">
      <t>シチョウ</t>
    </rPh>
    <phoneticPr fontId="3"/>
  </si>
  <si>
    <t>下関市立
吉見保育園</t>
    <phoneticPr fontId="3"/>
  </si>
  <si>
    <t>中村昌子</t>
    <rPh sb="0" eb="2">
      <t>ナカムラ</t>
    </rPh>
    <rPh sb="2" eb="4">
      <t>マサコ</t>
    </rPh>
    <phoneticPr fontId="3"/>
  </si>
  <si>
    <t>759-6531</t>
  </si>
  <si>
    <t>083-
286-2227</t>
  </si>
  <si>
    <t>吉見本町1丁目16-1</t>
  </si>
  <si>
    <t>ｼﾓﾉｾｷｼﾘﾂﾖｼﾐﾎｲｸｴﾝ</t>
  </si>
  <si>
    <t>下関市立
長府第二保育園</t>
    <phoneticPr fontId="3"/>
  </si>
  <si>
    <t>來見田由紀恵</t>
    <phoneticPr fontId="3"/>
  </si>
  <si>
    <t>752-0944</t>
  </si>
  <si>
    <t>083-
245-0044</t>
  </si>
  <si>
    <t>長府中六波町12-26</t>
  </si>
  <si>
    <t>ｼﾓﾉｾｷｼﾘﾂﾁｮｳﾌﾀﾞｲﾆﾎｲｸｴﾝ</t>
  </si>
  <si>
    <t>下関市立
長府第三保育園</t>
    <phoneticPr fontId="3"/>
  </si>
  <si>
    <t>家田史子</t>
    <phoneticPr fontId="3"/>
  </si>
  <si>
    <t>752-0933</t>
  </si>
  <si>
    <t>083-
248-0152</t>
  </si>
  <si>
    <t>長府松小田本町1-38</t>
  </si>
  <si>
    <t>ｼﾓﾉｾｷｼﾘﾂﾁｮｳﾌﾀﾞｲｻﾝﾎｲｸｴﾝ</t>
  </si>
  <si>
    <t>下関市立
名池保育園</t>
    <phoneticPr fontId="3"/>
  </si>
  <si>
    <t>松原和歌子</t>
    <rPh sb="0" eb="2">
      <t>マツバラ</t>
    </rPh>
    <phoneticPr fontId="9"/>
  </si>
  <si>
    <t>750-0011</t>
  </si>
  <si>
    <t>083-
231-2823</t>
  </si>
  <si>
    <t>名池町10-2</t>
  </si>
  <si>
    <t>ｼﾓﾉｾｷｼﾘﾂﾒｲﾁﾎｲｸｴﾝ</t>
  </si>
  <si>
    <t>下関市立
双葉保育園</t>
    <rPh sb="0" eb="2">
      <t>シモノセキ</t>
    </rPh>
    <rPh sb="2" eb="4">
      <t>シリツ</t>
    </rPh>
    <rPh sb="9" eb="10">
      <t>エン</t>
    </rPh>
    <phoneticPr fontId="3"/>
  </si>
  <si>
    <t>河田洋子</t>
    <rPh sb="0" eb="2">
      <t>カワタ</t>
    </rPh>
    <rPh sb="2" eb="4">
      <t>ヨウコ</t>
    </rPh>
    <phoneticPr fontId="3"/>
  </si>
  <si>
    <t>759-6303</t>
  </si>
  <si>
    <t>083-
776-0202</t>
  </si>
  <si>
    <t>豊浦町大字宇賀字川嶋12984-1</t>
    <rPh sb="0" eb="3">
      <t>トヨウラチョウ</t>
    </rPh>
    <rPh sb="7" eb="8">
      <t>アザ</t>
    </rPh>
    <rPh sb="9" eb="10">
      <t>シマ</t>
    </rPh>
    <phoneticPr fontId="3"/>
  </si>
  <si>
    <t>ｼﾓﾉｾｷｼﾘﾂﾌﾀﾊﾞﾎｲｸｴﾝ</t>
  </si>
  <si>
    <t>下関市立
長府第四保育園</t>
    <phoneticPr fontId="3"/>
  </si>
  <si>
    <t>宗貞　清子</t>
    <rPh sb="0" eb="2">
      <t>ムネサダ</t>
    </rPh>
    <rPh sb="3" eb="5">
      <t>キヨコ</t>
    </rPh>
    <phoneticPr fontId="3"/>
  </si>
  <si>
    <t>752-0955</t>
  </si>
  <si>
    <t>083-
246-3360</t>
  </si>
  <si>
    <t>長府八幡町1-1</t>
  </si>
  <si>
    <t>ｼﾓﾉｾｷｼﾘﾂﾁｮｳﾌﾀﾞｲﾖﾝﾎｲｸｴﾝ</t>
  </si>
  <si>
    <t>下関市立
幸町保育園</t>
    <phoneticPr fontId="3"/>
  </si>
  <si>
    <t>池田佳代</t>
    <rPh sb="0" eb="2">
      <t>イケダ</t>
    </rPh>
    <rPh sb="2" eb="4">
      <t>カヨ</t>
    </rPh>
    <phoneticPr fontId="9"/>
  </si>
  <si>
    <t>750-0001</t>
  </si>
  <si>
    <t>083-
232-2036</t>
  </si>
  <si>
    <t>幸町18-6</t>
  </si>
  <si>
    <t>ｼﾓﾉｾｷｼﾘﾂｻｲﾜｲﾏﾁﾎｲｸｴﾝ</t>
  </si>
  <si>
    <t>下関市立
幡生保育園</t>
    <phoneticPr fontId="3"/>
  </si>
  <si>
    <t>森永香</t>
    <rPh sb="0" eb="2">
      <t>モリナガ</t>
    </rPh>
    <rPh sb="2" eb="3">
      <t>コウ</t>
    </rPh>
    <phoneticPr fontId="9"/>
  </si>
  <si>
    <t>751-0829</t>
  </si>
  <si>
    <t>083-
253-5656</t>
  </si>
  <si>
    <t>幡生宮の下町25-13</t>
  </si>
  <si>
    <t>ｼﾓﾉｾｷｼﾘﾂﾊﾀﾌﾞﾎｲｸｴﾝ</t>
  </si>
  <si>
    <t>専立寺保育園</t>
  </si>
  <si>
    <t>社会福祉法人
専立寺保育園</t>
    <phoneticPr fontId="3"/>
  </si>
  <si>
    <t>社会福祉法人
専立寺保育園
(志満眞知子)</t>
    <rPh sb="19" eb="20">
      <t>コ</t>
    </rPh>
    <phoneticPr fontId="3"/>
  </si>
  <si>
    <t>志満眞知子</t>
  </si>
  <si>
    <t>750-0074</t>
  </si>
  <si>
    <t>083-
266-4843</t>
  </si>
  <si>
    <t>彦島本村町5丁目9-26</t>
  </si>
  <si>
    <t>ｾﾝﾘｭｳｼﾞﾎｲｸｴﾝ</t>
  </si>
  <si>
    <t>社会福祉法人</t>
    <rPh sb="0" eb="2">
      <t>シャカイ</t>
    </rPh>
    <rPh sb="2" eb="4">
      <t>フクシ</t>
    </rPh>
    <rPh sb="4" eb="6">
      <t>ホウジン</t>
    </rPh>
    <phoneticPr fontId="3"/>
  </si>
  <si>
    <t>慈光保育園</t>
  </si>
  <si>
    <t>社会福祉法人
慈光保育園</t>
    <phoneticPr fontId="3"/>
  </si>
  <si>
    <t>社会福祉法人
慈光保育園
（藤岡勝彦）</t>
    <phoneticPr fontId="3"/>
  </si>
  <si>
    <t>藤岡勝彦</t>
    <rPh sb="0" eb="2">
      <t>フジオカ</t>
    </rPh>
    <rPh sb="2" eb="4">
      <t>カツヒコ</t>
    </rPh>
    <phoneticPr fontId="3"/>
  </si>
  <si>
    <t>750-0065</t>
  </si>
  <si>
    <t>083-
231-2970</t>
  </si>
  <si>
    <t>伊崎町1丁目11-16</t>
  </si>
  <si>
    <t>ｼﾞｺｳﾎｲｸｴﾝ</t>
  </si>
  <si>
    <t>すみれ保育園</t>
  </si>
  <si>
    <t>社会福祉法人
前田町振興協会</t>
    <phoneticPr fontId="3"/>
  </si>
  <si>
    <t>社会福祉法人
前田町振興協会
(井上　裕幸)</t>
    <rPh sb="16" eb="18">
      <t>イノウエ</t>
    </rPh>
    <rPh sb="19" eb="21">
      <t>ヒロユキ</t>
    </rPh>
    <phoneticPr fontId="3"/>
  </si>
  <si>
    <t>武繁　鉄之</t>
    <rPh sb="0" eb="2">
      <t>タケシゲ</t>
    </rPh>
    <rPh sb="3" eb="4">
      <t>テツ</t>
    </rPh>
    <rPh sb="4" eb="5">
      <t>ユキ</t>
    </rPh>
    <phoneticPr fontId="3"/>
  </si>
  <si>
    <t>752-0997</t>
  </si>
  <si>
    <t>083-
223-3574</t>
  </si>
  <si>
    <t>前田1丁目9-1</t>
  </si>
  <si>
    <t>ｽﾐﾚﾎｲｸｴﾝ</t>
  </si>
  <si>
    <t>安楽保育園</t>
  </si>
  <si>
    <t>社会福祉法人
安楽会</t>
    <phoneticPr fontId="3"/>
  </si>
  <si>
    <t>社会福祉法人
安楽会
(谷　涼雄)</t>
    <rPh sb="14" eb="15">
      <t>リョウ</t>
    </rPh>
    <rPh sb="15" eb="16">
      <t>ユウ</t>
    </rPh>
    <phoneticPr fontId="3"/>
  </si>
  <si>
    <t>谷仁雄</t>
    <rPh sb="1" eb="2">
      <t>ジン</t>
    </rPh>
    <rPh sb="2" eb="3">
      <t>オス</t>
    </rPh>
    <phoneticPr fontId="3"/>
  </si>
  <si>
    <t>759-6302</t>
  </si>
  <si>
    <t>083-
774-0880</t>
  </si>
  <si>
    <t>豊浦町大字小串字向山502番2</t>
    <rPh sb="0" eb="3">
      <t>トヨウラチョウ</t>
    </rPh>
    <phoneticPr fontId="3"/>
  </si>
  <si>
    <t>ｱﾝﾗｸﾎｲｸｴﾝ</t>
  </si>
  <si>
    <t>みどり保育園</t>
  </si>
  <si>
    <t>橘利行</t>
    <phoneticPr fontId="3"/>
  </si>
  <si>
    <t>751-0849</t>
  </si>
  <si>
    <t>083-
253-4509</t>
  </si>
  <si>
    <t>綾羅木本町6丁目19-19</t>
  </si>
  <si>
    <t>ﾐﾄﾞﾘﾎｲｸｴﾝ</t>
  </si>
  <si>
    <t>個人</t>
    <rPh sb="0" eb="2">
      <t>コジン</t>
    </rPh>
    <phoneticPr fontId="3"/>
  </si>
  <si>
    <t>清和保育園</t>
  </si>
  <si>
    <t>社会福祉法人
清和保育園</t>
    <phoneticPr fontId="3"/>
  </si>
  <si>
    <t>社会福祉法人
清和保育園
(伊原宗信)</t>
    <phoneticPr fontId="3"/>
  </si>
  <si>
    <t>伊原宗信</t>
  </si>
  <si>
    <t>751-0875</t>
  </si>
  <si>
    <t>083-
256-2533</t>
  </si>
  <si>
    <t>秋根本町2-8-10</t>
  </si>
  <si>
    <t>ｾｲﾜﾎｲｸｴﾝ</t>
  </si>
  <si>
    <t>和光保育園</t>
  </si>
  <si>
    <t>宗教法人
了圓寺</t>
    <phoneticPr fontId="3"/>
  </si>
  <si>
    <t>宗教法人
了圓寺
(丘  美弥)</t>
    <rPh sb="0" eb="2">
      <t>シュウキョウ</t>
    </rPh>
    <rPh sb="2" eb="4">
      <t>ホウジン</t>
    </rPh>
    <rPh sb="5" eb="6">
      <t>リョウ</t>
    </rPh>
    <rPh sb="6" eb="7">
      <t>エン</t>
    </rPh>
    <rPh sb="7" eb="8">
      <t>ジ</t>
    </rPh>
    <phoneticPr fontId="3"/>
  </si>
  <si>
    <t>丘美弥</t>
    <rPh sb="1" eb="3">
      <t>ミヤ</t>
    </rPh>
    <phoneticPr fontId="9"/>
  </si>
  <si>
    <t>750-0053</t>
  </si>
  <si>
    <t>083-
222-0783</t>
  </si>
  <si>
    <t>大平町10-20</t>
  </si>
  <si>
    <t>ﾜｺｳﾎｲｸｴﾝ</t>
  </si>
  <si>
    <t>その他法人</t>
    <rPh sb="2" eb="3">
      <t>タ</t>
    </rPh>
    <rPh sb="3" eb="5">
      <t>ホウジン</t>
    </rPh>
    <phoneticPr fontId="3"/>
  </si>
  <si>
    <t>東光保育園</t>
  </si>
  <si>
    <t>社会福祉法人
どっか・すっか</t>
    <rPh sb="0" eb="6">
      <t>シャカイフク</t>
    </rPh>
    <phoneticPr fontId="3"/>
  </si>
  <si>
    <t>渡辺　豊</t>
    <rPh sb="0" eb="2">
      <t>ワタナベ</t>
    </rPh>
    <rPh sb="3" eb="4">
      <t>ユタカ</t>
    </rPh>
    <phoneticPr fontId="3"/>
  </si>
  <si>
    <t>渡辺久世</t>
  </si>
  <si>
    <t>750-0007</t>
  </si>
  <si>
    <t>083-
223-7330</t>
  </si>
  <si>
    <t>赤間町3-12</t>
  </si>
  <si>
    <t>ﾄｳｺｳﾎｲｸｴﾝ</t>
  </si>
  <si>
    <t>王司保育園</t>
  </si>
  <si>
    <t>社会福祉法人
剛美会</t>
    <phoneticPr fontId="3"/>
  </si>
  <si>
    <t>社会福祉法人
剛美会
(後根晴夫)</t>
    <rPh sb="14" eb="16">
      <t>ハルオ</t>
    </rPh>
    <phoneticPr fontId="3"/>
  </si>
  <si>
    <t>竹永弘枝</t>
    <rPh sb="0" eb="2">
      <t>タケナガ</t>
    </rPh>
    <rPh sb="2" eb="3">
      <t>ヒロシ</t>
    </rPh>
    <rPh sb="3" eb="4">
      <t>エダ</t>
    </rPh>
    <phoneticPr fontId="3"/>
  </si>
  <si>
    <t>752-0916</t>
  </si>
  <si>
    <t>083-
248-0720</t>
  </si>
  <si>
    <t>王司上町2丁目8-13</t>
  </si>
  <si>
    <t>ｵｳｼﾞﾎｲｸｴﾝ</t>
  </si>
  <si>
    <t>鏡山保育園</t>
  </si>
  <si>
    <t>東　　好子</t>
    <phoneticPr fontId="3"/>
  </si>
  <si>
    <t>東　好子</t>
    <phoneticPr fontId="3"/>
  </si>
  <si>
    <t>東好子</t>
  </si>
  <si>
    <t>752-0957</t>
  </si>
  <si>
    <t>083-
246-0530</t>
  </si>
  <si>
    <t>長府印内町7-11</t>
  </si>
  <si>
    <t>ｶｶﾞﾐﾔﾏﾎｲｸｴﾝ</t>
  </si>
  <si>
    <t>ひまわり保育園</t>
  </si>
  <si>
    <t>宗教法人
法正院</t>
    <phoneticPr fontId="3"/>
  </si>
  <si>
    <t>宗教法人
法正院
(山本一道)</t>
    <rPh sb="12" eb="14">
      <t>カズミチ</t>
    </rPh>
    <phoneticPr fontId="3"/>
  </si>
  <si>
    <t>山本一道</t>
    <rPh sb="2" eb="4">
      <t>カズミチ</t>
    </rPh>
    <phoneticPr fontId="3"/>
  </si>
  <si>
    <t>750-0029</t>
  </si>
  <si>
    <t>083-
222-2120</t>
  </si>
  <si>
    <t>長崎町1丁目1-4</t>
  </si>
  <si>
    <t>ﾋﾏﾜﾘﾎｲｸｴﾝ</t>
  </si>
  <si>
    <t>みのり保育園</t>
  </si>
  <si>
    <t>廣瀬祥文</t>
    <rPh sb="0" eb="1">
      <t>ヒロシ</t>
    </rPh>
    <rPh sb="1" eb="2">
      <t>セ</t>
    </rPh>
    <rPh sb="2" eb="4">
      <t>ショウブン</t>
    </rPh>
    <phoneticPr fontId="3"/>
  </si>
  <si>
    <t>751-0841</t>
  </si>
  <si>
    <t>083-
252-2295</t>
  </si>
  <si>
    <t>垢田町3丁目11-41</t>
  </si>
  <si>
    <t>ﾐﾉﾘﾎｲｸｴﾝ</t>
  </si>
  <si>
    <t>みそら保育園</t>
  </si>
  <si>
    <t>社会福祉法人
みそら保育園</t>
    <phoneticPr fontId="3"/>
  </si>
  <si>
    <t>社会福祉法人
みそら保育園
(中島光一)</t>
    <rPh sb="15" eb="17">
      <t>ナカシマ</t>
    </rPh>
    <rPh sb="17" eb="19">
      <t>コウイチ</t>
    </rPh>
    <phoneticPr fontId="3"/>
  </si>
  <si>
    <t>中島亜季</t>
    <rPh sb="0" eb="2">
      <t>ナカシマ</t>
    </rPh>
    <rPh sb="2" eb="4">
      <t>アキ</t>
    </rPh>
    <phoneticPr fontId="9"/>
  </si>
  <si>
    <t>759-6603</t>
  </si>
  <si>
    <t>083-
258-0239</t>
  </si>
  <si>
    <t>安岡町4-7-58</t>
    <rPh sb="0" eb="3">
      <t>ヤスオカチョウ</t>
    </rPh>
    <phoneticPr fontId="3"/>
  </si>
  <si>
    <t>ﾐｿﾗﾎｲｸｴﾝ</t>
  </si>
  <si>
    <t>木の実保育園</t>
  </si>
  <si>
    <t>社会福祉法人
木の実保育園</t>
    <phoneticPr fontId="3"/>
  </si>
  <si>
    <t>社会福祉法人
木の実保育園
(大舘アサ)</t>
    <phoneticPr fontId="3"/>
  </si>
  <si>
    <t>稲永祐二</t>
  </si>
  <si>
    <t>751-0859</t>
  </si>
  <si>
    <t>083-
252-4065</t>
  </si>
  <si>
    <t>川中本町1番19号</t>
    <phoneticPr fontId="3"/>
  </si>
  <si>
    <t>ｷﾉﾐﾎｲｸｴﾝ</t>
  </si>
  <si>
    <t>ひえだ保育園</t>
  </si>
  <si>
    <t>社会福祉法人
稗田福祉会</t>
    <phoneticPr fontId="3"/>
  </si>
  <si>
    <t>社会福祉法人
稗田福祉会
(黒木雅裕)</t>
    <phoneticPr fontId="3"/>
  </si>
  <si>
    <t>黒木芙蓉子</t>
    <rPh sb="0" eb="2">
      <t>クロキ</t>
    </rPh>
    <rPh sb="2" eb="5">
      <t>フヨコ</t>
    </rPh>
    <phoneticPr fontId="9"/>
  </si>
  <si>
    <t>751-0856</t>
  </si>
  <si>
    <t>083-
253-0766</t>
  </si>
  <si>
    <t>稗田中町8-1</t>
  </si>
  <si>
    <t>ﾋｴﾀﾞﾎｲｸｴﾝ</t>
  </si>
  <si>
    <t>のあ保育園</t>
  </si>
  <si>
    <t>社会福祉法人
きずな</t>
    <phoneticPr fontId="3"/>
  </si>
  <si>
    <t>社会福祉法人
きずな
(田中和夫)</t>
    <phoneticPr fontId="3"/>
  </si>
  <si>
    <t>田中浩二</t>
    <phoneticPr fontId="3"/>
  </si>
  <si>
    <t>751-0833</t>
  </si>
  <si>
    <t>083-
252-3056</t>
  </si>
  <si>
    <t>武久町2丁目70-10</t>
  </si>
  <si>
    <t>ﾉｱﾎｲｸｴﾝ</t>
  </si>
  <si>
    <t>いずみ保育園</t>
  </si>
  <si>
    <t>社会福祉法人
いずみ保育園</t>
    <phoneticPr fontId="3"/>
  </si>
  <si>
    <t>社会福祉法人
いずみ保育園
(井上龍秀)</t>
    <rPh sb="17" eb="18">
      <t>リュウ</t>
    </rPh>
    <rPh sb="18" eb="19">
      <t>ヒデ</t>
    </rPh>
    <phoneticPr fontId="3"/>
  </si>
  <si>
    <t>井上龍秀</t>
    <rPh sb="2" eb="3">
      <t>リュウ</t>
    </rPh>
    <rPh sb="3" eb="4">
      <t>ヒデ</t>
    </rPh>
    <phoneticPr fontId="9"/>
  </si>
  <si>
    <t>751-0802</t>
  </si>
  <si>
    <t>083-
256-0955</t>
  </si>
  <si>
    <t>勝谷新町3-7-9</t>
  </si>
  <si>
    <t>ｲｽﾞﾐﾎｲｸｴﾝ</t>
  </si>
  <si>
    <t>清末保育園</t>
  </si>
  <si>
    <t>社会福祉法人
清末保育園</t>
    <phoneticPr fontId="3"/>
  </si>
  <si>
    <t>社会福祉法人
清末保育園
(関　敬子)</t>
    <rPh sb="14" eb="15">
      <t>セキ</t>
    </rPh>
    <rPh sb="16" eb="18">
      <t>ケイコ</t>
    </rPh>
    <phoneticPr fontId="3"/>
  </si>
  <si>
    <t>廣野　郁子</t>
    <rPh sb="0" eb="2">
      <t>ヒロノ</t>
    </rPh>
    <rPh sb="3" eb="5">
      <t>イクコ</t>
    </rPh>
    <phoneticPr fontId="3"/>
  </si>
  <si>
    <t>750-1155</t>
  </si>
  <si>
    <t>083-
282-0288</t>
  </si>
  <si>
    <t>清末中町1丁目5番1号</t>
    <phoneticPr fontId="3"/>
  </si>
  <si>
    <t>ｷﾖｽｴﾎｲｸｴﾝ</t>
  </si>
  <si>
    <t>新生保育園</t>
  </si>
  <si>
    <t>社会福祉法人
新生園</t>
    <phoneticPr fontId="3"/>
  </si>
  <si>
    <t>社会福祉法人
新生園
(古田健一郎)</t>
    <rPh sb="14" eb="17">
      <t>ケンイチロウ</t>
    </rPh>
    <phoneticPr fontId="3"/>
  </si>
  <si>
    <t>古田健一郎</t>
    <rPh sb="0" eb="2">
      <t>フルタ</t>
    </rPh>
    <rPh sb="2" eb="5">
      <t>ケンイチロウ</t>
    </rPh>
    <phoneticPr fontId="3"/>
  </si>
  <si>
    <t>752-0905</t>
  </si>
  <si>
    <t>083-
248-0512</t>
  </si>
  <si>
    <t>西観音町1-5</t>
  </si>
  <si>
    <t>ｼﾝｾｲﾎｲｸｴﾝ</t>
  </si>
  <si>
    <t>勝山保育園</t>
  </si>
  <si>
    <t>社会福祉法人
勝山園</t>
    <phoneticPr fontId="3"/>
  </si>
  <si>
    <t>社会福祉法人
勝山園
(中川貞代)</t>
    <phoneticPr fontId="3"/>
  </si>
  <si>
    <t>中川浩一</t>
    <phoneticPr fontId="3"/>
  </si>
  <si>
    <t>751-0874</t>
  </si>
  <si>
    <t>083-
256-6888</t>
  </si>
  <si>
    <t>秋根新町12-12</t>
  </si>
  <si>
    <t>ｶﾂﾔﾏﾎｲｸｴﾝ</t>
  </si>
  <si>
    <t>二葉保育園</t>
  </si>
  <si>
    <t>社会福祉法人
浄光会</t>
    <phoneticPr fontId="3"/>
  </si>
  <si>
    <t>社会福祉法人
浄光会
(新　晃眞)</t>
    <rPh sb="14" eb="15">
      <t>コウ</t>
    </rPh>
    <rPh sb="15" eb="16">
      <t>シン</t>
    </rPh>
    <phoneticPr fontId="3"/>
  </si>
  <si>
    <t>新晃眞</t>
    <rPh sb="0" eb="1">
      <t>アラタ</t>
    </rPh>
    <rPh sb="1" eb="2">
      <t>アキラ</t>
    </rPh>
    <rPh sb="2" eb="3">
      <t>マ</t>
    </rPh>
    <phoneticPr fontId="9"/>
  </si>
  <si>
    <t>759-6534</t>
  </si>
  <si>
    <t>083-
286-2003</t>
  </si>
  <si>
    <t>大字永田郷1790</t>
  </si>
  <si>
    <t>ﾌﾀﾊﾞﾎｲｸｴﾝ</t>
  </si>
  <si>
    <t>しょうや保育園</t>
  </si>
  <si>
    <t>社会福祉法人
法輪会</t>
    <phoneticPr fontId="3"/>
  </si>
  <si>
    <t>社会福祉法人
法輪会
(渡邉宗演)</t>
    <rPh sb="12" eb="14">
      <t>ワタナベ</t>
    </rPh>
    <phoneticPr fontId="3"/>
  </si>
  <si>
    <t>渡邉宗演</t>
    <rPh sb="0" eb="2">
      <t>ワタナベ</t>
    </rPh>
    <phoneticPr fontId="9"/>
  </si>
  <si>
    <t>751-0801</t>
  </si>
  <si>
    <t>083-
256-2431</t>
  </si>
  <si>
    <t>大字勝谷879-6</t>
  </si>
  <si>
    <t>ｼｮｳﾔﾎｲｸｴﾝ</t>
  </si>
  <si>
    <t>弥生保育園</t>
  </si>
  <si>
    <t>社会福祉法人
きずな</t>
    <rPh sb="0" eb="2">
      <t>シャカイ</t>
    </rPh>
    <rPh sb="2" eb="4">
      <t>フクシ</t>
    </rPh>
    <rPh sb="4" eb="6">
      <t>ホウジン</t>
    </rPh>
    <phoneticPr fontId="3"/>
  </si>
  <si>
    <t>社会福祉法人
きずな
（田中和夫）</t>
    <rPh sb="0" eb="2">
      <t>シャカイ</t>
    </rPh>
    <rPh sb="2" eb="4">
      <t>フクシ</t>
    </rPh>
    <rPh sb="4" eb="6">
      <t>ホウジン</t>
    </rPh>
    <rPh sb="12" eb="14">
      <t>タナカ</t>
    </rPh>
    <rPh sb="14" eb="16">
      <t>カズオ</t>
    </rPh>
    <phoneticPr fontId="3"/>
  </si>
  <si>
    <t>田中聡</t>
    <rPh sb="0" eb="2">
      <t>タナカ</t>
    </rPh>
    <rPh sb="2" eb="3">
      <t>サトシ</t>
    </rPh>
    <phoneticPr fontId="3"/>
  </si>
  <si>
    <t>751-0828</t>
  </si>
  <si>
    <t>083-
252-1237</t>
  </si>
  <si>
    <t>幡生町二丁目27-2</t>
    <rPh sb="3" eb="4">
      <t>２</t>
    </rPh>
    <phoneticPr fontId="3"/>
  </si>
  <si>
    <t>ﾔﾖｲﾎｲｸｴﾝ</t>
  </si>
  <si>
    <t>小波保育園</t>
  </si>
  <si>
    <t>社会福祉法人
小波会</t>
    <rPh sb="0" eb="2">
      <t>シャカイ</t>
    </rPh>
    <rPh sb="2" eb="4">
      <t>フクシ</t>
    </rPh>
    <rPh sb="4" eb="6">
      <t>ホウジン</t>
    </rPh>
    <rPh sb="7" eb="9">
      <t>コナミ</t>
    </rPh>
    <rPh sb="9" eb="10">
      <t>カイ</t>
    </rPh>
    <phoneticPr fontId="3"/>
  </si>
  <si>
    <t>社会福祉法人
小波会
（小林哲賢）</t>
    <rPh sb="0" eb="2">
      <t>シャカイ</t>
    </rPh>
    <rPh sb="2" eb="4">
      <t>フクシ</t>
    </rPh>
    <rPh sb="4" eb="6">
      <t>ホウジン</t>
    </rPh>
    <rPh sb="7" eb="9">
      <t>コナミ</t>
    </rPh>
    <rPh sb="9" eb="10">
      <t>カイ</t>
    </rPh>
    <rPh sb="14" eb="15">
      <t>サトシ</t>
    </rPh>
    <rPh sb="15" eb="16">
      <t>カシコ</t>
    </rPh>
    <phoneticPr fontId="3"/>
  </si>
  <si>
    <t>小林哲賢</t>
    <rPh sb="2" eb="3">
      <t>テツ</t>
    </rPh>
    <rPh sb="3" eb="4">
      <t>ケン</t>
    </rPh>
    <phoneticPr fontId="9"/>
  </si>
  <si>
    <t>750-0059</t>
  </si>
  <si>
    <t>平成24年4日1日</t>
    <rPh sb="0" eb="2">
      <t>ヘイセイ</t>
    </rPh>
    <rPh sb="4" eb="5">
      <t>ネン</t>
    </rPh>
    <rPh sb="6" eb="7">
      <t>ニチ</t>
    </rPh>
    <rPh sb="8" eb="9">
      <t>ニチ</t>
    </rPh>
    <phoneticPr fontId="3"/>
  </si>
  <si>
    <t>083-
222-8222</t>
  </si>
  <si>
    <t>汐入町19-18</t>
  </si>
  <si>
    <t>ｻｻﾞﾅﾐﾎｲｸｴﾝ</t>
  </si>
  <si>
    <t>宇部市</t>
    <rPh sb="0" eb="3">
      <t>ウベシ</t>
    </rPh>
    <phoneticPr fontId="3"/>
  </si>
  <si>
    <t>宇部市立
神原保育園</t>
    <phoneticPr fontId="3"/>
  </si>
  <si>
    <t>宇部市</t>
  </si>
  <si>
    <t>徳田宏子</t>
    <rPh sb="0" eb="2">
      <t>トクダ</t>
    </rPh>
    <rPh sb="2" eb="4">
      <t>ヒロコ</t>
    </rPh>
    <phoneticPr fontId="3"/>
  </si>
  <si>
    <t>755-0033</t>
  </si>
  <si>
    <t>0836-
21-4311</t>
  </si>
  <si>
    <t>35202</t>
  </si>
  <si>
    <t>琴芝町二丁目3番30号</t>
    <rPh sb="3" eb="4">
      <t>2</t>
    </rPh>
    <rPh sb="7" eb="8">
      <t>バン</t>
    </rPh>
    <rPh sb="10" eb="11">
      <t>ゴウ</t>
    </rPh>
    <phoneticPr fontId="3"/>
  </si>
  <si>
    <t>ｳﾍﾞｼﾘﾂｶﾐﾊﾗﾎｲｸｴﾝ</t>
  </si>
  <si>
    <t>宇部市立
新川保育園</t>
    <phoneticPr fontId="3"/>
  </si>
  <si>
    <t>鵜原　都</t>
    <rPh sb="0" eb="1">
      <t>ウ</t>
    </rPh>
    <rPh sb="1" eb="2">
      <t>ハラ</t>
    </rPh>
    <rPh sb="3" eb="4">
      <t>ミヤコ</t>
    </rPh>
    <phoneticPr fontId="3"/>
  </si>
  <si>
    <t>755-0041</t>
  </si>
  <si>
    <t>0836-
21-3271</t>
  </si>
  <si>
    <t>朝日町6番25号</t>
    <rPh sb="4" eb="5">
      <t>バン</t>
    </rPh>
    <rPh sb="7" eb="8">
      <t>ゴウ</t>
    </rPh>
    <phoneticPr fontId="3"/>
  </si>
  <si>
    <t>ｳﾍﾞｼﾘﾂｼﾝｶﾜﾎｲｸｴﾝ</t>
  </si>
  <si>
    <t>宇部市立
原保育園</t>
    <phoneticPr fontId="3"/>
  </si>
  <si>
    <t>笹木恵美</t>
    <rPh sb="0" eb="2">
      <t>ササキ</t>
    </rPh>
    <rPh sb="2" eb="4">
      <t>エミ</t>
    </rPh>
    <phoneticPr fontId="3"/>
  </si>
  <si>
    <t>759-0204</t>
  </si>
  <si>
    <t>0836-
41-8517</t>
  </si>
  <si>
    <t>妻崎開作1982番地</t>
    <rPh sb="0" eb="1">
      <t>ツマ</t>
    </rPh>
    <rPh sb="1" eb="2">
      <t>サキ</t>
    </rPh>
    <rPh sb="2" eb="4">
      <t>カイサク</t>
    </rPh>
    <rPh sb="8" eb="10">
      <t>バンチ</t>
    </rPh>
    <phoneticPr fontId="3"/>
  </si>
  <si>
    <t>ｳﾍﾞｼﾘﾂﾊﾗﾎｲｸｴﾝ</t>
  </si>
  <si>
    <t>宇部市立
西岐波保育園</t>
    <phoneticPr fontId="3"/>
  </si>
  <si>
    <t>加来千恵</t>
    <phoneticPr fontId="3"/>
  </si>
  <si>
    <t>755-0153</t>
    <phoneticPr fontId="3"/>
  </si>
  <si>
    <t>0836-
51-9214</t>
  </si>
  <si>
    <t>床波四丁目11番40号</t>
    <rPh sb="0" eb="2">
      <t>トコナミ</t>
    </rPh>
    <rPh sb="2" eb="3">
      <t>４</t>
    </rPh>
    <rPh sb="3" eb="5">
      <t>チョウメ</t>
    </rPh>
    <rPh sb="7" eb="8">
      <t>バン</t>
    </rPh>
    <rPh sb="10" eb="11">
      <t>ゴウ</t>
    </rPh>
    <phoneticPr fontId="3"/>
  </si>
  <si>
    <t>ｳﾍﾞｼﾘﾂﾆｼｷﾜﾎｲｸｴﾝ</t>
  </si>
  <si>
    <t>宇部市立
第二乳児保育園</t>
    <phoneticPr fontId="3"/>
  </si>
  <si>
    <t>江本美穂</t>
    <rPh sb="0" eb="1">
      <t>コウ</t>
    </rPh>
    <rPh sb="1" eb="2">
      <t>ホン</t>
    </rPh>
    <rPh sb="2" eb="3">
      <t>ビ</t>
    </rPh>
    <rPh sb="3" eb="4">
      <t>ホ</t>
    </rPh>
    <phoneticPr fontId="3"/>
  </si>
  <si>
    <t>755-0063</t>
  </si>
  <si>
    <t>0836-
33-2770</t>
  </si>
  <si>
    <t>南浜町二丁目2番15号</t>
    <rPh sb="3" eb="4">
      <t>2</t>
    </rPh>
    <rPh sb="4" eb="6">
      <t>チョウメ</t>
    </rPh>
    <rPh sb="7" eb="8">
      <t>バン</t>
    </rPh>
    <rPh sb="10" eb="11">
      <t>ゴウ</t>
    </rPh>
    <phoneticPr fontId="3"/>
  </si>
  <si>
    <t>ｳﾍﾞｼﾘﾂﾀﾞｲﾆﾆｭｳｼﾞﾎｲｸｴﾝ</t>
  </si>
  <si>
    <t>命信寺保育園</t>
  </si>
  <si>
    <t>社会福祉法人
みのり園</t>
    <phoneticPr fontId="3"/>
  </si>
  <si>
    <t>社会福祉法人
みのり園
(小幡睦子)</t>
    <rPh sb="13" eb="15">
      <t>オバタ</t>
    </rPh>
    <rPh sb="15" eb="17">
      <t>ムツコ</t>
    </rPh>
    <phoneticPr fontId="3"/>
  </si>
  <si>
    <t>小幡睦子</t>
    <rPh sb="0" eb="2">
      <t>オバタ</t>
    </rPh>
    <rPh sb="2" eb="4">
      <t>ムツコ</t>
    </rPh>
    <phoneticPr fontId="3"/>
  </si>
  <si>
    <t>755-0036</t>
  </si>
  <si>
    <t>0836-
34-3627</t>
  </si>
  <si>
    <t>北琴芝一丁目9番32号</t>
    <rPh sb="3" eb="4">
      <t>1</t>
    </rPh>
    <rPh sb="4" eb="6">
      <t>チョウメ</t>
    </rPh>
    <rPh sb="7" eb="8">
      <t>バン</t>
    </rPh>
    <rPh sb="10" eb="11">
      <t>ゴウ</t>
    </rPh>
    <phoneticPr fontId="3"/>
  </si>
  <si>
    <t>ﾐﾖｳｼﾝｼﾞﾎｲｸｴﾝ</t>
  </si>
  <si>
    <t>あさひ保育園</t>
    <phoneticPr fontId="3"/>
  </si>
  <si>
    <t>社会福祉法人
向学会</t>
    <rPh sb="7" eb="8">
      <t>ムカ</t>
    </rPh>
    <rPh sb="8" eb="9">
      <t>ガク</t>
    </rPh>
    <rPh sb="9" eb="10">
      <t>カイ</t>
    </rPh>
    <phoneticPr fontId="3"/>
  </si>
  <si>
    <t>社会福祉法人
向学会
(冨田　剛史)</t>
    <rPh sb="7" eb="8">
      <t>ムカ</t>
    </rPh>
    <rPh sb="8" eb="9">
      <t>ガク</t>
    </rPh>
    <rPh sb="9" eb="10">
      <t>カイ</t>
    </rPh>
    <rPh sb="12" eb="14">
      <t>トミタ</t>
    </rPh>
    <rPh sb="15" eb="16">
      <t>ゴウ</t>
    </rPh>
    <rPh sb="16" eb="17">
      <t>シ</t>
    </rPh>
    <phoneticPr fontId="3"/>
  </si>
  <si>
    <t>水野恵子</t>
    <rPh sb="0" eb="2">
      <t>ミズノ</t>
    </rPh>
    <rPh sb="2" eb="4">
      <t>ケイコ</t>
    </rPh>
    <phoneticPr fontId="3"/>
  </si>
  <si>
    <t>755-00７７</t>
  </si>
  <si>
    <t>0836-
21-9504</t>
  </si>
  <si>
    <t>山門五丁目8番18号</t>
    <rPh sb="0" eb="2">
      <t>サンモン</t>
    </rPh>
    <rPh sb="2" eb="3">
      <t>5</t>
    </rPh>
    <rPh sb="3" eb="5">
      <t>チョウメ</t>
    </rPh>
    <rPh sb="6" eb="7">
      <t>バン</t>
    </rPh>
    <rPh sb="9" eb="10">
      <t>ゴウ</t>
    </rPh>
    <phoneticPr fontId="3"/>
  </si>
  <si>
    <t>ｱｿｶﾎｲｸｴﾝ</t>
  </si>
  <si>
    <t>るんびに保育園</t>
  </si>
  <si>
    <t>社会福祉法人
るんびに保育園</t>
    <phoneticPr fontId="3"/>
  </si>
  <si>
    <t>社会福祉法人
るんびに保育園
(小山智宣)</t>
    <rPh sb="18" eb="20">
      <t>トモノブ</t>
    </rPh>
    <phoneticPr fontId="3"/>
  </si>
  <si>
    <t>小山智宣</t>
    <rPh sb="0" eb="2">
      <t>コヤマ</t>
    </rPh>
    <rPh sb="2" eb="3">
      <t>トモ</t>
    </rPh>
    <phoneticPr fontId="3"/>
  </si>
  <si>
    <t>755-0011</t>
  </si>
  <si>
    <t>0836-
31-8555</t>
  </si>
  <si>
    <t>昭和町三丁目4番18号</t>
    <rPh sb="3" eb="4">
      <t>3</t>
    </rPh>
    <rPh sb="4" eb="6">
      <t>チョウメ</t>
    </rPh>
    <rPh sb="7" eb="8">
      <t>バン</t>
    </rPh>
    <rPh sb="10" eb="11">
      <t>ゴウ</t>
    </rPh>
    <phoneticPr fontId="3"/>
  </si>
  <si>
    <t>ﾙﾝﾋﾞﾆﾎｲｸｴﾝ</t>
  </si>
  <si>
    <t>船木保育園</t>
  </si>
  <si>
    <t>辻田篤信</t>
    <phoneticPr fontId="3"/>
  </si>
  <si>
    <t>辻田篤信</t>
    <rPh sb="0" eb="2">
      <t>ツジタ</t>
    </rPh>
    <rPh sb="2" eb="3">
      <t>アツシ</t>
    </rPh>
    <rPh sb="3" eb="4">
      <t>ノブ</t>
    </rPh>
    <phoneticPr fontId="3"/>
  </si>
  <si>
    <t>757-0216</t>
  </si>
  <si>
    <t>0836-
67-0854</t>
  </si>
  <si>
    <t>船木1467番地4</t>
    <rPh sb="6" eb="8">
      <t>バンチ</t>
    </rPh>
    <phoneticPr fontId="3"/>
  </si>
  <si>
    <t>ﾌﾅｷﾎｲｸｴﾝ</t>
  </si>
  <si>
    <t>法泉寺保育園</t>
  </si>
  <si>
    <t>社会福祉法人
法泉寺保育園</t>
    <phoneticPr fontId="3"/>
  </si>
  <si>
    <t>社会福祉法人
法泉寺保育園
(中山昭乗)</t>
    <rPh sb="18" eb="19">
      <t>ジョウ</t>
    </rPh>
    <phoneticPr fontId="3"/>
  </si>
  <si>
    <t>中山昭乗</t>
    <rPh sb="3" eb="4">
      <t>ノ</t>
    </rPh>
    <phoneticPr fontId="3"/>
  </si>
  <si>
    <t>755-0026</t>
  </si>
  <si>
    <t>0836-
34-0412</t>
  </si>
  <si>
    <t>松山町五丁目6番9号</t>
    <rPh sb="3" eb="4">
      <t>5</t>
    </rPh>
    <rPh sb="4" eb="6">
      <t>チョウメ</t>
    </rPh>
    <rPh sb="7" eb="8">
      <t>バン</t>
    </rPh>
    <rPh sb="9" eb="10">
      <t>ゴウ</t>
    </rPh>
    <phoneticPr fontId="3"/>
  </si>
  <si>
    <t>ﾎｳｾﾝｼﾞﾎｲｸｴﾝ</t>
  </si>
  <si>
    <t>厚南保育園</t>
  </si>
  <si>
    <t>社会福祉法人
智心会</t>
    <phoneticPr fontId="3"/>
  </si>
  <si>
    <t>社会福祉法人
智心会
(縄田友弘)</t>
    <rPh sb="14" eb="16">
      <t>トモヒロ</t>
    </rPh>
    <phoneticPr fontId="3"/>
  </si>
  <si>
    <t>縄田友弘</t>
    <rPh sb="0" eb="2">
      <t>ナワタ</t>
    </rPh>
    <rPh sb="2" eb="3">
      <t>トモ</t>
    </rPh>
    <rPh sb="3" eb="4">
      <t>ヒロ</t>
    </rPh>
    <phoneticPr fontId="3"/>
  </si>
  <si>
    <t>759-0209</t>
  </si>
  <si>
    <t>0836-
41-8675</t>
  </si>
  <si>
    <t>厚南北三丁目23番51号</t>
    <rPh sb="0" eb="2">
      <t>コウナン</t>
    </rPh>
    <rPh sb="2" eb="3">
      <t>キタ</t>
    </rPh>
    <rPh sb="3" eb="6">
      <t>サンチョウメ</t>
    </rPh>
    <rPh sb="8" eb="9">
      <t>バン</t>
    </rPh>
    <rPh sb="11" eb="12">
      <t>ゴウ</t>
    </rPh>
    <phoneticPr fontId="3"/>
  </si>
  <si>
    <t>ｺｳﾅﾝﾎｲｸｴﾝ</t>
  </si>
  <si>
    <t>双葉保育園</t>
  </si>
  <si>
    <t>社会福祉法人
三光会</t>
    <phoneticPr fontId="3"/>
  </si>
  <si>
    <t>社会福祉法人
三光会
(入江聡)</t>
    <rPh sb="14" eb="15">
      <t>サトシ</t>
    </rPh>
    <phoneticPr fontId="3"/>
  </si>
  <si>
    <t>入江聡</t>
    <rPh sb="2" eb="3">
      <t>サトシ</t>
    </rPh>
    <phoneticPr fontId="3"/>
  </si>
  <si>
    <t>755-0241</t>
  </si>
  <si>
    <t>0836-
58-3501</t>
  </si>
  <si>
    <t>東岐波458番地2</t>
    <rPh sb="6" eb="8">
      <t>バンチ</t>
    </rPh>
    <phoneticPr fontId="3"/>
  </si>
  <si>
    <t>大学院幼児園</t>
  </si>
  <si>
    <t>社会福祉法人
大学院幼児園</t>
    <phoneticPr fontId="3"/>
  </si>
  <si>
    <t>社会福祉法人
大学院幼児園
(西野紀代子)</t>
    <phoneticPr fontId="3"/>
  </si>
  <si>
    <t>西野紀代子</t>
  </si>
  <si>
    <t>755-0025</t>
  </si>
  <si>
    <t>0836-
38-3800</t>
  </si>
  <si>
    <t>野中四丁目8番8号</t>
    <rPh sb="2" eb="3">
      <t>4</t>
    </rPh>
    <rPh sb="3" eb="5">
      <t>チョウメ</t>
    </rPh>
    <rPh sb="6" eb="7">
      <t>バン</t>
    </rPh>
    <rPh sb="8" eb="9">
      <t>ゴウ</t>
    </rPh>
    <phoneticPr fontId="3"/>
  </si>
  <si>
    <t>ﾀﾞｲｶﾞｸｲﾝﾖｳｼﾞｴﾝ</t>
  </si>
  <si>
    <t>琴崎保育園</t>
  </si>
  <si>
    <t>社会福祉法人
琴崎保育会</t>
    <phoneticPr fontId="3"/>
  </si>
  <si>
    <t>社会福祉法人
琴崎保育会
(白石正典)</t>
    <rPh sb="14" eb="16">
      <t>シライシ</t>
    </rPh>
    <rPh sb="16" eb="18">
      <t>マサノリ</t>
    </rPh>
    <phoneticPr fontId="3"/>
  </si>
  <si>
    <t>白石春菜</t>
    <phoneticPr fontId="3"/>
  </si>
  <si>
    <t>755-0091</t>
  </si>
  <si>
    <t>0836-
21-7775</t>
  </si>
  <si>
    <t>上宇部571番地2</t>
    <rPh sb="6" eb="8">
      <t>バンチ</t>
    </rPh>
    <phoneticPr fontId="3"/>
  </si>
  <si>
    <t>ｺﾄｻﾞｷﾎｲｸｴﾝ</t>
  </si>
  <si>
    <t>社会福祉法人
二葉保育園</t>
    <phoneticPr fontId="3"/>
  </si>
  <si>
    <t>社会福祉法人
二葉保育園
(平川悦士)</t>
    <phoneticPr fontId="3"/>
  </si>
  <si>
    <t>平川剛士</t>
    <rPh sb="2" eb="3">
      <t>ゴウ</t>
    </rPh>
    <rPh sb="3" eb="4">
      <t>シ</t>
    </rPh>
    <phoneticPr fontId="3"/>
  </si>
  <si>
    <t>759-0211</t>
  </si>
  <si>
    <t>0836-
41-8038</t>
  </si>
  <si>
    <t>西宇部北二丁目5番60号</t>
    <rPh sb="0" eb="1">
      <t>ニシ</t>
    </rPh>
    <rPh sb="1" eb="3">
      <t>ウベ</t>
    </rPh>
    <rPh sb="3" eb="4">
      <t>キタ</t>
    </rPh>
    <rPh sb="4" eb="7">
      <t>ニチョウメ</t>
    </rPh>
    <rPh sb="8" eb="9">
      <t>バン</t>
    </rPh>
    <rPh sb="11" eb="12">
      <t>ゴウ</t>
    </rPh>
    <phoneticPr fontId="3"/>
  </si>
  <si>
    <t>波木保育園</t>
  </si>
  <si>
    <t>社会福祉法人
波木保育園</t>
    <phoneticPr fontId="3"/>
  </si>
  <si>
    <t>社会福祉法人
波木保育園
(波木瑠美)</t>
    <phoneticPr fontId="3"/>
  </si>
  <si>
    <t>波木瑠美</t>
  </si>
  <si>
    <t>0836-
58-2149</t>
  </si>
  <si>
    <t>東岐波5587番地2</t>
    <rPh sb="7" eb="9">
      <t>バンチ</t>
    </rPh>
    <phoneticPr fontId="3"/>
  </si>
  <si>
    <t>ﾅﾐｷﾎｲｸｴﾝ</t>
  </si>
  <si>
    <t>第二波木保育園</t>
  </si>
  <si>
    <t>古庄理恵</t>
    <rPh sb="0" eb="2">
      <t>フルショウ</t>
    </rPh>
    <rPh sb="2" eb="4">
      <t>リエ</t>
    </rPh>
    <phoneticPr fontId="3"/>
  </si>
  <si>
    <t>755-0096</t>
  </si>
  <si>
    <t>0836-
21-2941</t>
  </si>
  <si>
    <t>開六丁目17番7号</t>
    <rPh sb="1" eb="2">
      <t>6</t>
    </rPh>
    <rPh sb="2" eb="4">
      <t>チョウメ</t>
    </rPh>
    <rPh sb="6" eb="7">
      <t>バン</t>
    </rPh>
    <rPh sb="8" eb="9">
      <t>ゴウ</t>
    </rPh>
    <phoneticPr fontId="3"/>
  </si>
  <si>
    <t>ﾀﾞｲﾆﾅﾐｷﾎｲｸｴﾝ</t>
  </si>
  <si>
    <t>新神原保育園</t>
  </si>
  <si>
    <t>社会福祉法人
新神原保育園</t>
    <phoneticPr fontId="3"/>
  </si>
  <si>
    <t>社会福祉法人
新神原保育園
(冨永賢二郎)</t>
    <rPh sb="15" eb="17">
      <t>トミナガ</t>
    </rPh>
    <rPh sb="17" eb="20">
      <t>ケンジロウ</t>
    </rPh>
    <phoneticPr fontId="3"/>
  </si>
  <si>
    <t>冨永賢二郎</t>
  </si>
  <si>
    <t>755-0028</t>
  </si>
  <si>
    <t>0836-
32-0509</t>
  </si>
  <si>
    <t>東本町二丁目1番1号</t>
    <rPh sb="3" eb="4">
      <t>2</t>
    </rPh>
    <rPh sb="4" eb="6">
      <t>チョウメ</t>
    </rPh>
    <rPh sb="7" eb="8">
      <t>バン</t>
    </rPh>
    <rPh sb="9" eb="10">
      <t>ゴウ</t>
    </rPh>
    <phoneticPr fontId="3"/>
  </si>
  <si>
    <t>ｼﾝｶﾐﾊﾗﾎｲｸｴﾝ</t>
  </si>
  <si>
    <t>桃山保育園</t>
  </si>
  <si>
    <t>小幡弘恵</t>
    <rPh sb="2" eb="4">
      <t>ヒロエ</t>
    </rPh>
    <phoneticPr fontId="3"/>
  </si>
  <si>
    <t>755-0049</t>
    <phoneticPr fontId="3"/>
  </si>
  <si>
    <t>0836-
32-2598</t>
  </si>
  <si>
    <t>西小串五丁目6番14-8</t>
    <rPh sb="0" eb="1">
      <t>ニシ</t>
    </rPh>
    <rPh sb="1" eb="3">
      <t>コグシ</t>
    </rPh>
    <rPh sb="3" eb="6">
      <t>５チョウメ</t>
    </rPh>
    <rPh sb="7" eb="8">
      <t>バン</t>
    </rPh>
    <phoneticPr fontId="3"/>
  </si>
  <si>
    <t>ﾓﾓﾔﾏﾎｲｸｴﾝ</t>
  </si>
  <si>
    <t>きずな保育園</t>
  </si>
  <si>
    <t>社会福祉法人
有倫館</t>
    <phoneticPr fontId="3"/>
  </si>
  <si>
    <t>社会福祉法人
有倫館
(中村薫太郎)</t>
    <rPh sb="14" eb="15">
      <t>カオル</t>
    </rPh>
    <rPh sb="15" eb="17">
      <t>タロウ</t>
    </rPh>
    <phoneticPr fontId="3"/>
  </si>
  <si>
    <t>中村節子</t>
    <rPh sb="2" eb="4">
      <t>セツコ</t>
    </rPh>
    <phoneticPr fontId="3"/>
  </si>
  <si>
    <t>755-0151</t>
  </si>
  <si>
    <t>0836-
51-3429</t>
  </si>
  <si>
    <t>大字西岐波字木船迫2204番地1</t>
    <rPh sb="0" eb="2">
      <t>オオアザ</t>
    </rPh>
    <rPh sb="2" eb="3">
      <t>ニシ</t>
    </rPh>
    <rPh sb="3" eb="5">
      <t>キワ</t>
    </rPh>
    <rPh sb="5" eb="6">
      <t>ジ</t>
    </rPh>
    <rPh sb="6" eb="8">
      <t>キフネ</t>
    </rPh>
    <rPh sb="8" eb="9">
      <t>サコ</t>
    </rPh>
    <rPh sb="13" eb="15">
      <t>バンチ</t>
    </rPh>
    <phoneticPr fontId="3"/>
  </si>
  <si>
    <t>ｷｽﾞﾅﾎｲｸｴﾝ</t>
  </si>
  <si>
    <t>藤山保育園</t>
  </si>
  <si>
    <t>社会福祉法人
藤山保育園</t>
    <phoneticPr fontId="3"/>
  </si>
  <si>
    <t>社会福祉法人
藤山保育園
(江本公太郎)</t>
    <phoneticPr fontId="3"/>
  </si>
  <si>
    <t>江本周平</t>
    <rPh sb="0" eb="2">
      <t>エモト</t>
    </rPh>
    <rPh sb="2" eb="4">
      <t>シュウヘイ</t>
    </rPh>
    <phoneticPr fontId="3"/>
  </si>
  <si>
    <t>755-0057</t>
  </si>
  <si>
    <t>0836-
33-8861</t>
  </si>
  <si>
    <t>西平原二丁目9番15号</t>
    <rPh sb="3" eb="4">
      <t>2</t>
    </rPh>
    <rPh sb="4" eb="6">
      <t>チョウメ</t>
    </rPh>
    <rPh sb="7" eb="8">
      <t>バン</t>
    </rPh>
    <rPh sb="10" eb="11">
      <t>ゴウ</t>
    </rPh>
    <phoneticPr fontId="3"/>
  </si>
  <si>
    <t>ﾌｼﾞﾔﾏﾎｲｸｴﾝ</t>
  </si>
  <si>
    <t>東割保育園</t>
  </si>
  <si>
    <t>社会福祉法人
東割保育会</t>
    <phoneticPr fontId="3"/>
  </si>
  <si>
    <t>社会福祉法人
東割保育会
(松永隆司)</t>
    <rPh sb="14" eb="16">
      <t>マツナガ</t>
    </rPh>
    <rPh sb="16" eb="18">
      <t>リュウジ</t>
    </rPh>
    <phoneticPr fontId="3"/>
  </si>
  <si>
    <t>松永喜久枝</t>
  </si>
  <si>
    <t>0836-
41-9575</t>
  </si>
  <si>
    <t>妻崎開作246番地5</t>
    <rPh sb="0" eb="2">
      <t>ツマサキ</t>
    </rPh>
    <rPh sb="2" eb="4">
      <t>カイサク</t>
    </rPh>
    <rPh sb="7" eb="9">
      <t>バンチ</t>
    </rPh>
    <phoneticPr fontId="3"/>
  </si>
  <si>
    <t>ﾋｶﾞｼﾜﾘﾎｲｸｴﾝ</t>
  </si>
  <si>
    <t>小羽山保育園</t>
  </si>
  <si>
    <t>社会福祉法人
紹隆会</t>
    <phoneticPr fontId="3"/>
  </si>
  <si>
    <t>社会福祉法人
紹隆会
(村田正昭)</t>
    <rPh sb="14" eb="16">
      <t>マサアキ</t>
    </rPh>
    <phoneticPr fontId="3"/>
  </si>
  <si>
    <t>村田正昭</t>
  </si>
  <si>
    <t>755-0083</t>
  </si>
  <si>
    <t>0836-
31-3150</t>
  </si>
  <si>
    <t>南小羽山一丁目5番6号</t>
    <rPh sb="0" eb="1">
      <t>ミナミ</t>
    </rPh>
    <rPh sb="1" eb="3">
      <t>オバ</t>
    </rPh>
    <rPh sb="3" eb="4">
      <t>サン</t>
    </rPh>
    <rPh sb="4" eb="7">
      <t>イチチョウメ</t>
    </rPh>
    <rPh sb="8" eb="9">
      <t>バン</t>
    </rPh>
    <rPh sb="10" eb="11">
      <t>ゴウ</t>
    </rPh>
    <phoneticPr fontId="3"/>
  </si>
  <si>
    <t>ｵﾊﾞﾔﾏﾎｲｸｴﾝ</t>
  </si>
  <si>
    <t>二俣瀬保育園</t>
  </si>
  <si>
    <t>社会福祉法人
明照福祉会</t>
    <phoneticPr fontId="3"/>
  </si>
  <si>
    <t>社会福祉法人
明照福祉会
(佐野和美)</t>
    <rPh sb="14" eb="16">
      <t>サノ</t>
    </rPh>
    <rPh sb="16" eb="18">
      <t>カズミ</t>
    </rPh>
    <phoneticPr fontId="3"/>
  </si>
  <si>
    <t>佐野和美</t>
    <rPh sb="2" eb="4">
      <t>カズミ</t>
    </rPh>
    <phoneticPr fontId="3"/>
  </si>
  <si>
    <t>759-0136</t>
  </si>
  <si>
    <t>0836-
62-1205</t>
  </si>
  <si>
    <t>木田29番地2</t>
    <rPh sb="0" eb="2">
      <t>キダ</t>
    </rPh>
    <rPh sb="4" eb="6">
      <t>バンチ</t>
    </rPh>
    <phoneticPr fontId="3"/>
  </si>
  <si>
    <t>ﾌﾀﾏﾀｾﾎｲｸｴﾝ</t>
  </si>
  <si>
    <t>丸尾原保育園</t>
  </si>
  <si>
    <t>社会福祉法人
松涛会</t>
    <phoneticPr fontId="3"/>
  </si>
  <si>
    <t>社会福祉法人
松涛会
(福嶋真一)</t>
    <rPh sb="15" eb="16">
      <t>イチ</t>
    </rPh>
    <phoneticPr fontId="3"/>
  </si>
  <si>
    <t>三好ちづゑ</t>
    <rPh sb="0" eb="2">
      <t>ミヨシ</t>
    </rPh>
    <phoneticPr fontId="3"/>
  </si>
  <si>
    <t>0836-
58-5377</t>
  </si>
  <si>
    <t>東岐波4364番地2</t>
    <rPh sb="7" eb="9">
      <t>バンチ</t>
    </rPh>
    <phoneticPr fontId="3"/>
  </si>
  <si>
    <t>ﾏﾙｵﾊﾞﾗﾎｲｸｴﾝ</t>
  </si>
  <si>
    <t>小野保育園</t>
  </si>
  <si>
    <t>社会福祉法人
育修会</t>
    <phoneticPr fontId="3"/>
  </si>
  <si>
    <t>社会福祉法人
育修会
(志賀守彦)</t>
    <rPh sb="12" eb="14">
      <t>シガ</t>
    </rPh>
    <rPh sb="14" eb="16">
      <t>モリヒコ</t>
    </rPh>
    <phoneticPr fontId="3"/>
  </si>
  <si>
    <t>冨永和彦</t>
    <rPh sb="2" eb="4">
      <t>カズヒコ</t>
    </rPh>
    <phoneticPr fontId="3"/>
  </si>
  <si>
    <t>754-1311</t>
  </si>
  <si>
    <t>0836-
64-2114</t>
  </si>
  <si>
    <t>小野8298番地1</t>
    <rPh sb="6" eb="8">
      <t>バンチ</t>
    </rPh>
    <phoneticPr fontId="3"/>
  </si>
  <si>
    <t>ｵﾉﾎｲｸｴﾝ</t>
  </si>
  <si>
    <t>めぐみ保育園</t>
  </si>
  <si>
    <t>社会福祉法人
白光会</t>
    <phoneticPr fontId="3"/>
  </si>
  <si>
    <t>社会福祉法人
白光会
(黒瀬正見)</t>
    <phoneticPr fontId="3"/>
  </si>
  <si>
    <t>黒瀬正見</t>
    <phoneticPr fontId="3"/>
  </si>
  <si>
    <t>755-0082</t>
  </si>
  <si>
    <t>0836-
22-1151</t>
  </si>
  <si>
    <t>東小羽山町二丁目5番7号</t>
    <rPh sb="5" eb="6">
      <t>2</t>
    </rPh>
    <rPh sb="6" eb="8">
      <t>チョウメ</t>
    </rPh>
    <rPh sb="9" eb="10">
      <t>バン</t>
    </rPh>
    <rPh sb="11" eb="12">
      <t>ゴウ</t>
    </rPh>
    <phoneticPr fontId="3"/>
  </si>
  <si>
    <t>ﾒｸﾞﾐﾎｲｸｴﾝ</t>
  </si>
  <si>
    <t>ぱんだ保育園</t>
    <rPh sb="3" eb="6">
      <t>ホイクエン</t>
    </rPh>
    <phoneticPr fontId="3"/>
  </si>
  <si>
    <t>社会福祉法人
アスワン山荘</t>
    <rPh sb="0" eb="2">
      <t>シャカイ</t>
    </rPh>
    <rPh sb="2" eb="4">
      <t>フクシ</t>
    </rPh>
    <rPh sb="4" eb="6">
      <t>ホウジン</t>
    </rPh>
    <rPh sb="11" eb="13">
      <t>サンソウ</t>
    </rPh>
    <phoneticPr fontId="3"/>
  </si>
  <si>
    <t>社会福祉法人
アスワン山荘
（國吉　卓也）</t>
    <rPh sb="0" eb="2">
      <t>シャカイ</t>
    </rPh>
    <rPh sb="2" eb="4">
      <t>フクシ</t>
    </rPh>
    <rPh sb="4" eb="6">
      <t>ホウジン</t>
    </rPh>
    <rPh sb="11" eb="13">
      <t>サンソウ</t>
    </rPh>
    <rPh sb="15" eb="17">
      <t>クニヨシ</t>
    </rPh>
    <rPh sb="18" eb="20">
      <t>タクヤ</t>
    </rPh>
    <phoneticPr fontId="3"/>
  </si>
  <si>
    <t>城戸千賀子</t>
    <rPh sb="0" eb="2">
      <t>キド</t>
    </rPh>
    <rPh sb="2" eb="5">
      <t>チカコ</t>
    </rPh>
    <phoneticPr fontId="3"/>
  </si>
  <si>
    <t>755-0152</t>
  </si>
  <si>
    <t>0836-
53-5000</t>
  </si>
  <si>
    <t>あすとぴあ七丁目1番1号</t>
    <rPh sb="5" eb="6">
      <t>ナナ</t>
    </rPh>
    <rPh sb="6" eb="8">
      <t>チョウメ</t>
    </rPh>
    <rPh sb="9" eb="10">
      <t>バン</t>
    </rPh>
    <rPh sb="11" eb="12">
      <t>ゴウ</t>
    </rPh>
    <phoneticPr fontId="3"/>
  </si>
  <si>
    <t>ﾊﾟﾝﾀﾞﾎｲｸｴﾝ</t>
    <phoneticPr fontId="3"/>
  </si>
  <si>
    <t>山口市</t>
    <rPh sb="0" eb="2">
      <t>ヤマグチ</t>
    </rPh>
    <rPh sb="2" eb="3">
      <t>シ</t>
    </rPh>
    <phoneticPr fontId="3"/>
  </si>
  <si>
    <t>山口保育園</t>
  </si>
  <si>
    <t>山口市</t>
  </si>
  <si>
    <t>田中史子</t>
    <rPh sb="0" eb="2">
      <t>タナカ</t>
    </rPh>
    <rPh sb="2" eb="4">
      <t>フミコ</t>
    </rPh>
    <phoneticPr fontId="4"/>
  </si>
  <si>
    <t>753-0051</t>
  </si>
  <si>
    <t>083-
922-0354</t>
  </si>
  <si>
    <t>35203</t>
  </si>
  <si>
    <t>旭通り一丁目6-19</t>
    <rPh sb="3" eb="4">
      <t>イチ</t>
    </rPh>
    <phoneticPr fontId="3"/>
  </si>
  <si>
    <t>ﾔﾏｸﾞﾁﾎｲｸｴﾝ</t>
  </si>
  <si>
    <t>小郡保育園</t>
  </si>
  <si>
    <t>山口市</t>
    <rPh sb="0" eb="3">
      <t>ヤマグチシ</t>
    </rPh>
    <phoneticPr fontId="3"/>
  </si>
  <si>
    <t>台丸園子</t>
    <rPh sb="0" eb="1">
      <t>ダイ</t>
    </rPh>
    <rPh sb="1" eb="2">
      <t>マル</t>
    </rPh>
    <rPh sb="2" eb="4">
      <t>ソノコ</t>
    </rPh>
    <phoneticPr fontId="4"/>
  </si>
  <si>
    <t>754-0044</t>
  </si>
  <si>
    <t>083-
973-0340</t>
  </si>
  <si>
    <t>小郡大正町9-22</t>
    <rPh sb="0" eb="2">
      <t>オゴオリ</t>
    </rPh>
    <rPh sb="2" eb="4">
      <t>タイショウ</t>
    </rPh>
    <rPh sb="4" eb="5">
      <t>マチ</t>
    </rPh>
    <phoneticPr fontId="3"/>
  </si>
  <si>
    <t>ｵｺﾞｵﾘﾎｲｸｴﾝ</t>
  </si>
  <si>
    <t>陶保育園</t>
  </si>
  <si>
    <t>縄本恭子</t>
    <rPh sb="0" eb="2">
      <t>ナワモト</t>
    </rPh>
    <rPh sb="2" eb="4">
      <t>キョウコ</t>
    </rPh>
    <phoneticPr fontId="4"/>
  </si>
  <si>
    <t>754-0891</t>
  </si>
  <si>
    <t>083-
972-0936</t>
  </si>
  <si>
    <t>陶4666-1</t>
  </si>
  <si>
    <t>ｽｴﾎｲｸｴﾝ</t>
  </si>
  <si>
    <t>あじす保育園</t>
  </si>
  <si>
    <t>池田朗子</t>
    <rPh sb="0" eb="2">
      <t>イケダ</t>
    </rPh>
    <rPh sb="2" eb="3">
      <t>ロウ</t>
    </rPh>
    <rPh sb="3" eb="4">
      <t>コ</t>
    </rPh>
    <phoneticPr fontId="3"/>
  </si>
  <si>
    <t>754-1277</t>
  </si>
  <si>
    <t>0836-
65-2117</t>
  </si>
  <si>
    <t>阿知須2735-1</t>
    <rPh sb="0" eb="3">
      <t>アジス</t>
    </rPh>
    <phoneticPr fontId="3"/>
  </si>
  <si>
    <t>ｱｼﾞｽﾎｲｸｴﾝ</t>
  </si>
  <si>
    <t>堀保育園</t>
    <rPh sb="3" eb="4">
      <t>エン</t>
    </rPh>
    <phoneticPr fontId="3"/>
  </si>
  <si>
    <t>秋田みどり</t>
    <rPh sb="0" eb="2">
      <t>アキタ</t>
    </rPh>
    <phoneticPr fontId="4"/>
  </si>
  <si>
    <t>747-0231</t>
  </si>
  <si>
    <t>0835-
52-0266</t>
  </si>
  <si>
    <t>徳地堀1616</t>
    <rPh sb="0" eb="2">
      <t>トクジ</t>
    </rPh>
    <phoneticPr fontId="3"/>
  </si>
  <si>
    <t>ﾎﾘﾎｲｸｴﾝ</t>
  </si>
  <si>
    <t>小郡上郷保育園</t>
  </si>
  <si>
    <t>大田利歌子</t>
    <rPh sb="0" eb="2">
      <t>オオタ</t>
    </rPh>
    <rPh sb="2" eb="3">
      <t>リ</t>
    </rPh>
    <rPh sb="3" eb="4">
      <t>カ</t>
    </rPh>
    <rPh sb="4" eb="5">
      <t>コ</t>
    </rPh>
    <phoneticPr fontId="4"/>
  </si>
  <si>
    <t>754-0031</t>
  </si>
  <si>
    <t>083-
973-2561</t>
  </si>
  <si>
    <t>小郡新町一丁目18-27</t>
    <rPh sb="0" eb="2">
      <t>オゴオリ</t>
    </rPh>
    <rPh sb="2" eb="4">
      <t>シンマチ</t>
    </rPh>
    <rPh sb="4" eb="5">
      <t>イチ</t>
    </rPh>
    <rPh sb="5" eb="7">
      <t>チョウメ</t>
    </rPh>
    <phoneticPr fontId="3"/>
  </si>
  <si>
    <t>ｵｺﾞｵﾘｶﾐｺﾞｳﾎｲｸｴﾝ</t>
  </si>
  <si>
    <t>東山保育園</t>
  </si>
  <si>
    <t>吉松由紀子</t>
    <rPh sb="0" eb="2">
      <t>ヨシマツ</t>
    </rPh>
    <rPh sb="2" eb="5">
      <t>ユキコ</t>
    </rPh>
    <phoneticPr fontId="4"/>
  </si>
  <si>
    <t>753-0041</t>
  </si>
  <si>
    <t>083-
922-3850</t>
  </si>
  <si>
    <t>東山二丁目2-27</t>
    <rPh sb="2" eb="3">
      <t>ニ</t>
    </rPh>
    <phoneticPr fontId="3"/>
  </si>
  <si>
    <t>ﾋｶﾞｼﾔﾏﾎｲｸｴﾝ</t>
  </si>
  <si>
    <t>大内保育園</t>
  </si>
  <si>
    <t>大上寛子</t>
    <rPh sb="0" eb="2">
      <t>オオガミ</t>
    </rPh>
    <rPh sb="2" eb="4">
      <t>ヒロコ</t>
    </rPh>
    <phoneticPr fontId="4"/>
  </si>
  <si>
    <t>753-0221</t>
    <phoneticPr fontId="3"/>
  </si>
  <si>
    <t>083-
927-0001</t>
  </si>
  <si>
    <t>大内矢田北三丁目4－23</t>
    <rPh sb="4" eb="5">
      <t>キタ</t>
    </rPh>
    <rPh sb="5" eb="6">
      <t>サン</t>
    </rPh>
    <rPh sb="6" eb="8">
      <t>チョウメ</t>
    </rPh>
    <phoneticPr fontId="3"/>
  </si>
  <si>
    <t>ｵｵｳﾁﾎｲｸｴﾝ</t>
  </si>
  <si>
    <t>楠木保育園</t>
  </si>
  <si>
    <t>田村祥子</t>
    <rPh sb="0" eb="2">
      <t>タムラ</t>
    </rPh>
    <rPh sb="2" eb="4">
      <t>サチコ</t>
    </rPh>
    <phoneticPr fontId="3"/>
  </si>
  <si>
    <t>753-0065</t>
  </si>
  <si>
    <t>083-
923-1722</t>
  </si>
  <si>
    <t>楠木町1-44</t>
  </si>
  <si>
    <t>ｸｽﾉｷﾎｲｸｴﾝ</t>
  </si>
  <si>
    <t>三の宮保育園</t>
  </si>
  <si>
    <t>豊崎純子</t>
    <rPh sb="0" eb="2">
      <t>トヨサキ</t>
    </rPh>
    <rPh sb="2" eb="4">
      <t>ジュンコ</t>
    </rPh>
    <phoneticPr fontId="4"/>
  </si>
  <si>
    <t>753-0025</t>
  </si>
  <si>
    <t>083-
924-0327</t>
  </si>
  <si>
    <t>芝崎町9-73</t>
  </si>
  <si>
    <t>ｻﾝﾉﾐﾔﾎｲｸｴﾝ</t>
  </si>
  <si>
    <t>山口第二保育園</t>
  </si>
  <si>
    <t>國田志保</t>
    <rPh sb="0" eb="2">
      <t>クニタ</t>
    </rPh>
    <rPh sb="2" eb="4">
      <t>シホ</t>
    </rPh>
    <phoneticPr fontId="4"/>
  </si>
  <si>
    <t>753-0052</t>
  </si>
  <si>
    <t>083-
925-2181</t>
  </si>
  <si>
    <t>三和町9-2</t>
  </si>
  <si>
    <t>ﾔﾏｸﾞﾁﾀﾞｲﾆﾎｲｸｴﾝ</t>
  </si>
  <si>
    <t>三つ葉保育園</t>
  </si>
  <si>
    <t>南　　寛正</t>
    <phoneticPr fontId="3"/>
  </si>
  <si>
    <t>南　寛正</t>
    <phoneticPr fontId="3"/>
  </si>
  <si>
    <t>754-0897</t>
  </si>
  <si>
    <t>083-
989-4485</t>
  </si>
  <si>
    <t>嘉川1410-1</t>
  </si>
  <si>
    <t>ﾐﾂﾊﾞﾎｲｸｴﾝ</t>
  </si>
  <si>
    <t>秋穂保育園</t>
  </si>
  <si>
    <t>社会福祉法人
秋穂保育会</t>
    <phoneticPr fontId="3"/>
  </si>
  <si>
    <t>社会福祉法人
秋穂保育会
(松尾憲正)</t>
    <phoneticPr fontId="3"/>
  </si>
  <si>
    <t>松尾憲正</t>
  </si>
  <si>
    <t>754-1101</t>
  </si>
  <si>
    <t>083-
984-2557</t>
  </si>
  <si>
    <t>秋穂東900-7</t>
    <rPh sb="0" eb="2">
      <t>アイオ</t>
    </rPh>
    <phoneticPr fontId="3"/>
  </si>
  <si>
    <t>ｱｲｵﾎｲｸｴﾝ</t>
  </si>
  <si>
    <t>愛児園乳児
保育所</t>
    <phoneticPr fontId="3"/>
  </si>
  <si>
    <t>社会福祉法人
吉敷愛児園</t>
    <phoneticPr fontId="3"/>
  </si>
  <si>
    <t>社会福祉法人
吉敷愛児園
(宮原大地)</t>
    <rPh sb="14" eb="16">
      <t>ミヤハラ</t>
    </rPh>
    <rPh sb="16" eb="18">
      <t>ダイチ</t>
    </rPh>
    <phoneticPr fontId="3"/>
  </si>
  <si>
    <t>児玉ひろ子</t>
    <rPh sb="0" eb="2">
      <t>コダマ</t>
    </rPh>
    <rPh sb="4" eb="5">
      <t>コ</t>
    </rPh>
    <phoneticPr fontId="1"/>
  </si>
  <si>
    <t>753-0072</t>
  </si>
  <si>
    <t>083-
922-7126</t>
  </si>
  <si>
    <t>大手町6-17</t>
  </si>
  <si>
    <t>ｱｲｼﾞｴﾝﾆｭｳｼﾞﾎｲｸｼｮ</t>
  </si>
  <si>
    <t>愛児園湯田
保育所</t>
    <phoneticPr fontId="3"/>
  </si>
  <si>
    <t>宮原大地</t>
    <rPh sb="0" eb="2">
      <t>ミヤハラ</t>
    </rPh>
    <rPh sb="2" eb="4">
      <t>ダイチ</t>
    </rPh>
    <phoneticPr fontId="4"/>
  </si>
  <si>
    <t>753-0054</t>
  </si>
  <si>
    <t>083-
922-6545</t>
  </si>
  <si>
    <t>山口市</t>
    <phoneticPr fontId="3"/>
  </si>
  <si>
    <t>富田原町42-4</t>
  </si>
  <si>
    <t>ｱｲｼﾞｴﾝﾕﾀﾞﾎｲｸｼｮ</t>
  </si>
  <si>
    <t>島地保育園</t>
  </si>
  <si>
    <t>社会福祉法人
島地保育園</t>
    <phoneticPr fontId="3"/>
  </si>
  <si>
    <t>社会福祉法人
島地保育園
(玉井晃純)</t>
  </si>
  <si>
    <t>玉井晃純</t>
  </si>
  <si>
    <t>747-0522</t>
  </si>
  <si>
    <t>0835-
54-0563</t>
  </si>
  <si>
    <t>徳地島地255-1</t>
    <rPh sb="0" eb="2">
      <t>トクジ</t>
    </rPh>
    <phoneticPr fontId="3"/>
  </si>
  <si>
    <t>ｼﾏｼﾞﾎｲｸｴﾝ</t>
  </si>
  <si>
    <t>愛児園平川
保育所</t>
    <phoneticPr fontId="3"/>
  </si>
  <si>
    <t>松永雅子</t>
    <rPh sb="2" eb="4">
      <t>マサコ</t>
    </rPh>
    <phoneticPr fontId="4"/>
  </si>
  <si>
    <t>753-0841</t>
    <phoneticPr fontId="3"/>
  </si>
  <si>
    <t>083-
925-4997</t>
  </si>
  <si>
    <t>吉田3050</t>
    <phoneticPr fontId="3"/>
  </si>
  <si>
    <t>ｱｲｼﾞｴﾝﾋﾗｶﾜﾎｲｸｼｮ</t>
  </si>
  <si>
    <t>おおとり保育園</t>
  </si>
  <si>
    <t>赤松康乃</t>
    <rPh sb="0" eb="2">
      <t>アカマツ</t>
    </rPh>
    <rPh sb="2" eb="3">
      <t>ヤス</t>
    </rPh>
    <rPh sb="3" eb="4">
      <t>ノ</t>
    </rPh>
    <phoneticPr fontId="4"/>
  </si>
  <si>
    <t>753-0815</t>
  </si>
  <si>
    <t>083-
933-0660</t>
  </si>
  <si>
    <t>維新公園五丁目10-1</t>
    <rPh sb="0" eb="2">
      <t>イシン</t>
    </rPh>
    <rPh sb="2" eb="4">
      <t>コウエン</t>
    </rPh>
    <rPh sb="4" eb="7">
      <t>ゴチョウメ</t>
    </rPh>
    <phoneticPr fontId="3"/>
  </si>
  <si>
    <t>ｵｵﾄﾘﾎｲｸｴﾝ</t>
  </si>
  <si>
    <t>たんぽぽ保育園</t>
  </si>
  <si>
    <t>社会福祉法人
たんぽぽ会</t>
    <phoneticPr fontId="3"/>
  </si>
  <si>
    <t>社会福祉法人
たんぽぽ会
(川辺美智子)</t>
    <phoneticPr fontId="3"/>
  </si>
  <si>
    <t>江頭真木</t>
    <rPh sb="0" eb="2">
      <t>エガシラ</t>
    </rPh>
    <rPh sb="2" eb="3">
      <t>マ</t>
    </rPh>
    <rPh sb="3" eb="4">
      <t>キ</t>
    </rPh>
    <phoneticPr fontId="3"/>
  </si>
  <si>
    <t>083-
972-7066</t>
  </si>
  <si>
    <t>小郡新町二丁目5-1</t>
    <rPh sb="0" eb="2">
      <t>オゴオリ</t>
    </rPh>
    <rPh sb="2" eb="4">
      <t>シンマチ</t>
    </rPh>
    <rPh sb="4" eb="5">
      <t>ニ</t>
    </rPh>
    <rPh sb="5" eb="7">
      <t>チョウメ</t>
    </rPh>
    <phoneticPr fontId="3"/>
  </si>
  <si>
    <t>ﾀﾝﾎﾟﾎﾟﾎｲｸｴﾝ</t>
  </si>
  <si>
    <t>嘉川保育園</t>
  </si>
  <si>
    <t>社会福祉法人
百華児童苑</t>
    <phoneticPr fontId="3"/>
  </si>
  <si>
    <t>社会福祉法人
百華児童苑
(眞城　信)</t>
    <rPh sb="17" eb="18">
      <t>シン</t>
    </rPh>
    <phoneticPr fontId="3"/>
  </si>
  <si>
    <t>眞城　信</t>
    <rPh sb="0" eb="1">
      <t>マ</t>
    </rPh>
    <rPh sb="3" eb="4">
      <t>シン</t>
    </rPh>
    <phoneticPr fontId="4"/>
  </si>
  <si>
    <t>754-0896</t>
  </si>
  <si>
    <t>083-
989-3518</t>
  </si>
  <si>
    <t>江崎2712-1</t>
    <phoneticPr fontId="3"/>
  </si>
  <si>
    <t>ｶｶﾞﾜﾎｲｸｴﾝ</t>
  </si>
  <si>
    <t>さやま保育園</t>
  </si>
  <si>
    <t>社会福祉法人
であいの里</t>
    <phoneticPr fontId="3"/>
  </si>
  <si>
    <t>社会福祉法人
であいの里
(小池俊章)</t>
    <phoneticPr fontId="3"/>
  </si>
  <si>
    <t>小池俊章</t>
  </si>
  <si>
    <t>754-0894</t>
  </si>
  <si>
    <t>083-
989-3013</t>
  </si>
  <si>
    <t>佐山2793</t>
  </si>
  <si>
    <t>ｻﾔﾏﾎｲｸｴﾝ</t>
  </si>
  <si>
    <t>大内光輪保育園</t>
  </si>
  <si>
    <t>社会福祉法人
百華児童苑
(眞城　信)</t>
    <rPh sb="7" eb="8">
      <t>ヒャク</t>
    </rPh>
    <rPh sb="8" eb="9">
      <t>ハナ</t>
    </rPh>
    <rPh sb="9" eb="11">
      <t>ジドウ</t>
    </rPh>
    <rPh sb="11" eb="12">
      <t>エン</t>
    </rPh>
    <rPh sb="17" eb="18">
      <t>シン</t>
    </rPh>
    <phoneticPr fontId="3"/>
  </si>
  <si>
    <t>神保秀昭</t>
    <rPh sb="0" eb="2">
      <t>ジンボ</t>
    </rPh>
    <rPh sb="2" eb="4">
      <t>ヒデアキ</t>
    </rPh>
    <phoneticPr fontId="4"/>
  </si>
  <si>
    <t>753-0241</t>
    <phoneticPr fontId="3"/>
  </si>
  <si>
    <t>083-
934-5570</t>
  </si>
  <si>
    <t>大内問田四丁目9-13</t>
    <rPh sb="0" eb="2">
      <t>オオウチ</t>
    </rPh>
    <rPh sb="2" eb="3">
      <t>トイ</t>
    </rPh>
    <rPh sb="3" eb="4">
      <t>タ</t>
    </rPh>
    <rPh sb="4" eb="7">
      <t>ヨンチョウメ</t>
    </rPh>
    <phoneticPr fontId="3"/>
  </si>
  <si>
    <t>ｵｵｳﾁｺｳﾘﾝﾎｲｸｴﾝ</t>
  </si>
  <si>
    <t>大海保育園</t>
  </si>
  <si>
    <t>社会福祉法人
徳寿会</t>
    <phoneticPr fontId="3"/>
  </si>
  <si>
    <t>社会福祉法人
徳寿会
(徳光壮一)</t>
    <rPh sb="14" eb="16">
      <t>ソウイチ</t>
    </rPh>
    <phoneticPr fontId="3"/>
  </si>
  <si>
    <t>徳光壮一</t>
    <rPh sb="2" eb="4">
      <t>ソウイチ</t>
    </rPh>
    <phoneticPr fontId="1"/>
  </si>
  <si>
    <t>083-
984-2241</t>
  </si>
  <si>
    <t>秋穂東978-1</t>
    <rPh sb="0" eb="2">
      <t>アイオ</t>
    </rPh>
    <phoneticPr fontId="3"/>
  </si>
  <si>
    <t>ｵｵｳﾐﾎｲｸｴﾝ</t>
  </si>
  <si>
    <t>大内すこやか
保育園</t>
    <phoneticPr fontId="3"/>
  </si>
  <si>
    <t>社会福祉法人
光善会</t>
    <rPh sb="7" eb="8">
      <t>ヒカリ</t>
    </rPh>
    <rPh sb="8" eb="9">
      <t>ゼン</t>
    </rPh>
    <rPh sb="9" eb="10">
      <t>カイ</t>
    </rPh>
    <phoneticPr fontId="3"/>
  </si>
  <si>
    <t>社会福祉法人
光善会
(野瀬橘子)</t>
    <rPh sb="7" eb="8">
      <t>ヒカリ</t>
    </rPh>
    <rPh sb="8" eb="9">
      <t>ゼン</t>
    </rPh>
    <rPh sb="9" eb="10">
      <t>カイ</t>
    </rPh>
    <rPh sb="12" eb="14">
      <t>ノセ</t>
    </rPh>
    <rPh sb="14" eb="15">
      <t>キツ</t>
    </rPh>
    <rPh sb="15" eb="16">
      <t>コ</t>
    </rPh>
    <phoneticPr fontId="3"/>
  </si>
  <si>
    <t>内田朝子</t>
    <rPh sb="0" eb="2">
      <t>ウチダ</t>
    </rPh>
    <rPh sb="2" eb="4">
      <t>アサコ</t>
    </rPh>
    <phoneticPr fontId="4"/>
  </si>
  <si>
    <t>083-
941-1150</t>
  </si>
  <si>
    <t>大内矢田北三丁目22-11</t>
    <rPh sb="4" eb="5">
      <t>キタ</t>
    </rPh>
    <rPh sb="5" eb="6">
      <t>サン</t>
    </rPh>
    <rPh sb="6" eb="8">
      <t>チョウメ</t>
    </rPh>
    <phoneticPr fontId="3"/>
  </si>
  <si>
    <t>ｵｵｳﾁｽｺﾔｶﾎｲｸｴﾝ</t>
    <phoneticPr fontId="3"/>
  </si>
  <si>
    <t>めばえ保育園</t>
    <phoneticPr fontId="3"/>
  </si>
  <si>
    <t>社会福祉法人
育慈会</t>
    <rPh sb="7" eb="8">
      <t>イク</t>
    </rPh>
    <rPh sb="8" eb="9">
      <t>ジ</t>
    </rPh>
    <rPh sb="9" eb="10">
      <t>カイ</t>
    </rPh>
    <phoneticPr fontId="3"/>
  </si>
  <si>
    <t>社会福祉法人
育慈会
(福永朱美)</t>
    <rPh sb="7" eb="8">
      <t>イク</t>
    </rPh>
    <rPh sb="8" eb="9">
      <t>ジ</t>
    </rPh>
    <rPh sb="9" eb="10">
      <t>カイ</t>
    </rPh>
    <rPh sb="12" eb="14">
      <t>フクナガ</t>
    </rPh>
    <rPh sb="14" eb="16">
      <t>アケミ</t>
    </rPh>
    <phoneticPr fontId="3"/>
  </si>
  <si>
    <t>井上　守</t>
    <rPh sb="0" eb="2">
      <t>イノウエ</t>
    </rPh>
    <rPh sb="3" eb="4">
      <t>マモル</t>
    </rPh>
    <phoneticPr fontId="4"/>
  </si>
  <si>
    <t>753-0861</t>
  </si>
  <si>
    <t>083-
928-6278</t>
  </si>
  <si>
    <t>矢原887-6</t>
    <rPh sb="0" eb="2">
      <t>ヤバラ</t>
    </rPh>
    <phoneticPr fontId="3"/>
  </si>
  <si>
    <t>ﾒﾊﾞｴﾎｲｸｴﾝ</t>
    <phoneticPr fontId="3"/>
  </si>
  <si>
    <t>とものその
保育園</t>
    <rPh sb="6" eb="9">
      <t>ホイクエン</t>
    </rPh>
    <phoneticPr fontId="3"/>
  </si>
  <si>
    <t>社会福祉法人
同朋福祉会</t>
    <rPh sb="0" eb="2">
      <t>シャカイ</t>
    </rPh>
    <rPh sb="2" eb="4">
      <t>フクシ</t>
    </rPh>
    <rPh sb="4" eb="6">
      <t>ホウジン</t>
    </rPh>
    <rPh sb="7" eb="9">
      <t>ドウホウ</t>
    </rPh>
    <rPh sb="9" eb="11">
      <t>フクシ</t>
    </rPh>
    <rPh sb="11" eb="12">
      <t>カイ</t>
    </rPh>
    <phoneticPr fontId="3"/>
  </si>
  <si>
    <t>社会福祉法人
同朋福祉会
（河内美舟）</t>
    <rPh sb="0" eb="2">
      <t>シャカイ</t>
    </rPh>
    <rPh sb="2" eb="4">
      <t>フクシ</t>
    </rPh>
    <rPh sb="4" eb="6">
      <t>ホウジン</t>
    </rPh>
    <rPh sb="7" eb="9">
      <t>ドウホウ</t>
    </rPh>
    <rPh sb="9" eb="11">
      <t>フクシ</t>
    </rPh>
    <rPh sb="11" eb="12">
      <t>カイ</t>
    </rPh>
    <rPh sb="14" eb="16">
      <t>コウチ</t>
    </rPh>
    <rPh sb="16" eb="17">
      <t>ビ</t>
    </rPh>
    <rPh sb="17" eb="18">
      <t>フネ</t>
    </rPh>
    <phoneticPr fontId="3"/>
  </si>
  <si>
    <t>原田かず子</t>
    <rPh sb="0" eb="2">
      <t>ハラダ</t>
    </rPh>
    <rPh sb="4" eb="5">
      <t>コ</t>
    </rPh>
    <phoneticPr fontId="3"/>
  </si>
  <si>
    <t>753-0871</t>
  </si>
  <si>
    <t>083-
934-0415</t>
  </si>
  <si>
    <t>保育所</t>
    <phoneticPr fontId="3"/>
  </si>
  <si>
    <t>35203</t>
    <phoneticPr fontId="3"/>
  </si>
  <si>
    <t>朝田510-1</t>
    <rPh sb="0" eb="2">
      <t>アサダ</t>
    </rPh>
    <phoneticPr fontId="3"/>
  </si>
  <si>
    <t>ﾄﾓﾉｿﾉﾎｲｸｴﾝ</t>
    <phoneticPr fontId="3"/>
  </si>
  <si>
    <t>大内なかよし
こども園</t>
    <rPh sb="0" eb="2">
      <t>オオウチ</t>
    </rPh>
    <rPh sb="10" eb="11">
      <t>エン</t>
    </rPh>
    <phoneticPr fontId="3"/>
  </si>
  <si>
    <t>板垣聖子</t>
    <rPh sb="0" eb="2">
      <t>イタガキ</t>
    </rPh>
    <rPh sb="2" eb="4">
      <t>セイコ</t>
    </rPh>
    <phoneticPr fontId="4"/>
  </si>
  <si>
    <t>753-
0211</t>
  </si>
  <si>
    <t>083-
902-3366</t>
  </si>
  <si>
    <t>大内長野1573-1</t>
    <rPh sb="0" eb="2">
      <t>オオウチ</t>
    </rPh>
    <rPh sb="2" eb="4">
      <t>ナガノ</t>
    </rPh>
    <phoneticPr fontId="3"/>
  </si>
  <si>
    <t>ｵｵｳﾁﾅｶﾖｼｺﾄﾞﾓｴﾝ</t>
    <phoneticPr fontId="3"/>
  </si>
  <si>
    <t>きらきら星
保育園</t>
    <rPh sb="4" eb="5">
      <t>ホシ</t>
    </rPh>
    <rPh sb="6" eb="9">
      <t>ホイクエン</t>
    </rPh>
    <phoneticPr fontId="3"/>
  </si>
  <si>
    <t>福永　歩</t>
    <rPh sb="0" eb="2">
      <t>フクナガ</t>
    </rPh>
    <rPh sb="3" eb="4">
      <t>アユム</t>
    </rPh>
    <phoneticPr fontId="3"/>
  </si>
  <si>
    <t>083-
927-5023</t>
  </si>
  <si>
    <t>大内長野521-1</t>
  </si>
  <si>
    <t>ｷﾗｷﾗﾎﾞｼﾎｲｸｴﾝ</t>
    <phoneticPr fontId="3"/>
  </si>
  <si>
    <t>はあと保育園
新山口</t>
    <rPh sb="3" eb="6">
      <t>ホイクエン</t>
    </rPh>
    <rPh sb="7" eb="8">
      <t>シン</t>
    </rPh>
    <rPh sb="8" eb="10">
      <t>ヤマグチ</t>
    </rPh>
    <phoneticPr fontId="3"/>
  </si>
  <si>
    <t>社会福祉法人
青藍会</t>
    <rPh sb="0" eb="2">
      <t>シャカイ</t>
    </rPh>
    <rPh sb="2" eb="4">
      <t>フクシ</t>
    </rPh>
    <rPh sb="4" eb="6">
      <t>ホウジン</t>
    </rPh>
    <rPh sb="7" eb="8">
      <t>アオ</t>
    </rPh>
    <rPh sb="8" eb="9">
      <t>アイ</t>
    </rPh>
    <rPh sb="9" eb="10">
      <t>カイ</t>
    </rPh>
    <phoneticPr fontId="3"/>
  </si>
  <si>
    <t>社会福祉法人
青藍会
(阿武義人)</t>
    <rPh sb="7" eb="8">
      <t>アオ</t>
    </rPh>
    <rPh sb="8" eb="9">
      <t>ラン</t>
    </rPh>
    <rPh sb="9" eb="10">
      <t>カイ</t>
    </rPh>
    <rPh sb="12" eb="14">
      <t>アンノ</t>
    </rPh>
    <rPh sb="14" eb="16">
      <t>ヨシト</t>
    </rPh>
    <phoneticPr fontId="3"/>
  </si>
  <si>
    <t>西嶋直子</t>
    <rPh sb="0" eb="2">
      <t>ニシジマ</t>
    </rPh>
    <rPh sb="2" eb="4">
      <t>ナオコ</t>
    </rPh>
    <phoneticPr fontId="3"/>
  </si>
  <si>
    <t>754-0020</t>
    <phoneticPr fontId="3"/>
  </si>
  <si>
    <t>083-976-2460</t>
  </si>
  <si>
    <t>保育所</t>
    <rPh sb="0" eb="3">
      <t>ホイクショ</t>
    </rPh>
    <phoneticPr fontId="3"/>
  </si>
  <si>
    <t>小郡平成町1-20</t>
    <phoneticPr fontId="3"/>
  </si>
  <si>
    <t>ﾊｱﾄﾎｲｸｴﾝ</t>
    <phoneticPr fontId="3"/>
  </si>
  <si>
    <t>はあと保育園
中央</t>
    <rPh sb="3" eb="6">
      <t>ホイクエン</t>
    </rPh>
    <rPh sb="8" eb="10">
      <t>チュウオウ</t>
    </rPh>
    <phoneticPr fontId="3"/>
  </si>
  <si>
    <t>蕗　英朗</t>
    <rPh sb="0" eb="1">
      <t>フキ</t>
    </rPh>
    <rPh sb="2" eb="3">
      <t>ヒデ</t>
    </rPh>
    <rPh sb="3" eb="4">
      <t>ロウ</t>
    </rPh>
    <phoneticPr fontId="3"/>
  </si>
  <si>
    <t>山口市神田町4-22</t>
    <rPh sb="0" eb="3">
      <t>ヤマグチシ</t>
    </rPh>
    <rPh sb="3" eb="5">
      <t>カンダ</t>
    </rPh>
    <rPh sb="5" eb="6">
      <t>マチ</t>
    </rPh>
    <phoneticPr fontId="3"/>
  </si>
  <si>
    <t>753-0064</t>
    <phoneticPr fontId="3"/>
  </si>
  <si>
    <t>083-941-5580</t>
    <phoneticPr fontId="3"/>
  </si>
  <si>
    <t>神田町4-22</t>
    <rPh sb="0" eb="2">
      <t>カンダ</t>
    </rPh>
    <rPh sb="2" eb="3">
      <t>マチ</t>
    </rPh>
    <phoneticPr fontId="3"/>
  </si>
  <si>
    <t>ﾊｱﾄﾎｲｸｴﾝﾁｭｳｵｳ</t>
    <phoneticPr fontId="3"/>
  </si>
  <si>
    <t>花尾第二保育園</t>
    <rPh sb="0" eb="2">
      <t>ハナオ</t>
    </rPh>
    <rPh sb="2" eb="4">
      <t>ダイニ</t>
    </rPh>
    <rPh sb="4" eb="7">
      <t>ホイクエン</t>
    </rPh>
    <phoneticPr fontId="3"/>
  </si>
  <si>
    <t>社会福祉法人
花尾保育会</t>
    <rPh sb="0" eb="2">
      <t>シャカイ</t>
    </rPh>
    <rPh sb="2" eb="4">
      <t>フクシ</t>
    </rPh>
    <rPh sb="4" eb="6">
      <t>ホウジン</t>
    </rPh>
    <rPh sb="7" eb="9">
      <t>ハナオ</t>
    </rPh>
    <rPh sb="9" eb="11">
      <t>ホイク</t>
    </rPh>
    <rPh sb="11" eb="12">
      <t>カイ</t>
    </rPh>
    <phoneticPr fontId="3"/>
  </si>
  <si>
    <t>社会福祉法人
花尾保育会
(榊原正勝)</t>
    <rPh sb="16" eb="18">
      <t>マサカツ</t>
    </rPh>
    <phoneticPr fontId="3"/>
  </si>
  <si>
    <t>村中直樹</t>
    <rPh sb="0" eb="2">
      <t>ムラナカ</t>
    </rPh>
    <rPh sb="2" eb="4">
      <t>ナオキ</t>
    </rPh>
    <phoneticPr fontId="3"/>
  </si>
  <si>
    <t>753-
0017</t>
    <phoneticPr fontId="3"/>
  </si>
  <si>
    <t>083-922-7801</t>
  </si>
  <si>
    <t>35204</t>
  </si>
  <si>
    <t>江良二丁目１-17</t>
    <rPh sb="0" eb="2">
      <t>エラ</t>
    </rPh>
    <rPh sb="2" eb="3">
      <t>2</t>
    </rPh>
    <rPh sb="3" eb="5">
      <t>チョウメ</t>
    </rPh>
    <phoneticPr fontId="3"/>
  </si>
  <si>
    <t>ﾊﾅｵﾀﾞｲﾆﾎｲｸｴﾝ</t>
    <phoneticPr fontId="3"/>
  </si>
  <si>
    <t>愛児園みやのの森
保育園</t>
    <rPh sb="0" eb="2">
      <t>アイジ</t>
    </rPh>
    <rPh sb="2" eb="3">
      <t>エン</t>
    </rPh>
    <rPh sb="7" eb="8">
      <t>モリ</t>
    </rPh>
    <rPh sb="9" eb="12">
      <t>ホイクエン</t>
    </rPh>
    <phoneticPr fontId="3"/>
  </si>
  <si>
    <t>中川裕美</t>
    <rPh sb="2" eb="4">
      <t>ユミ</t>
    </rPh>
    <phoneticPr fontId="3"/>
  </si>
  <si>
    <t>753-0011</t>
    <phoneticPr fontId="3"/>
  </si>
  <si>
    <t>083-932-8787</t>
    <phoneticPr fontId="3"/>
  </si>
  <si>
    <t>35204</t>
    <phoneticPr fontId="3"/>
  </si>
  <si>
    <t>宮野下953</t>
    <rPh sb="0" eb="3">
      <t>ミヤノシタ</t>
    </rPh>
    <phoneticPr fontId="3"/>
  </si>
  <si>
    <t>ｱｲｼﾞｴﾝﾐﾔﾉﾉﾓﾘﾎｲｸｴﾝ</t>
    <phoneticPr fontId="3"/>
  </si>
  <si>
    <t>夢の星保育園
大内園</t>
    <rPh sb="0" eb="1">
      <t>ユメ</t>
    </rPh>
    <rPh sb="2" eb="3">
      <t>ホシ</t>
    </rPh>
    <rPh sb="3" eb="6">
      <t>ホイクエン</t>
    </rPh>
    <rPh sb="7" eb="9">
      <t>オオウチ</t>
    </rPh>
    <rPh sb="9" eb="10">
      <t>エン</t>
    </rPh>
    <phoneticPr fontId="3"/>
  </si>
  <si>
    <t>福永　翔</t>
    <rPh sb="0" eb="2">
      <t>フクナガ</t>
    </rPh>
    <rPh sb="3" eb="4">
      <t>ショウ</t>
    </rPh>
    <phoneticPr fontId="3"/>
  </si>
  <si>
    <t>753-0211</t>
    <phoneticPr fontId="3"/>
  </si>
  <si>
    <t>083-927-3375</t>
    <phoneticPr fontId="3"/>
  </si>
  <si>
    <t>大内長野1061-3</t>
    <rPh sb="0" eb="2">
      <t>オオウチ</t>
    </rPh>
    <rPh sb="2" eb="4">
      <t>ナガノ</t>
    </rPh>
    <phoneticPr fontId="3"/>
  </si>
  <si>
    <t>ﾕﾒﾉﾎｼﾎｲｸｴﾝｵｵｳﾁｴﾝ</t>
    <phoneticPr fontId="3"/>
  </si>
  <si>
    <t>夢の星保育園
穂積園</t>
    <rPh sb="0" eb="1">
      <t>ユメ</t>
    </rPh>
    <rPh sb="2" eb="3">
      <t>ホシ</t>
    </rPh>
    <rPh sb="3" eb="6">
      <t>ホイクエン</t>
    </rPh>
    <rPh sb="7" eb="9">
      <t>ホズミ</t>
    </rPh>
    <rPh sb="9" eb="10">
      <t>エン</t>
    </rPh>
    <phoneticPr fontId="3"/>
  </si>
  <si>
    <t>福永　朋</t>
    <rPh sb="0" eb="2">
      <t>フクナガ</t>
    </rPh>
    <rPh sb="3" eb="4">
      <t>トモ</t>
    </rPh>
    <phoneticPr fontId="3"/>
  </si>
  <si>
    <t>753-0824</t>
    <phoneticPr fontId="3"/>
  </si>
  <si>
    <t>083-921-3556</t>
    <phoneticPr fontId="3"/>
  </si>
  <si>
    <t>穂積町731-1</t>
    <rPh sb="0" eb="2">
      <t>ホヅミ</t>
    </rPh>
    <rPh sb="2" eb="3">
      <t>マチ</t>
    </rPh>
    <phoneticPr fontId="3"/>
  </si>
  <si>
    <t>ﾕﾒﾉﾎｼﾎｲｸｴﾝﾎﾂﾞﾐｴﾝ</t>
    <phoneticPr fontId="3"/>
  </si>
  <si>
    <t>みのり保育園</t>
    <phoneticPr fontId="4"/>
  </si>
  <si>
    <t>社会福祉法人　　　　　島地保育園</t>
    <rPh sb="0" eb="2">
      <t>シャカイ</t>
    </rPh>
    <rPh sb="2" eb="4">
      <t>フクシ</t>
    </rPh>
    <rPh sb="4" eb="6">
      <t>ホウジン</t>
    </rPh>
    <rPh sb="11" eb="12">
      <t>シマ</t>
    </rPh>
    <rPh sb="12" eb="13">
      <t>チ</t>
    </rPh>
    <rPh sb="13" eb="16">
      <t>ホイクエン</t>
    </rPh>
    <phoneticPr fontId="4"/>
  </si>
  <si>
    <t>社会福祉法人　　　　　島地保育園　　　　　　（玉井　晃純）</t>
    <rPh sb="0" eb="2">
      <t>シャカイ</t>
    </rPh>
    <rPh sb="2" eb="4">
      <t>フクシ</t>
    </rPh>
    <rPh sb="4" eb="6">
      <t>ホウジン</t>
    </rPh>
    <rPh sb="11" eb="12">
      <t>シマ</t>
    </rPh>
    <rPh sb="12" eb="13">
      <t>チ</t>
    </rPh>
    <rPh sb="13" eb="16">
      <t>ホイクエン</t>
    </rPh>
    <rPh sb="23" eb="25">
      <t>タマイ</t>
    </rPh>
    <rPh sb="26" eb="27">
      <t>アキラ</t>
    </rPh>
    <rPh sb="27" eb="28">
      <t>ジュン</t>
    </rPh>
    <phoneticPr fontId="4"/>
  </si>
  <si>
    <t>玉井晃道</t>
    <rPh sb="0" eb="2">
      <t>タマイ</t>
    </rPh>
    <rPh sb="2" eb="3">
      <t>コウ</t>
    </rPh>
    <rPh sb="3" eb="4">
      <t>ミチ</t>
    </rPh>
    <phoneticPr fontId="4"/>
  </si>
  <si>
    <t>753-0025</t>
    <phoneticPr fontId="4"/>
  </si>
  <si>
    <t>083-902-1666</t>
    <phoneticPr fontId="4"/>
  </si>
  <si>
    <t>35203</t>
    <phoneticPr fontId="4"/>
  </si>
  <si>
    <t>山口市</t>
    <rPh sb="0" eb="3">
      <t>ヤマグチシ</t>
    </rPh>
    <phoneticPr fontId="4"/>
  </si>
  <si>
    <t>芝崎町8－1</t>
    <phoneticPr fontId="4"/>
  </si>
  <si>
    <t>ﾐﾉﾘﾎｲｸｴﾝ</t>
    <phoneticPr fontId="4"/>
  </si>
  <si>
    <t>あさひ小郡保育園</t>
    <rPh sb="3" eb="8">
      <t>オゴオリホイクエン</t>
    </rPh>
    <phoneticPr fontId="3"/>
  </si>
  <si>
    <t>社会福祉法人
向学会</t>
    <rPh sb="0" eb="2">
      <t>シャカイ</t>
    </rPh>
    <rPh sb="2" eb="4">
      <t>フクシ</t>
    </rPh>
    <rPh sb="4" eb="6">
      <t>ホウジン</t>
    </rPh>
    <rPh sb="7" eb="9">
      <t>コウガク</t>
    </rPh>
    <rPh sb="9" eb="10">
      <t>カイ</t>
    </rPh>
    <phoneticPr fontId="3"/>
  </si>
  <si>
    <t>社会福祉法人
向学会
（冨田　剛史）</t>
    <rPh sb="0" eb="2">
      <t>シャカイ</t>
    </rPh>
    <rPh sb="2" eb="4">
      <t>フクシ</t>
    </rPh>
    <rPh sb="4" eb="6">
      <t>ホウジン</t>
    </rPh>
    <rPh sb="7" eb="9">
      <t>コウガク</t>
    </rPh>
    <rPh sb="9" eb="10">
      <t>カイ</t>
    </rPh>
    <rPh sb="12" eb="14">
      <t>トミタ</t>
    </rPh>
    <rPh sb="15" eb="16">
      <t>ツヨシ</t>
    </rPh>
    <rPh sb="16" eb="17">
      <t>シ</t>
    </rPh>
    <phoneticPr fontId="3"/>
  </si>
  <si>
    <t>津田恵子</t>
    <rPh sb="0" eb="2">
      <t>ツダ</t>
    </rPh>
    <rPh sb="2" eb="4">
      <t>ケイコ</t>
    </rPh>
    <phoneticPr fontId="3"/>
  </si>
  <si>
    <t>754-0002</t>
    <phoneticPr fontId="3"/>
  </si>
  <si>
    <t>083-902-2325</t>
    <phoneticPr fontId="3"/>
  </si>
  <si>
    <t>小郡下郷313-2</t>
    <phoneticPr fontId="4"/>
  </si>
  <si>
    <t>ｱｻﾋｵｺﾞｵﾘﾎｲｸｴﾝ</t>
    <phoneticPr fontId="4"/>
  </si>
  <si>
    <t>めばえぽっぽ
保育園</t>
    <rPh sb="7" eb="10">
      <t>ホイクエン</t>
    </rPh>
    <phoneticPr fontId="3"/>
  </si>
  <si>
    <t>社会福祉法人
育慈会</t>
    <rPh sb="0" eb="2">
      <t>シャカイ</t>
    </rPh>
    <rPh sb="2" eb="4">
      <t>フクシ</t>
    </rPh>
    <rPh sb="4" eb="6">
      <t>ホウジン</t>
    </rPh>
    <rPh sb="7" eb="8">
      <t>イク</t>
    </rPh>
    <rPh sb="8" eb="9">
      <t>ジ</t>
    </rPh>
    <rPh sb="9" eb="10">
      <t>カイ</t>
    </rPh>
    <phoneticPr fontId="3"/>
  </si>
  <si>
    <t>社会福祉法人
育慈会
(福永朱美)</t>
    <rPh sb="0" eb="2">
      <t>シャカイ</t>
    </rPh>
    <rPh sb="2" eb="4">
      <t>フクシ</t>
    </rPh>
    <rPh sb="4" eb="6">
      <t>ホウジン</t>
    </rPh>
    <rPh sb="7" eb="8">
      <t>イク</t>
    </rPh>
    <rPh sb="8" eb="9">
      <t>ジ</t>
    </rPh>
    <rPh sb="9" eb="10">
      <t>カイ</t>
    </rPh>
    <rPh sb="12" eb="14">
      <t>フクナガ</t>
    </rPh>
    <rPh sb="14" eb="16">
      <t>アケミ</t>
    </rPh>
    <phoneticPr fontId="3"/>
  </si>
  <si>
    <t>福永朱美</t>
    <rPh sb="0" eb="2">
      <t>フクナガ</t>
    </rPh>
    <rPh sb="2" eb="4">
      <t>アケミ</t>
    </rPh>
    <phoneticPr fontId="3"/>
  </si>
  <si>
    <t>753-0831</t>
    <phoneticPr fontId="3"/>
  </si>
  <si>
    <t>083-902-0840</t>
    <phoneticPr fontId="3"/>
  </si>
  <si>
    <t>平井945-1</t>
    <rPh sb="0" eb="2">
      <t>ヒライ</t>
    </rPh>
    <phoneticPr fontId="3"/>
  </si>
  <si>
    <t>ﾒﾊﾞｴﾎﾟｯﾎﾟﾎｲｸｴﾝ</t>
    <phoneticPr fontId="3"/>
  </si>
  <si>
    <t>U　ＮＵＲＳＥＲＹ
新山口２号館</t>
    <rPh sb="10" eb="11">
      <t>シン</t>
    </rPh>
    <rPh sb="11" eb="13">
      <t>ヤマグチ</t>
    </rPh>
    <rPh sb="14" eb="16">
      <t>ゴウカン</t>
    </rPh>
    <phoneticPr fontId="3"/>
  </si>
  <si>
    <t>社会福祉法人
向学会
(冨田剛史)</t>
    <rPh sb="0" eb="2">
      <t>シャカイ</t>
    </rPh>
    <rPh sb="2" eb="4">
      <t>フクシ</t>
    </rPh>
    <rPh sb="4" eb="6">
      <t>ホウジン</t>
    </rPh>
    <rPh sb="7" eb="9">
      <t>コウガク</t>
    </rPh>
    <rPh sb="9" eb="10">
      <t>カイ</t>
    </rPh>
    <rPh sb="12" eb="14">
      <t>トミタ</t>
    </rPh>
    <rPh sb="14" eb="15">
      <t>ツヨシ</t>
    </rPh>
    <rPh sb="15" eb="16">
      <t>シ</t>
    </rPh>
    <phoneticPr fontId="3"/>
  </si>
  <si>
    <t>冨田剛史</t>
    <rPh sb="0" eb="2">
      <t>トミタ</t>
    </rPh>
    <rPh sb="2" eb="4">
      <t>ツヨシ</t>
    </rPh>
    <phoneticPr fontId="3"/>
  </si>
  <si>
    <t>754-0021</t>
    <phoneticPr fontId="3"/>
  </si>
  <si>
    <t>083-974-5715</t>
    <phoneticPr fontId="3"/>
  </si>
  <si>
    <t>小郡黄金町9-2</t>
    <rPh sb="0" eb="2">
      <t>オゴオリ</t>
    </rPh>
    <rPh sb="2" eb="5">
      <t>コガネチョウ</t>
    </rPh>
    <phoneticPr fontId="3"/>
  </si>
  <si>
    <t>ﾕｰﾅｰｻﾘｰｼﾝﾔﾏｸﾞﾁﾆｺﾞｳｶﾝ</t>
    <phoneticPr fontId="3"/>
  </si>
  <si>
    <t>萩市</t>
    <rPh sb="0" eb="2">
      <t>ハギシ</t>
    </rPh>
    <phoneticPr fontId="3"/>
  </si>
  <si>
    <t>萩市
須佐保育園</t>
    <rPh sb="0" eb="2">
      <t>ハギシ</t>
    </rPh>
    <phoneticPr fontId="3"/>
  </si>
  <si>
    <t>高津喜代子</t>
    <rPh sb="0" eb="2">
      <t>タカツ</t>
    </rPh>
    <rPh sb="2" eb="5">
      <t>キヨコ</t>
    </rPh>
    <phoneticPr fontId="3"/>
  </si>
  <si>
    <t>759-3411</t>
  </si>
  <si>
    <t>08387-
6-2120</t>
  </si>
  <si>
    <t>萩市</t>
  </si>
  <si>
    <t>大字須佐5200番地4</t>
    <rPh sb="8" eb="10">
      <t>バンチ</t>
    </rPh>
    <phoneticPr fontId="3"/>
  </si>
  <si>
    <t>ﾊｷﾞｼｽｻﾎｲｸｴﾝ</t>
  </si>
  <si>
    <t>萩市
田万川保育園</t>
    <rPh sb="0" eb="2">
      <t>ハギシ</t>
    </rPh>
    <phoneticPr fontId="3"/>
  </si>
  <si>
    <t>中木屋千香子</t>
    <rPh sb="0" eb="1">
      <t>ナカ</t>
    </rPh>
    <rPh sb="1" eb="2">
      <t>ギ</t>
    </rPh>
    <rPh sb="2" eb="3">
      <t>ヤ</t>
    </rPh>
    <rPh sb="3" eb="6">
      <t>チカコ</t>
    </rPh>
    <phoneticPr fontId="3"/>
  </si>
  <si>
    <t>759-3113</t>
  </si>
  <si>
    <t>08387-
2-0055</t>
  </si>
  <si>
    <t>大字江崎522番地</t>
    <rPh sb="2" eb="4">
      <t>エサキ</t>
    </rPh>
    <rPh sb="7" eb="9">
      <t>バンチ</t>
    </rPh>
    <phoneticPr fontId="3"/>
  </si>
  <si>
    <t>ﾊｷﾞｼﾀﾏｶﾞﾜﾎｲｸｴﾝ</t>
  </si>
  <si>
    <t>萩市
越ケ浜保育園</t>
    <phoneticPr fontId="3"/>
  </si>
  <si>
    <t>井町理恵</t>
    <rPh sb="0" eb="2">
      <t>イマチ</t>
    </rPh>
    <rPh sb="2" eb="4">
      <t>リエ</t>
    </rPh>
    <phoneticPr fontId="12"/>
  </si>
  <si>
    <t>758-0011</t>
  </si>
  <si>
    <t>0838-
25-0249</t>
  </si>
  <si>
    <t>大字椿東1189番地361</t>
    <rPh sb="8" eb="10">
      <t>バンチ</t>
    </rPh>
    <phoneticPr fontId="3"/>
  </si>
  <si>
    <t>ﾊｷﾞｼｺｼｶﾞﾊﾏﾎｲｸｴﾝ</t>
  </si>
  <si>
    <t>萩市
椿保育園</t>
    <phoneticPr fontId="3"/>
  </si>
  <si>
    <t>大坂屋梨香</t>
    <rPh sb="0" eb="2">
      <t>オオサカ</t>
    </rPh>
    <rPh sb="2" eb="3">
      <t>ヤ</t>
    </rPh>
    <rPh sb="3" eb="5">
      <t>リカ</t>
    </rPh>
    <phoneticPr fontId="3"/>
  </si>
  <si>
    <t>758-0061</t>
  </si>
  <si>
    <t>0838-
25-2270</t>
  </si>
  <si>
    <t>大字椿2794番地</t>
    <rPh sb="7" eb="9">
      <t>バンチ</t>
    </rPh>
    <phoneticPr fontId="3"/>
  </si>
  <si>
    <t>ﾊｷﾞｼﾂﾊﾞｷﾎｲｸｴﾝ</t>
  </si>
  <si>
    <t>萩市
三見保育園</t>
    <phoneticPr fontId="3"/>
  </si>
  <si>
    <t>白上美紀恵</t>
    <rPh sb="0" eb="2">
      <t>シラガミ</t>
    </rPh>
    <rPh sb="2" eb="3">
      <t>ミ</t>
    </rPh>
    <rPh sb="3" eb="4">
      <t>キ</t>
    </rPh>
    <rPh sb="4" eb="5">
      <t>エ</t>
    </rPh>
    <phoneticPr fontId="3"/>
  </si>
  <si>
    <t>759-3721</t>
  </si>
  <si>
    <t>0838-
27-0036</t>
  </si>
  <si>
    <t>三見3099番地</t>
    <rPh sb="6" eb="8">
      <t>バンチ</t>
    </rPh>
    <phoneticPr fontId="3"/>
  </si>
  <si>
    <t>ﾊｷﾞｼｻﾝﾐﾎｲｸｴﾝ</t>
  </si>
  <si>
    <t>萩市
紫福保育園</t>
    <rPh sb="0" eb="2">
      <t>ハギシ</t>
    </rPh>
    <phoneticPr fontId="3"/>
  </si>
  <si>
    <t>山中　忍</t>
    <rPh sb="0" eb="2">
      <t>ヤマナカ</t>
    </rPh>
    <rPh sb="3" eb="4">
      <t>シノブ</t>
    </rPh>
    <phoneticPr fontId="3"/>
  </si>
  <si>
    <t>758-0501</t>
  </si>
  <si>
    <t>0838-
53-0019</t>
  </si>
  <si>
    <t>大字紫福3356番地</t>
    <rPh sb="0" eb="2">
      <t>オオアザ</t>
    </rPh>
    <rPh sb="8" eb="10">
      <t>バンチ</t>
    </rPh>
    <phoneticPr fontId="3"/>
  </si>
  <si>
    <t>ﾊｷﾞｼｼﾌﾞｷﾎｲｸｴﾝ</t>
  </si>
  <si>
    <t>萩市
椿東保育園</t>
    <phoneticPr fontId="3"/>
  </si>
  <si>
    <t>松永春美</t>
    <rPh sb="0" eb="2">
      <t>マツナガ</t>
    </rPh>
    <rPh sb="2" eb="4">
      <t>ハルミ</t>
    </rPh>
    <phoneticPr fontId="3"/>
  </si>
  <si>
    <t>0838-
22-0147</t>
  </si>
  <si>
    <t>大字椿東４５０４番地</t>
    <rPh sb="8" eb="10">
      <t>バンチ</t>
    </rPh>
    <phoneticPr fontId="3"/>
  </si>
  <si>
    <t>ﾊｷﾞｼﾁﾝﾄｳﾎｲｸｴﾝ</t>
  </si>
  <si>
    <t>萩市
川上保育園</t>
    <rPh sb="0" eb="2">
      <t>ハギシ</t>
    </rPh>
    <phoneticPr fontId="3"/>
  </si>
  <si>
    <t>桐﨑純子</t>
    <rPh sb="0" eb="1">
      <t>キリ</t>
    </rPh>
    <rPh sb="1" eb="2">
      <t>サキ</t>
    </rPh>
    <rPh sb="2" eb="4">
      <t>ジュンコ</t>
    </rPh>
    <phoneticPr fontId="3"/>
  </si>
  <si>
    <t>758-0141</t>
  </si>
  <si>
    <t>0838-
54-2022</t>
  </si>
  <si>
    <t>川上4533番地1</t>
    <rPh sb="0" eb="2">
      <t>カワカミ</t>
    </rPh>
    <rPh sb="6" eb="8">
      <t>バンチ</t>
    </rPh>
    <phoneticPr fontId="3"/>
  </si>
  <si>
    <t>ﾊｷﾞｼｶﾜｶﾐﾎｲｸｴﾝ</t>
  </si>
  <si>
    <t>萩市
あさひ保育園</t>
    <rPh sb="0" eb="2">
      <t>ハギシ</t>
    </rPh>
    <rPh sb="6" eb="9">
      <t>ホイクエン</t>
    </rPh>
    <phoneticPr fontId="3"/>
  </si>
  <si>
    <t>大藤悦子</t>
    <rPh sb="0" eb="2">
      <t>オオトウ</t>
    </rPh>
    <rPh sb="2" eb="4">
      <t>エツコ</t>
    </rPh>
    <phoneticPr fontId="3"/>
  </si>
  <si>
    <t>754-0411</t>
  </si>
  <si>
    <t>0838-
55-0755</t>
  </si>
  <si>
    <t>大字明木2906番地</t>
    <rPh sb="8" eb="10">
      <t>バンチ</t>
    </rPh>
    <phoneticPr fontId="3"/>
  </si>
  <si>
    <t>ﾊｷﾞｼｱｻﾋﾎｲｸｴﾝ</t>
  </si>
  <si>
    <t>萩市
山田保育園</t>
    <phoneticPr fontId="3"/>
  </si>
  <si>
    <t>田中裕子</t>
    <rPh sb="0" eb="2">
      <t>タナカ</t>
    </rPh>
    <rPh sb="2" eb="4">
      <t>ユウコ</t>
    </rPh>
    <phoneticPr fontId="3"/>
  </si>
  <si>
    <t>758-0063</t>
  </si>
  <si>
    <t>0838-
22-1256</t>
  </si>
  <si>
    <t>大字山田4253番地</t>
    <rPh sb="8" eb="10">
      <t>バンチ</t>
    </rPh>
    <phoneticPr fontId="3"/>
  </si>
  <si>
    <t>ﾊｷﾞｼﾔﾏﾀﾞﾎｲｸｴﾝ</t>
  </si>
  <si>
    <t>萩市
むつみ保育園</t>
    <rPh sb="0" eb="2">
      <t>ハギシ</t>
    </rPh>
    <rPh sb="6" eb="9">
      <t>ホイクエン</t>
    </rPh>
    <phoneticPr fontId="3"/>
  </si>
  <si>
    <t>河上久美子</t>
    <rPh sb="0" eb="2">
      <t>カワカミ</t>
    </rPh>
    <rPh sb="2" eb="5">
      <t>クミコ</t>
    </rPh>
    <phoneticPr fontId="3"/>
  </si>
  <si>
    <t>758-0304</t>
  </si>
  <si>
    <t>08388-
6-5400</t>
  </si>
  <si>
    <t>大字吉部上3170番地1</t>
    <rPh sb="0" eb="2">
      <t>オオアザ</t>
    </rPh>
    <rPh sb="2" eb="3">
      <t>キチ</t>
    </rPh>
    <rPh sb="3" eb="4">
      <t>ベ</t>
    </rPh>
    <rPh sb="4" eb="5">
      <t>カミ</t>
    </rPh>
    <rPh sb="9" eb="11">
      <t>バンチ</t>
    </rPh>
    <phoneticPr fontId="3"/>
  </si>
  <si>
    <t>ﾊｷﾞｼﾑﾂﾐﾎｲｸｴﾝ</t>
  </si>
  <si>
    <t>日の丸保育園</t>
    <phoneticPr fontId="3"/>
  </si>
  <si>
    <t>社会福祉法人
日の丸保育園</t>
    <phoneticPr fontId="3"/>
  </si>
  <si>
    <t>社会福祉法人
日の丸保育園
(新谷和彦)</t>
    <rPh sb="15" eb="17">
      <t>シンタニ</t>
    </rPh>
    <rPh sb="17" eb="19">
      <t>カズヒコ</t>
    </rPh>
    <phoneticPr fontId="3"/>
  </si>
  <si>
    <t>秋田淳史</t>
    <rPh sb="2" eb="4">
      <t>アツシ</t>
    </rPh>
    <phoneticPr fontId="3"/>
  </si>
  <si>
    <t>758-0033</t>
  </si>
  <si>
    <t>0838-25-2143</t>
  </si>
  <si>
    <t>恵美須町102番地</t>
    <rPh sb="7" eb="9">
      <t>バンチ</t>
    </rPh>
    <phoneticPr fontId="3"/>
  </si>
  <si>
    <t>ﾋﾉﾏﾙﾎｲｸｴﾝ</t>
  </si>
  <si>
    <t>住の江保育園</t>
  </si>
  <si>
    <t>社会福祉法人
住の江保育園</t>
    <rPh sb="0" eb="2">
      <t>シャカイ</t>
    </rPh>
    <rPh sb="2" eb="4">
      <t>フクシ</t>
    </rPh>
    <rPh sb="4" eb="6">
      <t>ホウジン</t>
    </rPh>
    <rPh sb="7" eb="8">
      <t>スミ</t>
    </rPh>
    <rPh sb="9" eb="10">
      <t>エ</t>
    </rPh>
    <rPh sb="10" eb="13">
      <t>ホイクエン</t>
    </rPh>
    <phoneticPr fontId="3"/>
  </si>
  <si>
    <t>社会福祉法人
住の江保育園
（中津江瑞穂）</t>
    <rPh sb="0" eb="2">
      <t>シャカイ</t>
    </rPh>
    <rPh sb="2" eb="4">
      <t>フクシ</t>
    </rPh>
    <rPh sb="4" eb="6">
      <t>ホウジン</t>
    </rPh>
    <rPh sb="7" eb="8">
      <t>スミ</t>
    </rPh>
    <rPh sb="9" eb="10">
      <t>エ</t>
    </rPh>
    <rPh sb="10" eb="13">
      <t>ホイクエン</t>
    </rPh>
    <rPh sb="15" eb="17">
      <t>ナカツ</t>
    </rPh>
    <rPh sb="17" eb="18">
      <t>エ</t>
    </rPh>
    <rPh sb="18" eb="20">
      <t>ミズホ</t>
    </rPh>
    <phoneticPr fontId="3"/>
  </si>
  <si>
    <t>中津江瑞穂</t>
    <rPh sb="3" eb="5">
      <t>ミズホ</t>
    </rPh>
    <phoneticPr fontId="3"/>
  </si>
  <si>
    <t>758-0022</t>
  </si>
  <si>
    <t>0838-
24-3060</t>
  </si>
  <si>
    <t>大字浜崎町240番地</t>
    <rPh sb="8" eb="10">
      <t>バンチ</t>
    </rPh>
    <phoneticPr fontId="3"/>
  </si>
  <si>
    <t>ｽﾐﾉｴﾎｲｸｴﾝ</t>
  </si>
  <si>
    <t>春日保育園</t>
  </si>
  <si>
    <t>社会福祉法人
春日福祉会</t>
    <phoneticPr fontId="3"/>
  </si>
  <si>
    <t>社会福祉法人
春日福祉会
(津村博子)</t>
    <rPh sb="16" eb="18">
      <t>ヒロコ</t>
    </rPh>
    <phoneticPr fontId="3"/>
  </si>
  <si>
    <t>津村博子</t>
    <rPh sb="0" eb="2">
      <t>ツムラ</t>
    </rPh>
    <rPh sb="2" eb="4">
      <t>ヒロコ</t>
    </rPh>
    <phoneticPr fontId="3"/>
  </si>
  <si>
    <t>758-0057</t>
  </si>
  <si>
    <t>0838-
25-2470</t>
  </si>
  <si>
    <t>大字堀内325番地10</t>
    <rPh sb="7" eb="9">
      <t>バンチ</t>
    </rPh>
    <phoneticPr fontId="3"/>
  </si>
  <si>
    <t>ｶｽｶﾞﾎｲｸｴﾝ</t>
  </si>
  <si>
    <t>大島保育園</t>
  </si>
  <si>
    <t>社会福祉法人
萩市
社会福祉協議会</t>
    <rPh sb="7" eb="9">
      <t>ハギシ</t>
    </rPh>
    <rPh sb="10" eb="12">
      <t>シャカイ</t>
    </rPh>
    <rPh sb="12" eb="14">
      <t>フクシ</t>
    </rPh>
    <rPh sb="14" eb="17">
      <t>キョウギカイ</t>
    </rPh>
    <phoneticPr fontId="3"/>
  </si>
  <si>
    <t>社会福祉法人
萩市
社会福祉協議会
(大島昌子)</t>
    <rPh sb="7" eb="9">
      <t>ハギシ</t>
    </rPh>
    <rPh sb="10" eb="12">
      <t>シャカイ</t>
    </rPh>
    <rPh sb="12" eb="14">
      <t>フクシ</t>
    </rPh>
    <rPh sb="14" eb="17">
      <t>キョウギカイ</t>
    </rPh>
    <rPh sb="19" eb="21">
      <t>オオシマ</t>
    </rPh>
    <rPh sb="21" eb="23">
      <t>マサコ</t>
    </rPh>
    <phoneticPr fontId="3"/>
  </si>
  <si>
    <t>岡村恵美</t>
    <rPh sb="0" eb="2">
      <t>オカムラ</t>
    </rPh>
    <rPh sb="2" eb="4">
      <t>エミ</t>
    </rPh>
    <phoneticPr fontId="3"/>
  </si>
  <si>
    <t>758-0003</t>
  </si>
  <si>
    <t>0838-
28-0691</t>
  </si>
  <si>
    <t>大字大島211番地</t>
    <rPh sb="7" eb="9">
      <t>バンチ</t>
    </rPh>
    <phoneticPr fontId="3"/>
  </si>
  <si>
    <t>ｵｵｼﾏﾎｲｸｴﾝ</t>
  </si>
  <si>
    <t>防府市</t>
    <rPh sb="0" eb="3">
      <t>ホウフシ</t>
    </rPh>
    <phoneticPr fontId="3"/>
  </si>
  <si>
    <t>防府市立
宮市保育所</t>
    <phoneticPr fontId="3"/>
  </si>
  <si>
    <t>防府市</t>
  </si>
  <si>
    <t>久保恵美子</t>
    <rPh sb="2" eb="5">
      <t>エミコ</t>
    </rPh>
    <phoneticPr fontId="3"/>
  </si>
  <si>
    <t>747-0041</t>
  </si>
  <si>
    <t>0835-
23-5615</t>
  </si>
  <si>
    <t>35206</t>
  </si>
  <si>
    <t>本橋町18-1</t>
  </si>
  <si>
    <t>ﾎｳﾌｼﾘﾂﾐﾔｲﾁﾎｲｸｼｮ</t>
  </si>
  <si>
    <t>防府市立
江泊保育所</t>
    <phoneticPr fontId="3"/>
  </si>
  <si>
    <t>西村有紀子</t>
    <rPh sb="0" eb="2">
      <t>ニシムラ</t>
    </rPh>
    <rPh sb="2" eb="5">
      <t>ユキコ</t>
    </rPh>
    <phoneticPr fontId="3"/>
  </si>
  <si>
    <t>747-0014</t>
  </si>
  <si>
    <t>0835-
38-3844</t>
  </si>
  <si>
    <t>大字江泊1068</t>
  </si>
  <si>
    <t>ﾎｳﾌｼﾘﾂｴﾄﾞﾏﾘﾎｲｸｼｮ</t>
  </si>
  <si>
    <t>華陽保育園</t>
  </si>
  <si>
    <t>社会福祉法人
華陽会</t>
    <phoneticPr fontId="3"/>
  </si>
  <si>
    <t>社会福祉法人
華陽会
(中村桂子)</t>
    <phoneticPr fontId="3"/>
  </si>
  <si>
    <t>竹内幹雄</t>
    <rPh sb="0" eb="2">
      <t>タケウチ</t>
    </rPh>
    <rPh sb="2" eb="4">
      <t>ミキオ</t>
    </rPh>
    <phoneticPr fontId="3"/>
  </si>
  <si>
    <t>747-0834</t>
  </si>
  <si>
    <t>0835-
22-0003</t>
  </si>
  <si>
    <t>大字田島716-5</t>
  </si>
  <si>
    <t>ｶﾖｳﾎｲｸｴﾝ</t>
  </si>
  <si>
    <t>西浦保育園</t>
  </si>
  <si>
    <t>社会福祉法人
西浦保育園</t>
    <phoneticPr fontId="3"/>
  </si>
  <si>
    <t>社会福祉法人
西浦保育園
(久保葉子)</t>
    <phoneticPr fontId="3"/>
  </si>
  <si>
    <t>久保潤爾</t>
    <rPh sb="2" eb="3">
      <t>ジュン</t>
    </rPh>
    <rPh sb="3" eb="4">
      <t>ミツル</t>
    </rPh>
    <phoneticPr fontId="3"/>
  </si>
  <si>
    <t>747-0835</t>
  </si>
  <si>
    <t>0835-
29-0018</t>
  </si>
  <si>
    <t>大字西浦1731</t>
  </si>
  <si>
    <t>ﾆｼﾉｳﾗﾎｲｸｴﾝ</t>
  </si>
  <si>
    <t>牟礼保育園</t>
  </si>
  <si>
    <t>社会福祉法人
牟礼会</t>
    <phoneticPr fontId="3"/>
  </si>
  <si>
    <t>社会福祉法人
牟礼会
(上司誠一郎)</t>
    <phoneticPr fontId="3"/>
  </si>
  <si>
    <t>上司光子</t>
    <rPh sb="0" eb="1">
      <t>カミ</t>
    </rPh>
    <rPh sb="1" eb="2">
      <t>ツカサ</t>
    </rPh>
    <rPh sb="2" eb="4">
      <t>ミツコ</t>
    </rPh>
    <phoneticPr fontId="3"/>
  </si>
  <si>
    <t>747-0012</t>
  </si>
  <si>
    <t>0835-
38-0768</t>
  </si>
  <si>
    <t>牟礼今宿二丁目13-25</t>
    <rPh sb="0" eb="2">
      <t>ムレ</t>
    </rPh>
    <rPh sb="2" eb="4">
      <t>イマシュク</t>
    </rPh>
    <phoneticPr fontId="3"/>
  </si>
  <si>
    <t>ﾑﾚﾎｲｸｴﾝ</t>
  </si>
  <si>
    <t>社会福祉法人
小野保育協議会</t>
    <phoneticPr fontId="3"/>
  </si>
  <si>
    <t>社会福祉法人
小野保育協議会
(田中宏明)</t>
    <rPh sb="18" eb="20">
      <t>ヒロアキ</t>
    </rPh>
    <phoneticPr fontId="3"/>
  </si>
  <si>
    <t>田中宏明</t>
    <phoneticPr fontId="3"/>
  </si>
  <si>
    <t>747-0106</t>
  </si>
  <si>
    <t>0835-
36-0011</t>
  </si>
  <si>
    <t>大字奈美750-1</t>
  </si>
  <si>
    <t>社会福祉法人
双葉保育園</t>
    <phoneticPr fontId="3"/>
  </si>
  <si>
    <t>社会福祉法人
双葉保育園
(稲田惠一)</t>
    <phoneticPr fontId="3"/>
  </si>
  <si>
    <t>稲田布佐子</t>
  </si>
  <si>
    <t>747-0821</t>
  </si>
  <si>
    <t>0835-
23-2831</t>
  </si>
  <si>
    <t>警固町2丁目7-49</t>
  </si>
  <si>
    <t>華城保育園</t>
  </si>
  <si>
    <t>社会福祉法人
華城保育園</t>
    <phoneticPr fontId="3"/>
  </si>
  <si>
    <t>社会福祉法人
華城保育園
(安長光子)</t>
    <phoneticPr fontId="3"/>
  </si>
  <si>
    <t>末岡　靖</t>
    <rPh sb="0" eb="2">
      <t>スエオカ</t>
    </rPh>
    <rPh sb="3" eb="4">
      <t>ヤスシ</t>
    </rPh>
    <phoneticPr fontId="3"/>
  </si>
  <si>
    <t>747-0847</t>
  </si>
  <si>
    <t>0835-
23-3185</t>
  </si>
  <si>
    <t>伊佐江町11-40</t>
  </si>
  <si>
    <t>ﾊﾅｷﾞﾎｲｸｴﾝ</t>
  </si>
  <si>
    <t>西佐波保育園</t>
  </si>
  <si>
    <t>社会福祉法人
みどり会</t>
    <phoneticPr fontId="3"/>
  </si>
  <si>
    <t>社会福祉法人
みどり会
(今川元治)</t>
    <rPh sb="15" eb="17">
      <t>モトハル</t>
    </rPh>
    <phoneticPr fontId="3"/>
  </si>
  <si>
    <t>渡邉二美子</t>
    <rPh sb="0" eb="2">
      <t>ワタナベ</t>
    </rPh>
    <rPh sb="2" eb="5">
      <t>ニミコ</t>
    </rPh>
    <phoneticPr fontId="3"/>
  </si>
  <si>
    <t>747-0045</t>
  </si>
  <si>
    <t>0835-
23-5538</t>
  </si>
  <si>
    <t>高倉1丁目16-10</t>
  </si>
  <si>
    <t>ﾆｼｻﾊﾞﾎｲｸｴﾝ</t>
  </si>
  <si>
    <t>妙蓮寺保育園</t>
  </si>
  <si>
    <t>社会福祉法人
妙蓮寺保育園</t>
    <phoneticPr fontId="3"/>
  </si>
  <si>
    <t>社会福祉法人
妙蓮寺保育園
(城　喬夫)</t>
    <phoneticPr fontId="3"/>
  </si>
  <si>
    <t>城　宣生</t>
    <rPh sb="2" eb="4">
      <t>ノブオ</t>
    </rPh>
    <phoneticPr fontId="3"/>
  </si>
  <si>
    <t>747-1232</t>
  </si>
  <si>
    <t>0835-
33-0066</t>
  </si>
  <si>
    <t>大字台道5381</t>
    <phoneticPr fontId="3"/>
  </si>
  <si>
    <t>ﾐｮｳﾚﾝｼﾞﾎｲｸｴﾝ</t>
  </si>
  <si>
    <t>東牟礼保育園</t>
  </si>
  <si>
    <t>上司誠一郎</t>
  </si>
  <si>
    <t>747-0004</t>
  </si>
  <si>
    <t>0835-
38-1206</t>
  </si>
  <si>
    <t>大字牟礼836-3</t>
  </si>
  <si>
    <t>ﾋｶﾞｼﾑﾚﾎｲｸｴﾝ</t>
  </si>
  <si>
    <t>新田保育園</t>
  </si>
  <si>
    <t>岡本昭彦</t>
    <phoneticPr fontId="3"/>
  </si>
  <si>
    <t>747-0825</t>
  </si>
  <si>
    <t>0835-
23-8558</t>
  </si>
  <si>
    <t>大字新田847-2</t>
  </si>
  <si>
    <t>ｼﾝﾃﾞﾝﾎｲｸｴﾝ</t>
  </si>
  <si>
    <t xml:space="preserve">
西須賀保育所</t>
    <phoneticPr fontId="3"/>
  </si>
  <si>
    <t>田村純子</t>
    <rPh sb="0" eb="2">
      <t>タムラ</t>
    </rPh>
    <rPh sb="2" eb="4">
      <t>ジュンコ</t>
    </rPh>
    <phoneticPr fontId="3"/>
  </si>
  <si>
    <t>0835-
24-0972</t>
  </si>
  <si>
    <t>大字新田1204-3</t>
  </si>
  <si>
    <t>ﾆｼｽｶﾞﾎｲｸｼｮ</t>
    <phoneticPr fontId="3"/>
  </si>
  <si>
    <t>今川　晋平</t>
    <rPh sb="0" eb="2">
      <t>イマガワ</t>
    </rPh>
    <rPh sb="3" eb="5">
      <t>シンペイ</t>
    </rPh>
    <phoneticPr fontId="3"/>
  </si>
  <si>
    <t>747-0026</t>
  </si>
  <si>
    <t>0835-
23-7343</t>
  </si>
  <si>
    <t>緑町1丁目8-9</t>
  </si>
  <si>
    <t>玉祖保育園</t>
  </si>
  <si>
    <t>社会福祉法人
わかば会</t>
    <phoneticPr fontId="3"/>
  </si>
  <si>
    <t>社会福祉法人
わかば会
(井上宣彦)</t>
    <rPh sb="15" eb="17">
      <t>ノブヒコ</t>
    </rPh>
    <phoneticPr fontId="3"/>
  </si>
  <si>
    <t>井上宣彦</t>
    <rPh sb="2" eb="4">
      <t>ノブヒコ</t>
    </rPh>
    <phoneticPr fontId="3"/>
  </si>
  <si>
    <t>747-0067</t>
  </si>
  <si>
    <t>0835-
23-2808</t>
  </si>
  <si>
    <t>大字佐野362</t>
  </si>
  <si>
    <t>ﾀﾏﾉﾔﾎｲｸｴﾝ</t>
    <phoneticPr fontId="3"/>
  </si>
  <si>
    <t>向島保育園</t>
    <phoneticPr fontId="3"/>
  </si>
  <si>
    <t>社会福祉法人
向島保育協議会</t>
    <phoneticPr fontId="3"/>
  </si>
  <si>
    <t>社会福祉法人
向島保育協議会
(香川義康)</t>
    <phoneticPr fontId="3"/>
  </si>
  <si>
    <t>香川不二明</t>
    <rPh sb="0" eb="2">
      <t>カガワ</t>
    </rPh>
    <rPh sb="2" eb="4">
      <t>フジ</t>
    </rPh>
    <rPh sb="4" eb="5">
      <t>ア</t>
    </rPh>
    <phoneticPr fontId="3"/>
  </si>
  <si>
    <t>747-0831</t>
  </si>
  <si>
    <t>0835-
22-1797</t>
  </si>
  <si>
    <t>大字向島806-12</t>
  </si>
  <si>
    <t>ﾑｺｳｼﾏﾎｲｸｴﾝ</t>
    <phoneticPr fontId="3"/>
  </si>
  <si>
    <t>右田保育園</t>
  </si>
  <si>
    <t>社会福祉法人
慈恩会</t>
    <phoneticPr fontId="3"/>
  </si>
  <si>
    <t>社会福祉法人
慈恩会
(弘中正俊)</t>
    <phoneticPr fontId="3"/>
  </si>
  <si>
    <t>弘中貴之</t>
    <rPh sb="0" eb="2">
      <t>ヒロナカ</t>
    </rPh>
    <rPh sb="2" eb="4">
      <t>タカユキ</t>
    </rPh>
    <phoneticPr fontId="3"/>
  </si>
  <si>
    <t>747-0063</t>
  </si>
  <si>
    <t>0835-
24-4936</t>
  </si>
  <si>
    <t>大字下右田390-1</t>
  </si>
  <si>
    <t>ﾐｷﾞﾀﾎｲｸｴﾝ</t>
  </si>
  <si>
    <t>下松市</t>
    <rPh sb="0" eb="3">
      <t>クダマツシ</t>
    </rPh>
    <phoneticPr fontId="3"/>
  </si>
  <si>
    <t>下松市立
潮音保育園</t>
    <rPh sb="5" eb="6">
      <t>シオ</t>
    </rPh>
    <rPh sb="6" eb="7">
      <t>オト</t>
    </rPh>
    <phoneticPr fontId="3"/>
  </si>
  <si>
    <t>下松市</t>
  </si>
  <si>
    <t>秋貞範子</t>
    <phoneticPr fontId="3"/>
  </si>
  <si>
    <t>744-0074</t>
  </si>
  <si>
    <t>0833-
41-0978</t>
  </si>
  <si>
    <t>35207</t>
  </si>
  <si>
    <t>潮音町4丁目2-1</t>
  </si>
  <si>
    <t>ｸﾀﾞﾏﾂｼﾘﾂｼｵﾈﾎｲｸｴﾝ</t>
  </si>
  <si>
    <t>下松市立
あおば保育園</t>
    <phoneticPr fontId="3"/>
  </si>
  <si>
    <t>末岡美佐子</t>
    <rPh sb="0" eb="2">
      <t>スエオカ</t>
    </rPh>
    <rPh sb="2" eb="5">
      <t>ミサコ</t>
    </rPh>
    <phoneticPr fontId="3"/>
  </si>
  <si>
    <t>744-0029</t>
  </si>
  <si>
    <t>0833-
41-0225</t>
  </si>
  <si>
    <t>楠木町1丁目11-11</t>
    <rPh sb="0" eb="2">
      <t>クスノキ</t>
    </rPh>
    <rPh sb="2" eb="3">
      <t>マチ</t>
    </rPh>
    <rPh sb="4" eb="6">
      <t>チョウメ</t>
    </rPh>
    <phoneticPr fontId="3"/>
  </si>
  <si>
    <t>ｸﾀﾞﾏﾂｼﾘﾂｱｵﾊﾞﾎｲｸｴﾝ</t>
  </si>
  <si>
    <t>愛隣幼児学園</t>
  </si>
  <si>
    <t>社会福祉法人
愛育会</t>
    <phoneticPr fontId="3"/>
  </si>
  <si>
    <t>社会福祉法人
愛育会
(伊藤雅子)</t>
    <rPh sb="14" eb="16">
      <t>マサコ</t>
    </rPh>
    <phoneticPr fontId="3"/>
  </si>
  <si>
    <t>伊藤三奈</t>
    <rPh sb="0" eb="2">
      <t>イトウ</t>
    </rPh>
    <rPh sb="2" eb="4">
      <t>ミナ</t>
    </rPh>
    <phoneticPr fontId="3"/>
  </si>
  <si>
    <t>0833-
41-0735</t>
  </si>
  <si>
    <t xml:space="preserve"> </t>
  </si>
  <si>
    <t>潮音町1丁目7-15</t>
  </si>
  <si>
    <t>ｱｲﾘﾝﾖｳｼﾞｶﾞｸｴﾝ</t>
  </si>
  <si>
    <t>社会福祉法人
和光保育園</t>
    <phoneticPr fontId="3"/>
  </si>
  <si>
    <t>社会福祉法人
和光保育園
(宝城正法)</t>
    <phoneticPr fontId="3"/>
  </si>
  <si>
    <t>宝城正法</t>
  </si>
  <si>
    <t>744-0061</t>
  </si>
  <si>
    <t>0833-
43-8427</t>
  </si>
  <si>
    <t>大字河内字八口2736-1</t>
  </si>
  <si>
    <t>平田保育園</t>
  </si>
  <si>
    <t>伊藤雅子</t>
  </si>
  <si>
    <t>744-0073</t>
  </si>
  <si>
    <t>0833-
41-1588</t>
  </si>
  <si>
    <t>美里町3丁目22-20</t>
  </si>
  <si>
    <t>ﾋﾗﾀﾎｲｸｴﾝ</t>
  </si>
  <si>
    <t>アイグラン保育園潮音</t>
    <rPh sb="5" eb="8">
      <t>ホイクエン</t>
    </rPh>
    <rPh sb="8" eb="9">
      <t>シオ</t>
    </rPh>
    <rPh sb="9" eb="10">
      <t>オト</t>
    </rPh>
    <phoneticPr fontId="3"/>
  </si>
  <si>
    <t>株式会社アイグラン</t>
    <rPh sb="0" eb="4">
      <t>カブシキガイシャ</t>
    </rPh>
    <phoneticPr fontId="3"/>
  </si>
  <si>
    <t>株式会社アイグラン
（橋本　雅文）</t>
    <rPh sb="0" eb="4">
      <t>カブシキガイシャ</t>
    </rPh>
    <rPh sb="11" eb="13">
      <t>ハシモト</t>
    </rPh>
    <rPh sb="14" eb="16">
      <t>マサフミ</t>
    </rPh>
    <phoneticPr fontId="3"/>
  </si>
  <si>
    <t>松橋智子</t>
    <rPh sb="0" eb="2">
      <t>マツバシ</t>
    </rPh>
    <rPh sb="2" eb="4">
      <t>トモコ</t>
    </rPh>
    <phoneticPr fontId="3"/>
  </si>
  <si>
    <t>744-0074</t>
    <phoneticPr fontId="3"/>
  </si>
  <si>
    <t>0833-48-8408</t>
    <phoneticPr fontId="3"/>
  </si>
  <si>
    <t>35207</t>
    <phoneticPr fontId="3"/>
  </si>
  <si>
    <t>下松市</t>
    <phoneticPr fontId="3"/>
  </si>
  <si>
    <t>潮音町3丁目12-15</t>
    <rPh sb="0" eb="2">
      <t>シオネ</t>
    </rPh>
    <rPh sb="2" eb="3">
      <t>マチ</t>
    </rPh>
    <rPh sb="4" eb="6">
      <t>チョウメ</t>
    </rPh>
    <phoneticPr fontId="3"/>
  </si>
  <si>
    <t>ｱｲﾎｲｸｴﾝｼｵﾈ</t>
    <phoneticPr fontId="3"/>
  </si>
  <si>
    <t>アイグラン保育園宮前</t>
    <rPh sb="5" eb="8">
      <t>ホイクエン</t>
    </rPh>
    <rPh sb="8" eb="10">
      <t>ミヤマエ</t>
    </rPh>
    <phoneticPr fontId="3"/>
  </si>
  <si>
    <t>株式会社アイグラン
（橋本　雅文）</t>
    <rPh sb="0" eb="4">
      <t>カブシキガイシャ</t>
    </rPh>
    <phoneticPr fontId="3"/>
  </si>
  <si>
    <t>守田香織</t>
    <rPh sb="0" eb="2">
      <t>モリタ</t>
    </rPh>
    <rPh sb="2" eb="4">
      <t>カオリ</t>
    </rPh>
    <phoneticPr fontId="3"/>
  </si>
  <si>
    <t>744-
0002</t>
    <phoneticPr fontId="3"/>
  </si>
  <si>
    <t>0833-
48-5372</t>
    <phoneticPr fontId="3"/>
  </si>
  <si>
    <t>東豊井1507-2</t>
    <rPh sb="0" eb="1">
      <t>ヒガシ</t>
    </rPh>
    <rPh sb="1" eb="3">
      <t>トヨイ</t>
    </rPh>
    <phoneticPr fontId="3"/>
  </si>
  <si>
    <t>ｱｲﾎｲｸｴﾝﾐﾔﾏｴ</t>
    <phoneticPr fontId="3"/>
  </si>
  <si>
    <t>花岡保育園</t>
    <rPh sb="0" eb="2">
      <t>ハナオカ</t>
    </rPh>
    <rPh sb="2" eb="5">
      <t>ホイクエン</t>
    </rPh>
    <phoneticPr fontId="3"/>
  </si>
  <si>
    <t>社会福祉法人
孝志会</t>
    <rPh sb="0" eb="2">
      <t>シャカイ</t>
    </rPh>
    <rPh sb="2" eb="4">
      <t>フクシ</t>
    </rPh>
    <rPh sb="4" eb="6">
      <t>ホウジン</t>
    </rPh>
    <rPh sb="7" eb="10">
      <t>コウシカイ</t>
    </rPh>
    <phoneticPr fontId="3"/>
  </si>
  <si>
    <t>社会福祉法人
孝志会
（見山祥昭）</t>
    <rPh sb="0" eb="2">
      <t>シャカイ</t>
    </rPh>
    <rPh sb="2" eb="4">
      <t>フクシ</t>
    </rPh>
    <rPh sb="4" eb="6">
      <t>ホウジン</t>
    </rPh>
    <rPh sb="7" eb="10">
      <t>コウシカイ</t>
    </rPh>
    <phoneticPr fontId="3"/>
  </si>
  <si>
    <t>見山聡子</t>
    <rPh sb="0" eb="2">
      <t>ミヤマ</t>
    </rPh>
    <rPh sb="2" eb="4">
      <t>サトコ</t>
    </rPh>
    <phoneticPr fontId="3"/>
  </si>
  <si>
    <t>744-0031</t>
    <phoneticPr fontId="3"/>
  </si>
  <si>
    <t>0833-
43-8138</t>
  </si>
  <si>
    <t>大字生野屋414-1</t>
    <rPh sb="0" eb="2">
      <t>オオアザ</t>
    </rPh>
    <rPh sb="2" eb="4">
      <t>イクノ</t>
    </rPh>
    <rPh sb="4" eb="5">
      <t>ヤ</t>
    </rPh>
    <phoneticPr fontId="3"/>
  </si>
  <si>
    <t>ﾊﾅｵｶﾎｲｸｴﾝ</t>
    <phoneticPr fontId="3"/>
  </si>
  <si>
    <t>くぼ保育園</t>
    <rPh sb="2" eb="5">
      <t>ホイクエン</t>
    </rPh>
    <phoneticPr fontId="3"/>
  </si>
  <si>
    <t>見山祥昭</t>
    <phoneticPr fontId="3"/>
  </si>
  <si>
    <t>744-0041</t>
    <phoneticPr fontId="3"/>
  </si>
  <si>
    <t>0833-48-5391</t>
    <phoneticPr fontId="3"/>
  </si>
  <si>
    <t>大字山田229-1</t>
    <phoneticPr fontId="3"/>
  </si>
  <si>
    <t>ｸﾎﾞﾎｲｸｴﾝ</t>
    <phoneticPr fontId="3"/>
  </si>
  <si>
    <t>ニチイキッズ
下松清瀬保育園</t>
    <rPh sb="7" eb="9">
      <t>クダマツ</t>
    </rPh>
    <rPh sb="9" eb="11">
      <t>キヨセ</t>
    </rPh>
    <rPh sb="11" eb="14">
      <t>ホイクエン</t>
    </rPh>
    <phoneticPr fontId="3"/>
  </si>
  <si>
    <t>株式会社
ニチイ学館</t>
    <rPh sb="0" eb="4">
      <t>カブシキガイシャ</t>
    </rPh>
    <rPh sb="8" eb="10">
      <t>ガッカン</t>
    </rPh>
    <phoneticPr fontId="3"/>
  </si>
  <si>
    <t>株式会社
ニチイ学館
（森　信介）</t>
    <rPh sb="0" eb="4">
      <t>カブシキガイシャ</t>
    </rPh>
    <rPh sb="8" eb="10">
      <t>ガッカン</t>
    </rPh>
    <rPh sb="12" eb="13">
      <t>モリ</t>
    </rPh>
    <rPh sb="14" eb="16">
      <t>シンスケ</t>
    </rPh>
    <phoneticPr fontId="3"/>
  </si>
  <si>
    <t>橋本洋恵</t>
    <rPh sb="0" eb="2">
      <t>ハシモト</t>
    </rPh>
    <rPh sb="2" eb="4">
      <t>ヒロエ</t>
    </rPh>
    <phoneticPr fontId="3"/>
  </si>
  <si>
    <t>744-0071</t>
    <phoneticPr fontId="3"/>
  </si>
  <si>
    <t>0833-48-9541</t>
    <phoneticPr fontId="3"/>
  </si>
  <si>
    <t>清瀬町3-1-1</t>
    <rPh sb="0" eb="3">
      <t>キヨセマチ</t>
    </rPh>
    <phoneticPr fontId="3"/>
  </si>
  <si>
    <t>ﾆﾁｲｷｯｽﾞｸﾀﾞﾏﾂｷﾖｾﾎｲｸｴﾝ</t>
    <phoneticPr fontId="3"/>
  </si>
  <si>
    <t>岩国市</t>
    <rPh sb="0" eb="3">
      <t>イワクニシ</t>
    </rPh>
    <phoneticPr fontId="3"/>
  </si>
  <si>
    <t>岩国市立
かわしも保育園</t>
    <phoneticPr fontId="3"/>
  </si>
  <si>
    <t>岩国市</t>
  </si>
  <si>
    <t>森脇千晶</t>
    <rPh sb="0" eb="2">
      <t>モリワキ</t>
    </rPh>
    <rPh sb="2" eb="4">
      <t>チアキ</t>
    </rPh>
    <phoneticPr fontId="3"/>
  </si>
  <si>
    <t>740-0027</t>
  </si>
  <si>
    <t>0827-
21-1657</t>
  </si>
  <si>
    <t>35208</t>
  </si>
  <si>
    <t>中津町2丁目7-20</t>
  </si>
  <si>
    <t>ｲﾜｸﾆｼﾘﾂｶﾜｼﾓﾎｲｸｴﾝ</t>
  </si>
  <si>
    <t>岩国市立
わかば保育園</t>
    <rPh sb="0" eb="2">
      <t>イワクニ</t>
    </rPh>
    <rPh sb="2" eb="4">
      <t>シリツ</t>
    </rPh>
    <rPh sb="8" eb="11">
      <t>ホイクエン</t>
    </rPh>
    <phoneticPr fontId="3"/>
  </si>
  <si>
    <t>前崎美穂</t>
  </si>
  <si>
    <t>742-0413</t>
  </si>
  <si>
    <t>0827-
84-2932</t>
  </si>
  <si>
    <t>周東町上久原1100-1</t>
    <rPh sb="0" eb="3">
      <t>シュウトウチョウ</t>
    </rPh>
    <phoneticPr fontId="3"/>
  </si>
  <si>
    <t>ｲﾜｸﾆｼﾘﾂﾜｶﾊﾞﾎｲｸｴﾝ</t>
  </si>
  <si>
    <t>岩国市立
そお保育園</t>
    <rPh sb="0" eb="2">
      <t>イワクニ</t>
    </rPh>
    <rPh sb="2" eb="4">
      <t>シリツ</t>
    </rPh>
    <rPh sb="7" eb="10">
      <t>ホイクエン</t>
    </rPh>
    <phoneticPr fontId="3"/>
  </si>
  <si>
    <t>林　明美</t>
    <rPh sb="0" eb="1">
      <t>ハヤシ</t>
    </rPh>
    <rPh sb="2" eb="4">
      <t>アケミ</t>
    </rPh>
    <phoneticPr fontId="3"/>
  </si>
  <si>
    <t>742-0301</t>
  </si>
  <si>
    <t>0827-
85-0046</t>
  </si>
  <si>
    <t>周東町祖生4504-4</t>
    <rPh sb="0" eb="3">
      <t>シュウトウチョウ</t>
    </rPh>
    <phoneticPr fontId="3"/>
  </si>
  <si>
    <t>ｲﾜｸﾆｼﾘﾂｿｵﾎｲｸｴﾝ</t>
  </si>
  <si>
    <t>岩国市立
ほんごう保育園</t>
    <rPh sb="0" eb="2">
      <t>イワクニ</t>
    </rPh>
    <rPh sb="2" eb="4">
      <t>シリツ</t>
    </rPh>
    <rPh sb="9" eb="12">
      <t>ホイクエン</t>
    </rPh>
    <phoneticPr fontId="3"/>
  </si>
  <si>
    <t>畠中まさみ</t>
    <rPh sb="0" eb="1">
      <t>ハタケ</t>
    </rPh>
    <rPh sb="1" eb="2">
      <t>ナカ</t>
    </rPh>
    <phoneticPr fontId="3"/>
  </si>
  <si>
    <t>740-0602</t>
  </si>
  <si>
    <t>0827-
75-2658</t>
  </si>
  <si>
    <t>本郷町本郷2058-1</t>
    <rPh sb="0" eb="2">
      <t>ホンゴウ</t>
    </rPh>
    <rPh sb="2" eb="3">
      <t>チョウ</t>
    </rPh>
    <phoneticPr fontId="3"/>
  </si>
  <si>
    <t>ｲﾜｸﾆｼﾘﾂﾎﾝｺﾞｳﾎｲｸｴﾝ</t>
  </si>
  <si>
    <t>岩国市立
ひがし保育園</t>
    <phoneticPr fontId="3"/>
  </si>
  <si>
    <t>中田元子</t>
    <rPh sb="0" eb="2">
      <t>ナカタ</t>
    </rPh>
    <rPh sb="2" eb="4">
      <t>モトコ</t>
    </rPh>
    <phoneticPr fontId="3"/>
  </si>
  <si>
    <t>740-0013</t>
  </si>
  <si>
    <t>0827-
21-0854</t>
  </si>
  <si>
    <t>桂町2丁目4-56</t>
  </si>
  <si>
    <t>ｲﾜｸﾆｼﾘﾂﾋｶﾞｼﾎｲｸｴﾝ</t>
  </si>
  <si>
    <t>岩国市立
くろいそ保育園</t>
    <phoneticPr fontId="3"/>
  </si>
  <si>
    <t>岩根幸恵</t>
    <rPh sb="0" eb="2">
      <t>イワネ</t>
    </rPh>
    <rPh sb="2" eb="4">
      <t>ユキエ</t>
    </rPh>
    <phoneticPr fontId="13"/>
  </si>
  <si>
    <t>740-0041</t>
  </si>
  <si>
    <t>0827-
31-6330</t>
  </si>
  <si>
    <t>黒磯町2丁目47-43</t>
  </si>
  <si>
    <t>ｲﾜｸﾆｼﾘﾂｸﾛｲｿﾎｲｸｴﾝ</t>
  </si>
  <si>
    <t>岩国市立
ながの保育園</t>
    <rPh sb="0" eb="2">
      <t>イワクニ</t>
    </rPh>
    <rPh sb="2" eb="4">
      <t>シリツ</t>
    </rPh>
    <rPh sb="8" eb="11">
      <t>ホイクエン</t>
    </rPh>
    <phoneticPr fontId="3"/>
  </si>
  <si>
    <t>廣中知美</t>
    <rPh sb="0" eb="2">
      <t>ヒロナカ</t>
    </rPh>
    <rPh sb="2" eb="4">
      <t>トモミ</t>
    </rPh>
    <phoneticPr fontId="3"/>
  </si>
  <si>
    <t>742-0423</t>
  </si>
  <si>
    <t>0827-
84-3665</t>
  </si>
  <si>
    <t>周東町下須通429-3</t>
    <rPh sb="0" eb="3">
      <t>シュウトウチョウ</t>
    </rPh>
    <phoneticPr fontId="3"/>
  </si>
  <si>
    <t>ｲﾜｸﾆｼﾘﾂﾅｶﾞﾉﾎｲｸｴﾝ</t>
  </si>
  <si>
    <t>岩国市立
えきまえ保育園</t>
    <phoneticPr fontId="3"/>
  </si>
  <si>
    <t>松崎　芳恵</t>
    <rPh sb="0" eb="2">
      <t>マツザキ</t>
    </rPh>
    <rPh sb="3" eb="5">
      <t>ヨシエ</t>
    </rPh>
    <phoneticPr fontId="3"/>
  </si>
  <si>
    <t>740-0018</t>
  </si>
  <si>
    <t>0827-
22-5830</t>
  </si>
  <si>
    <t>麻里布町7丁目1-5</t>
  </si>
  <si>
    <t>ｲﾜｸﾆｼﾘﾂｴｷﾏｴﾎｲｸｴﾝ</t>
  </si>
  <si>
    <t>万行寺保育園</t>
  </si>
  <si>
    <t>社会福祉法人
万行寺福祉会</t>
    <phoneticPr fontId="3"/>
  </si>
  <si>
    <t>社会福祉法人
万行寺福祉会
(賀陽　寛)</t>
    <rPh sb="18" eb="19">
      <t>ヒロシ</t>
    </rPh>
    <phoneticPr fontId="3"/>
  </si>
  <si>
    <t>賀陽　寛</t>
    <rPh sb="3" eb="4">
      <t>ヒロシ</t>
    </rPh>
    <phoneticPr fontId="3"/>
  </si>
  <si>
    <t>740-0028</t>
  </si>
  <si>
    <t>0827-
22-5215</t>
  </si>
  <si>
    <t>楠町3丁目7-21</t>
  </si>
  <si>
    <t>ﾏﾝｷﾞｮｳｼﾞﾎｲｸｴﾝ</t>
  </si>
  <si>
    <t>常照保育園</t>
  </si>
  <si>
    <t>社会福祉法人
錦水会</t>
    <phoneticPr fontId="3"/>
  </si>
  <si>
    <t>社会福祉法人
錦水会
(西　照美)</t>
    <rPh sb="12" eb="13">
      <t>ニシ</t>
    </rPh>
    <rPh sb="14" eb="16">
      <t>テルミ</t>
    </rPh>
    <phoneticPr fontId="3"/>
  </si>
  <si>
    <t>礒元英子</t>
    <rPh sb="0" eb="1">
      <t>イソ</t>
    </rPh>
    <rPh sb="1" eb="2">
      <t>モト</t>
    </rPh>
    <rPh sb="2" eb="4">
      <t>エイコ</t>
    </rPh>
    <phoneticPr fontId="3"/>
  </si>
  <si>
    <t>740-0031</t>
  </si>
  <si>
    <t>0827-
32-6045</t>
  </si>
  <si>
    <t>門前町2丁目28-15</t>
  </si>
  <si>
    <t>ｼﾞｮｳｼｮｳﾎｲｸｴﾝ</t>
  </si>
  <si>
    <t>玖珂保育園</t>
  </si>
  <si>
    <t>社会福祉法人
蓮の実会</t>
    <phoneticPr fontId="3"/>
  </si>
  <si>
    <t>社会福祉法人
蓮の実会
(桂　信一)</t>
    <rPh sb="13" eb="14">
      <t>カツラ</t>
    </rPh>
    <rPh sb="15" eb="17">
      <t>シンイチ</t>
    </rPh>
    <phoneticPr fontId="3"/>
  </si>
  <si>
    <t>桂　信一</t>
    <phoneticPr fontId="3"/>
  </si>
  <si>
    <t>742-0325</t>
  </si>
  <si>
    <t>0827-
82-2363</t>
  </si>
  <si>
    <t>玖珂町807</t>
    <rPh sb="0" eb="3">
      <t>クガチョウ</t>
    </rPh>
    <phoneticPr fontId="3"/>
  </si>
  <si>
    <t>ｸｶﾞﾎｲｸｴﾝ</t>
  </si>
  <si>
    <t>海土路保育園</t>
  </si>
  <si>
    <t>西村千鶴</t>
    <rPh sb="0" eb="2">
      <t>ニシムラ</t>
    </rPh>
    <rPh sb="2" eb="4">
      <t>チヅル</t>
    </rPh>
    <phoneticPr fontId="3"/>
  </si>
  <si>
    <t>740-0035</t>
  </si>
  <si>
    <t>0827-
31-7502</t>
  </si>
  <si>
    <t>海土路町2丁目2-5</t>
  </si>
  <si>
    <t>ﾐﾄﾞﾛﾎｲｸｴﾝ</t>
  </si>
  <si>
    <t>ルンビニ保育園</t>
  </si>
  <si>
    <t>森　慶樹</t>
    <phoneticPr fontId="3"/>
  </si>
  <si>
    <t>0827-
82-4117</t>
  </si>
  <si>
    <t>玖珂町5950-2</t>
    <rPh sb="0" eb="3">
      <t>クガチョウ</t>
    </rPh>
    <phoneticPr fontId="3"/>
  </si>
  <si>
    <t>由宇保育園</t>
  </si>
  <si>
    <t>社会福祉法人
伸陽会</t>
    <phoneticPr fontId="3"/>
  </si>
  <si>
    <t>社会福祉法人
伸陽会
（西生　弘）</t>
    <rPh sb="0" eb="2">
      <t>シャカイ</t>
    </rPh>
    <rPh sb="2" eb="4">
      <t>フクシ</t>
    </rPh>
    <rPh sb="4" eb="6">
      <t>ホウジン</t>
    </rPh>
    <rPh sb="7" eb="8">
      <t>シン</t>
    </rPh>
    <rPh sb="8" eb="9">
      <t>ヨウ</t>
    </rPh>
    <rPh sb="9" eb="10">
      <t>カイ</t>
    </rPh>
    <phoneticPr fontId="3"/>
  </si>
  <si>
    <t>西生隆司</t>
  </si>
  <si>
    <t>740-1451</t>
  </si>
  <si>
    <t>0827-
63-0303</t>
  </si>
  <si>
    <t>由宇町南2丁目10-17</t>
    <rPh sb="0" eb="3">
      <t>ユウチョウ</t>
    </rPh>
    <rPh sb="3" eb="4">
      <t>ミナミ</t>
    </rPh>
    <rPh sb="5" eb="7">
      <t>チョウメ</t>
    </rPh>
    <phoneticPr fontId="3"/>
  </si>
  <si>
    <t>ﾕｳﾎｲｸｴﾝ</t>
  </si>
  <si>
    <t>曙保育園</t>
  </si>
  <si>
    <t>社会福祉法人
曙保育園</t>
    <rPh sb="0" eb="2">
      <t>シャカイ</t>
    </rPh>
    <rPh sb="2" eb="4">
      <t>フクシ</t>
    </rPh>
    <rPh sb="4" eb="6">
      <t>ホウジン</t>
    </rPh>
    <rPh sb="7" eb="8">
      <t>アケボノ</t>
    </rPh>
    <rPh sb="8" eb="11">
      <t>ホイクエン</t>
    </rPh>
    <phoneticPr fontId="3"/>
  </si>
  <si>
    <t>社会福祉法人
曙保育園
（有馬将史）</t>
    <rPh sb="0" eb="2">
      <t>シャカイ</t>
    </rPh>
    <rPh sb="2" eb="4">
      <t>フクシ</t>
    </rPh>
    <rPh sb="4" eb="6">
      <t>ホウジン</t>
    </rPh>
    <rPh sb="7" eb="8">
      <t>アケボノ</t>
    </rPh>
    <rPh sb="8" eb="11">
      <t>ホイクエン</t>
    </rPh>
    <rPh sb="13" eb="15">
      <t>アリマ</t>
    </rPh>
    <rPh sb="15" eb="17">
      <t>マサシ</t>
    </rPh>
    <phoneticPr fontId="3"/>
  </si>
  <si>
    <t>有馬将史</t>
    <rPh sb="2" eb="4">
      <t>マサシ</t>
    </rPh>
    <phoneticPr fontId="3"/>
  </si>
  <si>
    <t>741-0061</t>
  </si>
  <si>
    <t>0827-
41-1226</t>
  </si>
  <si>
    <t>錦見2丁目11-30</t>
  </si>
  <si>
    <t>ｱｹﾎﾞﾉﾎｲｸｴﾝ</t>
  </si>
  <si>
    <t>社会福祉法人
平田保育園</t>
    <phoneticPr fontId="3"/>
  </si>
  <si>
    <t>社会福祉法人
平田保育園
(白木英男)</t>
    <rPh sb="16" eb="18">
      <t>ヒデオ</t>
    </rPh>
    <phoneticPr fontId="3"/>
  </si>
  <si>
    <t>白木英男</t>
    <rPh sb="2" eb="4">
      <t>ヒデオ</t>
    </rPh>
    <phoneticPr fontId="3"/>
  </si>
  <si>
    <t>741-0072</t>
  </si>
  <si>
    <t>0827-
31-7271</t>
  </si>
  <si>
    <t>平田6丁目4-20</t>
  </si>
  <si>
    <t>ひかり保育園</t>
  </si>
  <si>
    <t>社会福祉法人
光教会</t>
    <phoneticPr fontId="3"/>
  </si>
  <si>
    <t>社会福祉法人
光教会
(光教路晃映)</t>
    <rPh sb="0" eb="2">
      <t>シャカイ</t>
    </rPh>
    <rPh sb="2" eb="4">
      <t>フクシ</t>
    </rPh>
    <rPh sb="4" eb="6">
      <t>ホウジン</t>
    </rPh>
    <rPh sb="7" eb="8">
      <t>ヒカリ</t>
    </rPh>
    <rPh sb="8" eb="9">
      <t>キョウ</t>
    </rPh>
    <rPh sb="9" eb="10">
      <t>カイ</t>
    </rPh>
    <rPh sb="16" eb="17">
      <t>エイ</t>
    </rPh>
    <phoneticPr fontId="3"/>
  </si>
  <si>
    <t>光教路晃映</t>
    <rPh sb="3" eb="4">
      <t>アキラ</t>
    </rPh>
    <rPh sb="4" eb="5">
      <t>ハ</t>
    </rPh>
    <phoneticPr fontId="3"/>
  </si>
  <si>
    <t>741-0091</t>
  </si>
  <si>
    <t>0827-
52-3872</t>
  </si>
  <si>
    <t>小瀬294-4</t>
  </si>
  <si>
    <t>ﾋｶﾘﾎｲｸｴﾝ</t>
  </si>
  <si>
    <t>麻里布保育園</t>
  </si>
  <si>
    <t>社会福祉法人
麻里布保育園</t>
    <phoneticPr fontId="3"/>
  </si>
  <si>
    <t>社会福祉法人
麻里布保育園
（境　妙子)</t>
    <rPh sb="0" eb="2">
      <t>シャカイ</t>
    </rPh>
    <rPh sb="2" eb="4">
      <t>フクシ</t>
    </rPh>
    <rPh sb="4" eb="6">
      <t>ホウジン</t>
    </rPh>
    <rPh sb="7" eb="10">
      <t>マリフ</t>
    </rPh>
    <rPh sb="10" eb="13">
      <t>ホイクエン</t>
    </rPh>
    <rPh sb="15" eb="16">
      <t>サカイ</t>
    </rPh>
    <rPh sb="17" eb="19">
      <t>タエコ</t>
    </rPh>
    <phoneticPr fontId="3"/>
  </si>
  <si>
    <t>大室博文</t>
    <rPh sb="0" eb="2">
      <t>オオムロ</t>
    </rPh>
    <rPh sb="2" eb="4">
      <t>ヒロフミ</t>
    </rPh>
    <phoneticPr fontId="3"/>
  </si>
  <si>
    <t>740-0011</t>
  </si>
  <si>
    <t>0827-
22-8208</t>
  </si>
  <si>
    <t>立石町3丁目3-24</t>
  </si>
  <si>
    <t>ﾏﾘﾌﾎｲｸｴﾝ</t>
  </si>
  <si>
    <t>ひろせ保育園</t>
    <rPh sb="5" eb="6">
      <t>エン</t>
    </rPh>
    <phoneticPr fontId="3"/>
  </si>
  <si>
    <t>社会福祉法人
すくすくパートナー</t>
    <phoneticPr fontId="3"/>
  </si>
  <si>
    <t>社会福祉法人
すくすくパートナー
(寺本隆宏)</t>
    <rPh sb="0" eb="2">
      <t>シャカイ</t>
    </rPh>
    <rPh sb="2" eb="4">
      <t>フクシ</t>
    </rPh>
    <rPh sb="4" eb="6">
      <t>ホウジン</t>
    </rPh>
    <phoneticPr fontId="3"/>
  </si>
  <si>
    <t>寺本隆宏</t>
    <rPh sb="2" eb="4">
      <t>タカヒロ</t>
    </rPh>
    <phoneticPr fontId="3"/>
  </si>
  <si>
    <t>740-0724</t>
  </si>
  <si>
    <t>0827-
72-2343</t>
  </si>
  <si>
    <t>錦町広瀬6570</t>
    <rPh sb="0" eb="2">
      <t>ニシキチョウ</t>
    </rPh>
    <phoneticPr fontId="3"/>
  </si>
  <si>
    <t>ﾋﾛｾﾎｲｸｼｮ</t>
  </si>
  <si>
    <t>称光寺保育園</t>
  </si>
  <si>
    <t>社会福祉法人
称光寺保育園</t>
    <phoneticPr fontId="3"/>
  </si>
  <si>
    <t>社会福祉法人
称光寺保育園
(大成龍子)</t>
    <rPh sb="0" eb="2">
      <t>シャカイ</t>
    </rPh>
    <rPh sb="2" eb="4">
      <t>フクシ</t>
    </rPh>
    <rPh sb="4" eb="6">
      <t>ホウジン</t>
    </rPh>
    <rPh sb="7" eb="8">
      <t>ショウ</t>
    </rPh>
    <rPh sb="8" eb="9">
      <t>コウ</t>
    </rPh>
    <rPh sb="9" eb="10">
      <t>ジ</t>
    </rPh>
    <rPh sb="10" eb="13">
      <t>ホイクエン</t>
    </rPh>
    <rPh sb="17" eb="18">
      <t>リュウ</t>
    </rPh>
    <phoneticPr fontId="3"/>
  </si>
  <si>
    <t>大成芳道</t>
    <rPh sb="2" eb="3">
      <t>カオル</t>
    </rPh>
    <rPh sb="3" eb="4">
      <t>ミチ</t>
    </rPh>
    <phoneticPr fontId="3"/>
  </si>
  <si>
    <t>740-0017</t>
  </si>
  <si>
    <t>0827-
22-7358</t>
  </si>
  <si>
    <t>今津町6丁目13-13</t>
    <rPh sb="2" eb="3">
      <t>チョウ</t>
    </rPh>
    <phoneticPr fontId="3"/>
  </si>
  <si>
    <t>ｼｮｳｺｳｼﾞﾎｲｸｴﾝ</t>
  </si>
  <si>
    <t>錦南保育園</t>
  </si>
  <si>
    <t>大谷陽子</t>
    <rPh sb="0" eb="2">
      <t>オオタニ</t>
    </rPh>
    <rPh sb="2" eb="4">
      <t>ヨウコ</t>
    </rPh>
    <phoneticPr fontId="3"/>
  </si>
  <si>
    <t>741-0071</t>
  </si>
  <si>
    <t>0827-
31-3233</t>
  </si>
  <si>
    <t>牛野谷町3丁目29-11</t>
  </si>
  <si>
    <t>ｷﾝﾅﾝﾎｲｸｴﾝ</t>
  </si>
  <si>
    <t>清華保育園</t>
  </si>
  <si>
    <t>社会福祉法人
清光会</t>
    <phoneticPr fontId="3"/>
  </si>
  <si>
    <t>社会福祉法人
清光会
(山本清文)</t>
    <phoneticPr fontId="3"/>
  </si>
  <si>
    <t>山本清文</t>
    <rPh sb="2" eb="4">
      <t>キヨフミ</t>
    </rPh>
    <phoneticPr fontId="3"/>
  </si>
  <si>
    <t>740-1441</t>
  </si>
  <si>
    <t>0827-
63-1222</t>
  </si>
  <si>
    <t>由宇町千鳥ケ丘3丁目1-7</t>
    <rPh sb="0" eb="3">
      <t>ユウチョウ</t>
    </rPh>
    <rPh sb="3" eb="5">
      <t>チドリ</t>
    </rPh>
    <rPh sb="6" eb="7">
      <t>オカ</t>
    </rPh>
    <rPh sb="8" eb="10">
      <t>チョウメ</t>
    </rPh>
    <phoneticPr fontId="3"/>
  </si>
  <si>
    <t>ｾｲｶﾎｲｸｴﾝ</t>
  </si>
  <si>
    <t>あさひ保育園</t>
  </si>
  <si>
    <t>社会福祉法人
岩国ルンビニ会</t>
    <phoneticPr fontId="3"/>
  </si>
  <si>
    <t>社会福祉法人
岩国ルンビニ会
(清水光晴)</t>
    <rPh sb="0" eb="2">
      <t>シャカイ</t>
    </rPh>
    <rPh sb="2" eb="4">
      <t>フクシ</t>
    </rPh>
    <rPh sb="4" eb="6">
      <t>ホウジン</t>
    </rPh>
    <rPh sb="7" eb="9">
      <t>イワクニ</t>
    </rPh>
    <rPh sb="13" eb="14">
      <t>カイ</t>
    </rPh>
    <rPh sb="18" eb="20">
      <t>ミツハル</t>
    </rPh>
    <phoneticPr fontId="3"/>
  </si>
  <si>
    <t>清水光晴</t>
    <rPh sb="2" eb="4">
      <t>ミツハル</t>
    </rPh>
    <phoneticPr fontId="3"/>
  </si>
  <si>
    <t>740-0024</t>
  </si>
  <si>
    <t>0827-
24-1381</t>
  </si>
  <si>
    <t>旭町1丁目1-1</t>
  </si>
  <si>
    <t>ｱｻﾋﾎｲｸｴﾝ</t>
  </si>
  <si>
    <t>リボン保育園</t>
    <rPh sb="3" eb="6">
      <t>ホイクエン</t>
    </rPh>
    <phoneticPr fontId="3"/>
  </si>
  <si>
    <t>社会福祉法人
立正たちばな会</t>
    <rPh sb="0" eb="2">
      <t>シャカイ</t>
    </rPh>
    <rPh sb="2" eb="4">
      <t>フクシ</t>
    </rPh>
    <rPh sb="4" eb="6">
      <t>ホウジン</t>
    </rPh>
    <rPh sb="7" eb="9">
      <t>リッショウ</t>
    </rPh>
    <rPh sb="13" eb="14">
      <t>カイ</t>
    </rPh>
    <phoneticPr fontId="3"/>
  </si>
  <si>
    <t>社会福祉法人
立正たちばな会
（渡邊泰學）</t>
    <rPh sb="0" eb="2">
      <t>シャカイ</t>
    </rPh>
    <rPh sb="2" eb="4">
      <t>フクシ</t>
    </rPh>
    <rPh sb="4" eb="6">
      <t>ホウジン</t>
    </rPh>
    <rPh sb="7" eb="9">
      <t>リッショウ</t>
    </rPh>
    <rPh sb="13" eb="14">
      <t>カイ</t>
    </rPh>
    <rPh sb="16" eb="18">
      <t>ワタナベ</t>
    </rPh>
    <rPh sb="19" eb="20">
      <t>ガク</t>
    </rPh>
    <phoneticPr fontId="3"/>
  </si>
  <si>
    <t>渡邊真弓</t>
    <rPh sb="0" eb="2">
      <t>ワタナベ</t>
    </rPh>
    <rPh sb="2" eb="4">
      <t>マユミ</t>
    </rPh>
    <phoneticPr fontId="3"/>
  </si>
  <si>
    <t>741-0082</t>
  </si>
  <si>
    <t>0827-
41-0190</t>
  </si>
  <si>
    <t>川西1丁目7-5</t>
  </si>
  <si>
    <t>ﾘﾎﾞﾝﾎｲｸｴﾝ</t>
    <phoneticPr fontId="3"/>
  </si>
  <si>
    <t>たんぽぽ保育園</t>
    <phoneticPr fontId="3"/>
  </si>
  <si>
    <t>特定非営利
活動法人
たんぽぽ
わたげの会</t>
    <phoneticPr fontId="3"/>
  </si>
  <si>
    <t>特定非営利活動
法人たんぽぽ
わたげの会
（中元敬子）</t>
    <phoneticPr fontId="3"/>
  </si>
  <si>
    <t>中元敬子</t>
    <phoneticPr fontId="3"/>
  </si>
  <si>
    <t xml:space="preserve">742-0417 </t>
    <phoneticPr fontId="3"/>
  </si>
  <si>
    <t>平成26年4日1日</t>
    <rPh sb="0" eb="2">
      <t>ヘイセイ</t>
    </rPh>
    <rPh sb="4" eb="5">
      <t>ネン</t>
    </rPh>
    <rPh sb="6" eb="7">
      <t>ニチ</t>
    </rPh>
    <rPh sb="8" eb="9">
      <t>ニチ</t>
    </rPh>
    <phoneticPr fontId="3"/>
  </si>
  <si>
    <t>0827-
84-7373</t>
    <phoneticPr fontId="3"/>
  </si>
  <si>
    <t>35208</t>
    <phoneticPr fontId="3"/>
  </si>
  <si>
    <t>周東町下久原８３０－１</t>
    <rPh sb="0" eb="3">
      <t>シュウトウチョウ</t>
    </rPh>
    <rPh sb="3" eb="4">
      <t>シモ</t>
    </rPh>
    <rPh sb="4" eb="5">
      <t>ヒサ</t>
    </rPh>
    <rPh sb="5" eb="6">
      <t>ハラ</t>
    </rPh>
    <phoneticPr fontId="3"/>
  </si>
  <si>
    <t>ﾀﾝﾎﾟﾎﾟﾎｲｸｴﾝ</t>
    <phoneticPr fontId="3"/>
  </si>
  <si>
    <t>たかもり本陣保育園</t>
    <rPh sb="4" eb="6">
      <t>ホンジン</t>
    </rPh>
    <rPh sb="6" eb="9">
      <t>ホイクエン</t>
    </rPh>
    <phoneticPr fontId="3"/>
  </si>
  <si>
    <t>寺本修也</t>
    <rPh sb="2" eb="4">
      <t>シュウヤ</t>
    </rPh>
    <phoneticPr fontId="3"/>
  </si>
  <si>
    <t>0827-
83-0011</t>
    <phoneticPr fontId="3"/>
  </si>
  <si>
    <t>周東町下久原1265-1</t>
    <rPh sb="0" eb="2">
      <t>シュウトウ</t>
    </rPh>
    <rPh sb="2" eb="3">
      <t>チョウ</t>
    </rPh>
    <rPh sb="3" eb="4">
      <t>シタ</t>
    </rPh>
    <rPh sb="4" eb="5">
      <t>ヒサシ</t>
    </rPh>
    <rPh sb="5" eb="6">
      <t>ハラ</t>
    </rPh>
    <phoneticPr fontId="3"/>
  </si>
  <si>
    <t>ﾀｶﾓﾘﾎﾝｼﾞjﾝﾎｲｸｴﾝ</t>
    <phoneticPr fontId="3"/>
  </si>
  <si>
    <t>光市</t>
    <rPh sb="0" eb="2">
      <t>ヒカリシ</t>
    </rPh>
    <phoneticPr fontId="3"/>
  </si>
  <si>
    <t>光市立
大和保育園</t>
    <rPh sb="0" eb="2">
      <t>ヒカリシ</t>
    </rPh>
    <phoneticPr fontId="3"/>
  </si>
  <si>
    <t>山口　理恵</t>
    <rPh sb="0" eb="2">
      <t>ヤマグチ</t>
    </rPh>
    <rPh sb="3" eb="5">
      <t>リエ</t>
    </rPh>
    <phoneticPr fontId="3"/>
  </si>
  <si>
    <t>743-0102</t>
  </si>
  <si>
    <t>0820-
48-2810</t>
  </si>
  <si>
    <t>大字三輪1106</t>
  </si>
  <si>
    <t>ﾋｶﾘｼﾘﾂﾔﾏﾄﾎｲｸｴﾝ</t>
  </si>
  <si>
    <t>光市立
浅江東保育園</t>
    <phoneticPr fontId="3"/>
  </si>
  <si>
    <t>光市</t>
  </si>
  <si>
    <t>河本　知子</t>
    <rPh sb="0" eb="2">
      <t>カワモト</t>
    </rPh>
    <rPh sb="3" eb="5">
      <t>トモコ</t>
    </rPh>
    <phoneticPr fontId="3"/>
  </si>
  <si>
    <t>743-0021</t>
  </si>
  <si>
    <t>0833-
72-1448</t>
  </si>
  <si>
    <t>35210</t>
  </si>
  <si>
    <t>浅江302番地1</t>
  </si>
  <si>
    <t>ﾋｶﾘｼﾘﾂｱｻｴﾋｶﾞｼﾎｲｸｴﾝ</t>
  </si>
  <si>
    <t>光市立
浅江南保育園</t>
    <phoneticPr fontId="3"/>
  </si>
  <si>
    <t>藤井さと子</t>
    <rPh sb="4" eb="5">
      <t>コ</t>
    </rPh>
    <phoneticPr fontId="1"/>
  </si>
  <si>
    <t>0833-
72-1449</t>
  </si>
  <si>
    <t>大字浅江7丁目4-23</t>
    <rPh sb="0" eb="2">
      <t>オオアザ</t>
    </rPh>
    <phoneticPr fontId="3"/>
  </si>
  <si>
    <t>ﾋｶﾘｼﾘﾂｱｻｴﾐﾅﾐﾎｲｸｴﾝ</t>
  </si>
  <si>
    <t>光井保育園</t>
  </si>
  <si>
    <t>社会福祉法人
光井保育園</t>
    <phoneticPr fontId="3"/>
  </si>
  <si>
    <t>社会福祉法人
光井保育園
(長岡秀士)</t>
    <rPh sb="0" eb="2">
      <t>シャカイ</t>
    </rPh>
    <rPh sb="2" eb="4">
      <t>フクシ</t>
    </rPh>
    <rPh sb="4" eb="6">
      <t>ホウジン</t>
    </rPh>
    <rPh sb="7" eb="9">
      <t>ミツイ</t>
    </rPh>
    <rPh sb="9" eb="12">
      <t>ホイクエン</t>
    </rPh>
    <phoneticPr fontId="3"/>
  </si>
  <si>
    <t>長岡泰士</t>
    <rPh sb="0" eb="2">
      <t>ナガオカ</t>
    </rPh>
    <rPh sb="2" eb="3">
      <t>タイ</t>
    </rPh>
    <rPh sb="3" eb="4">
      <t>シ</t>
    </rPh>
    <phoneticPr fontId="3"/>
  </si>
  <si>
    <t>743-0011</t>
  </si>
  <si>
    <t>0833-
71-0625</t>
  </si>
  <si>
    <t>光井3丁目4-1</t>
  </si>
  <si>
    <t>ﾐﾂｲﾎｲｸｴﾝ</t>
  </si>
  <si>
    <t>野原保育園</t>
  </si>
  <si>
    <t>社会福祉法人
教栄福祉会</t>
    <phoneticPr fontId="3"/>
  </si>
  <si>
    <t>社会福祉法人
教栄福祉会
(浪山行信)</t>
    <rPh sb="0" eb="2">
      <t>シャカイ</t>
    </rPh>
    <rPh sb="2" eb="4">
      <t>フクシ</t>
    </rPh>
    <rPh sb="4" eb="6">
      <t>ホウジン</t>
    </rPh>
    <rPh sb="7" eb="9">
      <t>キョウエイ</t>
    </rPh>
    <rPh sb="9" eb="12">
      <t>フクシカイ</t>
    </rPh>
    <phoneticPr fontId="3"/>
  </si>
  <si>
    <t>浪山行信</t>
  </si>
  <si>
    <t>743-0013</t>
  </si>
  <si>
    <t>0833-
71-1085</t>
  </si>
  <si>
    <t>中央3丁目5-12</t>
  </si>
  <si>
    <t>ﾉﾊﾗﾎｲｸｴﾝ</t>
  </si>
  <si>
    <t>社会福祉法人
東光福祉会</t>
    <rPh sb="9" eb="12">
      <t>フクシカイ</t>
    </rPh>
    <phoneticPr fontId="3"/>
  </si>
  <si>
    <t>社会福祉法人
東光福祉会
(渡辺正善)</t>
    <rPh sb="0" eb="2">
      <t>シャカイ</t>
    </rPh>
    <rPh sb="2" eb="4">
      <t>フクシ</t>
    </rPh>
    <rPh sb="4" eb="6">
      <t>ホウジン</t>
    </rPh>
    <rPh sb="7" eb="9">
      <t>トウコウ</t>
    </rPh>
    <rPh sb="9" eb="12">
      <t>フクシカイ</t>
    </rPh>
    <phoneticPr fontId="3"/>
  </si>
  <si>
    <t>渡辺法善</t>
    <rPh sb="2" eb="3">
      <t>ホウ</t>
    </rPh>
    <rPh sb="3" eb="4">
      <t>ゼン</t>
    </rPh>
    <phoneticPr fontId="3"/>
  </si>
  <si>
    <t>743-0046</t>
  </si>
  <si>
    <t>0833-
71-1449</t>
  </si>
  <si>
    <t>木園1丁目11-2</t>
  </si>
  <si>
    <t>聖華保育園</t>
  </si>
  <si>
    <t>社会福祉法人
聖華保育会</t>
    <phoneticPr fontId="3"/>
  </si>
  <si>
    <t>社会福祉法人
聖華保育会
(龍石晃裕)</t>
    <rPh sb="0" eb="2">
      <t>シャカイ</t>
    </rPh>
    <rPh sb="2" eb="4">
      <t>フクシ</t>
    </rPh>
    <rPh sb="4" eb="6">
      <t>ホウジン</t>
    </rPh>
    <rPh sb="7" eb="8">
      <t>セイ</t>
    </rPh>
    <rPh sb="8" eb="9">
      <t>ハナ</t>
    </rPh>
    <rPh sb="9" eb="11">
      <t>ホイク</t>
    </rPh>
    <rPh sb="11" eb="12">
      <t>カイ</t>
    </rPh>
    <phoneticPr fontId="3"/>
  </si>
  <si>
    <t>吉崎　竜太</t>
    <rPh sb="3" eb="5">
      <t>リュウタ</t>
    </rPh>
    <phoneticPr fontId="3"/>
  </si>
  <si>
    <t>743-0065</t>
  </si>
  <si>
    <t>0833-
77-4033</t>
  </si>
  <si>
    <t>上島田3丁目6-1</t>
    <rPh sb="0" eb="1">
      <t>ウエ</t>
    </rPh>
    <phoneticPr fontId="3"/>
  </si>
  <si>
    <t>室積保育園</t>
  </si>
  <si>
    <t>潤間淨子</t>
  </si>
  <si>
    <t>潤間淨子</t>
    <phoneticPr fontId="3"/>
  </si>
  <si>
    <t>743-0007</t>
  </si>
  <si>
    <t>0833-
78-0047</t>
  </si>
  <si>
    <t>室積5丁目13番27号</t>
    <rPh sb="7" eb="8">
      <t>バン</t>
    </rPh>
    <rPh sb="10" eb="11">
      <t>ゴウ</t>
    </rPh>
    <phoneticPr fontId="3"/>
  </si>
  <si>
    <t>ﾑﾛﾂﾞﾐﾎｲｸｴﾝ</t>
  </si>
  <si>
    <t>松原保育園</t>
  </si>
  <si>
    <t>社会福祉法人
松原保育園</t>
    <phoneticPr fontId="3"/>
  </si>
  <si>
    <t>社会福祉法人
松原保育園
(北村由成)</t>
    <rPh sb="14" eb="16">
      <t>キタムラ</t>
    </rPh>
    <rPh sb="16" eb="17">
      <t>ヨシ</t>
    </rPh>
    <rPh sb="17" eb="18">
      <t>ナリ</t>
    </rPh>
    <phoneticPr fontId="3"/>
  </si>
  <si>
    <t>北村陽子</t>
    <rPh sb="0" eb="2">
      <t>キタムラ</t>
    </rPh>
    <rPh sb="2" eb="4">
      <t>ヨウコ</t>
    </rPh>
    <phoneticPr fontId="3"/>
  </si>
  <si>
    <t>743-0071</t>
  </si>
  <si>
    <t>0833-
78-0129</t>
  </si>
  <si>
    <t>室積新開2丁目1-17</t>
  </si>
  <si>
    <t>ﾏﾂﾊﾞﾗﾎｲｸｴﾝ</t>
  </si>
  <si>
    <t>虹ケ丘幼児学園</t>
  </si>
  <si>
    <t>社会福祉法人
白象会</t>
    <phoneticPr fontId="3"/>
  </si>
  <si>
    <t>社会福祉法人
白象会
(神代信海)</t>
    <rPh sb="14" eb="15">
      <t>シン</t>
    </rPh>
    <rPh sb="15" eb="16">
      <t>ウミ</t>
    </rPh>
    <phoneticPr fontId="3"/>
  </si>
  <si>
    <t>神代信海</t>
    <rPh sb="2" eb="3">
      <t>シン</t>
    </rPh>
    <rPh sb="3" eb="4">
      <t>ウミ</t>
    </rPh>
    <phoneticPr fontId="3"/>
  </si>
  <si>
    <t>743-0031</t>
  </si>
  <si>
    <t>0833-
71-0055</t>
  </si>
  <si>
    <t>虹ケ丘4丁目22-1</t>
  </si>
  <si>
    <t>ﾆｼﾞｶﾞｵｶﾖｳｼﾞｶﾞｸｴﾝ</t>
    <phoneticPr fontId="3"/>
  </si>
  <si>
    <t>長門市</t>
    <rPh sb="0" eb="3">
      <t>ナガトシ</t>
    </rPh>
    <phoneticPr fontId="3"/>
  </si>
  <si>
    <t>長門市立
日置保育園</t>
    <rPh sb="0" eb="3">
      <t>ナガトシ</t>
    </rPh>
    <phoneticPr fontId="3"/>
  </si>
  <si>
    <t>磯奥和枝</t>
  </si>
  <si>
    <t>759-4401</t>
  </si>
  <si>
    <t>0837-
37-2271</t>
  </si>
  <si>
    <t>35211</t>
  </si>
  <si>
    <t>長門市</t>
  </si>
  <si>
    <t>日置上5926</t>
    <phoneticPr fontId="3"/>
  </si>
  <si>
    <t>ﾅｶﾞﾄｼﾘﾂﾍｷﾎｲｸｴﾝ</t>
  </si>
  <si>
    <t>長門市立
菱海保育園</t>
    <rPh sb="0" eb="2">
      <t>ナガト</t>
    </rPh>
    <rPh sb="2" eb="4">
      <t>シリツ</t>
    </rPh>
    <rPh sb="9" eb="10">
      <t>エン</t>
    </rPh>
    <phoneticPr fontId="3"/>
  </si>
  <si>
    <t>釼物真子</t>
    <rPh sb="0" eb="1">
      <t>ツルギ</t>
    </rPh>
    <rPh sb="1" eb="2">
      <t>モノ</t>
    </rPh>
    <rPh sb="2" eb="4">
      <t>マコ</t>
    </rPh>
    <phoneticPr fontId="3"/>
  </si>
  <si>
    <t>759-4503</t>
  </si>
  <si>
    <t>0837-
32-0029</t>
  </si>
  <si>
    <t>油谷新別名10801</t>
    <rPh sb="0" eb="2">
      <t>ユヤ</t>
    </rPh>
    <phoneticPr fontId="3"/>
  </si>
  <si>
    <t>ﾅｶﾞﾄｼﾘﾂﾋｼｶｲﾎｲｸｴﾝ</t>
  </si>
  <si>
    <t>長門市立
黄波戸保育園</t>
    <rPh sb="0" eb="3">
      <t>ナガトシ</t>
    </rPh>
    <phoneticPr fontId="3"/>
  </si>
  <si>
    <t>明賀美智子</t>
    <rPh sb="0" eb="1">
      <t>メイ</t>
    </rPh>
    <rPh sb="1" eb="2">
      <t>ガ</t>
    </rPh>
    <rPh sb="2" eb="5">
      <t>ミチコ</t>
    </rPh>
    <phoneticPr fontId="3"/>
  </si>
  <si>
    <t>0837-
37-2248</t>
  </si>
  <si>
    <t>日置上2388-26</t>
  </si>
  <si>
    <t>ﾅｶﾞﾄｼﾘﾂｷﾜﾄﾞﾎｲｸｴﾝ</t>
  </si>
  <si>
    <t>長門市立
向津具保育園</t>
    <rPh sb="0" eb="2">
      <t>ナガト</t>
    </rPh>
    <rPh sb="2" eb="4">
      <t>シリツ</t>
    </rPh>
    <rPh sb="5" eb="6">
      <t>ム</t>
    </rPh>
    <rPh sb="6" eb="7">
      <t>ツ</t>
    </rPh>
    <rPh sb="7" eb="8">
      <t>グ</t>
    </rPh>
    <rPh sb="10" eb="11">
      <t>エン</t>
    </rPh>
    <phoneticPr fontId="3"/>
  </si>
  <si>
    <t>田中陽子</t>
    <rPh sb="0" eb="2">
      <t>タナカ</t>
    </rPh>
    <rPh sb="2" eb="4">
      <t>ヨウコ</t>
    </rPh>
    <phoneticPr fontId="3"/>
  </si>
  <si>
    <t>759-4622</t>
  </si>
  <si>
    <t>0837-
34-0142</t>
  </si>
  <si>
    <t>油谷向津具上1136-26</t>
    <rPh sb="0" eb="2">
      <t>ユヤ</t>
    </rPh>
    <phoneticPr fontId="3"/>
  </si>
  <si>
    <t>ﾅｶﾞﾄｼﾘﾂﾑｶﾂｸﾎｲｸｴﾝ</t>
    <phoneticPr fontId="3"/>
  </si>
  <si>
    <t>長門市立
三隅保育園</t>
    <rPh sb="0" eb="2">
      <t>ナガト</t>
    </rPh>
    <rPh sb="2" eb="4">
      <t>シリツ</t>
    </rPh>
    <rPh sb="5" eb="7">
      <t>ミスミ</t>
    </rPh>
    <rPh sb="7" eb="10">
      <t>ホイクエン</t>
    </rPh>
    <phoneticPr fontId="3"/>
  </si>
  <si>
    <t>緒方丈美</t>
  </si>
  <si>
    <t>759-3803</t>
  </si>
  <si>
    <t>0837-
43-2211</t>
  </si>
  <si>
    <t>三隅下473</t>
    <rPh sb="0" eb="2">
      <t>ミスミ</t>
    </rPh>
    <rPh sb="2" eb="3">
      <t>シモ</t>
    </rPh>
    <phoneticPr fontId="3"/>
  </si>
  <si>
    <t>ﾅｶﾞﾄｼﾘﾂﾐｽﾐﾎｲｸｴﾝ</t>
  </si>
  <si>
    <t>長門市立
みのり保育園</t>
    <rPh sb="0" eb="2">
      <t>ナガト</t>
    </rPh>
    <rPh sb="2" eb="3">
      <t>シ</t>
    </rPh>
    <rPh sb="3" eb="4">
      <t>タテ</t>
    </rPh>
    <rPh sb="8" eb="10">
      <t>ホイク</t>
    </rPh>
    <rPh sb="10" eb="11">
      <t>エン</t>
    </rPh>
    <phoneticPr fontId="3"/>
  </si>
  <si>
    <t>長谷恭子</t>
    <rPh sb="0" eb="2">
      <t>ハセ</t>
    </rPh>
    <rPh sb="2" eb="4">
      <t>キョウコ</t>
    </rPh>
    <phoneticPr fontId="3"/>
  </si>
  <si>
    <t>759-4102</t>
  </si>
  <si>
    <t>0837-
22-2060</t>
  </si>
  <si>
    <t>西深川3766</t>
    <rPh sb="0" eb="3">
      <t>ニシフカワ</t>
    </rPh>
    <phoneticPr fontId="3"/>
  </si>
  <si>
    <t>ﾅｶﾞﾄｼﾘﾂﾐﾉﾘﾎｲｸｴﾝ</t>
    <phoneticPr fontId="3"/>
  </si>
  <si>
    <t>みすゞ保育園</t>
    <phoneticPr fontId="3"/>
  </si>
  <si>
    <t>社会福祉法人
善隣会</t>
    <rPh sb="9" eb="10">
      <t>カイ</t>
    </rPh>
    <phoneticPr fontId="3"/>
  </si>
  <si>
    <t>社会福祉法人
善隣会
（上野隆宣）</t>
    <rPh sb="9" eb="10">
      <t>カイ</t>
    </rPh>
    <rPh sb="12" eb="14">
      <t>ウエノ</t>
    </rPh>
    <rPh sb="14" eb="16">
      <t>タカノブ</t>
    </rPh>
    <phoneticPr fontId="3"/>
  </si>
  <si>
    <t>上野隆宣</t>
  </si>
  <si>
    <t>759-4106</t>
  </si>
  <si>
    <t>0837-
26-1327</t>
  </si>
  <si>
    <t>仙崎1263-1</t>
  </si>
  <si>
    <t>ﾐｽゞﾎｲｸｴﾝ</t>
  </si>
  <si>
    <t>柳井市</t>
    <rPh sb="0" eb="3">
      <t>ヤナイシ</t>
    </rPh>
    <phoneticPr fontId="3"/>
  </si>
  <si>
    <t>柳井南保育所</t>
  </si>
  <si>
    <t>柳井市</t>
  </si>
  <si>
    <t>田中和子</t>
    <rPh sb="0" eb="2">
      <t>タナカ</t>
    </rPh>
    <rPh sb="2" eb="4">
      <t>カズコ</t>
    </rPh>
    <phoneticPr fontId="3"/>
  </si>
  <si>
    <t>742-1352</t>
  </si>
  <si>
    <t>0820-
27-0030</t>
  </si>
  <si>
    <t>35212</t>
  </si>
  <si>
    <t>伊保庄2530-3</t>
  </si>
  <si>
    <t>ﾔﾅｲﾐﾅﾐﾎｲｸｼｮ</t>
  </si>
  <si>
    <t>大畠保育所</t>
  </si>
  <si>
    <t>山下香保里</t>
    <rPh sb="0" eb="2">
      <t>ヤマシタ</t>
    </rPh>
    <rPh sb="2" eb="5">
      <t>カホリ</t>
    </rPh>
    <phoneticPr fontId="3"/>
  </si>
  <si>
    <t>749-0101</t>
  </si>
  <si>
    <t>0820-
45-2619</t>
  </si>
  <si>
    <t>神代2966-25</t>
  </si>
  <si>
    <t>ｵｵﾊﾞﾀｹﾎｲｸｼｮ</t>
  </si>
  <si>
    <t>放光保育園</t>
  </si>
  <si>
    <t>社会福祉法人
放光福祉会</t>
    <phoneticPr fontId="3"/>
  </si>
  <si>
    <t>社会福祉法人
放光福祉会
(井原善昭)</t>
    <phoneticPr fontId="3"/>
  </si>
  <si>
    <t>井原善昭</t>
    <phoneticPr fontId="3"/>
  </si>
  <si>
    <t>742-0022</t>
  </si>
  <si>
    <t>0820-
22-0427</t>
  </si>
  <si>
    <t>柳井津308-4</t>
  </si>
  <si>
    <t>ﾎｳｺｳﾎｲｸｴﾝ</t>
  </si>
  <si>
    <t>余田保育園</t>
  </si>
  <si>
    <t>社会福祉法人
余田保育園</t>
    <phoneticPr fontId="3"/>
  </si>
  <si>
    <t>社会福祉法人
余田保育園
(冨田正隆)</t>
    <rPh sb="14" eb="15">
      <t>トミ</t>
    </rPh>
    <rPh sb="15" eb="16">
      <t>タ</t>
    </rPh>
    <rPh sb="16" eb="18">
      <t>マサタカ</t>
    </rPh>
    <phoneticPr fontId="3"/>
  </si>
  <si>
    <t>冨田正隆</t>
    <rPh sb="0" eb="1">
      <t>トミ</t>
    </rPh>
    <rPh sb="2" eb="3">
      <t>タダ</t>
    </rPh>
    <phoneticPr fontId="3"/>
  </si>
  <si>
    <t>742-0034</t>
  </si>
  <si>
    <t>0820-
22-2410</t>
  </si>
  <si>
    <t>余田松堂1418</t>
  </si>
  <si>
    <t>ﾖﾀﾎｲｸｴﾝ</t>
  </si>
  <si>
    <t>伊陸保育園</t>
    <rPh sb="4" eb="5">
      <t>エン</t>
    </rPh>
    <phoneticPr fontId="3"/>
  </si>
  <si>
    <t>社会福祉法人
最勝会</t>
    <phoneticPr fontId="3"/>
  </si>
  <si>
    <t>社会福祉法人
最勝会
(山根正文)</t>
    <rPh sb="14" eb="16">
      <t>マサフミ</t>
    </rPh>
    <phoneticPr fontId="3"/>
  </si>
  <si>
    <t>柳井陽子</t>
    <rPh sb="0" eb="2">
      <t>ヤナイ</t>
    </rPh>
    <rPh sb="2" eb="4">
      <t>ヨウコ</t>
    </rPh>
    <phoneticPr fontId="3"/>
  </si>
  <si>
    <t>742-0201</t>
  </si>
  <si>
    <t>0820-
26-0825</t>
  </si>
  <si>
    <t>伊陸6215-2</t>
  </si>
  <si>
    <t>ｲｶﾁﾎｲｸｴﾝ</t>
  </si>
  <si>
    <t>社会福祉法人
文殊会</t>
    <rPh sb="7" eb="8">
      <t>ブン</t>
    </rPh>
    <rPh sb="8" eb="9">
      <t>コト</t>
    </rPh>
    <rPh sb="9" eb="10">
      <t>カイ</t>
    </rPh>
    <phoneticPr fontId="3"/>
  </si>
  <si>
    <t>社会福祉法人
文殊会
(桑原　眞)</t>
    <rPh sb="7" eb="8">
      <t>ブン</t>
    </rPh>
    <rPh sb="8" eb="9">
      <t>コト</t>
    </rPh>
    <rPh sb="9" eb="10">
      <t>カイ</t>
    </rPh>
    <rPh sb="15" eb="16">
      <t>マコト</t>
    </rPh>
    <phoneticPr fontId="3"/>
  </si>
  <si>
    <t>桑原京子</t>
    <rPh sb="2" eb="4">
      <t>キョウコ</t>
    </rPh>
    <phoneticPr fontId="3"/>
  </si>
  <si>
    <t>742-0021</t>
  </si>
  <si>
    <t>0820-
22-1078</t>
  </si>
  <si>
    <t>柳井2202-2</t>
  </si>
  <si>
    <t>羽仁保育園</t>
  </si>
  <si>
    <t>社会福祉法人
羽仁保育園</t>
    <phoneticPr fontId="3"/>
  </si>
  <si>
    <t>社会福祉法人
羽仁保育園
(吉崎勉)</t>
    <rPh sb="14" eb="16">
      <t>ヨシザキ</t>
    </rPh>
    <rPh sb="16" eb="17">
      <t>ツトム</t>
    </rPh>
    <phoneticPr fontId="3"/>
  </si>
  <si>
    <t>吉崎　勉</t>
    <rPh sb="3" eb="4">
      <t>ツトム</t>
    </rPh>
    <phoneticPr fontId="3"/>
  </si>
  <si>
    <t>742-0032</t>
  </si>
  <si>
    <t>0820-
23-2625</t>
  </si>
  <si>
    <t>古開作962-5</t>
  </si>
  <si>
    <t>ﾊﾆﾎｲｸｴﾝ</t>
  </si>
  <si>
    <t>新庄保育園</t>
  </si>
  <si>
    <t>社会福祉法人
新庄保育園</t>
    <phoneticPr fontId="3"/>
  </si>
  <si>
    <t>社会福祉法人
新庄保育園
(野坂孝道)</t>
    <rPh sb="14" eb="16">
      <t>ノサカ</t>
    </rPh>
    <rPh sb="16" eb="18">
      <t>タカミチ</t>
    </rPh>
    <phoneticPr fontId="3"/>
  </si>
  <si>
    <t>野坂孝道</t>
    <rPh sb="0" eb="2">
      <t>ノサカ</t>
    </rPh>
    <rPh sb="2" eb="4">
      <t>タカミチ</t>
    </rPh>
    <phoneticPr fontId="3"/>
  </si>
  <si>
    <t>742-0033</t>
  </si>
  <si>
    <t>0820-
23-0491</t>
  </si>
  <si>
    <t>新庄2628-1</t>
  </si>
  <si>
    <t>ｼﾝｼﾞｮｳﾎｲｸｴﾝ</t>
  </si>
  <si>
    <t>ひづみ保育園</t>
  </si>
  <si>
    <t>社会福祉法人
ひづみ保育園</t>
    <phoneticPr fontId="3"/>
  </si>
  <si>
    <t>社会福祉法人
ひづみ保育園
(西山忍)</t>
    <rPh sb="17" eb="18">
      <t>シノブ</t>
    </rPh>
    <phoneticPr fontId="3"/>
  </si>
  <si>
    <t>西山　忍</t>
    <phoneticPr fontId="3"/>
  </si>
  <si>
    <t>742-0111</t>
  </si>
  <si>
    <t>0820-
28-0428</t>
  </si>
  <si>
    <t>日積5551-1</t>
  </si>
  <si>
    <t>ﾋﾂﾞﾐﾎｲｸｴﾝ</t>
  </si>
  <si>
    <t>若葉保育園</t>
  </si>
  <si>
    <t>社会福祉法人
八波会</t>
    <phoneticPr fontId="3"/>
  </si>
  <si>
    <t>社会福祉法人
八波会
(川村達也)</t>
    <rPh sb="12" eb="14">
      <t>カワムラ</t>
    </rPh>
    <rPh sb="14" eb="16">
      <t>タツヤ</t>
    </rPh>
    <phoneticPr fontId="3"/>
  </si>
  <si>
    <t>宗里照美</t>
    <rPh sb="0" eb="2">
      <t>ムネサト</t>
    </rPh>
    <rPh sb="2" eb="4">
      <t>テルミ</t>
    </rPh>
    <phoneticPr fontId="3"/>
  </si>
  <si>
    <t>0820-
22-1178</t>
  </si>
  <si>
    <t>柳井4395-1</t>
  </si>
  <si>
    <t>ﾜｶﾊﾞﾎｲｸｴﾝ</t>
  </si>
  <si>
    <t>ルンビニ
第二保育園</t>
    <rPh sb="5" eb="7">
      <t>ダイニ</t>
    </rPh>
    <rPh sb="7" eb="10">
      <t>ホイクエン</t>
    </rPh>
    <phoneticPr fontId="3"/>
  </si>
  <si>
    <t>社会福祉法人
文殊会</t>
    <rPh sb="0" eb="2">
      <t>シャカイ</t>
    </rPh>
    <rPh sb="2" eb="4">
      <t>フクシ</t>
    </rPh>
    <rPh sb="4" eb="6">
      <t>ホウジン</t>
    </rPh>
    <rPh sb="7" eb="9">
      <t>モンジュ</t>
    </rPh>
    <rPh sb="9" eb="10">
      <t>カイ</t>
    </rPh>
    <phoneticPr fontId="3"/>
  </si>
  <si>
    <t>社会福祉法人
文殊会
（桑原　眞）</t>
    <rPh sb="0" eb="2">
      <t>シャカイ</t>
    </rPh>
    <rPh sb="2" eb="4">
      <t>フクシ</t>
    </rPh>
    <rPh sb="4" eb="6">
      <t>ホウジン</t>
    </rPh>
    <rPh sb="7" eb="9">
      <t>モンジュ</t>
    </rPh>
    <rPh sb="9" eb="10">
      <t>カイ</t>
    </rPh>
    <rPh sb="12" eb="14">
      <t>クワハラ</t>
    </rPh>
    <rPh sb="15" eb="16">
      <t>マコト</t>
    </rPh>
    <phoneticPr fontId="3"/>
  </si>
  <si>
    <t>児玉好美</t>
    <rPh sb="0" eb="2">
      <t>コダマ</t>
    </rPh>
    <rPh sb="2" eb="3">
      <t>コノ</t>
    </rPh>
    <rPh sb="3" eb="4">
      <t>ビ</t>
    </rPh>
    <phoneticPr fontId="3"/>
  </si>
  <si>
    <t>0820-
22-9900</t>
  </si>
  <si>
    <t>柳井961-1</t>
    <rPh sb="0" eb="2">
      <t>ヤナイ</t>
    </rPh>
    <phoneticPr fontId="3"/>
  </si>
  <si>
    <t>ﾙﾝﾋﾞﾆﾀﾞｲﾆﾎｲｸｴﾝ</t>
  </si>
  <si>
    <t>美祢市</t>
    <rPh sb="0" eb="3">
      <t>ミネシ</t>
    </rPh>
    <phoneticPr fontId="3"/>
  </si>
  <si>
    <t>厚保保育園</t>
  </si>
  <si>
    <t>美祢市</t>
  </si>
  <si>
    <t>片山　智子</t>
    <rPh sb="0" eb="2">
      <t>カタヤマ</t>
    </rPh>
    <rPh sb="3" eb="5">
      <t>トモコ</t>
    </rPh>
    <phoneticPr fontId="3"/>
  </si>
  <si>
    <t>759-2151</t>
  </si>
  <si>
    <t>0837-
58-0014</t>
  </si>
  <si>
    <t>35213</t>
  </si>
  <si>
    <t>西厚保町本郷618</t>
  </si>
  <si>
    <t>ｱﾂﾎｲｸｴﾝ</t>
  </si>
  <si>
    <t>大田保育園</t>
    <rPh sb="4" eb="5">
      <t>エン</t>
    </rPh>
    <phoneticPr fontId="3"/>
  </si>
  <si>
    <t>山本麻紀</t>
    <rPh sb="0" eb="2">
      <t>ヤマモト</t>
    </rPh>
    <rPh sb="2" eb="3">
      <t>マ</t>
    </rPh>
    <rPh sb="3" eb="4">
      <t>キ</t>
    </rPh>
    <phoneticPr fontId="3"/>
  </si>
  <si>
    <t>754-0211</t>
  </si>
  <si>
    <t>08396-
2-0126</t>
  </si>
  <si>
    <t>美東町大田6225-1</t>
    <rPh sb="0" eb="3">
      <t>ミトウチョウ</t>
    </rPh>
    <phoneticPr fontId="3"/>
  </si>
  <si>
    <t>ｵｵﾀﾞﾎｲｸｴﾝ</t>
    <phoneticPr fontId="3"/>
  </si>
  <si>
    <t>伊佐保育園</t>
  </si>
  <si>
    <t>浜田　康子</t>
    <rPh sb="0" eb="2">
      <t>ハマダ</t>
    </rPh>
    <rPh sb="3" eb="5">
      <t>ヤスコ</t>
    </rPh>
    <phoneticPr fontId="3"/>
  </si>
  <si>
    <t>759-2222</t>
  </si>
  <si>
    <t>0837-
52-0151</t>
  </si>
  <si>
    <t>伊佐町伊佐4533</t>
  </si>
  <si>
    <t>ｲｻﾎｲｸｴﾝ</t>
  </si>
  <si>
    <t>秋吉保育園</t>
    <rPh sb="4" eb="5">
      <t>エン</t>
    </rPh>
    <phoneticPr fontId="3"/>
  </si>
  <si>
    <t>渡邉　優子</t>
    <rPh sb="0" eb="2">
      <t>ワタナベ</t>
    </rPh>
    <rPh sb="3" eb="5">
      <t>ユウコ</t>
    </rPh>
    <phoneticPr fontId="3"/>
  </si>
  <si>
    <t>754-0511</t>
  </si>
  <si>
    <t>0837-
62-0505</t>
  </si>
  <si>
    <t>秋芳町秋吉5320-1</t>
    <rPh sb="0" eb="3">
      <t>シュウホウチョウ</t>
    </rPh>
    <phoneticPr fontId="3"/>
  </si>
  <si>
    <t>ｱｷﾖｼﾎｲｸｴﾝ</t>
    <phoneticPr fontId="3"/>
  </si>
  <si>
    <t>真長田保育園</t>
    <rPh sb="5" eb="6">
      <t>エン</t>
    </rPh>
    <phoneticPr fontId="3"/>
  </si>
  <si>
    <t>八田宣子</t>
    <rPh sb="0" eb="1">
      <t>ハチ</t>
    </rPh>
    <rPh sb="1" eb="2">
      <t>タ</t>
    </rPh>
    <rPh sb="2" eb="4">
      <t>ノブコ</t>
    </rPh>
    <phoneticPr fontId="3"/>
  </si>
  <si>
    <t>754-0122</t>
  </si>
  <si>
    <t>08396-
5-0102</t>
  </si>
  <si>
    <t>美東町真名472-3</t>
    <rPh sb="0" eb="3">
      <t>ミトウチョウ</t>
    </rPh>
    <phoneticPr fontId="3"/>
  </si>
  <si>
    <t>ﾏﾅｶﾞﾀﾎｲｸｴﾝ</t>
    <phoneticPr fontId="3"/>
  </si>
  <si>
    <t>秋芳桂花保育園</t>
    <rPh sb="0" eb="2">
      <t>シュウホウ</t>
    </rPh>
    <rPh sb="2" eb="3">
      <t>カツラ</t>
    </rPh>
    <rPh sb="3" eb="4">
      <t>ハナ</t>
    </rPh>
    <rPh sb="4" eb="7">
      <t>ホイクエン</t>
    </rPh>
    <phoneticPr fontId="3"/>
  </si>
  <si>
    <t>利重　佳子</t>
    <rPh sb="0" eb="1">
      <t>トシ</t>
    </rPh>
    <rPh sb="1" eb="2">
      <t>シゲ</t>
    </rPh>
    <rPh sb="3" eb="5">
      <t>ヨシコ</t>
    </rPh>
    <phoneticPr fontId="3"/>
  </si>
  <si>
    <t>754-0601</t>
    <phoneticPr fontId="3"/>
  </si>
  <si>
    <t>0837-
64-0945</t>
    <phoneticPr fontId="3"/>
  </si>
  <si>
    <t>35213</t>
    <phoneticPr fontId="3"/>
  </si>
  <si>
    <t>秋芳町嘉万2960-3</t>
    <phoneticPr fontId="3"/>
  </si>
  <si>
    <t>ｼｭｳﾎｳｹｲｶﾎｲｸｴﾝ</t>
    <phoneticPr fontId="3"/>
  </si>
  <si>
    <t>麦川保育園</t>
  </si>
  <si>
    <t>社会福祉法人
麦川福祉協会</t>
    <phoneticPr fontId="3"/>
  </si>
  <si>
    <t>社会福祉法人
麦川福祉協会
(川越英眞)</t>
    <rPh sb="17" eb="18">
      <t>エイ</t>
    </rPh>
    <rPh sb="18" eb="19">
      <t>シン</t>
    </rPh>
    <phoneticPr fontId="3"/>
  </si>
  <si>
    <t>川越千世</t>
    <rPh sb="0" eb="2">
      <t>カワゴエ</t>
    </rPh>
    <rPh sb="2" eb="4">
      <t>チヨ</t>
    </rPh>
    <phoneticPr fontId="3"/>
  </si>
  <si>
    <t>759-2214</t>
  </si>
  <si>
    <t>0837-
53-2582</t>
  </si>
  <si>
    <t>大嶺町奥分2058-4</t>
    <rPh sb="3" eb="4">
      <t>オク</t>
    </rPh>
    <rPh sb="4" eb="5">
      <t>ブン</t>
    </rPh>
    <phoneticPr fontId="3"/>
  </si>
  <si>
    <t>ﾑｷﾞｶﾞﾜﾎｲｸｴﾝ</t>
    <phoneticPr fontId="3"/>
  </si>
  <si>
    <t>南大嶺保育園</t>
  </si>
  <si>
    <t>社会福祉法人
南大嶺福祉会</t>
    <phoneticPr fontId="3"/>
  </si>
  <si>
    <t>社会福祉法人
南大嶺福祉会
(田邉一清)</t>
    <rPh sb="15" eb="17">
      <t>タナベ</t>
    </rPh>
    <rPh sb="17" eb="18">
      <t>イチ</t>
    </rPh>
    <rPh sb="18" eb="19">
      <t>キヨ</t>
    </rPh>
    <phoneticPr fontId="3"/>
  </si>
  <si>
    <t>田邉眞澄</t>
    <rPh sb="0" eb="2">
      <t>タナベ</t>
    </rPh>
    <rPh sb="2" eb="4">
      <t>マスミ</t>
    </rPh>
    <phoneticPr fontId="3"/>
  </si>
  <si>
    <t>759-2213</t>
  </si>
  <si>
    <t>0837-
53-0161</t>
  </si>
  <si>
    <t>大嶺町西分10504-5</t>
    <phoneticPr fontId="3"/>
  </si>
  <si>
    <t>ﾐﾅﾐｵｵﾐﾈﾎｲｸｴﾝ</t>
  </si>
  <si>
    <t>吉則保育園</t>
  </si>
  <si>
    <t>社会福祉法人
吉則保育園</t>
    <phoneticPr fontId="3"/>
  </si>
  <si>
    <t>社会福祉法人
吉則保育園
(波佐間　正順)</t>
    <rPh sb="14" eb="17">
      <t>ハザマ</t>
    </rPh>
    <rPh sb="18" eb="19">
      <t>マサ</t>
    </rPh>
    <rPh sb="19" eb="20">
      <t>ジュン</t>
    </rPh>
    <phoneticPr fontId="3"/>
  </si>
  <si>
    <t>波佐間正順</t>
    <phoneticPr fontId="3"/>
  </si>
  <si>
    <t>759-2212</t>
  </si>
  <si>
    <t>0837-
52-2529</t>
  </si>
  <si>
    <t>大嶺町東分2991-5</t>
  </si>
  <si>
    <t>ﾖｼﾉﾘﾎｲｸｴﾝ</t>
  </si>
  <si>
    <t>周南市</t>
    <rPh sb="0" eb="2">
      <t>シュウナン</t>
    </rPh>
    <rPh sb="2" eb="3">
      <t>シ</t>
    </rPh>
    <phoneticPr fontId="3"/>
  </si>
  <si>
    <t>周南市立
須々万保育園</t>
    <phoneticPr fontId="3"/>
  </si>
  <si>
    <t>周南市</t>
  </si>
  <si>
    <t>立石千穂</t>
  </si>
  <si>
    <t>745-0121</t>
  </si>
  <si>
    <t>0834-
88-0042</t>
  </si>
  <si>
    <t>35215</t>
  </si>
  <si>
    <t>大字須々万奥737</t>
    <rPh sb="0" eb="2">
      <t>オオアザ</t>
    </rPh>
    <phoneticPr fontId="3"/>
  </si>
  <si>
    <t>ｼｭｳﾅﾝｼﾘﾂｽｽﾏﾎｲｸｴﾝ</t>
  </si>
  <si>
    <t>周南市立
第二保育園</t>
    <phoneticPr fontId="3"/>
  </si>
  <si>
    <t>田中由紀恵</t>
    <rPh sb="0" eb="2">
      <t>タナカ</t>
    </rPh>
    <rPh sb="2" eb="5">
      <t>ユキエ</t>
    </rPh>
    <phoneticPr fontId="12"/>
  </si>
  <si>
    <t>745-0066</t>
  </si>
  <si>
    <t>0834-
22-8870</t>
  </si>
  <si>
    <t>岡田町2-23</t>
  </si>
  <si>
    <t>ｼｭｳﾅﾝｼﾘﾂﾀﾞｲﾆﾎｲｸｴﾝ</t>
  </si>
  <si>
    <t>周南市立
三丘保育園</t>
    <phoneticPr fontId="3"/>
  </si>
  <si>
    <t>金藤　いずみ</t>
  </si>
  <si>
    <t>745-0631</t>
  </si>
  <si>
    <t>0833-
92-0055</t>
  </si>
  <si>
    <t>大字安田638-1</t>
  </si>
  <si>
    <t>ｼｭｳﾅﾝｼﾘﾂﾐﾂｵﾎｲｸｴﾝ</t>
  </si>
  <si>
    <t>周南市立
櫛浜保育園</t>
  </si>
  <si>
    <t>梅田　美枝子</t>
  </si>
  <si>
    <t>745-0802</t>
  </si>
  <si>
    <t>0834-
25-0202</t>
  </si>
  <si>
    <t>大字栗屋859-4</t>
  </si>
  <si>
    <t>ｼｭｳﾅﾝｼﾘﾂｸｼﾊﾏﾎｲｸｴﾝ</t>
  </si>
  <si>
    <t>周南市立
川崎保育園</t>
  </si>
  <si>
    <t>摩嶋　敦子</t>
  </si>
  <si>
    <t>746-0001</t>
  </si>
  <si>
    <t>0834-
63-2507</t>
  </si>
  <si>
    <t>川崎2丁目14-4</t>
  </si>
  <si>
    <t>ｼｭｳﾅﾝｼﾘﾂｶﾜｻｷﾎｲｸｴﾝ</t>
  </si>
  <si>
    <t>周南市立
富田南保育園</t>
  </si>
  <si>
    <t>山本　惠子</t>
  </si>
  <si>
    <t>746-0008</t>
  </si>
  <si>
    <t>0834-
63-1849</t>
  </si>
  <si>
    <t>椎木町5-19</t>
  </si>
  <si>
    <t>ｼｭｳﾅﾝｼﾘﾂﾄﾝﾀﾞﾐﾅﾐﾎｲｸｴﾝ</t>
  </si>
  <si>
    <t>周南市立
勝間保育園</t>
  </si>
  <si>
    <t>秋貞　節子</t>
  </si>
  <si>
    <t>745-0614</t>
  </si>
  <si>
    <t>0833-
92-0045</t>
  </si>
  <si>
    <t>大字呼坂418-176</t>
    <rPh sb="0" eb="2">
      <t>オオアザ</t>
    </rPh>
    <phoneticPr fontId="3"/>
  </si>
  <si>
    <t>ｼｭｳﾅﾝｼﾘﾂｶﾂﾏﾎｲｸｴﾝ</t>
  </si>
  <si>
    <t>周南市立
尚白保育園</t>
  </si>
  <si>
    <t>小川　真理</t>
  </si>
  <si>
    <t>745-0056</t>
  </si>
  <si>
    <t>0834-
22-8871</t>
  </si>
  <si>
    <t>新宿通6丁目1-22</t>
  </si>
  <si>
    <t>ｼｭｳﾅﾝｼﾘﾂｼｮｳﾊｸﾎｲｸｴﾝ</t>
  </si>
  <si>
    <t>周南市立
大内保育園</t>
  </si>
  <si>
    <t>宮本景子</t>
    <rPh sb="0" eb="2">
      <t>ミヤモト</t>
    </rPh>
    <rPh sb="2" eb="4">
      <t>ケイコ</t>
    </rPh>
    <phoneticPr fontId="3"/>
  </si>
  <si>
    <t>745-0824</t>
  </si>
  <si>
    <t>0834-
28-7307</t>
  </si>
  <si>
    <t>大内町6-15</t>
  </si>
  <si>
    <t>ｼｭｳﾅﾝｼﾘﾂｵｵｳﾁﾎｲｸｴﾝ</t>
  </si>
  <si>
    <t>周南市立
菊川保育園</t>
  </si>
  <si>
    <t>村上千鶴子</t>
    <rPh sb="0" eb="2">
      <t>ムラカミ</t>
    </rPh>
    <rPh sb="2" eb="5">
      <t>チヅコ</t>
    </rPh>
    <phoneticPr fontId="3"/>
  </si>
  <si>
    <t>746-0082</t>
  </si>
  <si>
    <t>0834-
63-8408</t>
  </si>
  <si>
    <t>大字下上1975-4</t>
  </si>
  <si>
    <t>ｼｭｳﾅﾝｼﾘﾂｷｸｶﾞﾜﾎｲｸｴﾝ</t>
  </si>
  <si>
    <t>周南市立
城ケ丘保育園</t>
  </si>
  <si>
    <t>秋山貴子</t>
    <rPh sb="0" eb="2">
      <t>アキヤマ</t>
    </rPh>
    <rPh sb="2" eb="4">
      <t>タカコ</t>
    </rPh>
    <phoneticPr fontId="3"/>
  </si>
  <si>
    <t>745-0807</t>
  </si>
  <si>
    <t>0834-
28-7132</t>
  </si>
  <si>
    <t>城ケ丘3丁目13-6</t>
  </si>
  <si>
    <t>ｼｭｳﾅﾝｼﾘﾂｼﾞｮｳｶﾞｵｶﾎｲｸｴﾝ</t>
  </si>
  <si>
    <t>遠石保育園</t>
  </si>
  <si>
    <t>河村至真</t>
    <rPh sb="2" eb="3">
      <t>イタル</t>
    </rPh>
    <rPh sb="3" eb="4">
      <t>シン</t>
    </rPh>
    <phoneticPr fontId="3"/>
  </si>
  <si>
    <t>河村至真</t>
    <rPh sb="2" eb="3">
      <t>イタ</t>
    </rPh>
    <rPh sb="3" eb="4">
      <t>マコト</t>
    </rPh>
    <phoneticPr fontId="3"/>
  </si>
  <si>
    <t>河村ひとみ</t>
    <rPh sb="0" eb="2">
      <t>カワムラ</t>
    </rPh>
    <phoneticPr fontId="12"/>
  </si>
  <si>
    <t>745-0842</t>
  </si>
  <si>
    <t>0834-
21-0939</t>
  </si>
  <si>
    <t>青山町1589</t>
  </si>
  <si>
    <t>ﾄｲｼﾎｲｸｴﾝ</t>
  </si>
  <si>
    <t>徳山中央保育園</t>
    <rPh sb="0" eb="2">
      <t>トクヤマ</t>
    </rPh>
    <phoneticPr fontId="3"/>
  </si>
  <si>
    <t>三戸照明</t>
    <rPh sb="2" eb="4">
      <t>テルアキ</t>
    </rPh>
    <phoneticPr fontId="3"/>
  </si>
  <si>
    <t>三戸照明</t>
  </si>
  <si>
    <t>三戸森永</t>
    <rPh sb="0" eb="2">
      <t>ミト</t>
    </rPh>
    <rPh sb="2" eb="4">
      <t>モリナガ</t>
    </rPh>
    <phoneticPr fontId="12"/>
  </si>
  <si>
    <t>745-0015</t>
  </si>
  <si>
    <t>0834-
32-3271</t>
  </si>
  <si>
    <t>修正漏れ</t>
    <rPh sb="0" eb="2">
      <t>シュウセイ</t>
    </rPh>
    <rPh sb="2" eb="3">
      <t>モ</t>
    </rPh>
    <phoneticPr fontId="3"/>
  </si>
  <si>
    <t>平和通1丁目31</t>
    <phoneticPr fontId="3"/>
  </si>
  <si>
    <t>ﾄｸﾔﾏﾁｭｳｵｳﾎｲｸｴﾝ</t>
  </si>
  <si>
    <t>荘宮寺保育園</t>
  </si>
  <si>
    <t>村岡博</t>
  </si>
  <si>
    <t>村岡　博</t>
  </si>
  <si>
    <t>村岡　博</t>
    <phoneticPr fontId="3"/>
  </si>
  <si>
    <t>746-0034</t>
  </si>
  <si>
    <t>0834-
62-3393</t>
  </si>
  <si>
    <t>大字富田2438</t>
  </si>
  <si>
    <t>ｿｳｸﾞｳｼﾞﾎｲｸｴﾝ</t>
  </si>
  <si>
    <t>社会福祉法人
ひまわり会</t>
  </si>
  <si>
    <t>社会福祉法人
ひまわり会
(河村美治)</t>
    <rPh sb="14" eb="16">
      <t>カワムラ</t>
    </rPh>
    <rPh sb="16" eb="18">
      <t>ヨシハル</t>
    </rPh>
    <phoneticPr fontId="14"/>
  </si>
  <si>
    <t>尾崎亮太</t>
    <rPh sb="2" eb="4">
      <t>リョウタ</t>
    </rPh>
    <phoneticPr fontId="3"/>
  </si>
  <si>
    <t>745-0654</t>
  </si>
  <si>
    <t>0833-
91-3749</t>
  </si>
  <si>
    <t>大字大河内2180-1</t>
    <phoneticPr fontId="3"/>
  </si>
  <si>
    <t>社会福祉法人
和光保育園</t>
  </si>
  <si>
    <t>社会福祉法人
和光保育園
（御園生宣尚）</t>
    <rPh sb="0" eb="2">
      <t>シャカイ</t>
    </rPh>
    <rPh sb="2" eb="4">
      <t>フクシ</t>
    </rPh>
    <rPh sb="4" eb="6">
      <t>ホウジン</t>
    </rPh>
    <rPh sb="7" eb="9">
      <t>ワコウ</t>
    </rPh>
    <rPh sb="9" eb="12">
      <t>ホイクエン</t>
    </rPh>
    <rPh sb="17" eb="18">
      <t>セン</t>
    </rPh>
    <rPh sb="18" eb="19">
      <t>ナオ</t>
    </rPh>
    <phoneticPr fontId="3"/>
  </si>
  <si>
    <t>御園生宣尚</t>
  </si>
  <si>
    <t>745-0816</t>
  </si>
  <si>
    <t>0834-
31-4887</t>
  </si>
  <si>
    <t>遠石1丁目10-1</t>
  </si>
  <si>
    <t>こもれび保育園</t>
    <rPh sb="4" eb="7">
      <t>ホイクエン</t>
    </rPh>
    <phoneticPr fontId="3"/>
  </si>
  <si>
    <t>社会福祉法人
岳陽会</t>
  </si>
  <si>
    <t>社会福祉法人
岳陽会
(河村英一郎)</t>
  </si>
  <si>
    <t>河村英一郎</t>
    <rPh sb="0" eb="2">
      <t>カワムラ</t>
    </rPh>
    <rPh sb="2" eb="3">
      <t>エイ</t>
    </rPh>
    <rPh sb="3" eb="5">
      <t>イチロウ</t>
    </rPh>
    <phoneticPr fontId="3"/>
  </si>
  <si>
    <t>746-0016</t>
  </si>
  <si>
    <t>0834-
64-3233</t>
  </si>
  <si>
    <t>中央町2-12</t>
    <rPh sb="0" eb="2">
      <t>チュウオウ</t>
    </rPh>
    <rPh sb="2" eb="3">
      <t>チョウ</t>
    </rPh>
    <phoneticPr fontId="3"/>
  </si>
  <si>
    <t>ｺﾓﾚﾋﾞﾎｲｸｴﾝ</t>
  </si>
  <si>
    <t>社会福祉法人
すみれ会</t>
  </si>
  <si>
    <t>社会福祉法人
すみれ会
(山口　満)</t>
    <rPh sb="13" eb="15">
      <t>ヤマグチ</t>
    </rPh>
    <rPh sb="16" eb="17">
      <t>ミツル</t>
    </rPh>
    <phoneticPr fontId="3"/>
  </si>
  <si>
    <t>山口　満</t>
    <rPh sb="0" eb="2">
      <t>ヤマグチ</t>
    </rPh>
    <rPh sb="3" eb="4">
      <t>ミツル</t>
    </rPh>
    <phoneticPr fontId="3"/>
  </si>
  <si>
    <t>746-0022</t>
  </si>
  <si>
    <t>0834-
61-1010</t>
  </si>
  <si>
    <t>野村二丁目7-12</t>
    <rPh sb="0" eb="2">
      <t>ノムラ</t>
    </rPh>
    <rPh sb="2" eb="5">
      <t>ニチョウメ</t>
    </rPh>
    <phoneticPr fontId="3"/>
  </si>
  <si>
    <t>アイグラン保育園新宿通</t>
    <rPh sb="5" eb="8">
      <t>ホイクエン</t>
    </rPh>
    <rPh sb="8" eb="10">
      <t>シンジュク</t>
    </rPh>
    <rPh sb="10" eb="11">
      <t>ドオ</t>
    </rPh>
    <phoneticPr fontId="3"/>
  </si>
  <si>
    <t>株式会社
アイグラン</t>
    <rPh sb="0" eb="2">
      <t>カブシキ</t>
    </rPh>
    <rPh sb="2" eb="4">
      <t>カイシャ</t>
    </rPh>
    <phoneticPr fontId="3"/>
  </si>
  <si>
    <t>株式会社
アイグラン
（橋本　雅文）</t>
    <rPh sb="0" eb="4">
      <t>カブシキガイシャ</t>
    </rPh>
    <rPh sb="12" eb="14">
      <t>ハシモト</t>
    </rPh>
    <rPh sb="15" eb="16">
      <t>マサ</t>
    </rPh>
    <rPh sb="16" eb="17">
      <t>フミ</t>
    </rPh>
    <phoneticPr fontId="3"/>
  </si>
  <si>
    <t>神尾恵子</t>
    <rPh sb="0" eb="2">
      <t>カミオ</t>
    </rPh>
    <rPh sb="2" eb="4">
      <t>ケイコ</t>
    </rPh>
    <phoneticPr fontId="3"/>
  </si>
  <si>
    <t>0834-
34-1020</t>
  </si>
  <si>
    <t>R２年度経営者変更</t>
    <rPh sb="2" eb="4">
      <t>ネンド</t>
    </rPh>
    <rPh sb="4" eb="7">
      <t>ケイエイシャ</t>
    </rPh>
    <rPh sb="7" eb="9">
      <t>ヘンコウ</t>
    </rPh>
    <phoneticPr fontId="3"/>
  </si>
  <si>
    <t>新宿通5丁目5-34</t>
    <rPh sb="0" eb="3">
      <t>シンジュクドオリ</t>
    </rPh>
    <rPh sb="4" eb="6">
      <t>チョウメ</t>
    </rPh>
    <phoneticPr fontId="3"/>
  </si>
  <si>
    <t>ｱｲﾎｲｸｴﾝｼﾝｼﾞｭｸﾄﾞｵﾘ</t>
    <phoneticPr fontId="3"/>
  </si>
  <si>
    <t>わかやま保育園</t>
    <rPh sb="4" eb="7">
      <t>ホイクエン</t>
    </rPh>
    <phoneticPr fontId="3"/>
  </si>
  <si>
    <t>社会福祉法人
薫風会</t>
    <rPh sb="0" eb="2">
      <t>シャカイ</t>
    </rPh>
    <rPh sb="2" eb="4">
      <t>フクシ</t>
    </rPh>
    <rPh sb="4" eb="6">
      <t>ホウジン</t>
    </rPh>
    <rPh sb="7" eb="8">
      <t>カオリ</t>
    </rPh>
    <rPh sb="8" eb="9">
      <t>カゼ</t>
    </rPh>
    <rPh sb="9" eb="10">
      <t>カイ</t>
    </rPh>
    <phoneticPr fontId="3"/>
  </si>
  <si>
    <t>社会福祉法人
薫風会
（明石　圭司）</t>
    <rPh sb="0" eb="2">
      <t>シャカイ</t>
    </rPh>
    <rPh sb="2" eb="4">
      <t>フクシ</t>
    </rPh>
    <rPh sb="4" eb="6">
      <t>ホウジン</t>
    </rPh>
    <rPh sb="7" eb="8">
      <t>カオリ</t>
    </rPh>
    <rPh sb="8" eb="9">
      <t>カゼ</t>
    </rPh>
    <rPh sb="9" eb="10">
      <t>カイ</t>
    </rPh>
    <rPh sb="12" eb="14">
      <t>アカシ</t>
    </rPh>
    <rPh sb="15" eb="17">
      <t>ケイジ</t>
    </rPh>
    <phoneticPr fontId="3"/>
  </si>
  <si>
    <t>明石圭司</t>
    <rPh sb="0" eb="2">
      <t>アカシ</t>
    </rPh>
    <rPh sb="2" eb="4">
      <t>ケイジ</t>
    </rPh>
    <phoneticPr fontId="3"/>
  </si>
  <si>
    <t>746-
0065</t>
  </si>
  <si>
    <t>0834-
64-1601</t>
  </si>
  <si>
    <t>上迫町9-3</t>
    <phoneticPr fontId="3"/>
  </si>
  <si>
    <t>ﾜｶﾔﾏﾎｲｸｴﾝ</t>
    <phoneticPr fontId="3"/>
  </si>
  <si>
    <t>しゅうよう保育園</t>
    <rPh sb="5" eb="8">
      <t>ホイクエン</t>
    </rPh>
    <phoneticPr fontId="3"/>
  </si>
  <si>
    <t>中井將貴</t>
    <rPh sb="0" eb="2">
      <t>ナカイ</t>
    </rPh>
    <rPh sb="2" eb="3">
      <t>マサ</t>
    </rPh>
    <rPh sb="3" eb="4">
      <t>キ</t>
    </rPh>
    <phoneticPr fontId="3"/>
  </si>
  <si>
    <t>745-0823</t>
    <phoneticPr fontId="3"/>
  </si>
  <si>
    <t>0834-
33-8819</t>
    <phoneticPr fontId="3"/>
  </si>
  <si>
    <t>新設</t>
    <rPh sb="0" eb="2">
      <t>シンセツ</t>
    </rPh>
    <phoneticPr fontId="3"/>
  </si>
  <si>
    <t>周陽2-1-48</t>
    <phoneticPr fontId="3"/>
  </si>
  <si>
    <t>ｼｭｳﾖｳﾎｲｸｴﾝ</t>
    <phoneticPr fontId="3"/>
  </si>
  <si>
    <t>アイグラン保育園岐山通</t>
    <rPh sb="5" eb="8">
      <t>ホイクエン</t>
    </rPh>
    <rPh sb="8" eb="11">
      <t>キサンドオ</t>
    </rPh>
    <phoneticPr fontId="3"/>
  </si>
  <si>
    <t>株式会社
アイグラン
（橋本　雅文）</t>
    <rPh sb="0" eb="4">
      <t>カブシキガイシャ</t>
    </rPh>
    <rPh sb="12" eb="14">
      <t>ハシモト</t>
    </rPh>
    <phoneticPr fontId="3"/>
  </si>
  <si>
    <t>中嶋　美智代</t>
  </si>
  <si>
    <t>周南市岐山通３丁目１番</t>
    <rPh sb="0" eb="3">
      <t>シュウナンシ</t>
    </rPh>
    <rPh sb="3" eb="6">
      <t>キサンドオ</t>
    </rPh>
    <rPh sb="7" eb="9">
      <t>チョウメ</t>
    </rPh>
    <rPh sb="10" eb="11">
      <t>バン</t>
    </rPh>
    <phoneticPr fontId="3"/>
  </si>
  <si>
    <t>745－0071</t>
  </si>
  <si>
    <t>0834-34-9106</t>
    <phoneticPr fontId="3"/>
  </si>
  <si>
    <t>ｱｲｸﾞﾗﾝﾎｲｸｴﾝｷｻﾝﾄﾞｵﾘ</t>
    <phoneticPr fontId="3"/>
  </si>
  <si>
    <t>memorytree周南保育園</t>
    <rPh sb="10" eb="12">
      <t>シュウナン</t>
    </rPh>
    <rPh sb="12" eb="15">
      <t>ホイクエン</t>
    </rPh>
    <phoneticPr fontId="3"/>
  </si>
  <si>
    <t>株式会社nexus</t>
    <rPh sb="0" eb="2">
      <t>カブシキ</t>
    </rPh>
    <rPh sb="2" eb="4">
      <t>ガイシャ</t>
    </rPh>
    <phoneticPr fontId="3"/>
  </si>
  <si>
    <t>株式会社nexus
(梶原　泰一 )</t>
    <rPh sb="0" eb="4">
      <t>カブシキガイシャ</t>
    </rPh>
    <phoneticPr fontId="3"/>
  </si>
  <si>
    <t>原田　望美</t>
  </si>
  <si>
    <t>周南市新宿通三丁目24番</t>
  </si>
  <si>
    <t>0834-21-5888</t>
    <phoneticPr fontId="3"/>
  </si>
  <si>
    <t>ﾒﾓﾘｰﾂﾘｰｼｭｳﾅﾝﾎｲｸｴﾝ</t>
    <phoneticPr fontId="3"/>
  </si>
  <si>
    <t>山陽小野田市</t>
    <rPh sb="0" eb="2">
      <t>サンヨウ</t>
    </rPh>
    <rPh sb="2" eb="6">
      <t>オノダシ</t>
    </rPh>
    <phoneticPr fontId="3"/>
  </si>
  <si>
    <t>日の出保育園</t>
  </si>
  <si>
    <t>山陽小野田市</t>
    <rPh sb="0" eb="2">
      <t>サンヨウ</t>
    </rPh>
    <phoneticPr fontId="3"/>
  </si>
  <si>
    <t>金重ゆかり</t>
    <rPh sb="0" eb="2">
      <t>カネシゲ</t>
    </rPh>
    <phoneticPr fontId="3"/>
  </si>
  <si>
    <t>756-0091</t>
  </si>
  <si>
    <t>0836-
83-2712</t>
  </si>
  <si>
    <t>日の出二丁目5-28</t>
    <rPh sb="3" eb="4">
      <t>ニ</t>
    </rPh>
    <phoneticPr fontId="3"/>
  </si>
  <si>
    <t>ﾋﾉﾃﾞﾎｲｸｴﾝ</t>
  </si>
  <si>
    <t>厚陽保育園</t>
    <rPh sb="4" eb="5">
      <t>エン</t>
    </rPh>
    <phoneticPr fontId="3"/>
  </si>
  <si>
    <t>大池美恵子</t>
    <rPh sb="0" eb="2">
      <t>オオイケ</t>
    </rPh>
    <rPh sb="2" eb="5">
      <t>ミエコ</t>
    </rPh>
    <phoneticPr fontId="3"/>
  </si>
  <si>
    <t>757-0002</t>
  </si>
  <si>
    <t>0836-
74-8411</t>
  </si>
  <si>
    <t>大字郡3510</t>
  </si>
  <si>
    <t>ｺｳﾖｳﾎｲｸｴﾝ</t>
  </si>
  <si>
    <t>ねたろう保育園</t>
    <rPh sb="4" eb="7">
      <t>ホイクエン</t>
    </rPh>
    <phoneticPr fontId="3"/>
  </si>
  <si>
    <t>桶谷　美和</t>
  </si>
  <si>
    <t>757-0006</t>
    <phoneticPr fontId="3"/>
  </si>
  <si>
    <t>0836-71-0220</t>
    <phoneticPr fontId="3"/>
  </si>
  <si>
    <t>桜二丁目3番21号</t>
    <phoneticPr fontId="3"/>
  </si>
  <si>
    <t>ﾈﾀﾛｳﾎｲｸｴﾝ</t>
    <phoneticPr fontId="3"/>
  </si>
  <si>
    <t>姫井保育園</t>
  </si>
  <si>
    <t>社会福祉法人
労道社</t>
    <phoneticPr fontId="3"/>
  </si>
  <si>
    <t>社会福祉法人
労道社
(姫井正樹)</t>
    <phoneticPr fontId="3"/>
  </si>
  <si>
    <t>水野勝文</t>
    <rPh sb="0" eb="2">
      <t>ミズノ</t>
    </rPh>
    <rPh sb="2" eb="4">
      <t>カツフミ</t>
    </rPh>
    <phoneticPr fontId="3"/>
  </si>
  <si>
    <t>756-0055</t>
  </si>
  <si>
    <t>0836-
83-2371</t>
  </si>
  <si>
    <t>大字小野田7301</t>
    <rPh sb="0" eb="2">
      <t>オオアザ</t>
    </rPh>
    <rPh sb="2" eb="5">
      <t>オノダ</t>
    </rPh>
    <phoneticPr fontId="3"/>
  </si>
  <si>
    <t>ﾋﾒｲﾎｲｸｴﾝ</t>
  </si>
  <si>
    <t>焼野保育園</t>
  </si>
  <si>
    <t>社会福祉法人
焼野保育園</t>
    <phoneticPr fontId="3"/>
  </si>
  <si>
    <t>社会福祉法人
焼野保育園
(藤井篤)</t>
    <rPh sb="14" eb="16">
      <t>フジイ</t>
    </rPh>
    <rPh sb="16" eb="17">
      <t>アツシ</t>
    </rPh>
    <phoneticPr fontId="12"/>
  </si>
  <si>
    <t>藤井　篤</t>
    <rPh sb="0" eb="2">
      <t>フジイ</t>
    </rPh>
    <rPh sb="3" eb="4">
      <t>アツシ</t>
    </rPh>
    <phoneticPr fontId="3"/>
  </si>
  <si>
    <t>756-0817</t>
    <phoneticPr fontId="3"/>
  </si>
  <si>
    <t>0836-
88-0514</t>
  </si>
  <si>
    <t>大字小野田612-2</t>
    <rPh sb="0" eb="2">
      <t>オオアザ</t>
    </rPh>
    <rPh sb="2" eb="5">
      <t>オノダ</t>
    </rPh>
    <phoneticPr fontId="3"/>
  </si>
  <si>
    <t>ﾔｹﾉﾎｲｸｴﾝ</t>
  </si>
  <si>
    <t>桃太郎園</t>
  </si>
  <si>
    <t>山賀薫子</t>
    <rPh sb="0" eb="2">
      <t>ヤマガ</t>
    </rPh>
    <rPh sb="2" eb="4">
      <t>カオルコ</t>
    </rPh>
    <phoneticPr fontId="3"/>
  </si>
  <si>
    <t>757-0012</t>
  </si>
  <si>
    <t>0836-
76-0157</t>
  </si>
  <si>
    <t>大字埴生1903-1</t>
    <rPh sb="0" eb="2">
      <t>オオアザ</t>
    </rPh>
    <rPh sb="2" eb="4">
      <t>ハブ</t>
    </rPh>
    <phoneticPr fontId="3"/>
  </si>
  <si>
    <t>ﾓﾓﾀﾛｳｴﾝ</t>
  </si>
  <si>
    <t>さくら保育園</t>
  </si>
  <si>
    <t>社会福祉法人
さくら保育園</t>
    <phoneticPr fontId="3"/>
  </si>
  <si>
    <t>社会福祉法人
さくら保育園
(佐藤元彦)</t>
    <rPh sb="15" eb="17">
      <t>サトウ</t>
    </rPh>
    <rPh sb="17" eb="19">
      <t>モトヒコ</t>
    </rPh>
    <phoneticPr fontId="3"/>
  </si>
  <si>
    <t>大岡豊美</t>
    <rPh sb="0" eb="2">
      <t>オオオカ</t>
    </rPh>
    <rPh sb="2" eb="4">
      <t>トヨミ</t>
    </rPh>
    <phoneticPr fontId="3"/>
  </si>
  <si>
    <t>756-0841</t>
  </si>
  <si>
    <t>0836-
88-0388</t>
  </si>
  <si>
    <t>赤崎二丁目1-28</t>
    <rPh sb="2" eb="3">
      <t>ニ</t>
    </rPh>
    <phoneticPr fontId="3"/>
  </si>
  <si>
    <t>ｻｸﾗﾎｲｸｴﾝ</t>
  </si>
  <si>
    <t>貞源寺保育園</t>
  </si>
  <si>
    <t>社会福祉法人
山陽明照会</t>
    <rPh sb="0" eb="2">
      <t>シャカイ</t>
    </rPh>
    <rPh sb="2" eb="4">
      <t>フクシ</t>
    </rPh>
    <rPh sb="4" eb="6">
      <t>ホウジン</t>
    </rPh>
    <rPh sb="7" eb="9">
      <t>サンヨウ</t>
    </rPh>
    <rPh sb="9" eb="10">
      <t>ミン</t>
    </rPh>
    <rPh sb="10" eb="11">
      <t>テル</t>
    </rPh>
    <rPh sb="11" eb="12">
      <t>カイ</t>
    </rPh>
    <phoneticPr fontId="3"/>
  </si>
  <si>
    <t>社会福祉法人
山陽明照会
（加藤善雄）</t>
    <phoneticPr fontId="3"/>
  </si>
  <si>
    <t>加藤善成</t>
    <rPh sb="3" eb="4">
      <t>ナ</t>
    </rPh>
    <phoneticPr fontId="3"/>
  </si>
  <si>
    <t>0836-
72-0885</t>
  </si>
  <si>
    <t>大字郡1391</t>
    <rPh sb="0" eb="2">
      <t>オオアザ</t>
    </rPh>
    <rPh sb="2" eb="3">
      <t>コオリ</t>
    </rPh>
    <phoneticPr fontId="3"/>
  </si>
  <si>
    <t>ﾃｲｹﾞﾝｼﾞﾎｲｸｴﾝ</t>
  </si>
  <si>
    <t>須恵保育園</t>
  </si>
  <si>
    <t>社会福祉法人
須恵保育園</t>
    <phoneticPr fontId="3"/>
  </si>
  <si>
    <t>社会福祉法人
須恵保育園
(戸谷香代子)</t>
    <rPh sb="14" eb="16">
      <t>トタニ</t>
    </rPh>
    <rPh sb="16" eb="19">
      <t>カヨコ</t>
    </rPh>
    <phoneticPr fontId="3"/>
  </si>
  <si>
    <t>松枝志保子</t>
    <rPh sb="0" eb="2">
      <t>マツエダ</t>
    </rPh>
    <rPh sb="2" eb="5">
      <t>シホコ</t>
    </rPh>
    <phoneticPr fontId="3"/>
  </si>
  <si>
    <t>756-0862</t>
  </si>
  <si>
    <t>0836-
88-0250</t>
  </si>
  <si>
    <t>大字小野田3385-6</t>
    <rPh sb="0" eb="2">
      <t>オオアザ</t>
    </rPh>
    <rPh sb="2" eb="5">
      <t>オノダ</t>
    </rPh>
    <phoneticPr fontId="3"/>
  </si>
  <si>
    <t>石井手保育園</t>
  </si>
  <si>
    <t>社会福祉法人
石井手保育園</t>
    <phoneticPr fontId="3"/>
  </si>
  <si>
    <t>社会福祉法人
石井手保育園
(柳井清次)</t>
    <rPh sb="17" eb="19">
      <t>セイジ</t>
    </rPh>
    <phoneticPr fontId="3"/>
  </si>
  <si>
    <t>756-0063</t>
  </si>
  <si>
    <t>0836-
83-8375</t>
  </si>
  <si>
    <t>大字東高泊333</t>
    <rPh sb="0" eb="2">
      <t>オオアザ</t>
    </rPh>
    <rPh sb="2" eb="3">
      <t>ヒガシ</t>
    </rPh>
    <rPh sb="3" eb="4">
      <t>タカ</t>
    </rPh>
    <rPh sb="4" eb="5">
      <t>トマリ</t>
    </rPh>
    <phoneticPr fontId="3"/>
  </si>
  <si>
    <t>ｲｼｲﾃﾞﾎｲｸｴﾝ</t>
  </si>
  <si>
    <t>真珠保育園</t>
  </si>
  <si>
    <t>社会福祉法人
真珠保育園</t>
    <phoneticPr fontId="3"/>
  </si>
  <si>
    <t>社会福祉法人
真珠保育園
(有馬大雄)</t>
    <rPh sb="16" eb="17">
      <t>ダイ</t>
    </rPh>
    <rPh sb="17" eb="18">
      <t>オス</t>
    </rPh>
    <phoneticPr fontId="3"/>
  </si>
  <si>
    <t>有馬美和子</t>
    <rPh sb="0" eb="2">
      <t>アリマ</t>
    </rPh>
    <rPh sb="2" eb="5">
      <t>ミワコ</t>
    </rPh>
    <phoneticPr fontId="3"/>
  </si>
  <si>
    <t>757-0001</t>
  </si>
  <si>
    <t>0836-73-0188</t>
  </si>
  <si>
    <t>大字厚狭1031の1</t>
    <phoneticPr fontId="3"/>
  </si>
  <si>
    <t>ｼﾝｼﾞｭﾎｲｸｴﾝ</t>
  </si>
  <si>
    <t>あおい保育園</t>
  </si>
  <si>
    <t>社会福祉法人
大乗会</t>
    <phoneticPr fontId="3"/>
  </si>
  <si>
    <t>社会福祉法人
大乗会
(河島隆厚）</t>
  </si>
  <si>
    <t>河島隆厚</t>
    <rPh sb="3" eb="4">
      <t>アツ</t>
    </rPh>
    <phoneticPr fontId="3"/>
  </si>
  <si>
    <t>0836-
76-1550</t>
  </si>
  <si>
    <t>大字埴生782</t>
    <rPh sb="0" eb="2">
      <t>オオアザ</t>
    </rPh>
    <rPh sb="2" eb="4">
      <t>ハブ</t>
    </rPh>
    <phoneticPr fontId="3"/>
  </si>
  <si>
    <t>ｱｵｲﾎｲｸｴﾝ</t>
  </si>
  <si>
    <t>伸宏保育園</t>
  </si>
  <si>
    <t>社会福祉法人
大樹会</t>
    <phoneticPr fontId="3"/>
  </si>
  <si>
    <t>社会福祉法人
大樹会
(綿貫益子)</t>
    <rPh sb="12" eb="14">
      <t>ワタヌキ</t>
    </rPh>
    <rPh sb="14" eb="16">
      <t>マスコ</t>
    </rPh>
    <phoneticPr fontId="3"/>
  </si>
  <si>
    <t>綿貫志郎</t>
    <rPh sb="0" eb="2">
      <t>ワタヌキ</t>
    </rPh>
    <rPh sb="2" eb="4">
      <t>シロウ</t>
    </rPh>
    <phoneticPr fontId="3"/>
  </si>
  <si>
    <t>756-0834</t>
  </si>
  <si>
    <t>0836-
83-3139</t>
  </si>
  <si>
    <t>港町7番43号</t>
    <phoneticPr fontId="3"/>
  </si>
  <si>
    <t>ｼﾝｺｳﾎｲｸｴﾝ</t>
  </si>
  <si>
    <t>貞源寺第二保育園</t>
    <rPh sb="0" eb="8">
      <t>テイゲンジ</t>
    </rPh>
    <phoneticPr fontId="3"/>
  </si>
  <si>
    <t>加藤善雄</t>
    <rPh sb="3" eb="4">
      <t>オス</t>
    </rPh>
    <phoneticPr fontId="3"/>
  </si>
  <si>
    <t>757-0005</t>
  </si>
  <si>
    <t>0836-
72-0606</t>
  </si>
  <si>
    <t>大字鴨庄132-1</t>
  </si>
  <si>
    <t>ﾃｲｹﾞﾝｼﾞﾀﾞｲﾆﾎｲｸｴﾝ</t>
  </si>
  <si>
    <t>西高泊保育園</t>
    <rPh sb="0" eb="1">
      <t>ニシ</t>
    </rPh>
    <rPh sb="1" eb="3">
      <t>タカトマリ</t>
    </rPh>
    <rPh sb="3" eb="6">
      <t>ホイクエン</t>
    </rPh>
    <phoneticPr fontId="3"/>
  </si>
  <si>
    <t>株式会社
西高泊保育園</t>
    <rPh sb="0" eb="4">
      <t>カブシキカイシャ</t>
    </rPh>
    <rPh sb="5" eb="6">
      <t>ニシ</t>
    </rPh>
    <rPh sb="6" eb="8">
      <t>タカトマリ</t>
    </rPh>
    <rPh sb="8" eb="11">
      <t>ホイクエン</t>
    </rPh>
    <phoneticPr fontId="3"/>
  </si>
  <si>
    <t>株式会社
西高泊保育園
（松村道雄）</t>
    <rPh sb="0" eb="4">
      <t>カブシキカイシャ</t>
    </rPh>
    <rPh sb="5" eb="6">
      <t>ニシ</t>
    </rPh>
    <rPh sb="6" eb="8">
      <t>タカトマリ</t>
    </rPh>
    <rPh sb="8" eb="11">
      <t>ホイクエン</t>
    </rPh>
    <rPh sb="13" eb="15">
      <t>マツムラ</t>
    </rPh>
    <phoneticPr fontId="3"/>
  </si>
  <si>
    <t>山野　康江</t>
    <rPh sb="0" eb="2">
      <t>ヤマノ</t>
    </rPh>
    <rPh sb="3" eb="5">
      <t>ヤスエ</t>
    </rPh>
    <phoneticPr fontId="3"/>
  </si>
  <si>
    <t>756-0057</t>
    <phoneticPr fontId="3"/>
  </si>
  <si>
    <t>0836-81-2400</t>
    <phoneticPr fontId="3"/>
  </si>
  <si>
    <t>大字西高泊1867番地1</t>
    <phoneticPr fontId="3"/>
  </si>
  <si>
    <t>ﾆｼﾀｶﾄﾞﾏﾘﾎｲｸｴﾝ</t>
    <phoneticPr fontId="3"/>
  </si>
  <si>
    <t>こぐま保育園</t>
    <rPh sb="3" eb="6">
      <t>ホイクエン</t>
    </rPh>
    <phoneticPr fontId="3"/>
  </si>
  <si>
    <t>特定非営利活動法人みらい広場</t>
    <rPh sb="0" eb="9">
      <t>トクテイヒエイリカツドウホウジン</t>
    </rPh>
    <rPh sb="12" eb="14">
      <t>ヒロバ</t>
    </rPh>
    <phoneticPr fontId="3"/>
  </si>
  <si>
    <t>特定非営利活動法人みらい広場　　　
（中村 淳子）</t>
    <rPh sb="0" eb="9">
      <t>トクテイヒエイリカツドウホウジン</t>
    </rPh>
    <rPh sb="12" eb="14">
      <t>ヒロバ</t>
    </rPh>
    <phoneticPr fontId="3"/>
  </si>
  <si>
    <t>今井　玲子</t>
    <rPh sb="0" eb="2">
      <t>イマイ</t>
    </rPh>
    <rPh sb="3" eb="5">
      <t>レイコ</t>
    </rPh>
    <phoneticPr fontId="3"/>
  </si>
  <si>
    <t>756-0038</t>
    <phoneticPr fontId="3"/>
  </si>
  <si>
    <t>0836-83-5127</t>
    <phoneticPr fontId="3"/>
  </si>
  <si>
    <t>大字有帆10509番地15</t>
    <rPh sb="0" eb="4">
      <t>オオアザアリホ</t>
    </rPh>
    <rPh sb="9" eb="11">
      <t>バンチ</t>
    </rPh>
    <phoneticPr fontId="3"/>
  </si>
  <si>
    <t>ｺｸﾞﾏﾎｲｸｴﾝ</t>
    <phoneticPr fontId="3"/>
  </si>
  <si>
    <t>大島郡</t>
    <rPh sb="0" eb="2">
      <t>オオシマ</t>
    </rPh>
    <rPh sb="2" eb="3">
      <t>グン</t>
    </rPh>
    <phoneticPr fontId="3"/>
  </si>
  <si>
    <t>周防
大島町</t>
    <rPh sb="0" eb="2">
      <t>スオウ</t>
    </rPh>
    <rPh sb="3" eb="5">
      <t>オオシマ</t>
    </rPh>
    <rPh sb="5" eb="6">
      <t>チョウ</t>
    </rPh>
    <phoneticPr fontId="3"/>
  </si>
  <si>
    <t>久美保育所</t>
  </si>
  <si>
    <t>周防大島町</t>
    <rPh sb="0" eb="2">
      <t>スオウ</t>
    </rPh>
    <rPh sb="2" eb="5">
      <t>オオシマチョウ</t>
    </rPh>
    <phoneticPr fontId="13"/>
  </si>
  <si>
    <t>周防大島町</t>
    <rPh sb="0" eb="2">
      <t>スオウ</t>
    </rPh>
    <rPh sb="2" eb="5">
      <t>オオシマチョウ</t>
    </rPh>
    <phoneticPr fontId="3"/>
  </si>
  <si>
    <t>中村晴彦</t>
    <rPh sb="2" eb="4">
      <t>ハルヒコ</t>
    </rPh>
    <phoneticPr fontId="3"/>
  </si>
  <si>
    <t>742-2301</t>
  </si>
  <si>
    <t>0820-
72-0520</t>
  </si>
  <si>
    <t>大島郡周防大島町</t>
    <rPh sb="0" eb="3">
      <t>オオシマグン</t>
    </rPh>
    <rPh sb="3" eb="5">
      <t>スオウ</t>
    </rPh>
    <rPh sb="5" eb="8">
      <t>オオシマチョウ</t>
    </rPh>
    <phoneticPr fontId="3"/>
  </si>
  <si>
    <t>大字久賀2573-2</t>
  </si>
  <si>
    <t>ｸﾐﾎｲｸｼｮ</t>
  </si>
  <si>
    <t>久賀保育園</t>
  </si>
  <si>
    <t>三谷俊雄</t>
  </si>
  <si>
    <t>三谷俊雄</t>
    <phoneticPr fontId="3"/>
  </si>
  <si>
    <t>0820-
72-0107</t>
  </si>
  <si>
    <t>久賀4468</t>
  </si>
  <si>
    <t>ｸｶﾎｲｸｴﾝ</t>
  </si>
  <si>
    <t>源空寺保育園</t>
  </si>
  <si>
    <t>珠山信孝</t>
    <rPh sb="2" eb="3">
      <t>ノブ</t>
    </rPh>
    <rPh sb="3" eb="4">
      <t>タカシ</t>
    </rPh>
    <phoneticPr fontId="13"/>
  </si>
  <si>
    <t>珠山信孝</t>
    <rPh sb="2" eb="3">
      <t>ノブ</t>
    </rPh>
    <rPh sb="3" eb="4">
      <t>タカシ</t>
    </rPh>
    <phoneticPr fontId="3"/>
  </si>
  <si>
    <t>742-2714</t>
  </si>
  <si>
    <t>0820-
76-0024</t>
  </si>
  <si>
    <t>大字戸田955</t>
  </si>
  <si>
    <t>ｹﾞﾝｸｳｼﾞﾎｲｸｴﾝ</t>
  </si>
  <si>
    <t>小松保育園</t>
  </si>
  <si>
    <t>社会福祉法人
清観園</t>
  </si>
  <si>
    <t>社会福祉法人
清観園
(綿貫善弘)</t>
    <rPh sb="0" eb="2">
      <t>シャカイ</t>
    </rPh>
    <rPh sb="2" eb="4">
      <t>フクシ</t>
    </rPh>
    <rPh sb="4" eb="6">
      <t>ホウジン</t>
    </rPh>
    <rPh sb="7" eb="8">
      <t>セイ</t>
    </rPh>
    <rPh sb="8" eb="9">
      <t>カン</t>
    </rPh>
    <rPh sb="9" eb="10">
      <t>エン</t>
    </rPh>
    <rPh sb="12" eb="14">
      <t>ワタヌキ</t>
    </rPh>
    <rPh sb="14" eb="16">
      <t>ヨシヒロ</t>
    </rPh>
    <phoneticPr fontId="13"/>
  </si>
  <si>
    <t>大海裕孝</t>
    <rPh sb="2" eb="3">
      <t>ユウ</t>
    </rPh>
    <phoneticPr fontId="17"/>
  </si>
  <si>
    <t>742-2106</t>
  </si>
  <si>
    <t>0820-
74-4590</t>
    <phoneticPr fontId="3"/>
  </si>
  <si>
    <t>大字小松749-11</t>
  </si>
  <si>
    <t>ｺﾏﾂﾎｲｸｴﾝ</t>
  </si>
  <si>
    <t>西光寺保育園</t>
  </si>
  <si>
    <t>古田淳雄</t>
    <rPh sb="2" eb="4">
      <t>アツオ</t>
    </rPh>
    <phoneticPr fontId="3"/>
  </si>
  <si>
    <t>古田淳雄</t>
    <rPh sb="0" eb="2">
      <t>フルタ</t>
    </rPh>
    <rPh sb="2" eb="4">
      <t>アツオ</t>
    </rPh>
    <phoneticPr fontId="3"/>
  </si>
  <si>
    <t>742-2924</t>
  </si>
  <si>
    <t>0820-
78-0053</t>
  </si>
  <si>
    <t>大字外入1566</t>
  </si>
  <si>
    <t>ｻｲｺｳｼﾞﾎｲｸｴﾝ</t>
  </si>
  <si>
    <t>森野保育園</t>
  </si>
  <si>
    <t>桑原　　淳</t>
    <rPh sb="0" eb="2">
      <t>クワハラ</t>
    </rPh>
    <rPh sb="4" eb="5">
      <t>ジュン</t>
    </rPh>
    <phoneticPr fontId="3"/>
  </si>
  <si>
    <t>桑原　淳</t>
    <rPh sb="0" eb="2">
      <t>クワハラ</t>
    </rPh>
    <rPh sb="3" eb="4">
      <t>ジュン</t>
    </rPh>
    <phoneticPr fontId="3"/>
  </si>
  <si>
    <t>桑原　淳</t>
    <phoneticPr fontId="3"/>
  </si>
  <si>
    <t>742-2513</t>
  </si>
  <si>
    <t>0820-
78-0124</t>
  </si>
  <si>
    <t>大字森第589</t>
  </si>
  <si>
    <t>ﾓﾘﾉﾎｲｸｴﾝ</t>
  </si>
  <si>
    <t>宮ノ下保育園</t>
  </si>
  <si>
    <t>長尾健彦</t>
  </si>
  <si>
    <t>742-2806</t>
  </si>
  <si>
    <t>0820-
77-0008</t>
  </si>
  <si>
    <t>大字西安下庄2651</t>
  </si>
  <si>
    <t>ﾐﾔﾉｼﾀﾎｲｸｴﾝ</t>
  </si>
  <si>
    <t>中保育園</t>
    <rPh sb="3" eb="4">
      <t>エン</t>
    </rPh>
    <phoneticPr fontId="3"/>
  </si>
  <si>
    <t>藤本淨孝</t>
    <rPh sb="0" eb="2">
      <t>フジモト</t>
    </rPh>
    <rPh sb="2" eb="3">
      <t>ジョウ</t>
    </rPh>
    <rPh sb="3" eb="4">
      <t>タカシ</t>
    </rPh>
    <phoneticPr fontId="13"/>
  </si>
  <si>
    <t>藤本咲子</t>
    <rPh sb="2" eb="4">
      <t>サキコ</t>
    </rPh>
    <phoneticPr fontId="13"/>
  </si>
  <si>
    <t>742-2107</t>
  </si>
  <si>
    <t>0820-
74-3853</t>
  </si>
  <si>
    <t>大字東屋代6-1</t>
  </si>
  <si>
    <t>ﾅｶﾎｲｸｴﾝ</t>
  </si>
  <si>
    <t>安正保育園</t>
  </si>
  <si>
    <t>川久保昌耕</t>
  </si>
  <si>
    <t>川久保寛栄</t>
    <rPh sb="3" eb="4">
      <t>カン</t>
    </rPh>
    <rPh sb="4" eb="5">
      <t>エイ</t>
    </rPh>
    <phoneticPr fontId="3"/>
  </si>
  <si>
    <t>742-2805</t>
  </si>
  <si>
    <t>0820-
77-0665</t>
  </si>
  <si>
    <t>東安下庄1556</t>
    <phoneticPr fontId="3"/>
  </si>
  <si>
    <t>ｱﾝｼｮｳﾎｲｸｴﾝ</t>
    <phoneticPr fontId="3"/>
  </si>
  <si>
    <t>ひらい保育園</t>
    <rPh sb="3" eb="6">
      <t>ホイクエン</t>
    </rPh>
    <phoneticPr fontId="3"/>
  </si>
  <si>
    <t>特定非営利
活動法人
しらとり会</t>
    <rPh sb="15" eb="16">
      <t>カイ</t>
    </rPh>
    <phoneticPr fontId="3"/>
  </si>
  <si>
    <t>大田正樹</t>
    <rPh sb="0" eb="2">
      <t>オオタ</t>
    </rPh>
    <rPh sb="2" eb="4">
      <t>マサキ</t>
    </rPh>
    <phoneticPr fontId="3"/>
  </si>
  <si>
    <t>大田正樹</t>
    <rPh sb="0" eb="2">
      <t>オオタ</t>
    </rPh>
    <rPh sb="2" eb="4">
      <t>マサキ</t>
    </rPh>
    <phoneticPr fontId="13"/>
  </si>
  <si>
    <t>742-2803</t>
  </si>
  <si>
    <t>0820-
73-0549</t>
  </si>
  <si>
    <t>公立から私立へ変更</t>
    <rPh sb="0" eb="2">
      <t>コウリツ</t>
    </rPh>
    <rPh sb="4" eb="6">
      <t>シリツ</t>
    </rPh>
    <rPh sb="7" eb="9">
      <t>ヘンコウ</t>
    </rPh>
    <phoneticPr fontId="3"/>
  </si>
  <si>
    <t>大字土居10830-7</t>
    <phoneticPr fontId="3"/>
  </si>
  <si>
    <t>ﾋﾗｲﾎｲｸｴﾝ</t>
    <phoneticPr fontId="3"/>
  </si>
  <si>
    <t>熊毛郡</t>
    <rPh sb="0" eb="3">
      <t>クマゲグン</t>
    </rPh>
    <phoneticPr fontId="3"/>
  </si>
  <si>
    <t>上関町</t>
    <rPh sb="0" eb="2">
      <t>カミノセキ</t>
    </rPh>
    <rPh sb="2" eb="3">
      <t>チョウ</t>
    </rPh>
    <phoneticPr fontId="3"/>
  </si>
  <si>
    <t>踊堂保育園</t>
  </si>
  <si>
    <t>布田晃一</t>
    <rPh sb="0" eb="2">
      <t>ヌノタ</t>
    </rPh>
    <rPh sb="2" eb="4">
      <t>コウイチ</t>
    </rPh>
    <phoneticPr fontId="3"/>
  </si>
  <si>
    <t>742-1402</t>
  </si>
  <si>
    <t>0820-
62-1611</t>
  </si>
  <si>
    <t>35341</t>
  </si>
  <si>
    <t>熊毛郡上関町</t>
    <rPh sb="0" eb="3">
      <t>クマゲグン</t>
    </rPh>
    <phoneticPr fontId="3"/>
  </si>
  <si>
    <t>大字長島440</t>
  </si>
  <si>
    <t>ﾕﾄﾞｳﾎｲｸｴﾝ</t>
    <phoneticPr fontId="3"/>
  </si>
  <si>
    <t>上関相互保育園</t>
  </si>
  <si>
    <t>玉木光宏</t>
    <rPh sb="2" eb="4">
      <t>ミツヒロ</t>
    </rPh>
    <phoneticPr fontId="3"/>
  </si>
  <si>
    <t>0820-
62-0227</t>
  </si>
  <si>
    <t>大字長島644</t>
  </si>
  <si>
    <t>ｶﾐﾉｾｷｿｳｺﾞﾎｲｸｴﾝ</t>
  </si>
  <si>
    <t>田布施町</t>
    <rPh sb="0" eb="4">
      <t>タブセチョウ</t>
    </rPh>
    <phoneticPr fontId="3"/>
  </si>
  <si>
    <t>田布施町立
城南保育園</t>
    <phoneticPr fontId="3"/>
  </si>
  <si>
    <t>田布施町</t>
  </si>
  <si>
    <t>田布施町</t>
    <phoneticPr fontId="3"/>
  </si>
  <si>
    <t>福田美佐子</t>
    <rPh sb="0" eb="2">
      <t>フクダ</t>
    </rPh>
    <rPh sb="2" eb="5">
      <t>ミサコ</t>
    </rPh>
    <phoneticPr fontId="3"/>
  </si>
  <si>
    <t>742-1503</t>
  </si>
  <si>
    <t>0820-
52-3419</t>
  </si>
  <si>
    <t>35343</t>
  </si>
  <si>
    <t>熊毛郡田布施町</t>
    <rPh sb="0" eb="3">
      <t>クマゲグン</t>
    </rPh>
    <phoneticPr fontId="3"/>
  </si>
  <si>
    <t>大字宿井1039-3</t>
  </si>
  <si>
    <t>ﾀﾌﾞｾﾁｮｳﾘﾂｼﾞｮｳﾅﾝﾎｲｸｴﾝ</t>
  </si>
  <si>
    <t>田布施町立
麻里府保育園</t>
    <phoneticPr fontId="3"/>
  </si>
  <si>
    <t>立畠恭子</t>
    <rPh sb="0" eb="1">
      <t>タテ</t>
    </rPh>
    <rPh sb="1" eb="2">
      <t>バタケ</t>
    </rPh>
    <rPh sb="2" eb="4">
      <t>キョウコ</t>
    </rPh>
    <phoneticPr fontId="3"/>
  </si>
  <si>
    <t>742-1513</t>
  </si>
  <si>
    <t>0820-
55-5228</t>
  </si>
  <si>
    <t>大字麻郷3651-5</t>
  </si>
  <si>
    <t>ﾀﾌﾞｾﾁｮｳﾘﾂﾏﾘﾌﾎｲｸｴﾝ</t>
  </si>
  <si>
    <t>たぶせ保育園</t>
    <phoneticPr fontId="3"/>
  </si>
  <si>
    <t>社会福祉法人
放光会</t>
    <rPh sb="7" eb="10">
      <t>ホウコウカイ</t>
    </rPh>
    <phoneticPr fontId="3"/>
  </si>
  <si>
    <t>社会福祉法人
放光会
(出井真治)</t>
    <rPh sb="7" eb="9">
      <t>ホウコウ</t>
    </rPh>
    <rPh sb="9" eb="10">
      <t>カイ</t>
    </rPh>
    <rPh sb="14" eb="16">
      <t>シンジ</t>
    </rPh>
    <phoneticPr fontId="3"/>
  </si>
  <si>
    <t>出井真治</t>
    <rPh sb="2" eb="4">
      <t>シンジ</t>
    </rPh>
    <phoneticPr fontId="3"/>
  </si>
  <si>
    <t>742-1511</t>
  </si>
  <si>
    <t>0820-
52-3231</t>
  </si>
  <si>
    <t>大字下田布施419-6</t>
  </si>
  <si>
    <t>ﾀﾌﾞｾﾎｲｸｴﾝ</t>
  </si>
  <si>
    <t>たぶせ第二保育園</t>
    <phoneticPr fontId="3"/>
  </si>
  <si>
    <t>社会福祉法人
放光会
(出井真治)</t>
    <rPh sb="7" eb="10">
      <t>ホウコウカイ</t>
    </rPh>
    <rPh sb="14" eb="16">
      <t>シンジ</t>
    </rPh>
    <phoneticPr fontId="3"/>
  </si>
  <si>
    <t>出井祥子</t>
    <rPh sb="2" eb="4">
      <t>ショウコ</t>
    </rPh>
    <phoneticPr fontId="3"/>
  </si>
  <si>
    <t>大字下田布施425-1</t>
    <phoneticPr fontId="3"/>
  </si>
  <si>
    <t>ﾀﾌﾞｾﾀﾞｲﾆﾎｲｸｴﾝ</t>
    <phoneticPr fontId="3"/>
  </si>
  <si>
    <t>平生町</t>
    <rPh sb="0" eb="3">
      <t>ヒラオチョウ</t>
    </rPh>
    <phoneticPr fontId="3"/>
  </si>
  <si>
    <t>平生町立
佐賀保育園</t>
    <phoneticPr fontId="3"/>
  </si>
  <si>
    <t>平生町</t>
  </si>
  <si>
    <t>森繁民治</t>
    <rPh sb="0" eb="2">
      <t>モリシゲ</t>
    </rPh>
    <rPh sb="2" eb="4">
      <t>タミジ</t>
    </rPh>
    <phoneticPr fontId="14"/>
  </si>
  <si>
    <t>742-1111</t>
  </si>
  <si>
    <t>0820-
58-0125</t>
  </si>
  <si>
    <t>35344</t>
  </si>
  <si>
    <t>熊毛郡平生町</t>
    <rPh sb="0" eb="3">
      <t>クマゲグン</t>
    </rPh>
    <phoneticPr fontId="3"/>
  </si>
  <si>
    <t>佐賀1525-1</t>
  </si>
  <si>
    <t>ﾋﾗｵﾁｮｳﾘﾂｻｶﾞﾎｲｸｴﾝ</t>
  </si>
  <si>
    <t>つばさ保育園</t>
  </si>
  <si>
    <t>社会福祉法人
うちうみ会</t>
    <phoneticPr fontId="3"/>
  </si>
  <si>
    <t>社会福祉法人
うちうみ会
（内海裕治）</t>
    <rPh sb="0" eb="2">
      <t>シャカイ</t>
    </rPh>
    <rPh sb="2" eb="4">
      <t>フクシ</t>
    </rPh>
    <rPh sb="4" eb="6">
      <t>ホウジン</t>
    </rPh>
    <rPh sb="11" eb="12">
      <t>カイ</t>
    </rPh>
    <rPh sb="15" eb="16">
      <t>ウミ</t>
    </rPh>
    <rPh sb="16" eb="17">
      <t>ユタカ</t>
    </rPh>
    <rPh sb="17" eb="18">
      <t>オサム</t>
    </rPh>
    <phoneticPr fontId="3"/>
  </si>
  <si>
    <t>長次正夫</t>
    <rPh sb="0" eb="1">
      <t>チョウ</t>
    </rPh>
    <rPh sb="1" eb="2">
      <t>ツギ</t>
    </rPh>
    <rPh sb="2" eb="4">
      <t>マサオ</t>
    </rPh>
    <phoneticPr fontId="14"/>
  </si>
  <si>
    <t>742-1107</t>
  </si>
  <si>
    <t>0820-
56-2292</t>
  </si>
  <si>
    <t>曽根757-1</t>
  </si>
  <si>
    <t>ﾂﾊﾞｻﾎｲｸｴﾝ</t>
  </si>
  <si>
    <t>ひらお保育園</t>
    <rPh sb="3" eb="6">
      <t>ホイクエン</t>
    </rPh>
    <phoneticPr fontId="3"/>
  </si>
  <si>
    <t>重岡正幸</t>
    <rPh sb="0" eb="2">
      <t>シゲオカ</t>
    </rPh>
    <rPh sb="2" eb="4">
      <t>マサユキ</t>
    </rPh>
    <phoneticPr fontId="3"/>
  </si>
  <si>
    <t>742-1102</t>
  </si>
  <si>
    <t>0820-
56-2293</t>
    <phoneticPr fontId="3"/>
  </si>
  <si>
    <t>35345</t>
  </si>
  <si>
    <t>平生村1357-1</t>
    <phoneticPr fontId="3"/>
  </si>
  <si>
    <t>ﾋﾗｵﾎｲｸｴﾝ</t>
    <phoneticPr fontId="3"/>
  </si>
  <si>
    <t>阿武郡</t>
    <rPh sb="0" eb="3">
      <t>アブグン</t>
    </rPh>
    <phoneticPr fontId="3"/>
  </si>
  <si>
    <t>阿武町</t>
    <rPh sb="0" eb="2">
      <t>アブ</t>
    </rPh>
    <rPh sb="2" eb="3">
      <t>チョウ</t>
    </rPh>
    <phoneticPr fontId="3"/>
  </si>
  <si>
    <t>阿武町立
みどり保育園</t>
    <phoneticPr fontId="3"/>
  </si>
  <si>
    <t>阿武町</t>
  </si>
  <si>
    <t>大野直美</t>
    <rPh sb="0" eb="2">
      <t>オオノ</t>
    </rPh>
    <rPh sb="2" eb="4">
      <t>ナオミ</t>
    </rPh>
    <phoneticPr fontId="3"/>
  </si>
  <si>
    <t>759-3622</t>
  </si>
  <si>
    <t>08388-
2-2041</t>
  </si>
  <si>
    <t>35502</t>
  </si>
  <si>
    <t>阿武郡阿武町</t>
    <rPh sb="0" eb="3">
      <t>アブグン</t>
    </rPh>
    <phoneticPr fontId="3"/>
  </si>
  <si>
    <t>大字奈古3066-2</t>
  </si>
  <si>
    <t>ｱﾌﾞﾁｮｳﾘﾂﾐﾄﾞﾘﾎｲｸｴﾝ</t>
  </si>
  <si>
    <t>（施設数計）</t>
    <rPh sb="1" eb="3">
      <t>シセツ</t>
    </rPh>
    <rPh sb="3" eb="4">
      <t>スウ</t>
    </rPh>
    <rPh sb="4" eb="5">
      <t>ケイ</t>
    </rPh>
    <phoneticPr fontId="3"/>
  </si>
  <si>
    <t>市町別保健福祉施設等一覧用計算</t>
    <rPh sb="0" eb="2">
      <t>シチョウ</t>
    </rPh>
    <rPh sb="2" eb="3">
      <t>ベツ</t>
    </rPh>
    <rPh sb="3" eb="5">
      <t>ホケン</t>
    </rPh>
    <rPh sb="5" eb="7">
      <t>フクシ</t>
    </rPh>
    <rPh sb="7" eb="9">
      <t>シセツ</t>
    </rPh>
    <rPh sb="9" eb="10">
      <t>トウ</t>
    </rPh>
    <rPh sb="10" eb="12">
      <t>イチラン</t>
    </rPh>
    <rPh sb="12" eb="13">
      <t>ヨウ</t>
    </rPh>
    <rPh sb="13" eb="15">
      <t>ケイサン</t>
    </rPh>
    <phoneticPr fontId="3"/>
  </si>
  <si>
    <t>（定員計）</t>
    <rPh sb="1" eb="3">
      <t>テイイン</t>
    </rPh>
    <rPh sb="3" eb="4">
      <t>ケイ</t>
    </rPh>
    <phoneticPr fontId="3"/>
  </si>
  <si>
    <t>施設等調書用計算</t>
    <rPh sb="0" eb="2">
      <t>シセツ</t>
    </rPh>
    <rPh sb="2" eb="3">
      <t>トウ</t>
    </rPh>
    <rPh sb="3" eb="5">
      <t>チョウショ</t>
    </rPh>
    <rPh sb="5" eb="6">
      <t>ヨウ</t>
    </rPh>
    <rPh sb="6" eb="8">
      <t>ケイサン</t>
    </rPh>
    <phoneticPr fontId="3"/>
  </si>
  <si>
    <t>市町別施設・定員数</t>
    <rPh sb="0" eb="2">
      <t>シチョウ</t>
    </rPh>
    <rPh sb="2" eb="3">
      <t>ベツ</t>
    </rPh>
    <rPh sb="3" eb="5">
      <t>シセツ</t>
    </rPh>
    <rPh sb="6" eb="8">
      <t>テイイン</t>
    </rPh>
    <rPh sb="8" eb="9">
      <t>カズ</t>
    </rPh>
    <phoneticPr fontId="3"/>
  </si>
  <si>
    <t>施設数計</t>
    <rPh sb="0" eb="2">
      <t>シセツ</t>
    </rPh>
    <rPh sb="2" eb="3">
      <t>スウ</t>
    </rPh>
    <rPh sb="3" eb="4">
      <t>ケイ</t>
    </rPh>
    <phoneticPr fontId="3"/>
  </si>
  <si>
    <t>定員合計</t>
    <rPh sb="0" eb="2">
      <t>テイイン</t>
    </rPh>
    <rPh sb="2" eb="4">
      <t>ゴウケイ</t>
    </rPh>
    <phoneticPr fontId="3"/>
  </si>
  <si>
    <t>国</t>
    <rPh sb="0" eb="1">
      <t>クニ</t>
    </rPh>
    <phoneticPr fontId="3"/>
  </si>
  <si>
    <t>（再掲）</t>
    <rPh sb="1" eb="3">
      <t>サイケイ</t>
    </rPh>
    <phoneticPr fontId="3"/>
  </si>
  <si>
    <t>県</t>
    <rPh sb="0" eb="1">
      <t>ケン</t>
    </rPh>
    <phoneticPr fontId="3"/>
  </si>
  <si>
    <t>組合その他</t>
    <rPh sb="0" eb="2">
      <t>クミアイ</t>
    </rPh>
    <rPh sb="4" eb="5">
      <t>タ</t>
    </rPh>
    <phoneticPr fontId="3"/>
  </si>
  <si>
    <t>社団・財団法人</t>
    <rPh sb="0" eb="2">
      <t>シャダン</t>
    </rPh>
    <rPh sb="3" eb="5">
      <t>ザイダン</t>
    </rPh>
    <rPh sb="5" eb="7">
      <t>ホウジン</t>
    </rPh>
    <phoneticPr fontId="3"/>
  </si>
  <si>
    <t>光市</t>
    <rPh sb="0" eb="1">
      <t>ヒカリ</t>
    </rPh>
    <rPh sb="1" eb="2">
      <t>シ</t>
    </rPh>
    <phoneticPr fontId="3"/>
  </si>
  <si>
    <t>市計</t>
    <rPh sb="0" eb="1">
      <t>シ</t>
    </rPh>
    <rPh sb="1" eb="2">
      <t>ケイ</t>
    </rPh>
    <phoneticPr fontId="3"/>
  </si>
  <si>
    <t>大島郡周防大島町</t>
    <rPh sb="0" eb="3">
      <t>オオシマグン</t>
    </rPh>
    <rPh sb="3" eb="5">
      <t>スオウ</t>
    </rPh>
    <rPh sb="5" eb="7">
      <t>オオシマ</t>
    </rPh>
    <rPh sb="7" eb="8">
      <t>チョウ</t>
    </rPh>
    <phoneticPr fontId="3"/>
  </si>
  <si>
    <t>玖珂郡和木町</t>
    <rPh sb="0" eb="2">
      <t>クガ</t>
    </rPh>
    <rPh sb="2" eb="3">
      <t>グン</t>
    </rPh>
    <rPh sb="3" eb="5">
      <t>ワキ</t>
    </rPh>
    <rPh sb="5" eb="6">
      <t>チョウ</t>
    </rPh>
    <phoneticPr fontId="3"/>
  </si>
  <si>
    <t>熊毛郡上関町</t>
    <rPh sb="0" eb="3">
      <t>クマゲグン</t>
    </rPh>
    <rPh sb="3" eb="5">
      <t>カミノセキ</t>
    </rPh>
    <rPh sb="5" eb="6">
      <t>チョウ</t>
    </rPh>
    <phoneticPr fontId="3"/>
  </si>
  <si>
    <t>熊毛郡田布施町</t>
    <rPh sb="0" eb="3">
      <t>クマゲグン</t>
    </rPh>
    <rPh sb="3" eb="7">
      <t>タブセチョウ</t>
    </rPh>
    <phoneticPr fontId="3"/>
  </si>
  <si>
    <t>熊毛郡平生町</t>
    <rPh sb="0" eb="3">
      <t>クマゲグン</t>
    </rPh>
    <rPh sb="3" eb="6">
      <t>ヒラオチョウ</t>
    </rPh>
    <phoneticPr fontId="3"/>
  </si>
  <si>
    <t>美東町</t>
    <rPh sb="0" eb="2">
      <t>ミトウ</t>
    </rPh>
    <rPh sb="2" eb="3">
      <t>チョウ</t>
    </rPh>
    <phoneticPr fontId="3"/>
  </si>
  <si>
    <t>秋芳町</t>
    <rPh sb="0" eb="2">
      <t>シュウホウ</t>
    </rPh>
    <rPh sb="2" eb="3">
      <t>チョウ</t>
    </rPh>
    <phoneticPr fontId="3"/>
  </si>
  <si>
    <t>阿武郡阿武町</t>
    <rPh sb="0" eb="3">
      <t>アブグン</t>
    </rPh>
    <rPh sb="3" eb="5">
      <t>アブ</t>
    </rPh>
    <rPh sb="5" eb="6">
      <t>チョウ</t>
    </rPh>
    <phoneticPr fontId="3"/>
  </si>
  <si>
    <t>阿東町</t>
    <rPh sb="0" eb="2">
      <t>アトウ</t>
    </rPh>
    <rPh sb="2" eb="3">
      <t>チョウ</t>
    </rPh>
    <phoneticPr fontId="3"/>
  </si>
  <si>
    <t>町計</t>
    <rPh sb="0" eb="1">
      <t>チョウ</t>
    </rPh>
    <rPh sb="1" eb="2">
      <t>ケイ</t>
    </rPh>
    <phoneticPr fontId="3"/>
  </si>
  <si>
    <t>県計</t>
    <rPh sb="0" eb="1">
      <t>ケン</t>
    </rPh>
    <rPh sb="1" eb="2">
      <t>ケイ</t>
    </rPh>
    <phoneticPr fontId="3"/>
  </si>
  <si>
    <t>（郡部集計：再掲）</t>
    <rPh sb="1" eb="3">
      <t>グンブ</t>
    </rPh>
    <rPh sb="3" eb="5">
      <t>シュウケイ</t>
    </rPh>
    <rPh sb="6" eb="8">
      <t>サイケイ</t>
    </rPh>
    <phoneticPr fontId="3"/>
  </si>
  <si>
    <t>大島郡</t>
    <rPh sb="0" eb="3">
      <t>オオシマグン</t>
    </rPh>
    <phoneticPr fontId="3"/>
  </si>
  <si>
    <t>玖珂郡</t>
    <rPh sb="0" eb="3">
      <t>クガグン</t>
    </rPh>
    <phoneticPr fontId="3"/>
  </si>
  <si>
    <t>美祢郡</t>
    <rPh sb="0" eb="3">
      <t>ミネグン</t>
    </rPh>
    <phoneticPr fontId="3"/>
  </si>
  <si>
    <t xml:space="preserve"> (14) へき地保育所</t>
    <rPh sb="8" eb="9">
      <t>チ</t>
    </rPh>
    <rPh sb="9" eb="12">
      <t>ホイクショ</t>
    </rPh>
    <phoneticPr fontId="3"/>
  </si>
  <si>
    <t>定員　</t>
    <rPh sb="0" eb="2">
      <t>テイイン</t>
    </rPh>
    <phoneticPr fontId="3"/>
  </si>
  <si>
    <t>ＦＡＸ番号</t>
    <rPh sb="3" eb="5">
      <t>バンゴウ</t>
    </rPh>
    <phoneticPr fontId="3"/>
  </si>
  <si>
    <t>山口市
(2)</t>
    <rPh sb="0" eb="2">
      <t>ヤマグチ</t>
    </rPh>
    <rPh sb="2" eb="3">
      <t>シ</t>
    </rPh>
    <phoneticPr fontId="3"/>
  </si>
  <si>
    <t>地福保育園</t>
  </si>
  <si>
    <t>759-   1421</t>
  </si>
  <si>
    <t>083-   952-0172</t>
  </si>
  <si>
    <t>へき地保育</t>
  </si>
  <si>
    <t>35504</t>
  </si>
  <si>
    <t>阿東地福上1962-1</t>
    <rPh sb="0" eb="2">
      <t>アトウ</t>
    </rPh>
    <phoneticPr fontId="3"/>
  </si>
  <si>
    <t>ｼﾞﾌｸﾎｲｸｴﾝ</t>
  </si>
  <si>
    <t>徳佐保育園</t>
  </si>
  <si>
    <t>759-   1512</t>
  </si>
  <si>
    <t>083-   956-0520</t>
  </si>
  <si>
    <t>阿東徳佐中3283-1</t>
    <rPh sb="0" eb="2">
      <t>アトウ</t>
    </rPh>
    <phoneticPr fontId="3"/>
  </si>
  <si>
    <t>ﾄｸｻﾎｲｸｴﾝ</t>
  </si>
  <si>
    <t>萩市
見島保育園</t>
    <phoneticPr fontId="3"/>
  </si>
  <si>
    <t>萩市
社会福祉協議会</t>
    <phoneticPr fontId="3"/>
  </si>
  <si>
    <t>758-   0701</t>
  </si>
  <si>
    <t>0838-   23-2121</t>
  </si>
  <si>
    <t>見島本村951番地1</t>
    <rPh sb="7" eb="9">
      <t>バンチ</t>
    </rPh>
    <phoneticPr fontId="3"/>
  </si>
  <si>
    <t>ﾊｷﾞｼﾐｼﾏﾎｲｸｴﾝ</t>
  </si>
  <si>
    <t>俵山幼児園</t>
  </si>
  <si>
    <t>長門市
社会福祉協議会</t>
    <phoneticPr fontId="3"/>
  </si>
  <si>
    <t>759-   4211</t>
  </si>
  <si>
    <t>0837-   29-0830</t>
  </si>
  <si>
    <t>俵山2334-1</t>
  </si>
  <si>
    <t>ﾀﾜﾗﾔﾏﾖｳｼﾞｴﾝ</t>
  </si>
  <si>
    <t>豊田前保育園</t>
    <rPh sb="5" eb="6">
      <t>エン</t>
    </rPh>
    <phoneticPr fontId="3"/>
  </si>
  <si>
    <t>紫光会
（代表　弘利真勝）</t>
    <rPh sb="0" eb="2">
      <t>シコウ</t>
    </rPh>
    <rPh sb="2" eb="3">
      <t>カイ</t>
    </rPh>
    <rPh sb="5" eb="7">
      <t>ダイヒョウ</t>
    </rPh>
    <rPh sb="8" eb="10">
      <t>ヒロトシ</t>
    </rPh>
    <rPh sb="10" eb="12">
      <t>マサカツ</t>
    </rPh>
    <phoneticPr fontId="3"/>
  </si>
  <si>
    <t>750-   0602</t>
  </si>
  <si>
    <t>0837-   57-0260</t>
  </si>
  <si>
    <t>豊田前町麻生下10-31</t>
    <rPh sb="0" eb="2">
      <t>トヨタ</t>
    </rPh>
    <rPh sb="2" eb="4">
      <t>マエチョウ</t>
    </rPh>
    <rPh sb="4" eb="6">
      <t>アソウ</t>
    </rPh>
    <rPh sb="6" eb="7">
      <t>シタ</t>
    </rPh>
    <phoneticPr fontId="3"/>
  </si>
  <si>
    <t>ﾄﾖﾀﾏｴﾎｲｸｴﾝ</t>
    <phoneticPr fontId="3"/>
  </si>
  <si>
    <t>柳井繁子</t>
    <rPh sb="0" eb="2">
      <t>ヤナイ</t>
    </rPh>
    <rPh sb="2" eb="4">
      <t>シゲコ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</si>
</sst>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
    <numFmt numFmtId="178" formatCode="[$-411]ggge&quot;年&quot;m&quot;月&quot;d&quot;日&quot;;@"/>
    <numFmt numFmtId="179" formatCode="0_ "/>
  </numFmts>
  <fonts count="22">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游ゴシック"/>
      <family val="3"/>
      <charset val="128"/>
      <scheme val="minor"/>
    </font>
    <font>
      <sz val="9"/>
      <name val="ＭＳ Ｐ明朝"/>
      <family val="1"/>
      <charset val="128"/>
    </font>
    <font>
      <sz val="11"/>
      <color indexed="8"/>
      <name val="ＭＳ Ｐゴシック"/>
      <family val="3"/>
      <charset val="128"/>
    </font>
    <font>
      <sz val="11"/>
      <color theme="1"/>
      <name val="ＭＳ Ｐ明朝"/>
      <family val="1"/>
      <charset val="128"/>
    </font>
    <font>
      <b/>
      <sz val="13"/>
      <color indexed="56"/>
      <name val="ＭＳ Ｐゴシック"/>
      <family val="3"/>
      <charset val="128"/>
    </font>
    <font>
      <sz val="9"/>
      <color theme="1"/>
      <name val="ＭＳ Ｐ明朝"/>
      <family val="1"/>
      <charset val="128"/>
    </font>
    <font>
      <strike/>
      <sz val="10"/>
      <name val="ＭＳ Ｐ明朝"/>
      <family val="1"/>
      <charset val="128"/>
    </font>
    <font>
      <u/>
      <sz val="11"/>
      <color indexed="12"/>
      <name val="ＭＳ Ｐゴシック"/>
      <family val="3"/>
      <charset val="128"/>
    </font>
    <font>
      <b/>
      <sz val="11"/>
      <color indexed="52"/>
      <name val="ＭＳ Ｐゴシック"/>
      <family val="3"/>
      <charset val="128"/>
    </font>
    <font>
      <sz val="11"/>
      <color indexed="10"/>
      <name val="ＭＳ Ｐゴシック"/>
      <family val="3"/>
      <charset val="128"/>
    </font>
    <font>
      <b/>
      <sz val="9"/>
      <color theme="1"/>
      <name val="ＭＳ Ｐ明朝"/>
      <family val="1"/>
      <charset val="128"/>
    </font>
    <font>
      <b/>
      <sz val="11"/>
      <color theme="1"/>
      <name val="ＭＳ Ｐ明朝"/>
      <family val="1"/>
      <charset val="128"/>
    </font>
    <font>
      <sz val="11"/>
      <color indexed="60"/>
      <name val="ＭＳ Ｐゴシック"/>
      <family val="3"/>
      <charset val="128"/>
    </font>
    <font>
      <b/>
      <sz val="11"/>
      <name val="ＭＳ Ｐ明朝"/>
      <family val="1"/>
      <charset val="128"/>
    </font>
    <font>
      <b/>
      <sz val="9"/>
      <name val="ＭＳ Ｐ明朝"/>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bgColor rgb="FFFFFFFF"/>
      </patternFill>
    </fill>
  </fills>
  <borders count="1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C0C0C0"/>
      </left>
      <right style="thin">
        <color rgb="FFC0C0C0"/>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22"/>
      </right>
      <top style="thin">
        <color indexed="22"/>
      </top>
      <bottom style="thin">
        <color indexed="22"/>
      </bottom>
      <diagonal/>
    </border>
    <border>
      <left style="thin">
        <color rgb="FFC0C0C0"/>
      </left>
      <right style="thin">
        <color rgb="FFC0C0C0"/>
      </right>
      <top style="thin">
        <color rgb="FFC0C0C0"/>
      </top>
      <bottom style="thin">
        <color rgb="FFC0C0C0"/>
      </bottom>
      <diagonal/>
    </border>
    <border>
      <left/>
      <right style="thin">
        <color indexed="64"/>
      </right>
      <top style="thin">
        <color indexed="22"/>
      </top>
      <bottom style="thin">
        <color indexed="22"/>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rgb="FFC0C0C0"/>
      </top>
      <bottom style="thin">
        <color rgb="FFC0C0C0"/>
      </bottom>
      <diagonal/>
    </border>
    <border>
      <left style="thin">
        <color indexed="22"/>
      </left>
      <right style="thin">
        <color rgb="FFC0C0C0"/>
      </right>
      <top style="thin">
        <color rgb="FFC0C0C0"/>
      </top>
      <bottom style="thin">
        <color rgb="FFC0C0C0"/>
      </bottom>
      <diagonal/>
    </border>
    <border>
      <left style="thin">
        <color rgb="FFC0C0C0"/>
      </left>
      <right style="thin">
        <color rgb="FFC0C0C0"/>
      </right>
      <top style="thin">
        <color theme="0" tint="-0.14996795556505021"/>
      </top>
      <bottom style="thin">
        <color theme="0" tint="-0.14999847407452621"/>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thin">
        <color indexed="22"/>
      </right>
      <top style="thin">
        <color indexed="64"/>
      </top>
      <bottom style="thin">
        <color indexed="64"/>
      </bottom>
      <diagonal/>
    </border>
    <border>
      <left/>
      <right style="thin">
        <color indexed="22"/>
      </right>
      <top/>
      <bottom style="thin">
        <color indexed="22"/>
      </bottom>
      <diagonal/>
    </border>
    <border>
      <left style="thin">
        <color rgb="FFC0C0C0"/>
      </left>
      <right style="thin">
        <color rgb="FFC0C0C0"/>
      </right>
      <top/>
      <bottom style="thin">
        <color rgb="FFC0C0C0"/>
      </bottom>
      <diagonal/>
    </border>
    <border>
      <left/>
      <right style="thin">
        <color indexed="64"/>
      </right>
      <top/>
      <bottom style="thin">
        <color indexed="22"/>
      </bottom>
      <diagonal/>
    </border>
    <border>
      <left/>
      <right style="thin">
        <color indexed="22"/>
      </right>
      <top/>
      <bottom/>
      <diagonal/>
    </border>
    <border>
      <left style="thin">
        <color indexed="22"/>
      </left>
      <right style="thin">
        <color indexed="22"/>
      </right>
      <top/>
      <bottom/>
      <diagonal/>
    </border>
    <border>
      <left style="thin">
        <color indexed="64"/>
      </left>
      <right style="thin">
        <color indexed="22"/>
      </right>
      <top style="thin">
        <color rgb="FFC0C0C0"/>
      </top>
      <bottom style="thin">
        <color rgb="FFC0C0C0"/>
      </bottom>
      <diagonal/>
    </border>
    <border>
      <left style="thin">
        <color rgb="FFC0C0C0"/>
      </left>
      <right style="thin">
        <color rgb="FFC0C0C0"/>
      </right>
      <top style="thin">
        <color indexed="22"/>
      </top>
      <bottom style="thin">
        <color indexed="22"/>
      </bottom>
      <diagonal/>
    </border>
    <border>
      <left/>
      <right style="thin">
        <color rgb="FFC0C0C0"/>
      </right>
      <top/>
      <bottom/>
      <diagonal/>
    </border>
    <border>
      <left style="thin">
        <color indexed="22"/>
      </left>
      <right style="thin">
        <color indexed="22"/>
      </right>
      <top style="thin">
        <color indexed="22"/>
      </top>
      <bottom style="thin">
        <color theme="0" tint="-0.249977111117893"/>
      </bottom>
      <diagonal/>
    </border>
    <border>
      <left style="thin">
        <color indexed="22"/>
      </left>
      <right style="thin">
        <color rgb="FFC0C0C0"/>
      </right>
      <top style="thin">
        <color indexed="22"/>
      </top>
      <bottom style="thin">
        <color theme="0" tint="-0.249977111117893"/>
      </bottom>
      <diagonal/>
    </border>
    <border>
      <left style="thin">
        <color rgb="FFC0C0C0"/>
      </left>
      <right style="thin">
        <color rgb="FFC0C0C0"/>
      </right>
      <top style="thin">
        <color indexed="22"/>
      </top>
      <bottom style="thin">
        <color theme="0" tint="-0.249977111117893"/>
      </bottom>
      <diagonal/>
    </border>
    <border>
      <left style="thin">
        <color indexed="22"/>
      </left>
      <right style="thin">
        <color theme="0" tint="-0.249977111117893"/>
      </right>
      <top style="thin">
        <color indexed="22"/>
      </top>
      <bottom style="thin">
        <color indexed="64"/>
      </bottom>
      <diagonal/>
    </border>
    <border>
      <left/>
      <right style="thin">
        <color theme="0" tint="-0.249977111117893"/>
      </right>
      <top style="thin">
        <color indexed="22"/>
      </top>
      <bottom style="thin">
        <color indexed="64"/>
      </bottom>
      <diagonal/>
    </border>
    <border>
      <left/>
      <right style="thin">
        <color theme="0" tint="-0.249977111117893"/>
      </right>
      <top style="thin">
        <color theme="0" tint="-0.249977111117893"/>
      </top>
      <bottom style="thin">
        <color indexed="64"/>
      </bottom>
      <diagonal/>
    </border>
    <border>
      <left/>
      <right style="thin">
        <color rgb="FFC0C0C0"/>
      </right>
      <top/>
      <bottom style="thin">
        <color indexed="64"/>
      </bottom>
      <diagonal/>
    </border>
    <border>
      <left style="thin">
        <color rgb="FFC0C0C0"/>
      </left>
      <right style="thin">
        <color rgb="FFC0C0C0"/>
      </right>
      <top/>
      <bottom/>
      <diagonal/>
    </border>
    <border>
      <left/>
      <right style="thin">
        <color indexed="64"/>
      </right>
      <top/>
      <bottom/>
      <diagonal/>
    </border>
    <border>
      <left style="thin">
        <color rgb="FFC0C0C0"/>
      </left>
      <right style="thin">
        <color rgb="FFC0C0C0"/>
      </right>
      <top style="thin">
        <color rgb="FFC0C0C0"/>
      </top>
      <bottom/>
      <diagonal/>
    </border>
    <border>
      <left/>
      <right style="thin">
        <color indexed="64"/>
      </right>
      <top style="thin">
        <color indexed="22"/>
      </top>
      <bottom/>
      <diagonal/>
    </border>
    <border>
      <left style="thin">
        <color indexed="22"/>
      </left>
      <right style="thin">
        <color theme="1"/>
      </right>
      <top style="thin">
        <color indexed="22"/>
      </top>
      <bottom style="thin">
        <color indexed="22"/>
      </bottom>
      <diagonal/>
    </border>
    <border>
      <left style="thin">
        <color indexed="22"/>
      </left>
      <right style="thin">
        <color theme="0" tint="-0.249977111117893"/>
      </right>
      <top style="thin">
        <color rgb="FFC0C0C0"/>
      </top>
      <bottom style="thin">
        <color indexed="64"/>
      </bottom>
      <diagonal/>
    </border>
    <border>
      <left/>
      <right style="thin">
        <color rgb="FFC0C0C0"/>
      </right>
      <top style="thin">
        <color rgb="FFC0C0C0"/>
      </top>
      <bottom style="thin">
        <color rgb="FFC0C0C0"/>
      </bottom>
      <diagonal/>
    </border>
    <border>
      <left style="thin">
        <color rgb="FFC0C0C0"/>
      </left>
      <right style="thin">
        <color theme="0" tint="-0.249977111117893"/>
      </right>
      <top style="thin">
        <color rgb="FFC0C0C0"/>
      </top>
      <bottom style="thin">
        <color indexed="64"/>
      </bottom>
      <diagonal/>
    </border>
    <border>
      <left/>
      <right style="thin">
        <color indexed="22"/>
      </right>
      <top style="thin">
        <color indexed="22"/>
      </top>
      <bottom/>
      <diagonal/>
    </border>
    <border>
      <left style="hair">
        <color indexed="64"/>
      </left>
      <right style="hair">
        <color indexed="64"/>
      </right>
      <top/>
      <bottom style="hair">
        <color indexed="64"/>
      </bottom>
      <diagonal/>
    </border>
    <border>
      <left style="thin">
        <color indexed="64"/>
      </left>
      <right style="thin">
        <color indexed="22"/>
      </right>
      <top style="thin">
        <color indexed="64"/>
      </top>
      <bottom style="thin">
        <color indexed="22"/>
      </bottom>
      <diagonal/>
    </border>
    <border>
      <left style="thin">
        <color rgb="FFC0C0C0"/>
      </left>
      <right style="thin">
        <color rgb="FFC0C0C0"/>
      </right>
      <top style="thin">
        <color indexed="64"/>
      </top>
      <bottom style="thin">
        <color rgb="FFC0C0C0"/>
      </bottom>
      <diagonal/>
    </border>
    <border>
      <left/>
      <right style="thin">
        <color indexed="64"/>
      </right>
      <top style="thin">
        <color indexed="64"/>
      </top>
      <bottom style="thin">
        <color indexed="22"/>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22"/>
      </right>
      <top style="thin">
        <color indexed="22"/>
      </top>
      <bottom style="thin">
        <color indexed="64"/>
      </bottom>
      <diagonal/>
    </border>
    <border>
      <left style="thin">
        <color rgb="FFC0C0C0"/>
      </left>
      <right style="thin">
        <color rgb="FFC0C0C0"/>
      </right>
      <top style="thin">
        <color rgb="FFC0C0C0"/>
      </top>
      <bottom style="thin">
        <color indexed="64"/>
      </bottom>
      <diagonal/>
    </border>
    <border>
      <left/>
      <right style="thin">
        <color indexed="64"/>
      </right>
      <top style="thin">
        <color indexed="22"/>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diagonalUp="1">
      <left style="double">
        <color indexed="64"/>
      </left>
      <right style="double">
        <color indexed="64"/>
      </right>
      <top style="thin">
        <color indexed="64"/>
      </top>
      <bottom style="thin">
        <color indexed="64"/>
      </bottom>
      <diagonal style="thin">
        <color indexed="64"/>
      </diagonal>
    </border>
    <border>
      <left style="thick">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ck">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double">
        <color indexed="64"/>
      </left>
      <right style="double">
        <color indexed="64"/>
      </right>
      <top style="thin">
        <color indexed="64"/>
      </top>
      <bottom/>
      <diagonal style="thin">
        <color indexed="64"/>
      </diagonal>
    </border>
    <border diagonalUp="1">
      <left style="double">
        <color indexed="64"/>
      </left>
      <right style="double">
        <color indexed="64"/>
      </right>
      <top/>
      <bottom/>
      <diagonal style="thin">
        <color indexed="64"/>
      </diagonal>
    </border>
    <border>
      <left style="thin">
        <color indexed="64"/>
      </left>
      <right style="thin">
        <color indexed="64"/>
      </right>
      <top/>
      <bottom/>
      <diagonal/>
    </border>
    <border diagonalUp="1">
      <left style="double">
        <color indexed="64"/>
      </left>
      <right style="double">
        <color indexed="64"/>
      </right>
      <top style="thin">
        <color indexed="64"/>
      </top>
      <bottom style="hair">
        <color indexed="64"/>
      </bottom>
      <diagonal style="thin">
        <color indexed="64"/>
      </diagonal>
    </border>
    <border>
      <left/>
      <right style="thin">
        <color indexed="64"/>
      </right>
      <top style="thin">
        <color indexed="64"/>
      </top>
      <bottom style="hair">
        <color indexed="64"/>
      </bottom>
      <diagonal/>
    </border>
    <border diagonalUp="1">
      <left style="double">
        <color indexed="64"/>
      </left>
      <right style="double">
        <color indexed="64"/>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double">
        <color indexed="64"/>
      </left>
      <right style="double">
        <color indexed="64"/>
      </right>
      <top style="hair">
        <color indexed="64"/>
      </top>
      <bottom style="thin">
        <color indexed="64"/>
      </bottom>
      <diagonal style="thin">
        <color indexed="64"/>
      </diagonal>
    </border>
    <border>
      <left style="thin">
        <color indexed="64"/>
      </left>
      <right style="thin">
        <color rgb="FFC0C0C0"/>
      </right>
      <top style="thin">
        <color indexed="64"/>
      </top>
      <bottom style="thin">
        <color indexed="64"/>
      </bottom>
      <diagonal/>
    </border>
    <border>
      <left style="thin">
        <color rgb="FFC0C0C0"/>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rgb="FFC0C0C0"/>
      </right>
      <top/>
      <bottom style="thin">
        <color rgb="FFC0C0C0"/>
      </bottom>
      <diagonal/>
    </border>
    <border>
      <left style="thin">
        <color rgb="FFC0C0C0"/>
      </left>
      <right style="thin">
        <color indexed="64"/>
      </right>
      <top/>
      <bottom style="thin">
        <color rgb="FFC0C0C0"/>
      </bottom>
      <diagonal/>
    </border>
    <border>
      <left style="thin">
        <color indexed="64"/>
      </left>
      <right style="thin">
        <color rgb="FFC0C0C0"/>
      </right>
      <top style="thin">
        <color rgb="FFC0C0C0"/>
      </top>
      <bottom style="thin">
        <color rgb="FFC0C0C0"/>
      </bottom>
      <diagonal/>
    </border>
    <border>
      <left style="thin">
        <color rgb="FFC0C0C0"/>
      </left>
      <right style="thin">
        <color indexed="64"/>
      </right>
      <top style="thin">
        <color rgb="FFC0C0C0"/>
      </top>
      <bottom style="thin">
        <color rgb="FFC0C0C0"/>
      </bottom>
      <diagonal/>
    </border>
    <border>
      <left style="thin">
        <color indexed="64"/>
      </left>
      <right style="hair">
        <color indexed="64"/>
      </right>
      <top/>
      <bottom style="thin">
        <color indexed="64"/>
      </bottom>
      <diagonal/>
    </border>
    <border>
      <left style="thin">
        <color indexed="64"/>
      </left>
      <right style="thin">
        <color rgb="FFC0C0C0"/>
      </right>
      <top style="thin">
        <color rgb="FFC0C0C0"/>
      </top>
      <bottom style="thin">
        <color indexed="64"/>
      </bottom>
      <diagonal/>
    </border>
    <border>
      <left style="thin">
        <color rgb="FFC0C0C0"/>
      </left>
      <right style="thin">
        <color indexed="64"/>
      </right>
      <top style="thin">
        <color rgb="FFC0C0C0"/>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83">
    <xf numFmtId="0" fontId="0" fillId="0" borderId="0" xfId="0">
      <alignment vertical="center"/>
    </xf>
    <xf numFmtId="0" fontId="2" fillId="2" borderId="0" xfId="0" applyFont="1" applyFill="1" applyAlignment="1">
      <alignment vertical="center"/>
    </xf>
    <xf numFmtId="0" fontId="4" fillId="2" borderId="0" xfId="0" applyFont="1" applyFill="1">
      <alignment vertical="center"/>
    </xf>
    <xf numFmtId="0" fontId="5" fillId="2" borderId="0" xfId="0" applyFont="1" applyFill="1" applyAlignment="1">
      <alignment vertical="center"/>
    </xf>
    <xf numFmtId="0" fontId="2" fillId="2" borderId="0" xfId="0" applyFont="1" applyFill="1" applyAlignment="1">
      <alignment horizontal="center" vertical="center"/>
    </xf>
    <xf numFmtId="0" fontId="6" fillId="2" borderId="0" xfId="0" applyFont="1" applyFill="1">
      <alignment vertical="center"/>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0" fontId="2" fillId="2" borderId="3" xfId="0" applyFont="1" applyFill="1" applyBorder="1" applyAlignment="1">
      <alignment vertical="center"/>
    </xf>
    <xf numFmtId="0" fontId="2" fillId="2" borderId="4" xfId="0" applyFont="1" applyFill="1" applyBorder="1" applyAlignment="1">
      <alignment horizontal="right" vertical="center"/>
    </xf>
    <xf numFmtId="38" fontId="2" fillId="2" borderId="2" xfId="1" applyFont="1" applyFill="1" applyBorder="1" applyAlignment="1">
      <alignment vertical="center"/>
    </xf>
    <xf numFmtId="0" fontId="2" fillId="2" borderId="5" xfId="0" applyFont="1" applyFill="1" applyBorder="1" applyAlignment="1">
      <alignment horizontal="right" vertical="center"/>
    </xf>
    <xf numFmtId="0" fontId="2" fillId="2" borderId="6" xfId="0" applyFont="1" applyFill="1" applyBorder="1" applyAlignment="1">
      <alignment vertical="center"/>
    </xf>
    <xf numFmtId="0" fontId="2" fillId="2" borderId="7" xfId="0" applyFont="1" applyFill="1" applyBorder="1" applyAlignment="1">
      <alignment horizontal="right" vertical="center"/>
    </xf>
    <xf numFmtId="38" fontId="2" fillId="2" borderId="5" xfId="1" applyFont="1" applyFill="1" applyBorder="1" applyAlignment="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10" xfId="0" applyFont="1" applyFill="1" applyBorder="1">
      <alignment vertical="center"/>
    </xf>
    <xf numFmtId="0" fontId="2" fillId="3" borderId="11" xfId="0" applyFont="1" applyFill="1" applyBorder="1" applyAlignment="1">
      <alignment horizontal="center" vertical="center"/>
    </xf>
    <xf numFmtId="0" fontId="2" fillId="3" borderId="12" xfId="2" applyFont="1" applyFill="1" applyBorder="1" applyAlignment="1">
      <alignment horizontal="center" vertical="center"/>
    </xf>
    <xf numFmtId="0" fontId="2" fillId="3" borderId="12" xfId="2" applyFont="1" applyFill="1" applyBorder="1" applyAlignment="1">
      <alignment horizontal="center" vertical="center" wrapText="1"/>
    </xf>
    <xf numFmtId="0" fontId="2" fillId="3" borderId="13" xfId="2" applyFont="1" applyFill="1" applyBorder="1" applyAlignment="1">
      <alignment horizontal="center" vertical="center"/>
    </xf>
    <xf numFmtId="0" fontId="2" fillId="3" borderId="14" xfId="2" applyFont="1" applyFill="1" applyBorder="1" applyAlignment="1">
      <alignment horizontal="center" vertical="center"/>
    </xf>
    <xf numFmtId="0" fontId="2" fillId="3" borderId="15" xfId="2" applyFont="1" applyFill="1" applyBorder="1" applyAlignment="1">
      <alignment vertical="center"/>
    </xf>
    <xf numFmtId="49" fontId="2" fillId="3" borderId="16" xfId="2" applyNumberFormat="1" applyFont="1" applyFill="1" applyBorder="1" applyAlignment="1">
      <alignment horizontal="center" vertical="center" wrapText="1"/>
    </xf>
    <xf numFmtId="0" fontId="2" fillId="3" borderId="16" xfId="2" applyFont="1" applyFill="1" applyBorder="1" applyAlignment="1">
      <alignment horizontal="center" vertical="center"/>
    </xf>
    <xf numFmtId="49" fontId="2" fillId="3" borderId="17" xfId="2" applyNumberFormat="1" applyFont="1" applyFill="1" applyBorder="1" applyAlignment="1">
      <alignment horizontal="center" vertical="center" wrapText="1"/>
    </xf>
    <xf numFmtId="0" fontId="4" fillId="3" borderId="0" xfId="0" applyFont="1" applyFill="1">
      <alignment vertical="center"/>
    </xf>
    <xf numFmtId="0" fontId="4" fillId="3" borderId="18" xfId="0" applyFont="1" applyFill="1" applyBorder="1">
      <alignment vertical="center"/>
    </xf>
    <xf numFmtId="0" fontId="4" fillId="3" borderId="19" xfId="0" applyFont="1" applyFill="1" applyBorder="1">
      <alignment vertical="center"/>
    </xf>
    <xf numFmtId="0" fontId="4" fillId="3" borderId="20" xfId="0" applyFont="1" applyFill="1" applyBorder="1">
      <alignment vertical="center"/>
    </xf>
    <xf numFmtId="0" fontId="2" fillId="2" borderId="21" xfId="0" applyFont="1" applyFill="1" applyBorder="1" applyAlignment="1">
      <alignment horizontal="center" vertical="center"/>
    </xf>
    <xf numFmtId="0" fontId="2" fillId="2" borderId="22" xfId="2" applyFont="1" applyFill="1" applyBorder="1" applyAlignment="1">
      <alignment horizontal="center" vertical="center"/>
    </xf>
    <xf numFmtId="0" fontId="2" fillId="2" borderId="9" xfId="2" applyFont="1" applyFill="1" applyBorder="1" applyAlignment="1">
      <alignment horizontal="center" vertical="center"/>
    </xf>
    <xf numFmtId="0" fontId="2" fillId="2" borderId="23" xfId="2" applyFont="1" applyFill="1" applyBorder="1" applyAlignment="1">
      <alignment horizontal="center" vertical="center"/>
    </xf>
    <xf numFmtId="0" fontId="2" fillId="2" borderId="24" xfId="2" applyFont="1" applyFill="1" applyBorder="1" applyAlignment="1">
      <alignment vertical="center"/>
    </xf>
    <xf numFmtId="49" fontId="2" fillId="2" borderId="24" xfId="2" applyNumberFormat="1" applyFont="1" applyFill="1" applyBorder="1" applyAlignment="1">
      <alignment horizontal="center" vertical="center" wrapText="1"/>
    </xf>
    <xf numFmtId="0" fontId="2" fillId="2" borderId="24" xfId="2" applyFont="1" applyFill="1" applyBorder="1" applyAlignment="1">
      <alignment horizontal="center" vertical="center"/>
    </xf>
    <xf numFmtId="49" fontId="2" fillId="2" borderId="14" xfId="2" applyNumberFormat="1" applyFont="1" applyFill="1" applyBorder="1" applyAlignment="1">
      <alignment horizontal="center" vertical="center" wrapText="1"/>
    </xf>
    <xf numFmtId="0" fontId="8" fillId="0" borderId="0" xfId="0" applyFont="1" applyFill="1">
      <alignment vertical="center"/>
    </xf>
    <xf numFmtId="0" fontId="8" fillId="0" borderId="8" xfId="0" applyFont="1" applyFill="1" applyBorder="1">
      <alignment vertical="center"/>
    </xf>
    <xf numFmtId="0" fontId="8" fillId="0" borderId="9" xfId="0" applyFont="1" applyFill="1" applyBorder="1">
      <alignment vertical="center"/>
    </xf>
    <xf numFmtId="0" fontId="8" fillId="0" borderId="10" xfId="0" applyFont="1" applyFill="1" applyBorder="1">
      <alignment vertical="center"/>
    </xf>
    <xf numFmtId="177" fontId="2" fillId="2" borderId="25" xfId="0" applyNumberFormat="1" applyFont="1" applyFill="1" applyBorder="1" applyAlignment="1">
      <alignment horizontal="center" vertical="center"/>
    </xf>
    <xf numFmtId="0" fontId="2" fillId="2" borderId="26" xfId="2" applyFont="1" applyFill="1" applyBorder="1" applyAlignment="1">
      <alignment horizontal="distributed" vertical="center" wrapText="1"/>
    </xf>
    <xf numFmtId="0" fontId="2" fillId="2" borderId="26" xfId="2" applyFont="1" applyFill="1" applyBorder="1" applyAlignment="1">
      <alignment horizontal="left" vertical="center" wrapText="1"/>
    </xf>
    <xf numFmtId="178" fontId="2" fillId="2" borderId="26" xfId="2" applyNumberFormat="1" applyFont="1" applyFill="1" applyBorder="1" applyAlignment="1">
      <alignment horizontal="center" vertical="center" shrinkToFit="1"/>
    </xf>
    <xf numFmtId="179" fontId="2" fillId="2" borderId="26" xfId="2" applyNumberFormat="1" applyFont="1" applyFill="1" applyBorder="1" applyAlignment="1">
      <alignment horizontal="center" vertical="center" wrapText="1"/>
    </xf>
    <xf numFmtId="0" fontId="2" fillId="2" borderId="27" xfId="2" applyFont="1" applyFill="1" applyBorder="1" applyAlignment="1">
      <alignment horizontal="left" vertical="center" wrapText="1"/>
    </xf>
    <xf numFmtId="0" fontId="2" fillId="2" borderId="28" xfId="2" applyFont="1" applyFill="1" applyBorder="1" applyAlignment="1">
      <alignment horizontal="center" vertical="center" wrapText="1"/>
    </xf>
    <xf numFmtId="0" fontId="2" fillId="2" borderId="29" xfId="2" applyFont="1" applyFill="1" applyBorder="1" applyAlignment="1">
      <alignment vertical="center" wrapText="1"/>
    </xf>
    <xf numFmtId="49" fontId="2" fillId="2" borderId="30" xfId="2" applyNumberFormat="1" applyFont="1" applyFill="1" applyBorder="1" applyAlignment="1">
      <alignment horizontal="left" vertical="center" wrapText="1"/>
    </xf>
    <xf numFmtId="0" fontId="2" fillId="2" borderId="30" xfId="2" applyFont="1" applyFill="1" applyBorder="1" applyAlignment="1">
      <alignment horizontal="left" vertical="center" wrapText="1"/>
    </xf>
    <xf numFmtId="0" fontId="2" fillId="2" borderId="30" xfId="0" applyFont="1" applyFill="1" applyBorder="1" applyAlignment="1">
      <alignment vertical="center"/>
    </xf>
    <xf numFmtId="0" fontId="2" fillId="2" borderId="31" xfId="0" applyFont="1" applyFill="1" applyBorder="1" applyAlignment="1">
      <alignment vertical="center"/>
    </xf>
    <xf numFmtId="0" fontId="10" fillId="0" borderId="32" xfId="0" applyFont="1" applyFill="1" applyBorder="1">
      <alignment vertical="center"/>
    </xf>
    <xf numFmtId="0" fontId="10" fillId="0" borderId="27" xfId="0" applyFont="1" applyFill="1" applyBorder="1">
      <alignment vertical="center"/>
    </xf>
    <xf numFmtId="0" fontId="10" fillId="0" borderId="33" xfId="0" applyFont="1" applyFill="1" applyBorder="1">
      <alignment vertical="center"/>
    </xf>
    <xf numFmtId="0" fontId="2" fillId="2" borderId="25" xfId="0" applyFont="1" applyFill="1" applyBorder="1" applyAlignment="1">
      <alignment horizontal="center" vertical="center"/>
    </xf>
    <xf numFmtId="49" fontId="2" fillId="2" borderId="34" xfId="2" applyNumberFormat="1" applyFont="1" applyFill="1" applyBorder="1" applyAlignment="1">
      <alignment horizontal="left" vertical="center" wrapText="1"/>
    </xf>
    <xf numFmtId="0" fontId="2" fillId="2" borderId="34" xfId="2" applyFont="1" applyFill="1" applyBorder="1" applyAlignment="1">
      <alignment horizontal="left" vertical="center" wrapText="1"/>
    </xf>
    <xf numFmtId="0" fontId="2" fillId="2" borderId="34" xfId="0" applyFont="1" applyFill="1" applyBorder="1" applyAlignment="1">
      <alignment vertical="center"/>
    </xf>
    <xf numFmtId="0" fontId="2" fillId="2" borderId="26" xfId="2" applyFont="1" applyFill="1" applyBorder="1" applyAlignment="1">
      <alignment horizontal="distributed" vertical="center"/>
    </xf>
    <xf numFmtId="49" fontId="2" fillId="2" borderId="35" xfId="2" applyNumberFormat="1" applyFont="1" applyFill="1" applyBorder="1" applyAlignment="1">
      <alignment horizontal="left" vertical="center" wrapText="1"/>
    </xf>
    <xf numFmtId="0" fontId="2" fillId="2" borderId="36" xfId="2" applyFont="1" applyFill="1" applyBorder="1" applyAlignment="1">
      <alignment horizontal="left" vertical="center" wrapText="1"/>
    </xf>
    <xf numFmtId="0" fontId="2" fillId="2" borderId="37" xfId="0" applyFont="1" applyFill="1" applyBorder="1" applyAlignment="1">
      <alignment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26" xfId="2" applyFont="1" applyFill="1" applyBorder="1" applyAlignment="1">
      <alignment horizontal="center" vertical="center"/>
    </xf>
    <xf numFmtId="0" fontId="2" fillId="2" borderId="40" xfId="2" applyFont="1" applyFill="1" applyBorder="1" applyAlignment="1">
      <alignment vertical="center" wrapText="1"/>
    </xf>
    <xf numFmtId="49" fontId="2" fillId="2" borderId="16" xfId="2" applyNumberFormat="1" applyFont="1" applyFill="1" applyBorder="1" applyAlignment="1">
      <alignment horizontal="left" vertical="center" wrapText="1"/>
    </xf>
    <xf numFmtId="0" fontId="2" fillId="2" borderId="16" xfId="2" applyFont="1" applyFill="1" applyBorder="1" applyAlignment="1">
      <alignment horizontal="left" vertical="center" wrapText="1"/>
    </xf>
    <xf numFmtId="0" fontId="2" fillId="2" borderId="16" xfId="0" applyFont="1" applyFill="1" applyBorder="1" applyAlignment="1">
      <alignment vertical="center"/>
    </xf>
    <xf numFmtId="0" fontId="2" fillId="2" borderId="14" xfId="0" applyFont="1" applyFill="1" applyBorder="1" applyAlignment="1">
      <alignment vertical="center"/>
    </xf>
    <xf numFmtId="0" fontId="2" fillId="2" borderId="41" xfId="2" applyFont="1" applyFill="1" applyBorder="1" applyAlignment="1">
      <alignment vertical="center" wrapText="1"/>
    </xf>
    <xf numFmtId="49" fontId="2" fillId="2" borderId="42" xfId="2" applyNumberFormat="1" applyFont="1" applyFill="1" applyBorder="1" applyAlignment="1">
      <alignment horizontal="left" vertical="center" wrapText="1"/>
    </xf>
    <xf numFmtId="0" fontId="2" fillId="2" borderId="42" xfId="2" applyFont="1" applyFill="1" applyBorder="1" applyAlignment="1">
      <alignment horizontal="left" vertical="center" wrapText="1"/>
    </xf>
    <xf numFmtId="0" fontId="2" fillId="2" borderId="42" xfId="0" applyFont="1" applyFill="1" applyBorder="1" applyAlignment="1">
      <alignment vertical="center"/>
    </xf>
    <xf numFmtId="0" fontId="2" fillId="2" borderId="43" xfId="0" applyFont="1" applyFill="1" applyBorder="1" applyAlignment="1">
      <alignment vertical="center"/>
    </xf>
    <xf numFmtId="0" fontId="2" fillId="2" borderId="26" xfId="2" applyNumberFormat="1" applyFont="1" applyFill="1" applyBorder="1" applyAlignment="1">
      <alignment horizontal="center" vertical="center" wrapText="1"/>
    </xf>
    <xf numFmtId="0" fontId="11" fillId="2" borderId="28" xfId="2" applyFont="1" applyFill="1" applyBorder="1" applyAlignment="1">
      <alignment horizontal="center" vertical="center" wrapText="1"/>
    </xf>
    <xf numFmtId="0" fontId="2" fillId="2" borderId="44" xfId="2" applyFont="1" applyFill="1" applyBorder="1" applyAlignment="1">
      <alignment vertical="center" wrapText="1"/>
    </xf>
    <xf numFmtId="49" fontId="2" fillId="2" borderId="45" xfId="2" applyNumberFormat="1" applyFont="1" applyFill="1" applyBorder="1" applyAlignment="1">
      <alignment horizontal="left" vertical="center" wrapText="1"/>
    </xf>
    <xf numFmtId="0" fontId="2" fillId="2" borderId="45" xfId="2" applyFont="1" applyFill="1" applyBorder="1" applyAlignment="1">
      <alignment horizontal="left" vertical="center" wrapText="1"/>
    </xf>
    <xf numFmtId="0" fontId="2" fillId="2" borderId="46" xfId="2" applyFont="1" applyFill="1" applyBorder="1" applyAlignment="1">
      <alignment vertical="center" wrapText="1"/>
    </xf>
    <xf numFmtId="0" fontId="2" fillId="2" borderId="35" xfId="2" applyFont="1" applyFill="1" applyBorder="1" applyAlignment="1">
      <alignment horizontal="left" vertical="center" wrapText="1"/>
    </xf>
    <xf numFmtId="0" fontId="2" fillId="2" borderId="47" xfId="0" applyFont="1" applyFill="1" applyBorder="1" applyAlignment="1">
      <alignment vertical="center"/>
    </xf>
    <xf numFmtId="0" fontId="2" fillId="2" borderId="48" xfId="0" applyFont="1" applyFill="1" applyBorder="1" applyAlignment="1">
      <alignment vertical="center"/>
    </xf>
    <xf numFmtId="0" fontId="4" fillId="2" borderId="25" xfId="0" applyFont="1" applyFill="1" applyBorder="1">
      <alignment vertical="center"/>
    </xf>
    <xf numFmtId="49" fontId="2" fillId="2" borderId="0" xfId="2" applyNumberFormat="1" applyFont="1" applyFill="1" applyBorder="1" applyAlignment="1">
      <alignment horizontal="left" vertical="center" wrapText="1"/>
    </xf>
    <xf numFmtId="0" fontId="2" fillId="2" borderId="49" xfId="2" applyFont="1" applyFill="1" applyBorder="1" applyAlignment="1">
      <alignment horizontal="left" vertical="center" wrapText="1"/>
    </xf>
    <xf numFmtId="0" fontId="2" fillId="2" borderId="50" xfId="2" applyFont="1" applyFill="1" applyBorder="1" applyAlignment="1">
      <alignment horizontal="left" vertical="center" wrapText="1"/>
    </xf>
    <xf numFmtId="0" fontId="2" fillId="2" borderId="51" xfId="0" applyFont="1" applyFill="1" applyBorder="1" applyAlignment="1">
      <alignment vertical="center"/>
    </xf>
    <xf numFmtId="49" fontId="2" fillId="2" borderId="52" xfId="2" applyNumberFormat="1" applyFont="1" applyFill="1" applyBorder="1" applyAlignment="1">
      <alignment horizontal="left" vertical="center" wrapText="1"/>
    </xf>
    <xf numFmtId="49" fontId="2" fillId="2" borderId="53" xfId="2" applyNumberFormat="1" applyFont="1" applyFill="1" applyBorder="1" applyAlignment="1">
      <alignment horizontal="left" vertical="center" wrapText="1"/>
    </xf>
    <xf numFmtId="0" fontId="2" fillId="2" borderId="54" xfId="2" applyFont="1" applyFill="1" applyBorder="1" applyAlignment="1">
      <alignment horizontal="left" vertical="center" wrapText="1"/>
    </xf>
    <xf numFmtId="0" fontId="2" fillId="2" borderId="55" xfId="2" applyFont="1" applyFill="1" applyBorder="1" applyAlignment="1">
      <alignment horizontal="left" vertical="center" wrapText="1"/>
    </xf>
    <xf numFmtId="0" fontId="2" fillId="2" borderId="56" xfId="0" applyFont="1" applyFill="1" applyBorder="1" applyAlignment="1">
      <alignment vertical="center"/>
    </xf>
    <xf numFmtId="0" fontId="2" fillId="2" borderId="57" xfId="0" applyFont="1" applyFill="1" applyBorder="1" applyAlignment="1">
      <alignment vertical="center"/>
    </xf>
    <xf numFmtId="0" fontId="2" fillId="2" borderId="1" xfId="2" applyFont="1" applyFill="1" applyBorder="1" applyAlignment="1">
      <alignment horizontal="left" vertical="center" wrapText="1"/>
    </xf>
    <xf numFmtId="0" fontId="2" fillId="2" borderId="26" xfId="2" applyFont="1" applyFill="1" applyBorder="1" applyAlignment="1">
      <alignment horizontal="center" vertical="center" shrinkToFit="1"/>
    </xf>
    <xf numFmtId="0" fontId="2" fillId="2" borderId="26" xfId="2" applyFont="1" applyFill="1" applyBorder="1" applyAlignment="1">
      <alignment horizontal="center" vertical="center" wrapText="1"/>
    </xf>
    <xf numFmtId="179" fontId="2" fillId="4" borderId="26" xfId="2" applyNumberFormat="1" applyFont="1" applyFill="1" applyBorder="1" applyAlignment="1">
      <alignment horizontal="center" vertical="center" wrapText="1"/>
    </xf>
    <xf numFmtId="0" fontId="2" fillId="4" borderId="26" xfId="2" applyNumberFormat="1" applyFont="1" applyFill="1" applyBorder="1" applyAlignment="1">
      <alignment horizontal="center" vertical="center" wrapText="1"/>
    </xf>
    <xf numFmtId="0" fontId="2" fillId="2" borderId="26" xfId="2" applyNumberFormat="1" applyFont="1" applyFill="1" applyBorder="1" applyAlignment="1">
      <alignment horizontal="distributed" vertical="center" wrapText="1"/>
    </xf>
    <xf numFmtId="49" fontId="2" fillId="2" borderId="58" xfId="2" applyNumberFormat="1" applyFont="1" applyFill="1" applyBorder="1" applyAlignment="1">
      <alignment horizontal="left" vertical="center" wrapText="1"/>
    </xf>
    <xf numFmtId="0" fontId="2" fillId="2" borderId="58" xfId="2" applyFont="1" applyFill="1" applyBorder="1" applyAlignment="1">
      <alignment horizontal="left" vertical="center" wrapText="1"/>
    </xf>
    <xf numFmtId="0" fontId="2" fillId="2" borderId="58" xfId="0" applyFont="1" applyFill="1" applyBorder="1" applyAlignment="1">
      <alignment vertical="center"/>
    </xf>
    <xf numFmtId="0" fontId="2" fillId="2" borderId="59" xfId="0" applyFont="1" applyFill="1" applyBorder="1" applyAlignment="1">
      <alignment vertical="center"/>
    </xf>
    <xf numFmtId="0" fontId="2" fillId="2" borderId="60" xfId="0" applyFont="1" applyFill="1" applyBorder="1" applyAlignment="1">
      <alignment vertical="center"/>
    </xf>
    <xf numFmtId="49" fontId="2" fillId="2" borderId="56" xfId="2" applyNumberFormat="1" applyFont="1" applyFill="1" applyBorder="1" applyAlignment="1">
      <alignment horizontal="left" vertical="center" wrapText="1"/>
    </xf>
    <xf numFmtId="0" fontId="2" fillId="2" borderId="56" xfId="2" applyFont="1" applyFill="1" applyBorder="1" applyAlignment="1">
      <alignment horizontal="left" vertical="center" wrapText="1"/>
    </xf>
    <xf numFmtId="0" fontId="2" fillId="2" borderId="33" xfId="0" applyFont="1" applyFill="1" applyBorder="1" applyAlignment="1">
      <alignment horizontal="center" vertical="center"/>
    </xf>
    <xf numFmtId="0" fontId="2" fillId="2" borderId="0" xfId="2" applyFont="1" applyFill="1" applyBorder="1" applyAlignment="1">
      <alignment horizontal="left" vertical="center" wrapText="1"/>
    </xf>
    <xf numFmtId="49" fontId="2" fillId="2" borderId="61" xfId="2" applyNumberFormat="1" applyFont="1" applyFill="1" applyBorder="1" applyAlignment="1">
      <alignment horizontal="left" vertical="center" wrapText="1"/>
    </xf>
    <xf numFmtId="49" fontId="2" fillId="2" borderId="62" xfId="2" applyNumberFormat="1" applyFont="1" applyFill="1" applyBorder="1" applyAlignment="1">
      <alignment horizontal="left" vertical="center" wrapText="1"/>
    </xf>
    <xf numFmtId="49" fontId="2" fillId="2" borderId="63" xfId="2" applyNumberFormat="1" applyFont="1" applyFill="1" applyBorder="1" applyAlignment="1">
      <alignment horizontal="left" vertical="center" wrapText="1"/>
    </xf>
    <xf numFmtId="0" fontId="2" fillId="2" borderId="62" xfId="2" applyFont="1" applyFill="1" applyBorder="1" applyAlignment="1">
      <alignment horizontal="left" vertical="center" wrapText="1"/>
    </xf>
    <xf numFmtId="0" fontId="10" fillId="0" borderId="0" xfId="0" applyFont="1" applyFill="1">
      <alignment vertical="center"/>
    </xf>
    <xf numFmtId="49" fontId="2" fillId="2" borderId="26" xfId="2" applyNumberFormat="1" applyFont="1" applyFill="1" applyBorder="1" applyAlignment="1">
      <alignment horizontal="left" vertical="center" wrapText="1"/>
    </xf>
    <xf numFmtId="0" fontId="15" fillId="0" borderId="0" xfId="0" applyFont="1" applyFill="1">
      <alignment vertical="center"/>
    </xf>
    <xf numFmtId="0" fontId="16" fillId="0" borderId="0" xfId="0" applyFont="1" applyFill="1">
      <alignment vertical="center"/>
    </xf>
    <xf numFmtId="0" fontId="2" fillId="2" borderId="39" xfId="0" applyFont="1" applyFill="1" applyBorder="1" applyAlignment="1">
      <alignment horizontal="center" vertical="center" wrapText="1"/>
    </xf>
    <xf numFmtId="0" fontId="2" fillId="2" borderId="0" xfId="2" applyFont="1" applyFill="1" applyAlignment="1">
      <alignment horizontal="left" vertical="center" wrapText="1"/>
    </xf>
    <xf numFmtId="0" fontId="2" fillId="2" borderId="30" xfId="0" applyFont="1" applyFill="1" applyBorder="1">
      <alignment vertical="center"/>
    </xf>
    <xf numFmtId="0" fontId="2" fillId="2" borderId="57" xfId="0" applyFont="1" applyFill="1" applyBorder="1">
      <alignment vertical="center"/>
    </xf>
    <xf numFmtId="0" fontId="2" fillId="2" borderId="32" xfId="0" applyFont="1" applyFill="1" applyBorder="1" applyAlignment="1">
      <alignment horizontal="center" vertical="center"/>
    </xf>
    <xf numFmtId="0" fontId="2" fillId="2" borderId="0" xfId="0" applyFont="1" applyFill="1" applyBorder="1" applyAlignment="1">
      <alignment vertical="center"/>
    </xf>
    <xf numFmtId="0" fontId="2" fillId="2" borderId="25" xfId="0" applyFont="1" applyFill="1" applyBorder="1" applyAlignment="1">
      <alignment horizontal="center" vertical="center" wrapText="1"/>
    </xf>
    <xf numFmtId="0" fontId="2" fillId="2" borderId="64" xfId="2" applyFont="1" applyFill="1" applyBorder="1" applyAlignment="1">
      <alignment vertical="center" wrapText="1"/>
    </xf>
    <xf numFmtId="177" fontId="2" fillId="2" borderId="38" xfId="0" applyNumberFormat="1" applyFont="1" applyFill="1" applyBorder="1" applyAlignment="1">
      <alignment horizontal="center" vertical="center"/>
    </xf>
    <xf numFmtId="0" fontId="2" fillId="2" borderId="65" xfId="2" applyFont="1" applyFill="1" applyBorder="1" applyAlignment="1">
      <alignment horizontal="distributed" vertical="center" wrapText="1"/>
    </xf>
    <xf numFmtId="0" fontId="2" fillId="2" borderId="66" xfId="2" applyFont="1" applyFill="1" applyBorder="1" applyAlignment="1">
      <alignment vertical="center" wrapText="1"/>
    </xf>
    <xf numFmtId="49" fontId="2" fillId="2" borderId="67" xfId="2" applyNumberFormat="1" applyFont="1" applyFill="1" applyBorder="1" applyAlignment="1">
      <alignment horizontal="left" vertical="center" wrapText="1"/>
    </xf>
    <xf numFmtId="0" fontId="2" fillId="2" borderId="67" xfId="2" applyFont="1" applyFill="1" applyBorder="1" applyAlignment="1">
      <alignment horizontal="left" vertical="center" wrapText="1"/>
    </xf>
    <xf numFmtId="0" fontId="2" fillId="2" borderId="67" xfId="0" applyFont="1" applyFill="1" applyBorder="1" applyAlignment="1">
      <alignment vertical="center"/>
    </xf>
    <xf numFmtId="0" fontId="2" fillId="2" borderId="68" xfId="0" applyFont="1" applyFill="1" applyBorder="1" applyAlignment="1">
      <alignment vertical="center"/>
    </xf>
    <xf numFmtId="177" fontId="2" fillId="2" borderId="39"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69" xfId="2" applyFont="1" applyFill="1" applyBorder="1" applyAlignment="1">
      <alignment horizontal="distributed" vertical="center" wrapText="1"/>
    </xf>
    <xf numFmtId="0" fontId="2" fillId="2" borderId="69" xfId="2" applyFont="1" applyFill="1" applyBorder="1" applyAlignment="1">
      <alignment horizontal="left" vertical="center" wrapText="1"/>
    </xf>
    <xf numFmtId="0" fontId="2" fillId="2" borderId="69" xfId="0" applyFont="1" applyFill="1" applyBorder="1" applyAlignment="1">
      <alignment vertical="center" wrapText="1"/>
    </xf>
    <xf numFmtId="178" fontId="2" fillId="2" borderId="69" xfId="0" applyNumberFormat="1" applyFont="1" applyFill="1" applyBorder="1" applyAlignment="1">
      <alignment horizontal="center" vertical="center" shrinkToFit="1"/>
    </xf>
    <xf numFmtId="179" fontId="2" fillId="2" borderId="69" xfId="2" applyNumberFormat="1" applyFont="1" applyFill="1" applyBorder="1" applyAlignment="1">
      <alignment horizontal="center" vertical="center" wrapText="1"/>
    </xf>
    <xf numFmtId="0" fontId="2" fillId="2" borderId="19" xfId="0" applyFont="1" applyFill="1" applyBorder="1" applyAlignment="1">
      <alignment vertical="center" wrapText="1"/>
    </xf>
    <xf numFmtId="0" fontId="2" fillId="2" borderId="70" xfId="0" applyFont="1" applyFill="1" applyBorder="1" applyAlignment="1">
      <alignment horizontal="center" vertical="center"/>
    </xf>
    <xf numFmtId="0" fontId="2" fillId="2" borderId="71" xfId="0" applyFont="1" applyFill="1" applyBorder="1" applyAlignment="1">
      <alignment vertical="center"/>
    </xf>
    <xf numFmtId="49" fontId="2" fillId="2" borderId="72" xfId="2" applyNumberFormat="1" applyFont="1" applyFill="1" applyBorder="1" applyAlignment="1">
      <alignment horizontal="left" vertical="center" wrapText="1"/>
    </xf>
    <xf numFmtId="0" fontId="2" fillId="2" borderId="72" xfId="0" applyFont="1" applyFill="1" applyBorder="1" applyAlignment="1">
      <alignment vertical="center"/>
    </xf>
    <xf numFmtId="0" fontId="2" fillId="2" borderId="72" xfId="0" applyFont="1" applyFill="1" applyBorder="1" applyAlignment="1">
      <alignment horizontal="left" vertical="center"/>
    </xf>
    <xf numFmtId="0" fontId="2" fillId="2" borderId="73" xfId="0" applyFont="1" applyFill="1" applyBorder="1" applyAlignment="1">
      <alignment vertical="center"/>
    </xf>
    <xf numFmtId="0" fontId="2" fillId="2" borderId="15" xfId="0" applyFont="1" applyFill="1" applyBorder="1" applyAlignment="1">
      <alignment horizontal="center" vertical="center"/>
    </xf>
    <xf numFmtId="0" fontId="4" fillId="2" borderId="0" xfId="0" applyFont="1" applyFill="1" applyAlignment="1">
      <alignment horizontal="center" vertical="center"/>
    </xf>
    <xf numFmtId="179" fontId="6" fillId="2" borderId="0" xfId="0" applyNumberFormat="1" applyFont="1" applyFill="1" applyAlignment="1">
      <alignment horizontal="center" vertical="center"/>
    </xf>
    <xf numFmtId="0" fontId="4" fillId="2" borderId="74" xfId="0" applyFont="1" applyFill="1" applyBorder="1">
      <alignment vertical="center"/>
    </xf>
    <xf numFmtId="0" fontId="4" fillId="2" borderId="75" xfId="0" applyFont="1" applyFill="1" applyBorder="1">
      <alignment vertical="center"/>
    </xf>
    <xf numFmtId="0" fontId="4" fillId="2" borderId="76" xfId="0" applyFont="1" applyFill="1" applyBorder="1">
      <alignment vertical="center"/>
    </xf>
    <xf numFmtId="0" fontId="2" fillId="2" borderId="0" xfId="0" applyFont="1" applyFill="1" applyBorder="1" applyAlignment="1">
      <alignment horizontal="center" vertical="center"/>
    </xf>
    <xf numFmtId="0" fontId="6" fillId="2" borderId="0" xfId="0" applyFont="1" applyFill="1" applyAlignment="1">
      <alignment horizontal="right" vertical="center"/>
    </xf>
    <xf numFmtId="0" fontId="18" fillId="2" borderId="0" xfId="0" applyFont="1" applyFill="1">
      <alignment vertical="center"/>
    </xf>
    <xf numFmtId="0" fontId="6" fillId="2" borderId="0" xfId="0" applyFont="1" applyFill="1" applyAlignment="1">
      <alignment horizontal="center" vertical="center"/>
    </xf>
    <xf numFmtId="0" fontId="6" fillId="2" borderId="77" xfId="0" applyFont="1" applyFill="1" applyBorder="1" applyAlignment="1">
      <alignment horizontal="center" vertical="center"/>
    </xf>
    <xf numFmtId="0" fontId="4" fillId="2" borderId="78" xfId="0" applyFont="1" applyFill="1" applyBorder="1">
      <alignment vertical="center"/>
    </xf>
    <xf numFmtId="0" fontId="4" fillId="2" borderId="77"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80" xfId="0" applyFont="1" applyFill="1" applyBorder="1" applyAlignment="1">
      <alignment horizontal="center" vertical="center"/>
    </xf>
    <xf numFmtId="0" fontId="4" fillId="2" borderId="81" xfId="0" applyFont="1" applyFill="1" applyBorder="1">
      <alignment vertical="center"/>
    </xf>
    <xf numFmtId="0" fontId="6" fillId="2" borderId="82" xfId="0" applyFont="1" applyFill="1" applyBorder="1" applyAlignment="1">
      <alignment horizontal="center" vertical="center"/>
    </xf>
    <xf numFmtId="0" fontId="6" fillId="2" borderId="7" xfId="0" applyFont="1" applyFill="1" applyBorder="1">
      <alignment vertical="center"/>
    </xf>
    <xf numFmtId="0" fontId="6" fillId="2" borderId="5" xfId="0" applyFont="1" applyFill="1" applyBorder="1">
      <alignment vertical="center"/>
    </xf>
    <xf numFmtId="0" fontId="6" fillId="2" borderId="2" xfId="0" applyFont="1" applyFill="1" applyBorder="1">
      <alignment vertical="center"/>
    </xf>
    <xf numFmtId="176" fontId="6" fillId="2" borderId="2" xfId="0" applyNumberFormat="1" applyFont="1" applyFill="1" applyBorder="1">
      <alignment vertical="center"/>
    </xf>
    <xf numFmtId="176" fontId="6" fillId="2" borderId="81" xfId="0" applyNumberFormat="1" applyFont="1" applyFill="1" applyBorder="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4" xfId="0" applyFont="1" applyFill="1" applyBorder="1">
      <alignment vertical="center"/>
    </xf>
    <xf numFmtId="0" fontId="6" fillId="2" borderId="85" xfId="0" applyFont="1" applyFill="1" applyBorder="1">
      <alignment vertical="center"/>
    </xf>
    <xf numFmtId="0" fontId="6" fillId="2" borderId="87" xfId="0" applyFont="1" applyFill="1" applyBorder="1">
      <alignment vertical="center"/>
    </xf>
    <xf numFmtId="38" fontId="6" fillId="2" borderId="87" xfId="1" applyFont="1" applyFill="1" applyBorder="1" applyAlignment="1">
      <alignment horizontal="center" vertical="center"/>
    </xf>
    <xf numFmtId="38" fontId="6" fillId="2" borderId="87" xfId="1" applyFont="1" applyFill="1" applyBorder="1">
      <alignment vertical="center"/>
    </xf>
    <xf numFmtId="38" fontId="6" fillId="2" borderId="88" xfId="1" applyFont="1" applyFill="1" applyBorder="1" applyAlignment="1">
      <alignment horizontal="center" vertical="center"/>
    </xf>
    <xf numFmtId="0" fontId="6" fillId="2" borderId="82" xfId="0" applyFont="1" applyFill="1" applyBorder="1">
      <alignment vertical="center"/>
    </xf>
    <xf numFmtId="38" fontId="6" fillId="2" borderId="89" xfId="1" applyFont="1" applyFill="1" applyBorder="1">
      <alignment vertical="center"/>
    </xf>
    <xf numFmtId="0" fontId="6" fillId="2" borderId="90" xfId="0" applyFont="1" applyFill="1" applyBorder="1">
      <alignment vertical="center"/>
    </xf>
    <xf numFmtId="38" fontId="6" fillId="2" borderId="90" xfId="1" applyFont="1" applyFill="1" applyBorder="1" applyAlignment="1">
      <alignment horizontal="center" vertical="center"/>
    </xf>
    <xf numFmtId="38" fontId="6" fillId="2" borderId="90" xfId="1" applyFont="1" applyFill="1" applyBorder="1">
      <alignment vertical="center"/>
    </xf>
    <xf numFmtId="38" fontId="6" fillId="2" borderId="91" xfId="1" applyFont="1" applyFill="1" applyBorder="1" applyAlignment="1">
      <alignment horizontal="center" vertical="center"/>
    </xf>
    <xf numFmtId="38" fontId="6" fillId="2" borderId="92" xfId="1" applyFont="1" applyFill="1" applyBorder="1">
      <alignment vertical="center"/>
    </xf>
    <xf numFmtId="0" fontId="6" fillId="2" borderId="94" xfId="0" applyFont="1" applyFill="1" applyBorder="1">
      <alignment vertical="center"/>
    </xf>
    <xf numFmtId="176" fontId="6" fillId="2" borderId="94" xfId="0" applyNumberFormat="1" applyFont="1" applyFill="1" applyBorder="1">
      <alignment vertical="center"/>
    </xf>
    <xf numFmtId="176" fontId="6" fillId="2" borderId="95" xfId="0" applyNumberFormat="1" applyFont="1" applyFill="1" applyBorder="1">
      <alignment vertical="center"/>
    </xf>
    <xf numFmtId="176" fontId="6" fillId="2" borderId="85" xfId="0" applyNumberFormat="1" applyFont="1" applyFill="1" applyBorder="1">
      <alignment vertical="center"/>
    </xf>
    <xf numFmtId="176" fontId="6" fillId="2" borderId="96" xfId="0" applyNumberFormat="1" applyFont="1" applyFill="1" applyBorder="1">
      <alignment vertical="center"/>
    </xf>
    <xf numFmtId="0" fontId="6" fillId="2" borderId="98" xfId="0" applyFont="1" applyFill="1" applyBorder="1">
      <alignment vertical="center"/>
    </xf>
    <xf numFmtId="176" fontId="6" fillId="2" borderId="98" xfId="0" applyNumberFormat="1" applyFont="1" applyFill="1" applyBorder="1">
      <alignment vertical="center"/>
    </xf>
    <xf numFmtId="176" fontId="6" fillId="2" borderId="99" xfId="0" applyNumberFormat="1" applyFont="1" applyFill="1" applyBorder="1">
      <alignment vertical="center"/>
    </xf>
    <xf numFmtId="176" fontId="6" fillId="2" borderId="0" xfId="0" applyNumberFormat="1" applyFont="1" applyFill="1" applyBorder="1">
      <alignment vertical="center"/>
    </xf>
    <xf numFmtId="0" fontId="6" fillId="2" borderId="83" xfId="0" applyFont="1" applyFill="1" applyBorder="1" applyAlignment="1">
      <alignment horizontal="center" vertical="center"/>
    </xf>
    <xf numFmtId="0" fontId="4" fillId="2" borderId="100" xfId="0" applyFont="1" applyFill="1" applyBorder="1">
      <alignment vertical="center"/>
    </xf>
    <xf numFmtId="0" fontId="19" fillId="2" borderId="101" xfId="0" applyFont="1" applyFill="1" applyBorder="1" applyAlignment="1">
      <alignment horizontal="center" vertical="center"/>
    </xf>
    <xf numFmtId="0" fontId="18" fillId="2" borderId="102" xfId="0" applyFont="1" applyFill="1" applyBorder="1">
      <alignment vertical="center"/>
    </xf>
    <xf numFmtId="0" fontId="6" fillId="2" borderId="103" xfId="0" applyFont="1" applyFill="1" applyBorder="1" applyAlignment="1">
      <alignment horizontal="center" vertical="center"/>
    </xf>
    <xf numFmtId="0" fontId="4" fillId="2" borderId="96" xfId="0" applyFont="1" applyFill="1" applyBorder="1">
      <alignment vertical="center"/>
    </xf>
    <xf numFmtId="0" fontId="6" fillId="2" borderId="90" xfId="0" applyFont="1" applyFill="1" applyBorder="1" applyAlignment="1">
      <alignment vertical="center" wrapText="1"/>
    </xf>
    <xf numFmtId="0" fontId="19" fillId="2" borderId="104" xfId="0" applyFont="1" applyFill="1" applyBorder="1" applyAlignment="1">
      <alignment horizontal="center" vertical="center"/>
    </xf>
    <xf numFmtId="0" fontId="18" fillId="2" borderId="105" xfId="0" applyFont="1" applyFill="1" applyBorder="1">
      <alignment vertical="center"/>
    </xf>
    <xf numFmtId="0" fontId="6" fillId="2" borderId="106" xfId="0" applyFont="1" applyFill="1" applyBorder="1">
      <alignment vertical="center"/>
    </xf>
    <xf numFmtId="38" fontId="6" fillId="2" borderId="106" xfId="1" applyFont="1" applyFill="1" applyBorder="1" applyAlignment="1">
      <alignment horizontal="center" vertical="center"/>
    </xf>
    <xf numFmtId="38" fontId="6" fillId="2" borderId="106" xfId="1" applyFont="1" applyFill="1" applyBorder="1">
      <alignment vertical="center"/>
    </xf>
    <xf numFmtId="38" fontId="6" fillId="2" borderId="107" xfId="1" applyFont="1" applyFill="1" applyBorder="1" applyAlignment="1">
      <alignment horizontal="center" vertical="center"/>
    </xf>
    <xf numFmtId="38" fontId="6" fillId="2" borderId="108" xfId="1" applyFont="1" applyFill="1" applyBorder="1">
      <alignment vertical="center"/>
    </xf>
    <xf numFmtId="0" fontId="4" fillId="2" borderId="85" xfId="0" applyFont="1" applyFill="1" applyBorder="1">
      <alignment vertical="center"/>
    </xf>
    <xf numFmtId="38" fontId="6" fillId="2" borderId="85" xfId="1" applyFont="1" applyFill="1" applyBorder="1" applyAlignment="1">
      <alignment horizontal="center" vertical="center"/>
    </xf>
    <xf numFmtId="38" fontId="6" fillId="2" borderId="85" xfId="1" applyFont="1" applyFill="1" applyBorder="1">
      <alignment vertical="center"/>
    </xf>
    <xf numFmtId="38" fontId="6" fillId="2" borderId="109" xfId="1" applyFont="1" applyFill="1" applyBorder="1" applyAlignment="1">
      <alignment horizontal="center" vertical="center"/>
    </xf>
    <xf numFmtId="38" fontId="6" fillId="2" borderId="110" xfId="1" applyFont="1" applyFill="1" applyBorder="1">
      <alignment vertical="center"/>
    </xf>
    <xf numFmtId="38" fontId="6" fillId="2" borderId="111" xfId="1" applyFont="1" applyFill="1" applyBorder="1">
      <alignment vertical="center"/>
    </xf>
    <xf numFmtId="0" fontId="6" fillId="2" borderId="0" xfId="0" applyFont="1" applyFill="1" applyBorder="1">
      <alignment vertical="center"/>
    </xf>
    <xf numFmtId="0" fontId="4" fillId="2" borderId="5" xfId="0" applyFont="1" applyFill="1" applyBorder="1">
      <alignment vertical="center"/>
    </xf>
    <xf numFmtId="0" fontId="6" fillId="2" borderId="112" xfId="0" applyFont="1" applyFill="1" applyBorder="1" applyAlignment="1">
      <alignment horizontal="center" vertical="center"/>
    </xf>
    <xf numFmtId="0" fontId="6" fillId="2" borderId="17" xfId="0" applyFont="1" applyFill="1" applyBorder="1">
      <alignmen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13" xfId="0" applyFont="1" applyFill="1" applyBorder="1" applyAlignment="1">
      <alignment horizontal="center" vertical="center"/>
    </xf>
    <xf numFmtId="0" fontId="6" fillId="2" borderId="57" xfId="0" applyFont="1" applyFill="1" applyBorder="1">
      <alignment vertical="center"/>
    </xf>
    <xf numFmtId="0" fontId="6" fillId="2" borderId="114" xfId="0" applyFont="1" applyFill="1" applyBorder="1">
      <alignment vertical="center"/>
    </xf>
    <xf numFmtId="38" fontId="6" fillId="2" borderId="87" xfId="0" applyNumberFormat="1" applyFont="1" applyFill="1" applyBorder="1" applyAlignment="1">
      <alignment horizontal="center" vertical="center"/>
    </xf>
    <xf numFmtId="38" fontId="6" fillId="2" borderId="87" xfId="0" applyNumberFormat="1" applyFont="1" applyFill="1" applyBorder="1">
      <alignment vertical="center"/>
    </xf>
    <xf numFmtId="38" fontId="6" fillId="2" borderId="88" xfId="0" applyNumberFormat="1" applyFont="1" applyFill="1" applyBorder="1" applyAlignment="1">
      <alignment horizontal="center" vertical="center"/>
    </xf>
    <xf numFmtId="0" fontId="6" fillId="2" borderId="115" xfId="0" applyFont="1" applyFill="1" applyBorder="1">
      <alignment vertical="center"/>
    </xf>
    <xf numFmtId="38" fontId="6" fillId="2" borderId="116" xfId="0" applyNumberFormat="1" applyFont="1" applyFill="1" applyBorder="1">
      <alignment vertical="center"/>
    </xf>
    <xf numFmtId="38" fontId="6" fillId="2" borderId="90" xfId="0" applyNumberFormat="1" applyFont="1" applyFill="1" applyBorder="1" applyAlignment="1">
      <alignment horizontal="center" vertical="center"/>
    </xf>
    <xf numFmtId="38" fontId="6" fillId="2" borderId="90" xfId="0" applyNumberFormat="1" applyFont="1" applyFill="1" applyBorder="1">
      <alignment vertical="center"/>
    </xf>
    <xf numFmtId="38" fontId="6" fillId="2" borderId="91" xfId="0" applyNumberFormat="1" applyFont="1" applyFill="1" applyBorder="1" applyAlignment="1">
      <alignment horizontal="center" vertical="center"/>
    </xf>
    <xf numFmtId="0" fontId="6" fillId="2" borderId="117" xfId="0" applyFont="1" applyFill="1" applyBorder="1">
      <alignment vertical="center"/>
    </xf>
    <xf numFmtId="38" fontId="6" fillId="2" borderId="28" xfId="0" applyNumberFormat="1" applyFont="1" applyFill="1" applyBorder="1">
      <alignment vertical="center"/>
    </xf>
    <xf numFmtId="0" fontId="6" fillId="2" borderId="118" xfId="0" applyFont="1" applyFill="1" applyBorder="1">
      <alignment vertical="center"/>
    </xf>
    <xf numFmtId="38" fontId="6" fillId="2" borderId="118" xfId="0" applyNumberFormat="1" applyFont="1" applyFill="1" applyBorder="1" applyAlignment="1">
      <alignment horizontal="center" vertical="center"/>
    </xf>
    <xf numFmtId="38" fontId="6" fillId="2" borderId="118" xfId="0" applyNumberFormat="1" applyFont="1" applyFill="1" applyBorder="1">
      <alignment vertical="center"/>
    </xf>
    <xf numFmtId="38" fontId="6" fillId="2" borderId="119" xfId="0" applyNumberFormat="1" applyFont="1" applyFill="1" applyBorder="1" applyAlignment="1">
      <alignment horizontal="center" vertical="center"/>
    </xf>
    <xf numFmtId="0" fontId="6" fillId="2" borderId="120" xfId="0" applyFont="1" applyFill="1" applyBorder="1">
      <alignment vertical="center"/>
    </xf>
    <xf numFmtId="38" fontId="6" fillId="2" borderId="70" xfId="0" applyNumberFormat="1" applyFont="1" applyFill="1" applyBorder="1">
      <alignment vertical="center"/>
    </xf>
    <xf numFmtId="0" fontId="2" fillId="2" borderId="2" xfId="0" applyFont="1" applyFill="1" applyBorder="1" applyAlignment="1">
      <alignment vertical="center"/>
    </xf>
    <xf numFmtId="0" fontId="2" fillId="2" borderId="5" xfId="0" applyFont="1" applyFill="1" applyBorder="1" applyAlignment="1">
      <alignment vertical="center"/>
    </xf>
    <xf numFmtId="0" fontId="2" fillId="3" borderId="11" xfId="0" applyFont="1" applyFill="1" applyBorder="1" applyAlignment="1">
      <alignment vertical="center"/>
    </xf>
    <xf numFmtId="49" fontId="2" fillId="3" borderId="121" xfId="2" applyNumberFormat="1" applyFont="1" applyFill="1" applyBorder="1" applyAlignment="1">
      <alignment horizontal="center" vertical="center" wrapText="1"/>
    </xf>
    <xf numFmtId="0" fontId="2" fillId="3" borderId="122" xfId="0" applyFont="1" applyFill="1" applyBorder="1" applyAlignment="1">
      <alignment vertical="center"/>
    </xf>
    <xf numFmtId="0" fontId="2" fillId="2" borderId="65" xfId="2" applyFont="1" applyFill="1" applyBorder="1" applyAlignment="1">
      <alignment horizontal="left" vertical="center" wrapText="1"/>
    </xf>
    <xf numFmtId="178" fontId="2" fillId="2" borderId="65" xfId="2" applyNumberFormat="1" applyFont="1" applyFill="1" applyBorder="1" applyAlignment="1">
      <alignment horizontal="center" vertical="center" shrinkToFit="1"/>
    </xf>
    <xf numFmtId="0" fontId="2" fillId="2" borderId="65" xfId="2" applyNumberFormat="1" applyFont="1" applyFill="1" applyBorder="1" applyAlignment="1">
      <alignment horizontal="center" vertical="center" wrapText="1"/>
    </xf>
    <xf numFmtId="0" fontId="2" fillId="2" borderId="123" xfId="2" applyFont="1" applyFill="1" applyBorder="1" applyAlignment="1">
      <alignment horizontal="left" vertical="center" wrapText="1"/>
    </xf>
    <xf numFmtId="0" fontId="2" fillId="2" borderId="23" xfId="2" applyFont="1" applyFill="1" applyBorder="1" applyAlignment="1">
      <alignment horizontal="left" vertical="center" wrapText="1"/>
    </xf>
    <xf numFmtId="49" fontId="2" fillId="2" borderId="124" xfId="2" applyNumberFormat="1" applyFont="1" applyFill="1" applyBorder="1" applyAlignment="1">
      <alignment horizontal="left" vertical="center" wrapText="1"/>
    </xf>
    <xf numFmtId="0" fontId="2" fillId="2" borderId="125" xfId="0" applyFont="1" applyFill="1" applyBorder="1" applyAlignment="1">
      <alignment vertical="center"/>
    </xf>
    <xf numFmtId="0" fontId="2" fillId="2" borderId="28" xfId="2" applyFont="1" applyFill="1" applyBorder="1" applyAlignment="1">
      <alignment horizontal="left" vertical="center" wrapText="1"/>
    </xf>
    <xf numFmtId="49" fontId="2" fillId="2" borderId="126" xfId="2" applyNumberFormat="1" applyFont="1" applyFill="1" applyBorder="1" applyAlignment="1">
      <alignment horizontal="left" vertical="center" wrapText="1"/>
    </xf>
    <xf numFmtId="0" fontId="2" fillId="2" borderId="127" xfId="0" applyFont="1" applyFill="1" applyBorder="1" applyAlignment="1">
      <alignment vertical="center"/>
    </xf>
    <xf numFmtId="0" fontId="2" fillId="2" borderId="32" xfId="0" applyFont="1" applyFill="1" applyBorder="1" applyAlignment="1">
      <alignment horizontal="distributed" vertical="center"/>
    </xf>
    <xf numFmtId="0" fontId="2" fillId="2" borderId="128" xfId="0" applyFont="1" applyFill="1" applyBorder="1" applyAlignment="1">
      <alignment horizontal="center" vertical="center" wrapText="1"/>
    </xf>
    <xf numFmtId="178" fontId="2" fillId="2" borderId="69" xfId="2" applyNumberFormat="1" applyFont="1" applyFill="1" applyBorder="1" applyAlignment="1">
      <alignment horizontal="center" vertical="center" shrinkToFit="1"/>
    </xf>
    <xf numFmtId="0" fontId="2" fillId="2" borderId="69" xfId="2" applyNumberFormat="1" applyFont="1" applyFill="1" applyBorder="1" applyAlignment="1">
      <alignment horizontal="center" vertical="center" wrapText="1"/>
    </xf>
    <xf numFmtId="0" fontId="2" fillId="2" borderId="19" xfId="2" applyFont="1" applyFill="1" applyBorder="1" applyAlignment="1">
      <alignment horizontal="left" vertical="center" wrapText="1"/>
    </xf>
    <xf numFmtId="0" fontId="2" fillId="2" borderId="70" xfId="2" applyFont="1" applyFill="1" applyBorder="1" applyAlignment="1">
      <alignment horizontal="left" vertical="center" wrapText="1"/>
    </xf>
    <xf numFmtId="49" fontId="2" fillId="2" borderId="129" xfId="2" applyNumberFormat="1" applyFont="1" applyFill="1" applyBorder="1" applyAlignment="1">
      <alignment horizontal="left" vertical="center" wrapText="1"/>
    </xf>
    <xf numFmtId="0" fontId="2" fillId="2" borderId="72" xfId="2" applyFont="1" applyFill="1" applyBorder="1" applyAlignment="1">
      <alignment horizontal="left" vertical="center" wrapText="1"/>
    </xf>
    <xf numFmtId="0" fontId="2" fillId="2" borderId="130" xfId="0" applyFont="1" applyFill="1" applyBorder="1" applyAlignment="1">
      <alignment vertical="center"/>
    </xf>
    <xf numFmtId="0" fontId="6" fillId="2" borderId="81" xfId="0" applyFont="1" applyFill="1" applyBorder="1">
      <alignment vertical="center"/>
    </xf>
    <xf numFmtId="0" fontId="6" fillId="2" borderId="95" xfId="0" applyFont="1" applyFill="1" applyBorder="1">
      <alignment vertical="center"/>
    </xf>
    <xf numFmtId="0" fontId="6" fillId="2" borderId="96" xfId="0" applyFont="1" applyFill="1" applyBorder="1">
      <alignment vertical="center"/>
    </xf>
    <xf numFmtId="0" fontId="6" fillId="2" borderId="99" xfId="0" applyFont="1" applyFill="1" applyBorder="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6" fontId="2" fillId="2" borderId="1" xfId="0" applyNumberFormat="1" applyFont="1" applyFill="1" applyBorder="1" applyAlignment="1">
      <alignment horizontal="left" vertical="center"/>
    </xf>
    <xf numFmtId="0" fontId="4" fillId="2" borderId="2" xfId="0" applyFont="1" applyFill="1" applyBorder="1" applyAlignment="1">
      <alignment horizontal="center" vertical="center"/>
    </xf>
    <xf numFmtId="0" fontId="6" fillId="2" borderId="83" xfId="0" applyFont="1" applyFill="1" applyBorder="1" applyAlignment="1">
      <alignment horizontal="center" vertical="center"/>
    </xf>
    <xf numFmtId="0" fontId="6" fillId="2" borderId="86"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97" xfId="0" applyFont="1" applyFill="1" applyBorder="1" applyAlignment="1">
      <alignment horizontal="center" vertical="center"/>
    </xf>
    <xf numFmtId="0" fontId="2" fillId="2" borderId="1" xfId="0" applyFont="1" applyFill="1" applyBorder="1" applyAlignment="1">
      <alignment horizontal="left" vertical="center"/>
    </xf>
    <xf numFmtId="0" fontId="0" fillId="2" borderId="1" xfId="0" applyFont="1" applyFill="1" applyBorder="1" applyAlignment="1">
      <alignment vertical="center"/>
    </xf>
    <xf numFmtId="0" fontId="2" fillId="2" borderId="21" xfId="0" applyFont="1" applyFill="1" applyBorder="1" applyAlignment="1">
      <alignment horizontal="center" vertical="center" wrapText="1"/>
    </xf>
    <xf numFmtId="0" fontId="2" fillId="2" borderId="38" xfId="0" applyFont="1" applyFill="1" applyBorder="1" applyAlignment="1">
      <alignment horizontal="center" vertical="center" wrapText="1"/>
    </xf>
  </cellXfs>
  <cellStyles count="3">
    <cellStyle name="桁区切り" xfId="1" builtinId="6"/>
    <cellStyle name="標準" xfId="0" builtinId="0"/>
    <cellStyle name="標準_Sheet3" xfId="2" xr:uid="{D367D076-E572-42C5-AFA6-DCABC3148F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42106-A3D2-458A-A8F1-B80892663850}">
  <sheetPr>
    <pageSetUpPr fitToPage="1"/>
  </sheetPr>
  <dimension ref="A1:Z326"/>
  <sheetViews>
    <sheetView tabSelected="1" view="pageBreakPreview" zoomScale="85" zoomScaleNormal="85" zoomScaleSheetLayoutView="85" workbookViewId="0">
      <pane ySplit="8" topLeftCell="A255" activePane="bottomLeft" state="frozen"/>
      <selection activeCell="L40" sqref="L40"/>
      <selection pane="bottomLeft" activeCell="E259" sqref="E259"/>
    </sheetView>
  </sheetViews>
  <sheetFormatPr defaultColWidth="39.375" defaultRowHeight="13.5"/>
  <cols>
    <col min="1" max="1" width="5.625" style="152" customWidth="1"/>
    <col min="2" max="4" width="16.25" style="2" customWidth="1"/>
    <col min="5" max="5" width="10.625" style="2" customWidth="1"/>
    <col min="6" max="6" width="15" style="2" customWidth="1"/>
    <col min="7" max="7" width="5.625" style="2" customWidth="1"/>
    <col min="8" max="8" width="14.875" style="152" customWidth="1"/>
    <col min="9" max="9" width="5" style="152" customWidth="1"/>
    <col min="10" max="10" width="8.125" style="2" customWidth="1"/>
    <col min="11" max="11" width="6.875" style="152" customWidth="1"/>
    <col min="12" max="12" width="2.875" style="2" bestFit="1" customWidth="1"/>
    <col min="13" max="13" width="7.375" style="2" bestFit="1" customWidth="1"/>
    <col min="14" max="14" width="10.625" style="2" bestFit="1" customWidth="1"/>
    <col min="15" max="15" width="10.375" style="2" bestFit="1" customWidth="1"/>
    <col min="16" max="16" width="28.375" style="2" customWidth="1"/>
    <col min="17" max="17" width="23.25" style="2" customWidth="1"/>
    <col min="18" max="18" width="9.625" style="2" customWidth="1"/>
    <col min="19" max="19" width="12" style="2" customWidth="1"/>
    <col min="20" max="20" width="0.125" style="2" customWidth="1"/>
    <col min="21" max="21" width="0.375" style="2" customWidth="1"/>
    <col min="22" max="22" width="6.375" style="2" customWidth="1"/>
    <col min="23" max="23" width="7.125" style="2" customWidth="1"/>
    <col min="24" max="24" width="7" style="2" customWidth="1"/>
    <col min="25" max="25" width="7.125" style="2" customWidth="1"/>
    <col min="26" max="26" width="7.25" style="2" customWidth="1"/>
    <col min="27" max="256" width="39.375" style="2"/>
    <col min="257" max="257" width="5.625" style="2" customWidth="1"/>
    <col min="258" max="260" width="16.25" style="2" customWidth="1"/>
    <col min="261" max="261" width="10.625" style="2" customWidth="1"/>
    <col min="262" max="262" width="15" style="2" customWidth="1"/>
    <col min="263" max="263" width="5.625" style="2" customWidth="1"/>
    <col min="264" max="264" width="14.875" style="2" customWidth="1"/>
    <col min="265" max="265" width="5" style="2" customWidth="1"/>
    <col min="266" max="266" width="8.125" style="2" customWidth="1"/>
    <col min="267" max="267" width="6.875" style="2" customWidth="1"/>
    <col min="268" max="268" width="2.875" style="2" bestFit="1" customWidth="1"/>
    <col min="269" max="269" width="7.375" style="2" bestFit="1" customWidth="1"/>
    <col min="270" max="270" width="10.625" style="2" bestFit="1" customWidth="1"/>
    <col min="271" max="271" width="10.375" style="2" bestFit="1" customWidth="1"/>
    <col min="272" max="272" width="28.375" style="2" customWidth="1"/>
    <col min="273" max="273" width="23.25" style="2" customWidth="1"/>
    <col min="274" max="274" width="9.625" style="2" customWidth="1"/>
    <col min="275" max="275" width="12" style="2" customWidth="1"/>
    <col min="276" max="276" width="0.125" style="2" customWidth="1"/>
    <col min="277" max="277" width="0.375" style="2" customWidth="1"/>
    <col min="278" max="278" width="6.375" style="2" customWidth="1"/>
    <col min="279" max="279" width="7.125" style="2" customWidth="1"/>
    <col min="280" max="280" width="7" style="2" customWidth="1"/>
    <col min="281" max="281" width="7.125" style="2" customWidth="1"/>
    <col min="282" max="282" width="7.25" style="2" customWidth="1"/>
    <col min="283" max="512" width="39.375" style="2"/>
    <col min="513" max="513" width="5.625" style="2" customWidth="1"/>
    <col min="514" max="516" width="16.25" style="2" customWidth="1"/>
    <col min="517" max="517" width="10.625" style="2" customWidth="1"/>
    <col min="518" max="518" width="15" style="2" customWidth="1"/>
    <col min="519" max="519" width="5.625" style="2" customWidth="1"/>
    <col min="520" max="520" width="14.875" style="2" customWidth="1"/>
    <col min="521" max="521" width="5" style="2" customWidth="1"/>
    <col min="522" max="522" width="8.125" style="2" customWidth="1"/>
    <col min="523" max="523" width="6.875" style="2" customWidth="1"/>
    <col min="524" max="524" width="2.875" style="2" bestFit="1" customWidth="1"/>
    <col min="525" max="525" width="7.375" style="2" bestFit="1" customWidth="1"/>
    <col min="526" max="526" width="10.625" style="2" bestFit="1" customWidth="1"/>
    <col min="527" max="527" width="10.375" style="2" bestFit="1" customWidth="1"/>
    <col min="528" max="528" width="28.375" style="2" customWidth="1"/>
    <col min="529" max="529" width="23.25" style="2" customWidth="1"/>
    <col min="530" max="530" width="9.625" style="2" customWidth="1"/>
    <col min="531" max="531" width="12" style="2" customWidth="1"/>
    <col min="532" max="532" width="0.125" style="2" customWidth="1"/>
    <col min="533" max="533" width="0.375" style="2" customWidth="1"/>
    <col min="534" max="534" width="6.375" style="2" customWidth="1"/>
    <col min="535" max="535" width="7.125" style="2" customWidth="1"/>
    <col min="536" max="536" width="7" style="2" customWidth="1"/>
    <col min="537" max="537" width="7.125" style="2" customWidth="1"/>
    <col min="538" max="538" width="7.25" style="2" customWidth="1"/>
    <col min="539" max="768" width="39.375" style="2"/>
    <col min="769" max="769" width="5.625" style="2" customWidth="1"/>
    <col min="770" max="772" width="16.25" style="2" customWidth="1"/>
    <col min="773" max="773" width="10.625" style="2" customWidth="1"/>
    <col min="774" max="774" width="15" style="2" customWidth="1"/>
    <col min="775" max="775" width="5.625" style="2" customWidth="1"/>
    <col min="776" max="776" width="14.875" style="2" customWidth="1"/>
    <col min="777" max="777" width="5" style="2" customWidth="1"/>
    <col min="778" max="778" width="8.125" style="2" customWidth="1"/>
    <col min="779" max="779" width="6.875" style="2" customWidth="1"/>
    <col min="780" max="780" width="2.875" style="2" bestFit="1" customWidth="1"/>
    <col min="781" max="781" width="7.375" style="2" bestFit="1" customWidth="1"/>
    <col min="782" max="782" width="10.625" style="2" bestFit="1" customWidth="1"/>
    <col min="783" max="783" width="10.375" style="2" bestFit="1" customWidth="1"/>
    <col min="784" max="784" width="28.375" style="2" customWidth="1"/>
    <col min="785" max="785" width="23.25" style="2" customWidth="1"/>
    <col min="786" max="786" width="9.625" style="2" customWidth="1"/>
    <col min="787" max="787" width="12" style="2" customWidth="1"/>
    <col min="788" max="788" width="0.125" style="2" customWidth="1"/>
    <col min="789" max="789" width="0.375" style="2" customWidth="1"/>
    <col min="790" max="790" width="6.375" style="2" customWidth="1"/>
    <col min="791" max="791" width="7.125" style="2" customWidth="1"/>
    <col min="792" max="792" width="7" style="2" customWidth="1"/>
    <col min="793" max="793" width="7.125" style="2" customWidth="1"/>
    <col min="794" max="794" width="7.25" style="2" customWidth="1"/>
    <col min="795" max="1024" width="39.375" style="2"/>
    <col min="1025" max="1025" width="5.625" style="2" customWidth="1"/>
    <col min="1026" max="1028" width="16.25" style="2" customWidth="1"/>
    <col min="1029" max="1029" width="10.625" style="2" customWidth="1"/>
    <col min="1030" max="1030" width="15" style="2" customWidth="1"/>
    <col min="1031" max="1031" width="5.625" style="2" customWidth="1"/>
    <col min="1032" max="1032" width="14.875" style="2" customWidth="1"/>
    <col min="1033" max="1033" width="5" style="2" customWidth="1"/>
    <col min="1034" max="1034" width="8.125" style="2" customWidth="1"/>
    <col min="1035" max="1035" width="6.875" style="2" customWidth="1"/>
    <col min="1036" max="1036" width="2.875" style="2" bestFit="1" customWidth="1"/>
    <col min="1037" max="1037" width="7.375" style="2" bestFit="1" customWidth="1"/>
    <col min="1038" max="1038" width="10.625" style="2" bestFit="1" customWidth="1"/>
    <col min="1039" max="1039" width="10.375" style="2" bestFit="1" customWidth="1"/>
    <col min="1040" max="1040" width="28.375" style="2" customWidth="1"/>
    <col min="1041" max="1041" width="23.25" style="2" customWidth="1"/>
    <col min="1042" max="1042" width="9.625" style="2" customWidth="1"/>
    <col min="1043" max="1043" width="12" style="2" customWidth="1"/>
    <col min="1044" max="1044" width="0.125" style="2" customWidth="1"/>
    <col min="1045" max="1045" width="0.375" style="2" customWidth="1"/>
    <col min="1046" max="1046" width="6.375" style="2" customWidth="1"/>
    <col min="1047" max="1047" width="7.125" style="2" customWidth="1"/>
    <col min="1048" max="1048" width="7" style="2" customWidth="1"/>
    <col min="1049" max="1049" width="7.125" style="2" customWidth="1"/>
    <col min="1050" max="1050" width="7.25" style="2" customWidth="1"/>
    <col min="1051" max="1280" width="39.375" style="2"/>
    <col min="1281" max="1281" width="5.625" style="2" customWidth="1"/>
    <col min="1282" max="1284" width="16.25" style="2" customWidth="1"/>
    <col min="1285" max="1285" width="10.625" style="2" customWidth="1"/>
    <col min="1286" max="1286" width="15" style="2" customWidth="1"/>
    <col min="1287" max="1287" width="5.625" style="2" customWidth="1"/>
    <col min="1288" max="1288" width="14.875" style="2" customWidth="1"/>
    <col min="1289" max="1289" width="5" style="2" customWidth="1"/>
    <col min="1290" max="1290" width="8.125" style="2" customWidth="1"/>
    <col min="1291" max="1291" width="6.875" style="2" customWidth="1"/>
    <col min="1292" max="1292" width="2.875" style="2" bestFit="1" customWidth="1"/>
    <col min="1293" max="1293" width="7.375" style="2" bestFit="1" customWidth="1"/>
    <col min="1294" max="1294" width="10.625" style="2" bestFit="1" customWidth="1"/>
    <col min="1295" max="1295" width="10.375" style="2" bestFit="1" customWidth="1"/>
    <col min="1296" max="1296" width="28.375" style="2" customWidth="1"/>
    <col min="1297" max="1297" width="23.25" style="2" customWidth="1"/>
    <col min="1298" max="1298" width="9.625" style="2" customWidth="1"/>
    <col min="1299" max="1299" width="12" style="2" customWidth="1"/>
    <col min="1300" max="1300" width="0.125" style="2" customWidth="1"/>
    <col min="1301" max="1301" width="0.375" style="2" customWidth="1"/>
    <col min="1302" max="1302" width="6.375" style="2" customWidth="1"/>
    <col min="1303" max="1303" width="7.125" style="2" customWidth="1"/>
    <col min="1304" max="1304" width="7" style="2" customWidth="1"/>
    <col min="1305" max="1305" width="7.125" style="2" customWidth="1"/>
    <col min="1306" max="1306" width="7.25" style="2" customWidth="1"/>
    <col min="1307" max="1536" width="39.375" style="2"/>
    <col min="1537" max="1537" width="5.625" style="2" customWidth="1"/>
    <col min="1538" max="1540" width="16.25" style="2" customWidth="1"/>
    <col min="1541" max="1541" width="10.625" style="2" customWidth="1"/>
    <col min="1542" max="1542" width="15" style="2" customWidth="1"/>
    <col min="1543" max="1543" width="5.625" style="2" customWidth="1"/>
    <col min="1544" max="1544" width="14.875" style="2" customWidth="1"/>
    <col min="1545" max="1545" width="5" style="2" customWidth="1"/>
    <col min="1546" max="1546" width="8.125" style="2" customWidth="1"/>
    <col min="1547" max="1547" width="6.875" style="2" customWidth="1"/>
    <col min="1548" max="1548" width="2.875" style="2" bestFit="1" customWidth="1"/>
    <col min="1549" max="1549" width="7.375" style="2" bestFit="1" customWidth="1"/>
    <col min="1550" max="1550" width="10.625" style="2" bestFit="1" customWidth="1"/>
    <col min="1551" max="1551" width="10.375" style="2" bestFit="1" customWidth="1"/>
    <col min="1552" max="1552" width="28.375" style="2" customWidth="1"/>
    <col min="1553" max="1553" width="23.25" style="2" customWidth="1"/>
    <col min="1554" max="1554" width="9.625" style="2" customWidth="1"/>
    <col min="1555" max="1555" width="12" style="2" customWidth="1"/>
    <col min="1556" max="1556" width="0.125" style="2" customWidth="1"/>
    <col min="1557" max="1557" width="0.375" style="2" customWidth="1"/>
    <col min="1558" max="1558" width="6.375" style="2" customWidth="1"/>
    <col min="1559" max="1559" width="7.125" style="2" customWidth="1"/>
    <col min="1560" max="1560" width="7" style="2" customWidth="1"/>
    <col min="1561" max="1561" width="7.125" style="2" customWidth="1"/>
    <col min="1562" max="1562" width="7.25" style="2" customWidth="1"/>
    <col min="1563" max="1792" width="39.375" style="2"/>
    <col min="1793" max="1793" width="5.625" style="2" customWidth="1"/>
    <col min="1794" max="1796" width="16.25" style="2" customWidth="1"/>
    <col min="1797" max="1797" width="10.625" style="2" customWidth="1"/>
    <col min="1798" max="1798" width="15" style="2" customWidth="1"/>
    <col min="1799" max="1799" width="5.625" style="2" customWidth="1"/>
    <col min="1800" max="1800" width="14.875" style="2" customWidth="1"/>
    <col min="1801" max="1801" width="5" style="2" customWidth="1"/>
    <col min="1802" max="1802" width="8.125" style="2" customWidth="1"/>
    <col min="1803" max="1803" width="6.875" style="2" customWidth="1"/>
    <col min="1804" max="1804" width="2.875" style="2" bestFit="1" customWidth="1"/>
    <col min="1805" max="1805" width="7.375" style="2" bestFit="1" customWidth="1"/>
    <col min="1806" max="1806" width="10.625" style="2" bestFit="1" customWidth="1"/>
    <col min="1807" max="1807" width="10.375" style="2" bestFit="1" customWidth="1"/>
    <col min="1808" max="1808" width="28.375" style="2" customWidth="1"/>
    <col min="1809" max="1809" width="23.25" style="2" customWidth="1"/>
    <col min="1810" max="1810" width="9.625" style="2" customWidth="1"/>
    <col min="1811" max="1811" width="12" style="2" customWidth="1"/>
    <col min="1812" max="1812" width="0.125" style="2" customWidth="1"/>
    <col min="1813" max="1813" width="0.375" style="2" customWidth="1"/>
    <col min="1814" max="1814" width="6.375" style="2" customWidth="1"/>
    <col min="1815" max="1815" width="7.125" style="2" customWidth="1"/>
    <col min="1816" max="1816" width="7" style="2" customWidth="1"/>
    <col min="1817" max="1817" width="7.125" style="2" customWidth="1"/>
    <col min="1818" max="1818" width="7.25" style="2" customWidth="1"/>
    <col min="1819" max="2048" width="39.375" style="2"/>
    <col min="2049" max="2049" width="5.625" style="2" customWidth="1"/>
    <col min="2050" max="2052" width="16.25" style="2" customWidth="1"/>
    <col min="2053" max="2053" width="10.625" style="2" customWidth="1"/>
    <col min="2054" max="2054" width="15" style="2" customWidth="1"/>
    <col min="2055" max="2055" width="5.625" style="2" customWidth="1"/>
    <col min="2056" max="2056" width="14.875" style="2" customWidth="1"/>
    <col min="2057" max="2057" width="5" style="2" customWidth="1"/>
    <col min="2058" max="2058" width="8.125" style="2" customWidth="1"/>
    <col min="2059" max="2059" width="6.875" style="2" customWidth="1"/>
    <col min="2060" max="2060" width="2.875" style="2" bestFit="1" customWidth="1"/>
    <col min="2061" max="2061" width="7.375" style="2" bestFit="1" customWidth="1"/>
    <col min="2062" max="2062" width="10.625" style="2" bestFit="1" customWidth="1"/>
    <col min="2063" max="2063" width="10.375" style="2" bestFit="1" customWidth="1"/>
    <col min="2064" max="2064" width="28.375" style="2" customWidth="1"/>
    <col min="2065" max="2065" width="23.25" style="2" customWidth="1"/>
    <col min="2066" max="2066" width="9.625" style="2" customWidth="1"/>
    <col min="2067" max="2067" width="12" style="2" customWidth="1"/>
    <col min="2068" max="2068" width="0.125" style="2" customWidth="1"/>
    <col min="2069" max="2069" width="0.375" style="2" customWidth="1"/>
    <col min="2070" max="2070" width="6.375" style="2" customWidth="1"/>
    <col min="2071" max="2071" width="7.125" style="2" customWidth="1"/>
    <col min="2072" max="2072" width="7" style="2" customWidth="1"/>
    <col min="2073" max="2073" width="7.125" style="2" customWidth="1"/>
    <col min="2074" max="2074" width="7.25" style="2" customWidth="1"/>
    <col min="2075" max="2304" width="39.375" style="2"/>
    <col min="2305" max="2305" width="5.625" style="2" customWidth="1"/>
    <col min="2306" max="2308" width="16.25" style="2" customWidth="1"/>
    <col min="2309" max="2309" width="10.625" style="2" customWidth="1"/>
    <col min="2310" max="2310" width="15" style="2" customWidth="1"/>
    <col min="2311" max="2311" width="5.625" style="2" customWidth="1"/>
    <col min="2312" max="2312" width="14.875" style="2" customWidth="1"/>
    <col min="2313" max="2313" width="5" style="2" customWidth="1"/>
    <col min="2314" max="2314" width="8.125" style="2" customWidth="1"/>
    <col min="2315" max="2315" width="6.875" style="2" customWidth="1"/>
    <col min="2316" max="2316" width="2.875" style="2" bestFit="1" customWidth="1"/>
    <col min="2317" max="2317" width="7.375" style="2" bestFit="1" customWidth="1"/>
    <col min="2318" max="2318" width="10.625" style="2" bestFit="1" customWidth="1"/>
    <col min="2319" max="2319" width="10.375" style="2" bestFit="1" customWidth="1"/>
    <col min="2320" max="2320" width="28.375" style="2" customWidth="1"/>
    <col min="2321" max="2321" width="23.25" style="2" customWidth="1"/>
    <col min="2322" max="2322" width="9.625" style="2" customWidth="1"/>
    <col min="2323" max="2323" width="12" style="2" customWidth="1"/>
    <col min="2324" max="2324" width="0.125" style="2" customWidth="1"/>
    <col min="2325" max="2325" width="0.375" style="2" customWidth="1"/>
    <col min="2326" max="2326" width="6.375" style="2" customWidth="1"/>
    <col min="2327" max="2327" width="7.125" style="2" customWidth="1"/>
    <col min="2328" max="2328" width="7" style="2" customWidth="1"/>
    <col min="2329" max="2329" width="7.125" style="2" customWidth="1"/>
    <col min="2330" max="2330" width="7.25" style="2" customWidth="1"/>
    <col min="2331" max="2560" width="39.375" style="2"/>
    <col min="2561" max="2561" width="5.625" style="2" customWidth="1"/>
    <col min="2562" max="2564" width="16.25" style="2" customWidth="1"/>
    <col min="2565" max="2565" width="10.625" style="2" customWidth="1"/>
    <col min="2566" max="2566" width="15" style="2" customWidth="1"/>
    <col min="2567" max="2567" width="5.625" style="2" customWidth="1"/>
    <col min="2568" max="2568" width="14.875" style="2" customWidth="1"/>
    <col min="2569" max="2569" width="5" style="2" customWidth="1"/>
    <col min="2570" max="2570" width="8.125" style="2" customWidth="1"/>
    <col min="2571" max="2571" width="6.875" style="2" customWidth="1"/>
    <col min="2572" max="2572" width="2.875" style="2" bestFit="1" customWidth="1"/>
    <col min="2573" max="2573" width="7.375" style="2" bestFit="1" customWidth="1"/>
    <col min="2574" max="2574" width="10.625" style="2" bestFit="1" customWidth="1"/>
    <col min="2575" max="2575" width="10.375" style="2" bestFit="1" customWidth="1"/>
    <col min="2576" max="2576" width="28.375" style="2" customWidth="1"/>
    <col min="2577" max="2577" width="23.25" style="2" customWidth="1"/>
    <col min="2578" max="2578" width="9.625" style="2" customWidth="1"/>
    <col min="2579" max="2579" width="12" style="2" customWidth="1"/>
    <col min="2580" max="2580" width="0.125" style="2" customWidth="1"/>
    <col min="2581" max="2581" width="0.375" style="2" customWidth="1"/>
    <col min="2582" max="2582" width="6.375" style="2" customWidth="1"/>
    <col min="2583" max="2583" width="7.125" style="2" customWidth="1"/>
    <col min="2584" max="2584" width="7" style="2" customWidth="1"/>
    <col min="2585" max="2585" width="7.125" style="2" customWidth="1"/>
    <col min="2586" max="2586" width="7.25" style="2" customWidth="1"/>
    <col min="2587" max="2816" width="39.375" style="2"/>
    <col min="2817" max="2817" width="5.625" style="2" customWidth="1"/>
    <col min="2818" max="2820" width="16.25" style="2" customWidth="1"/>
    <col min="2821" max="2821" width="10.625" style="2" customWidth="1"/>
    <col min="2822" max="2822" width="15" style="2" customWidth="1"/>
    <col min="2823" max="2823" width="5.625" style="2" customWidth="1"/>
    <col min="2824" max="2824" width="14.875" style="2" customWidth="1"/>
    <col min="2825" max="2825" width="5" style="2" customWidth="1"/>
    <col min="2826" max="2826" width="8.125" style="2" customWidth="1"/>
    <col min="2827" max="2827" width="6.875" style="2" customWidth="1"/>
    <col min="2828" max="2828" width="2.875" style="2" bestFit="1" customWidth="1"/>
    <col min="2829" max="2829" width="7.375" style="2" bestFit="1" customWidth="1"/>
    <col min="2830" max="2830" width="10.625" style="2" bestFit="1" customWidth="1"/>
    <col min="2831" max="2831" width="10.375" style="2" bestFit="1" customWidth="1"/>
    <col min="2832" max="2832" width="28.375" style="2" customWidth="1"/>
    <col min="2833" max="2833" width="23.25" style="2" customWidth="1"/>
    <col min="2834" max="2834" width="9.625" style="2" customWidth="1"/>
    <col min="2835" max="2835" width="12" style="2" customWidth="1"/>
    <col min="2836" max="2836" width="0.125" style="2" customWidth="1"/>
    <col min="2837" max="2837" width="0.375" style="2" customWidth="1"/>
    <col min="2838" max="2838" width="6.375" style="2" customWidth="1"/>
    <col min="2839" max="2839" width="7.125" style="2" customWidth="1"/>
    <col min="2840" max="2840" width="7" style="2" customWidth="1"/>
    <col min="2841" max="2841" width="7.125" style="2" customWidth="1"/>
    <col min="2842" max="2842" width="7.25" style="2" customWidth="1"/>
    <col min="2843" max="3072" width="39.375" style="2"/>
    <col min="3073" max="3073" width="5.625" style="2" customWidth="1"/>
    <col min="3074" max="3076" width="16.25" style="2" customWidth="1"/>
    <col min="3077" max="3077" width="10.625" style="2" customWidth="1"/>
    <col min="3078" max="3078" width="15" style="2" customWidth="1"/>
    <col min="3079" max="3079" width="5.625" style="2" customWidth="1"/>
    <col min="3080" max="3080" width="14.875" style="2" customWidth="1"/>
    <col min="3081" max="3081" width="5" style="2" customWidth="1"/>
    <col min="3082" max="3082" width="8.125" style="2" customWidth="1"/>
    <col min="3083" max="3083" width="6.875" style="2" customWidth="1"/>
    <col min="3084" max="3084" width="2.875" style="2" bestFit="1" customWidth="1"/>
    <col min="3085" max="3085" width="7.375" style="2" bestFit="1" customWidth="1"/>
    <col min="3086" max="3086" width="10.625" style="2" bestFit="1" customWidth="1"/>
    <col min="3087" max="3087" width="10.375" style="2" bestFit="1" customWidth="1"/>
    <col min="3088" max="3088" width="28.375" style="2" customWidth="1"/>
    <col min="3089" max="3089" width="23.25" style="2" customWidth="1"/>
    <col min="3090" max="3090" width="9.625" style="2" customWidth="1"/>
    <col min="3091" max="3091" width="12" style="2" customWidth="1"/>
    <col min="3092" max="3092" width="0.125" style="2" customWidth="1"/>
    <col min="3093" max="3093" width="0.375" style="2" customWidth="1"/>
    <col min="3094" max="3094" width="6.375" style="2" customWidth="1"/>
    <col min="3095" max="3095" width="7.125" style="2" customWidth="1"/>
    <col min="3096" max="3096" width="7" style="2" customWidth="1"/>
    <col min="3097" max="3097" width="7.125" style="2" customWidth="1"/>
    <col min="3098" max="3098" width="7.25" style="2" customWidth="1"/>
    <col min="3099" max="3328" width="39.375" style="2"/>
    <col min="3329" max="3329" width="5.625" style="2" customWidth="1"/>
    <col min="3330" max="3332" width="16.25" style="2" customWidth="1"/>
    <col min="3333" max="3333" width="10.625" style="2" customWidth="1"/>
    <col min="3334" max="3334" width="15" style="2" customWidth="1"/>
    <col min="3335" max="3335" width="5.625" style="2" customWidth="1"/>
    <col min="3336" max="3336" width="14.875" style="2" customWidth="1"/>
    <col min="3337" max="3337" width="5" style="2" customWidth="1"/>
    <col min="3338" max="3338" width="8.125" style="2" customWidth="1"/>
    <col min="3339" max="3339" width="6.875" style="2" customWidth="1"/>
    <col min="3340" max="3340" width="2.875" style="2" bestFit="1" customWidth="1"/>
    <col min="3341" max="3341" width="7.375" style="2" bestFit="1" customWidth="1"/>
    <col min="3342" max="3342" width="10.625" style="2" bestFit="1" customWidth="1"/>
    <col min="3343" max="3343" width="10.375" style="2" bestFit="1" customWidth="1"/>
    <col min="3344" max="3344" width="28.375" style="2" customWidth="1"/>
    <col min="3345" max="3345" width="23.25" style="2" customWidth="1"/>
    <col min="3346" max="3346" width="9.625" style="2" customWidth="1"/>
    <col min="3347" max="3347" width="12" style="2" customWidth="1"/>
    <col min="3348" max="3348" width="0.125" style="2" customWidth="1"/>
    <col min="3349" max="3349" width="0.375" style="2" customWidth="1"/>
    <col min="3350" max="3350" width="6.375" style="2" customWidth="1"/>
    <col min="3351" max="3351" width="7.125" style="2" customWidth="1"/>
    <col min="3352" max="3352" width="7" style="2" customWidth="1"/>
    <col min="3353" max="3353" width="7.125" style="2" customWidth="1"/>
    <col min="3354" max="3354" width="7.25" style="2" customWidth="1"/>
    <col min="3355" max="3584" width="39.375" style="2"/>
    <col min="3585" max="3585" width="5.625" style="2" customWidth="1"/>
    <col min="3586" max="3588" width="16.25" style="2" customWidth="1"/>
    <col min="3589" max="3589" width="10.625" style="2" customWidth="1"/>
    <col min="3590" max="3590" width="15" style="2" customWidth="1"/>
    <col min="3591" max="3591" width="5.625" style="2" customWidth="1"/>
    <col min="3592" max="3592" width="14.875" style="2" customWidth="1"/>
    <col min="3593" max="3593" width="5" style="2" customWidth="1"/>
    <col min="3594" max="3594" width="8.125" style="2" customWidth="1"/>
    <col min="3595" max="3595" width="6.875" style="2" customWidth="1"/>
    <col min="3596" max="3596" width="2.875" style="2" bestFit="1" customWidth="1"/>
    <col min="3597" max="3597" width="7.375" style="2" bestFit="1" customWidth="1"/>
    <col min="3598" max="3598" width="10.625" style="2" bestFit="1" customWidth="1"/>
    <col min="3599" max="3599" width="10.375" style="2" bestFit="1" customWidth="1"/>
    <col min="3600" max="3600" width="28.375" style="2" customWidth="1"/>
    <col min="3601" max="3601" width="23.25" style="2" customWidth="1"/>
    <col min="3602" max="3602" width="9.625" style="2" customWidth="1"/>
    <col min="3603" max="3603" width="12" style="2" customWidth="1"/>
    <col min="3604" max="3604" width="0.125" style="2" customWidth="1"/>
    <col min="3605" max="3605" width="0.375" style="2" customWidth="1"/>
    <col min="3606" max="3606" width="6.375" style="2" customWidth="1"/>
    <col min="3607" max="3607" width="7.125" style="2" customWidth="1"/>
    <col min="3608" max="3608" width="7" style="2" customWidth="1"/>
    <col min="3609" max="3609" width="7.125" style="2" customWidth="1"/>
    <col min="3610" max="3610" width="7.25" style="2" customWidth="1"/>
    <col min="3611" max="3840" width="39.375" style="2"/>
    <col min="3841" max="3841" width="5.625" style="2" customWidth="1"/>
    <col min="3842" max="3844" width="16.25" style="2" customWidth="1"/>
    <col min="3845" max="3845" width="10.625" style="2" customWidth="1"/>
    <col min="3846" max="3846" width="15" style="2" customWidth="1"/>
    <col min="3847" max="3847" width="5.625" style="2" customWidth="1"/>
    <col min="3848" max="3848" width="14.875" style="2" customWidth="1"/>
    <col min="3849" max="3849" width="5" style="2" customWidth="1"/>
    <col min="3850" max="3850" width="8.125" style="2" customWidth="1"/>
    <col min="3851" max="3851" width="6.875" style="2" customWidth="1"/>
    <col min="3852" max="3852" width="2.875" style="2" bestFit="1" customWidth="1"/>
    <col min="3853" max="3853" width="7.375" style="2" bestFit="1" customWidth="1"/>
    <col min="3854" max="3854" width="10.625" style="2" bestFit="1" customWidth="1"/>
    <col min="3855" max="3855" width="10.375" style="2" bestFit="1" customWidth="1"/>
    <col min="3856" max="3856" width="28.375" style="2" customWidth="1"/>
    <col min="3857" max="3857" width="23.25" style="2" customWidth="1"/>
    <col min="3858" max="3858" width="9.625" style="2" customWidth="1"/>
    <col min="3859" max="3859" width="12" style="2" customWidth="1"/>
    <col min="3860" max="3860" width="0.125" style="2" customWidth="1"/>
    <col min="3861" max="3861" width="0.375" style="2" customWidth="1"/>
    <col min="3862" max="3862" width="6.375" style="2" customWidth="1"/>
    <col min="3863" max="3863" width="7.125" style="2" customWidth="1"/>
    <col min="3864" max="3864" width="7" style="2" customWidth="1"/>
    <col min="3865" max="3865" width="7.125" style="2" customWidth="1"/>
    <col min="3866" max="3866" width="7.25" style="2" customWidth="1"/>
    <col min="3867" max="4096" width="39.375" style="2"/>
    <col min="4097" max="4097" width="5.625" style="2" customWidth="1"/>
    <col min="4098" max="4100" width="16.25" style="2" customWidth="1"/>
    <col min="4101" max="4101" width="10.625" style="2" customWidth="1"/>
    <col min="4102" max="4102" width="15" style="2" customWidth="1"/>
    <col min="4103" max="4103" width="5.625" style="2" customWidth="1"/>
    <col min="4104" max="4104" width="14.875" style="2" customWidth="1"/>
    <col min="4105" max="4105" width="5" style="2" customWidth="1"/>
    <col min="4106" max="4106" width="8.125" style="2" customWidth="1"/>
    <col min="4107" max="4107" width="6.875" style="2" customWidth="1"/>
    <col min="4108" max="4108" width="2.875" style="2" bestFit="1" customWidth="1"/>
    <col min="4109" max="4109" width="7.375" style="2" bestFit="1" customWidth="1"/>
    <col min="4110" max="4110" width="10.625" style="2" bestFit="1" customWidth="1"/>
    <col min="4111" max="4111" width="10.375" style="2" bestFit="1" customWidth="1"/>
    <col min="4112" max="4112" width="28.375" style="2" customWidth="1"/>
    <col min="4113" max="4113" width="23.25" style="2" customWidth="1"/>
    <col min="4114" max="4114" width="9.625" style="2" customWidth="1"/>
    <col min="4115" max="4115" width="12" style="2" customWidth="1"/>
    <col min="4116" max="4116" width="0.125" style="2" customWidth="1"/>
    <col min="4117" max="4117" width="0.375" style="2" customWidth="1"/>
    <col min="4118" max="4118" width="6.375" style="2" customWidth="1"/>
    <col min="4119" max="4119" width="7.125" style="2" customWidth="1"/>
    <col min="4120" max="4120" width="7" style="2" customWidth="1"/>
    <col min="4121" max="4121" width="7.125" style="2" customWidth="1"/>
    <col min="4122" max="4122" width="7.25" style="2" customWidth="1"/>
    <col min="4123" max="4352" width="39.375" style="2"/>
    <col min="4353" max="4353" width="5.625" style="2" customWidth="1"/>
    <col min="4354" max="4356" width="16.25" style="2" customWidth="1"/>
    <col min="4357" max="4357" width="10.625" style="2" customWidth="1"/>
    <col min="4358" max="4358" width="15" style="2" customWidth="1"/>
    <col min="4359" max="4359" width="5.625" style="2" customWidth="1"/>
    <col min="4360" max="4360" width="14.875" style="2" customWidth="1"/>
    <col min="4361" max="4361" width="5" style="2" customWidth="1"/>
    <col min="4362" max="4362" width="8.125" style="2" customWidth="1"/>
    <col min="4363" max="4363" width="6.875" style="2" customWidth="1"/>
    <col min="4364" max="4364" width="2.875" style="2" bestFit="1" customWidth="1"/>
    <col min="4365" max="4365" width="7.375" style="2" bestFit="1" customWidth="1"/>
    <col min="4366" max="4366" width="10.625" style="2" bestFit="1" customWidth="1"/>
    <col min="4367" max="4367" width="10.375" style="2" bestFit="1" customWidth="1"/>
    <col min="4368" max="4368" width="28.375" style="2" customWidth="1"/>
    <col min="4369" max="4369" width="23.25" style="2" customWidth="1"/>
    <col min="4370" max="4370" width="9.625" style="2" customWidth="1"/>
    <col min="4371" max="4371" width="12" style="2" customWidth="1"/>
    <col min="4372" max="4372" width="0.125" style="2" customWidth="1"/>
    <col min="4373" max="4373" width="0.375" style="2" customWidth="1"/>
    <col min="4374" max="4374" width="6.375" style="2" customWidth="1"/>
    <col min="4375" max="4375" width="7.125" style="2" customWidth="1"/>
    <col min="4376" max="4376" width="7" style="2" customWidth="1"/>
    <col min="4377" max="4377" width="7.125" style="2" customWidth="1"/>
    <col min="4378" max="4378" width="7.25" style="2" customWidth="1"/>
    <col min="4379" max="4608" width="39.375" style="2"/>
    <col min="4609" max="4609" width="5.625" style="2" customWidth="1"/>
    <col min="4610" max="4612" width="16.25" style="2" customWidth="1"/>
    <col min="4613" max="4613" width="10.625" style="2" customWidth="1"/>
    <col min="4614" max="4614" width="15" style="2" customWidth="1"/>
    <col min="4615" max="4615" width="5.625" style="2" customWidth="1"/>
    <col min="4616" max="4616" width="14.875" style="2" customWidth="1"/>
    <col min="4617" max="4617" width="5" style="2" customWidth="1"/>
    <col min="4618" max="4618" width="8.125" style="2" customWidth="1"/>
    <col min="4619" max="4619" width="6.875" style="2" customWidth="1"/>
    <col min="4620" max="4620" width="2.875" style="2" bestFit="1" customWidth="1"/>
    <col min="4621" max="4621" width="7.375" style="2" bestFit="1" customWidth="1"/>
    <col min="4622" max="4622" width="10.625" style="2" bestFit="1" customWidth="1"/>
    <col min="4623" max="4623" width="10.375" style="2" bestFit="1" customWidth="1"/>
    <col min="4624" max="4624" width="28.375" style="2" customWidth="1"/>
    <col min="4625" max="4625" width="23.25" style="2" customWidth="1"/>
    <col min="4626" max="4626" width="9.625" style="2" customWidth="1"/>
    <col min="4627" max="4627" width="12" style="2" customWidth="1"/>
    <col min="4628" max="4628" width="0.125" style="2" customWidth="1"/>
    <col min="4629" max="4629" width="0.375" style="2" customWidth="1"/>
    <col min="4630" max="4630" width="6.375" style="2" customWidth="1"/>
    <col min="4631" max="4631" width="7.125" style="2" customWidth="1"/>
    <col min="4632" max="4632" width="7" style="2" customWidth="1"/>
    <col min="4633" max="4633" width="7.125" style="2" customWidth="1"/>
    <col min="4634" max="4634" width="7.25" style="2" customWidth="1"/>
    <col min="4635" max="4864" width="39.375" style="2"/>
    <col min="4865" max="4865" width="5.625" style="2" customWidth="1"/>
    <col min="4866" max="4868" width="16.25" style="2" customWidth="1"/>
    <col min="4869" max="4869" width="10.625" style="2" customWidth="1"/>
    <col min="4870" max="4870" width="15" style="2" customWidth="1"/>
    <col min="4871" max="4871" width="5.625" style="2" customWidth="1"/>
    <col min="4872" max="4872" width="14.875" style="2" customWidth="1"/>
    <col min="4873" max="4873" width="5" style="2" customWidth="1"/>
    <col min="4874" max="4874" width="8.125" style="2" customWidth="1"/>
    <col min="4875" max="4875" width="6.875" style="2" customWidth="1"/>
    <col min="4876" max="4876" width="2.875" style="2" bestFit="1" customWidth="1"/>
    <col min="4877" max="4877" width="7.375" style="2" bestFit="1" customWidth="1"/>
    <col min="4878" max="4878" width="10.625" style="2" bestFit="1" customWidth="1"/>
    <col min="4879" max="4879" width="10.375" style="2" bestFit="1" customWidth="1"/>
    <col min="4880" max="4880" width="28.375" style="2" customWidth="1"/>
    <col min="4881" max="4881" width="23.25" style="2" customWidth="1"/>
    <col min="4882" max="4882" width="9.625" style="2" customWidth="1"/>
    <col min="4883" max="4883" width="12" style="2" customWidth="1"/>
    <col min="4884" max="4884" width="0.125" style="2" customWidth="1"/>
    <col min="4885" max="4885" width="0.375" style="2" customWidth="1"/>
    <col min="4886" max="4886" width="6.375" style="2" customWidth="1"/>
    <col min="4887" max="4887" width="7.125" style="2" customWidth="1"/>
    <col min="4888" max="4888" width="7" style="2" customWidth="1"/>
    <col min="4889" max="4889" width="7.125" style="2" customWidth="1"/>
    <col min="4890" max="4890" width="7.25" style="2" customWidth="1"/>
    <col min="4891" max="5120" width="39.375" style="2"/>
    <col min="5121" max="5121" width="5.625" style="2" customWidth="1"/>
    <col min="5122" max="5124" width="16.25" style="2" customWidth="1"/>
    <col min="5125" max="5125" width="10.625" style="2" customWidth="1"/>
    <col min="5126" max="5126" width="15" style="2" customWidth="1"/>
    <col min="5127" max="5127" width="5.625" style="2" customWidth="1"/>
    <col min="5128" max="5128" width="14.875" style="2" customWidth="1"/>
    <col min="5129" max="5129" width="5" style="2" customWidth="1"/>
    <col min="5130" max="5130" width="8.125" style="2" customWidth="1"/>
    <col min="5131" max="5131" width="6.875" style="2" customWidth="1"/>
    <col min="5132" max="5132" width="2.875" style="2" bestFit="1" customWidth="1"/>
    <col min="5133" max="5133" width="7.375" style="2" bestFit="1" customWidth="1"/>
    <col min="5134" max="5134" width="10.625" style="2" bestFit="1" customWidth="1"/>
    <col min="5135" max="5135" width="10.375" style="2" bestFit="1" customWidth="1"/>
    <col min="5136" max="5136" width="28.375" style="2" customWidth="1"/>
    <col min="5137" max="5137" width="23.25" style="2" customWidth="1"/>
    <col min="5138" max="5138" width="9.625" style="2" customWidth="1"/>
    <col min="5139" max="5139" width="12" style="2" customWidth="1"/>
    <col min="5140" max="5140" width="0.125" style="2" customWidth="1"/>
    <col min="5141" max="5141" width="0.375" style="2" customWidth="1"/>
    <col min="5142" max="5142" width="6.375" style="2" customWidth="1"/>
    <col min="5143" max="5143" width="7.125" style="2" customWidth="1"/>
    <col min="5144" max="5144" width="7" style="2" customWidth="1"/>
    <col min="5145" max="5145" width="7.125" style="2" customWidth="1"/>
    <col min="5146" max="5146" width="7.25" style="2" customWidth="1"/>
    <col min="5147" max="5376" width="39.375" style="2"/>
    <col min="5377" max="5377" width="5.625" style="2" customWidth="1"/>
    <col min="5378" max="5380" width="16.25" style="2" customWidth="1"/>
    <col min="5381" max="5381" width="10.625" style="2" customWidth="1"/>
    <col min="5382" max="5382" width="15" style="2" customWidth="1"/>
    <col min="5383" max="5383" width="5.625" style="2" customWidth="1"/>
    <col min="5384" max="5384" width="14.875" style="2" customWidth="1"/>
    <col min="5385" max="5385" width="5" style="2" customWidth="1"/>
    <col min="5386" max="5386" width="8.125" style="2" customWidth="1"/>
    <col min="5387" max="5387" width="6.875" style="2" customWidth="1"/>
    <col min="5388" max="5388" width="2.875" style="2" bestFit="1" customWidth="1"/>
    <col min="5389" max="5389" width="7.375" style="2" bestFit="1" customWidth="1"/>
    <col min="5390" max="5390" width="10.625" style="2" bestFit="1" customWidth="1"/>
    <col min="5391" max="5391" width="10.375" style="2" bestFit="1" customWidth="1"/>
    <col min="5392" max="5392" width="28.375" style="2" customWidth="1"/>
    <col min="5393" max="5393" width="23.25" style="2" customWidth="1"/>
    <col min="5394" max="5394" width="9.625" style="2" customWidth="1"/>
    <col min="5395" max="5395" width="12" style="2" customWidth="1"/>
    <col min="5396" max="5396" width="0.125" style="2" customWidth="1"/>
    <col min="5397" max="5397" width="0.375" style="2" customWidth="1"/>
    <col min="5398" max="5398" width="6.375" style="2" customWidth="1"/>
    <col min="5399" max="5399" width="7.125" style="2" customWidth="1"/>
    <col min="5400" max="5400" width="7" style="2" customWidth="1"/>
    <col min="5401" max="5401" width="7.125" style="2" customWidth="1"/>
    <col min="5402" max="5402" width="7.25" style="2" customWidth="1"/>
    <col min="5403" max="5632" width="39.375" style="2"/>
    <col min="5633" max="5633" width="5.625" style="2" customWidth="1"/>
    <col min="5634" max="5636" width="16.25" style="2" customWidth="1"/>
    <col min="5637" max="5637" width="10.625" style="2" customWidth="1"/>
    <col min="5638" max="5638" width="15" style="2" customWidth="1"/>
    <col min="5639" max="5639" width="5.625" style="2" customWidth="1"/>
    <col min="5640" max="5640" width="14.875" style="2" customWidth="1"/>
    <col min="5641" max="5641" width="5" style="2" customWidth="1"/>
    <col min="5642" max="5642" width="8.125" style="2" customWidth="1"/>
    <col min="5643" max="5643" width="6.875" style="2" customWidth="1"/>
    <col min="5644" max="5644" width="2.875" style="2" bestFit="1" customWidth="1"/>
    <col min="5645" max="5645" width="7.375" style="2" bestFit="1" customWidth="1"/>
    <col min="5646" max="5646" width="10.625" style="2" bestFit="1" customWidth="1"/>
    <col min="5647" max="5647" width="10.375" style="2" bestFit="1" customWidth="1"/>
    <col min="5648" max="5648" width="28.375" style="2" customWidth="1"/>
    <col min="5649" max="5649" width="23.25" style="2" customWidth="1"/>
    <col min="5650" max="5650" width="9.625" style="2" customWidth="1"/>
    <col min="5651" max="5651" width="12" style="2" customWidth="1"/>
    <col min="5652" max="5652" width="0.125" style="2" customWidth="1"/>
    <col min="5653" max="5653" width="0.375" style="2" customWidth="1"/>
    <col min="5654" max="5654" width="6.375" style="2" customWidth="1"/>
    <col min="5655" max="5655" width="7.125" style="2" customWidth="1"/>
    <col min="5656" max="5656" width="7" style="2" customWidth="1"/>
    <col min="5657" max="5657" width="7.125" style="2" customWidth="1"/>
    <col min="5658" max="5658" width="7.25" style="2" customWidth="1"/>
    <col min="5659" max="5888" width="39.375" style="2"/>
    <col min="5889" max="5889" width="5.625" style="2" customWidth="1"/>
    <col min="5890" max="5892" width="16.25" style="2" customWidth="1"/>
    <col min="5893" max="5893" width="10.625" style="2" customWidth="1"/>
    <col min="5894" max="5894" width="15" style="2" customWidth="1"/>
    <col min="5895" max="5895" width="5.625" style="2" customWidth="1"/>
    <col min="5896" max="5896" width="14.875" style="2" customWidth="1"/>
    <col min="5897" max="5897" width="5" style="2" customWidth="1"/>
    <col min="5898" max="5898" width="8.125" style="2" customWidth="1"/>
    <col min="5899" max="5899" width="6.875" style="2" customWidth="1"/>
    <col min="5900" max="5900" width="2.875" style="2" bestFit="1" customWidth="1"/>
    <col min="5901" max="5901" width="7.375" style="2" bestFit="1" customWidth="1"/>
    <col min="5902" max="5902" width="10.625" style="2" bestFit="1" customWidth="1"/>
    <col min="5903" max="5903" width="10.375" style="2" bestFit="1" customWidth="1"/>
    <col min="5904" max="5904" width="28.375" style="2" customWidth="1"/>
    <col min="5905" max="5905" width="23.25" style="2" customWidth="1"/>
    <col min="5906" max="5906" width="9.625" style="2" customWidth="1"/>
    <col min="5907" max="5907" width="12" style="2" customWidth="1"/>
    <col min="5908" max="5908" width="0.125" style="2" customWidth="1"/>
    <col min="5909" max="5909" width="0.375" style="2" customWidth="1"/>
    <col min="5910" max="5910" width="6.375" style="2" customWidth="1"/>
    <col min="5911" max="5911" width="7.125" style="2" customWidth="1"/>
    <col min="5912" max="5912" width="7" style="2" customWidth="1"/>
    <col min="5913" max="5913" width="7.125" style="2" customWidth="1"/>
    <col min="5914" max="5914" width="7.25" style="2" customWidth="1"/>
    <col min="5915" max="6144" width="39.375" style="2"/>
    <col min="6145" max="6145" width="5.625" style="2" customWidth="1"/>
    <col min="6146" max="6148" width="16.25" style="2" customWidth="1"/>
    <col min="6149" max="6149" width="10.625" style="2" customWidth="1"/>
    <col min="6150" max="6150" width="15" style="2" customWidth="1"/>
    <col min="6151" max="6151" width="5.625" style="2" customWidth="1"/>
    <col min="6152" max="6152" width="14.875" style="2" customWidth="1"/>
    <col min="6153" max="6153" width="5" style="2" customWidth="1"/>
    <col min="6154" max="6154" width="8.125" style="2" customWidth="1"/>
    <col min="6155" max="6155" width="6.875" style="2" customWidth="1"/>
    <col min="6156" max="6156" width="2.875" style="2" bestFit="1" customWidth="1"/>
    <col min="6157" max="6157" width="7.375" style="2" bestFit="1" customWidth="1"/>
    <col min="6158" max="6158" width="10.625" style="2" bestFit="1" customWidth="1"/>
    <col min="6159" max="6159" width="10.375" style="2" bestFit="1" customWidth="1"/>
    <col min="6160" max="6160" width="28.375" style="2" customWidth="1"/>
    <col min="6161" max="6161" width="23.25" style="2" customWidth="1"/>
    <col min="6162" max="6162" width="9.625" style="2" customWidth="1"/>
    <col min="6163" max="6163" width="12" style="2" customWidth="1"/>
    <col min="6164" max="6164" width="0.125" style="2" customWidth="1"/>
    <col min="6165" max="6165" width="0.375" style="2" customWidth="1"/>
    <col min="6166" max="6166" width="6.375" style="2" customWidth="1"/>
    <col min="6167" max="6167" width="7.125" style="2" customWidth="1"/>
    <col min="6168" max="6168" width="7" style="2" customWidth="1"/>
    <col min="6169" max="6169" width="7.125" style="2" customWidth="1"/>
    <col min="6170" max="6170" width="7.25" style="2" customWidth="1"/>
    <col min="6171" max="6400" width="39.375" style="2"/>
    <col min="6401" max="6401" width="5.625" style="2" customWidth="1"/>
    <col min="6402" max="6404" width="16.25" style="2" customWidth="1"/>
    <col min="6405" max="6405" width="10.625" style="2" customWidth="1"/>
    <col min="6406" max="6406" width="15" style="2" customWidth="1"/>
    <col min="6407" max="6407" width="5.625" style="2" customWidth="1"/>
    <col min="6408" max="6408" width="14.875" style="2" customWidth="1"/>
    <col min="6409" max="6409" width="5" style="2" customWidth="1"/>
    <col min="6410" max="6410" width="8.125" style="2" customWidth="1"/>
    <col min="6411" max="6411" width="6.875" style="2" customWidth="1"/>
    <col min="6412" max="6412" width="2.875" style="2" bestFit="1" customWidth="1"/>
    <col min="6413" max="6413" width="7.375" style="2" bestFit="1" customWidth="1"/>
    <col min="6414" max="6414" width="10.625" style="2" bestFit="1" customWidth="1"/>
    <col min="6415" max="6415" width="10.375" style="2" bestFit="1" customWidth="1"/>
    <col min="6416" max="6416" width="28.375" style="2" customWidth="1"/>
    <col min="6417" max="6417" width="23.25" style="2" customWidth="1"/>
    <col min="6418" max="6418" width="9.625" style="2" customWidth="1"/>
    <col min="6419" max="6419" width="12" style="2" customWidth="1"/>
    <col min="6420" max="6420" width="0.125" style="2" customWidth="1"/>
    <col min="6421" max="6421" width="0.375" style="2" customWidth="1"/>
    <col min="6422" max="6422" width="6.375" style="2" customWidth="1"/>
    <col min="6423" max="6423" width="7.125" style="2" customWidth="1"/>
    <col min="6424" max="6424" width="7" style="2" customWidth="1"/>
    <col min="6425" max="6425" width="7.125" style="2" customWidth="1"/>
    <col min="6426" max="6426" width="7.25" style="2" customWidth="1"/>
    <col min="6427" max="6656" width="39.375" style="2"/>
    <col min="6657" max="6657" width="5.625" style="2" customWidth="1"/>
    <col min="6658" max="6660" width="16.25" style="2" customWidth="1"/>
    <col min="6661" max="6661" width="10.625" style="2" customWidth="1"/>
    <col min="6662" max="6662" width="15" style="2" customWidth="1"/>
    <col min="6663" max="6663" width="5.625" style="2" customWidth="1"/>
    <col min="6664" max="6664" width="14.875" style="2" customWidth="1"/>
    <col min="6665" max="6665" width="5" style="2" customWidth="1"/>
    <col min="6666" max="6666" width="8.125" style="2" customWidth="1"/>
    <col min="6667" max="6667" width="6.875" style="2" customWidth="1"/>
    <col min="6668" max="6668" width="2.875" style="2" bestFit="1" customWidth="1"/>
    <col min="6669" max="6669" width="7.375" style="2" bestFit="1" customWidth="1"/>
    <col min="6670" max="6670" width="10.625" style="2" bestFit="1" customWidth="1"/>
    <col min="6671" max="6671" width="10.375" style="2" bestFit="1" customWidth="1"/>
    <col min="6672" max="6672" width="28.375" style="2" customWidth="1"/>
    <col min="6673" max="6673" width="23.25" style="2" customWidth="1"/>
    <col min="6674" max="6674" width="9.625" style="2" customWidth="1"/>
    <col min="6675" max="6675" width="12" style="2" customWidth="1"/>
    <col min="6676" max="6676" width="0.125" style="2" customWidth="1"/>
    <col min="6677" max="6677" width="0.375" style="2" customWidth="1"/>
    <col min="6678" max="6678" width="6.375" style="2" customWidth="1"/>
    <col min="6679" max="6679" width="7.125" style="2" customWidth="1"/>
    <col min="6680" max="6680" width="7" style="2" customWidth="1"/>
    <col min="6681" max="6681" width="7.125" style="2" customWidth="1"/>
    <col min="6682" max="6682" width="7.25" style="2" customWidth="1"/>
    <col min="6683" max="6912" width="39.375" style="2"/>
    <col min="6913" max="6913" width="5.625" style="2" customWidth="1"/>
    <col min="6914" max="6916" width="16.25" style="2" customWidth="1"/>
    <col min="6917" max="6917" width="10.625" style="2" customWidth="1"/>
    <col min="6918" max="6918" width="15" style="2" customWidth="1"/>
    <col min="6919" max="6919" width="5.625" style="2" customWidth="1"/>
    <col min="6920" max="6920" width="14.875" style="2" customWidth="1"/>
    <col min="6921" max="6921" width="5" style="2" customWidth="1"/>
    <col min="6922" max="6922" width="8.125" style="2" customWidth="1"/>
    <col min="6923" max="6923" width="6.875" style="2" customWidth="1"/>
    <col min="6924" max="6924" width="2.875" style="2" bestFit="1" customWidth="1"/>
    <col min="6925" max="6925" width="7.375" style="2" bestFit="1" customWidth="1"/>
    <col min="6926" max="6926" width="10.625" style="2" bestFit="1" customWidth="1"/>
    <col min="6927" max="6927" width="10.375" style="2" bestFit="1" customWidth="1"/>
    <col min="6928" max="6928" width="28.375" style="2" customWidth="1"/>
    <col min="6929" max="6929" width="23.25" style="2" customWidth="1"/>
    <col min="6930" max="6930" width="9.625" style="2" customWidth="1"/>
    <col min="6931" max="6931" width="12" style="2" customWidth="1"/>
    <col min="6932" max="6932" width="0.125" style="2" customWidth="1"/>
    <col min="6933" max="6933" width="0.375" style="2" customWidth="1"/>
    <col min="6934" max="6934" width="6.375" style="2" customWidth="1"/>
    <col min="6935" max="6935" width="7.125" style="2" customWidth="1"/>
    <col min="6936" max="6936" width="7" style="2" customWidth="1"/>
    <col min="6937" max="6937" width="7.125" style="2" customWidth="1"/>
    <col min="6938" max="6938" width="7.25" style="2" customWidth="1"/>
    <col min="6939" max="7168" width="39.375" style="2"/>
    <col min="7169" max="7169" width="5.625" style="2" customWidth="1"/>
    <col min="7170" max="7172" width="16.25" style="2" customWidth="1"/>
    <col min="7173" max="7173" width="10.625" style="2" customWidth="1"/>
    <col min="7174" max="7174" width="15" style="2" customWidth="1"/>
    <col min="7175" max="7175" width="5.625" style="2" customWidth="1"/>
    <col min="7176" max="7176" width="14.875" style="2" customWidth="1"/>
    <col min="7177" max="7177" width="5" style="2" customWidth="1"/>
    <col min="7178" max="7178" width="8.125" style="2" customWidth="1"/>
    <col min="7179" max="7179" width="6.875" style="2" customWidth="1"/>
    <col min="7180" max="7180" width="2.875" style="2" bestFit="1" customWidth="1"/>
    <col min="7181" max="7181" width="7.375" style="2" bestFit="1" customWidth="1"/>
    <col min="7182" max="7182" width="10.625" style="2" bestFit="1" customWidth="1"/>
    <col min="7183" max="7183" width="10.375" style="2" bestFit="1" customWidth="1"/>
    <col min="7184" max="7184" width="28.375" style="2" customWidth="1"/>
    <col min="7185" max="7185" width="23.25" style="2" customWidth="1"/>
    <col min="7186" max="7186" width="9.625" style="2" customWidth="1"/>
    <col min="7187" max="7187" width="12" style="2" customWidth="1"/>
    <col min="7188" max="7188" width="0.125" style="2" customWidth="1"/>
    <col min="7189" max="7189" width="0.375" style="2" customWidth="1"/>
    <col min="7190" max="7190" width="6.375" style="2" customWidth="1"/>
    <col min="7191" max="7191" width="7.125" style="2" customWidth="1"/>
    <col min="7192" max="7192" width="7" style="2" customWidth="1"/>
    <col min="7193" max="7193" width="7.125" style="2" customWidth="1"/>
    <col min="7194" max="7194" width="7.25" style="2" customWidth="1"/>
    <col min="7195" max="7424" width="39.375" style="2"/>
    <col min="7425" max="7425" width="5.625" style="2" customWidth="1"/>
    <col min="7426" max="7428" width="16.25" style="2" customWidth="1"/>
    <col min="7429" max="7429" width="10.625" style="2" customWidth="1"/>
    <col min="7430" max="7430" width="15" style="2" customWidth="1"/>
    <col min="7431" max="7431" width="5.625" style="2" customWidth="1"/>
    <col min="7432" max="7432" width="14.875" style="2" customWidth="1"/>
    <col min="7433" max="7433" width="5" style="2" customWidth="1"/>
    <col min="7434" max="7434" width="8.125" style="2" customWidth="1"/>
    <col min="7435" max="7435" width="6.875" style="2" customWidth="1"/>
    <col min="7436" max="7436" width="2.875" style="2" bestFit="1" customWidth="1"/>
    <col min="7437" max="7437" width="7.375" style="2" bestFit="1" customWidth="1"/>
    <col min="7438" max="7438" width="10.625" style="2" bestFit="1" customWidth="1"/>
    <col min="7439" max="7439" width="10.375" style="2" bestFit="1" customWidth="1"/>
    <col min="7440" max="7440" width="28.375" style="2" customWidth="1"/>
    <col min="7441" max="7441" width="23.25" style="2" customWidth="1"/>
    <col min="7442" max="7442" width="9.625" style="2" customWidth="1"/>
    <col min="7443" max="7443" width="12" style="2" customWidth="1"/>
    <col min="7444" max="7444" width="0.125" style="2" customWidth="1"/>
    <col min="7445" max="7445" width="0.375" style="2" customWidth="1"/>
    <col min="7446" max="7446" width="6.375" style="2" customWidth="1"/>
    <col min="7447" max="7447" width="7.125" style="2" customWidth="1"/>
    <col min="7448" max="7448" width="7" style="2" customWidth="1"/>
    <col min="7449" max="7449" width="7.125" style="2" customWidth="1"/>
    <col min="7450" max="7450" width="7.25" style="2" customWidth="1"/>
    <col min="7451" max="7680" width="39.375" style="2"/>
    <col min="7681" max="7681" width="5.625" style="2" customWidth="1"/>
    <col min="7682" max="7684" width="16.25" style="2" customWidth="1"/>
    <col min="7685" max="7685" width="10.625" style="2" customWidth="1"/>
    <col min="7686" max="7686" width="15" style="2" customWidth="1"/>
    <col min="7687" max="7687" width="5.625" style="2" customWidth="1"/>
    <col min="7688" max="7688" width="14.875" style="2" customWidth="1"/>
    <col min="7689" max="7689" width="5" style="2" customWidth="1"/>
    <col min="7690" max="7690" width="8.125" style="2" customWidth="1"/>
    <col min="7691" max="7691" width="6.875" style="2" customWidth="1"/>
    <col min="7692" max="7692" width="2.875" style="2" bestFit="1" customWidth="1"/>
    <col min="7693" max="7693" width="7.375" style="2" bestFit="1" customWidth="1"/>
    <col min="7694" max="7694" width="10.625" style="2" bestFit="1" customWidth="1"/>
    <col min="7695" max="7695" width="10.375" style="2" bestFit="1" customWidth="1"/>
    <col min="7696" max="7696" width="28.375" style="2" customWidth="1"/>
    <col min="7697" max="7697" width="23.25" style="2" customWidth="1"/>
    <col min="7698" max="7698" width="9.625" style="2" customWidth="1"/>
    <col min="7699" max="7699" width="12" style="2" customWidth="1"/>
    <col min="7700" max="7700" width="0.125" style="2" customWidth="1"/>
    <col min="7701" max="7701" width="0.375" style="2" customWidth="1"/>
    <col min="7702" max="7702" width="6.375" style="2" customWidth="1"/>
    <col min="7703" max="7703" width="7.125" style="2" customWidth="1"/>
    <col min="7704" max="7704" width="7" style="2" customWidth="1"/>
    <col min="7705" max="7705" width="7.125" style="2" customWidth="1"/>
    <col min="7706" max="7706" width="7.25" style="2" customWidth="1"/>
    <col min="7707" max="7936" width="39.375" style="2"/>
    <col min="7937" max="7937" width="5.625" style="2" customWidth="1"/>
    <col min="7938" max="7940" width="16.25" style="2" customWidth="1"/>
    <col min="7941" max="7941" width="10.625" style="2" customWidth="1"/>
    <col min="7942" max="7942" width="15" style="2" customWidth="1"/>
    <col min="7943" max="7943" width="5.625" style="2" customWidth="1"/>
    <col min="7944" max="7944" width="14.875" style="2" customWidth="1"/>
    <col min="7945" max="7945" width="5" style="2" customWidth="1"/>
    <col min="7946" max="7946" width="8.125" style="2" customWidth="1"/>
    <col min="7947" max="7947" width="6.875" style="2" customWidth="1"/>
    <col min="7948" max="7948" width="2.875" style="2" bestFit="1" customWidth="1"/>
    <col min="7949" max="7949" width="7.375" style="2" bestFit="1" customWidth="1"/>
    <col min="7950" max="7950" width="10.625" style="2" bestFit="1" customWidth="1"/>
    <col min="7951" max="7951" width="10.375" style="2" bestFit="1" customWidth="1"/>
    <col min="7952" max="7952" width="28.375" style="2" customWidth="1"/>
    <col min="7953" max="7953" width="23.25" style="2" customWidth="1"/>
    <col min="7954" max="7954" width="9.625" style="2" customWidth="1"/>
    <col min="7955" max="7955" width="12" style="2" customWidth="1"/>
    <col min="7956" max="7956" width="0.125" style="2" customWidth="1"/>
    <col min="7957" max="7957" width="0.375" style="2" customWidth="1"/>
    <col min="7958" max="7958" width="6.375" style="2" customWidth="1"/>
    <col min="7959" max="7959" width="7.125" style="2" customWidth="1"/>
    <col min="7960" max="7960" width="7" style="2" customWidth="1"/>
    <col min="7961" max="7961" width="7.125" style="2" customWidth="1"/>
    <col min="7962" max="7962" width="7.25" style="2" customWidth="1"/>
    <col min="7963" max="8192" width="39.375" style="2"/>
    <col min="8193" max="8193" width="5.625" style="2" customWidth="1"/>
    <col min="8194" max="8196" width="16.25" style="2" customWidth="1"/>
    <col min="8197" max="8197" width="10.625" style="2" customWidth="1"/>
    <col min="8198" max="8198" width="15" style="2" customWidth="1"/>
    <col min="8199" max="8199" width="5.625" style="2" customWidth="1"/>
    <col min="8200" max="8200" width="14.875" style="2" customWidth="1"/>
    <col min="8201" max="8201" width="5" style="2" customWidth="1"/>
    <col min="8202" max="8202" width="8.125" style="2" customWidth="1"/>
    <col min="8203" max="8203" width="6.875" style="2" customWidth="1"/>
    <col min="8204" max="8204" width="2.875" style="2" bestFit="1" customWidth="1"/>
    <col min="8205" max="8205" width="7.375" style="2" bestFit="1" customWidth="1"/>
    <col min="8206" max="8206" width="10.625" style="2" bestFit="1" customWidth="1"/>
    <col min="8207" max="8207" width="10.375" style="2" bestFit="1" customWidth="1"/>
    <col min="8208" max="8208" width="28.375" style="2" customWidth="1"/>
    <col min="8209" max="8209" width="23.25" style="2" customWidth="1"/>
    <col min="8210" max="8210" width="9.625" style="2" customWidth="1"/>
    <col min="8211" max="8211" width="12" style="2" customWidth="1"/>
    <col min="8212" max="8212" width="0.125" style="2" customWidth="1"/>
    <col min="8213" max="8213" width="0.375" style="2" customWidth="1"/>
    <col min="8214" max="8214" width="6.375" style="2" customWidth="1"/>
    <col min="8215" max="8215" width="7.125" style="2" customWidth="1"/>
    <col min="8216" max="8216" width="7" style="2" customWidth="1"/>
    <col min="8217" max="8217" width="7.125" style="2" customWidth="1"/>
    <col min="8218" max="8218" width="7.25" style="2" customWidth="1"/>
    <col min="8219" max="8448" width="39.375" style="2"/>
    <col min="8449" max="8449" width="5.625" style="2" customWidth="1"/>
    <col min="8450" max="8452" width="16.25" style="2" customWidth="1"/>
    <col min="8453" max="8453" width="10.625" style="2" customWidth="1"/>
    <col min="8454" max="8454" width="15" style="2" customWidth="1"/>
    <col min="8455" max="8455" width="5.625" style="2" customWidth="1"/>
    <col min="8456" max="8456" width="14.875" style="2" customWidth="1"/>
    <col min="8457" max="8457" width="5" style="2" customWidth="1"/>
    <col min="8458" max="8458" width="8.125" style="2" customWidth="1"/>
    <col min="8459" max="8459" width="6.875" style="2" customWidth="1"/>
    <col min="8460" max="8460" width="2.875" style="2" bestFit="1" customWidth="1"/>
    <col min="8461" max="8461" width="7.375" style="2" bestFit="1" customWidth="1"/>
    <col min="8462" max="8462" width="10.625" style="2" bestFit="1" customWidth="1"/>
    <col min="8463" max="8463" width="10.375" style="2" bestFit="1" customWidth="1"/>
    <col min="8464" max="8464" width="28.375" style="2" customWidth="1"/>
    <col min="8465" max="8465" width="23.25" style="2" customWidth="1"/>
    <col min="8466" max="8466" width="9.625" style="2" customWidth="1"/>
    <col min="8467" max="8467" width="12" style="2" customWidth="1"/>
    <col min="8468" max="8468" width="0.125" style="2" customWidth="1"/>
    <col min="8469" max="8469" width="0.375" style="2" customWidth="1"/>
    <col min="8470" max="8470" width="6.375" style="2" customWidth="1"/>
    <col min="8471" max="8471" width="7.125" style="2" customWidth="1"/>
    <col min="8472" max="8472" width="7" style="2" customWidth="1"/>
    <col min="8473" max="8473" width="7.125" style="2" customWidth="1"/>
    <col min="8474" max="8474" width="7.25" style="2" customWidth="1"/>
    <col min="8475" max="8704" width="39.375" style="2"/>
    <col min="8705" max="8705" width="5.625" style="2" customWidth="1"/>
    <col min="8706" max="8708" width="16.25" style="2" customWidth="1"/>
    <col min="8709" max="8709" width="10.625" style="2" customWidth="1"/>
    <col min="8710" max="8710" width="15" style="2" customWidth="1"/>
    <col min="8711" max="8711" width="5.625" style="2" customWidth="1"/>
    <col min="8712" max="8712" width="14.875" style="2" customWidth="1"/>
    <col min="8713" max="8713" width="5" style="2" customWidth="1"/>
    <col min="8714" max="8714" width="8.125" style="2" customWidth="1"/>
    <col min="8715" max="8715" width="6.875" style="2" customWidth="1"/>
    <col min="8716" max="8716" width="2.875" style="2" bestFit="1" customWidth="1"/>
    <col min="8717" max="8717" width="7.375" style="2" bestFit="1" customWidth="1"/>
    <col min="8718" max="8718" width="10.625" style="2" bestFit="1" customWidth="1"/>
    <col min="8719" max="8719" width="10.375" style="2" bestFit="1" customWidth="1"/>
    <col min="8720" max="8720" width="28.375" style="2" customWidth="1"/>
    <col min="8721" max="8721" width="23.25" style="2" customWidth="1"/>
    <col min="8722" max="8722" width="9.625" style="2" customWidth="1"/>
    <col min="8723" max="8723" width="12" style="2" customWidth="1"/>
    <col min="8724" max="8724" width="0.125" style="2" customWidth="1"/>
    <col min="8725" max="8725" width="0.375" style="2" customWidth="1"/>
    <col min="8726" max="8726" width="6.375" style="2" customWidth="1"/>
    <col min="8727" max="8727" width="7.125" style="2" customWidth="1"/>
    <col min="8728" max="8728" width="7" style="2" customWidth="1"/>
    <col min="8729" max="8729" width="7.125" style="2" customWidth="1"/>
    <col min="8730" max="8730" width="7.25" style="2" customWidth="1"/>
    <col min="8731" max="8960" width="39.375" style="2"/>
    <col min="8961" max="8961" width="5.625" style="2" customWidth="1"/>
    <col min="8962" max="8964" width="16.25" style="2" customWidth="1"/>
    <col min="8965" max="8965" width="10.625" style="2" customWidth="1"/>
    <col min="8966" max="8966" width="15" style="2" customWidth="1"/>
    <col min="8967" max="8967" width="5.625" style="2" customWidth="1"/>
    <col min="8968" max="8968" width="14.875" style="2" customWidth="1"/>
    <col min="8969" max="8969" width="5" style="2" customWidth="1"/>
    <col min="8970" max="8970" width="8.125" style="2" customWidth="1"/>
    <col min="8971" max="8971" width="6.875" style="2" customWidth="1"/>
    <col min="8972" max="8972" width="2.875" style="2" bestFit="1" customWidth="1"/>
    <col min="8973" max="8973" width="7.375" style="2" bestFit="1" customWidth="1"/>
    <col min="8974" max="8974" width="10.625" style="2" bestFit="1" customWidth="1"/>
    <col min="8975" max="8975" width="10.375" style="2" bestFit="1" customWidth="1"/>
    <col min="8976" max="8976" width="28.375" style="2" customWidth="1"/>
    <col min="8977" max="8977" width="23.25" style="2" customWidth="1"/>
    <col min="8978" max="8978" width="9.625" style="2" customWidth="1"/>
    <col min="8979" max="8979" width="12" style="2" customWidth="1"/>
    <col min="8980" max="8980" width="0.125" style="2" customWidth="1"/>
    <col min="8981" max="8981" width="0.375" style="2" customWidth="1"/>
    <col min="8982" max="8982" width="6.375" style="2" customWidth="1"/>
    <col min="8983" max="8983" width="7.125" style="2" customWidth="1"/>
    <col min="8984" max="8984" width="7" style="2" customWidth="1"/>
    <col min="8985" max="8985" width="7.125" style="2" customWidth="1"/>
    <col min="8986" max="8986" width="7.25" style="2" customWidth="1"/>
    <col min="8987" max="9216" width="39.375" style="2"/>
    <col min="9217" max="9217" width="5.625" style="2" customWidth="1"/>
    <col min="9218" max="9220" width="16.25" style="2" customWidth="1"/>
    <col min="9221" max="9221" width="10.625" style="2" customWidth="1"/>
    <col min="9222" max="9222" width="15" style="2" customWidth="1"/>
    <col min="9223" max="9223" width="5.625" style="2" customWidth="1"/>
    <col min="9224" max="9224" width="14.875" style="2" customWidth="1"/>
    <col min="9225" max="9225" width="5" style="2" customWidth="1"/>
    <col min="9226" max="9226" width="8.125" style="2" customWidth="1"/>
    <col min="9227" max="9227" width="6.875" style="2" customWidth="1"/>
    <col min="9228" max="9228" width="2.875" style="2" bestFit="1" customWidth="1"/>
    <col min="9229" max="9229" width="7.375" style="2" bestFit="1" customWidth="1"/>
    <col min="9230" max="9230" width="10.625" style="2" bestFit="1" customWidth="1"/>
    <col min="9231" max="9231" width="10.375" style="2" bestFit="1" customWidth="1"/>
    <col min="9232" max="9232" width="28.375" style="2" customWidth="1"/>
    <col min="9233" max="9233" width="23.25" style="2" customWidth="1"/>
    <col min="9234" max="9234" width="9.625" style="2" customWidth="1"/>
    <col min="9235" max="9235" width="12" style="2" customWidth="1"/>
    <col min="9236" max="9236" width="0.125" style="2" customWidth="1"/>
    <col min="9237" max="9237" width="0.375" style="2" customWidth="1"/>
    <col min="9238" max="9238" width="6.375" style="2" customWidth="1"/>
    <col min="9239" max="9239" width="7.125" style="2" customWidth="1"/>
    <col min="9240" max="9240" width="7" style="2" customWidth="1"/>
    <col min="9241" max="9241" width="7.125" style="2" customWidth="1"/>
    <col min="9242" max="9242" width="7.25" style="2" customWidth="1"/>
    <col min="9243" max="9472" width="39.375" style="2"/>
    <col min="9473" max="9473" width="5.625" style="2" customWidth="1"/>
    <col min="9474" max="9476" width="16.25" style="2" customWidth="1"/>
    <col min="9477" max="9477" width="10.625" style="2" customWidth="1"/>
    <col min="9478" max="9478" width="15" style="2" customWidth="1"/>
    <col min="9479" max="9479" width="5.625" style="2" customWidth="1"/>
    <col min="9480" max="9480" width="14.875" style="2" customWidth="1"/>
    <col min="9481" max="9481" width="5" style="2" customWidth="1"/>
    <col min="9482" max="9482" width="8.125" style="2" customWidth="1"/>
    <col min="9483" max="9483" width="6.875" style="2" customWidth="1"/>
    <col min="9484" max="9484" width="2.875" style="2" bestFit="1" customWidth="1"/>
    <col min="9485" max="9485" width="7.375" style="2" bestFit="1" customWidth="1"/>
    <col min="9486" max="9486" width="10.625" style="2" bestFit="1" customWidth="1"/>
    <col min="9487" max="9487" width="10.375" style="2" bestFit="1" customWidth="1"/>
    <col min="9488" max="9488" width="28.375" style="2" customWidth="1"/>
    <col min="9489" max="9489" width="23.25" style="2" customWidth="1"/>
    <col min="9490" max="9490" width="9.625" style="2" customWidth="1"/>
    <col min="9491" max="9491" width="12" style="2" customWidth="1"/>
    <col min="9492" max="9492" width="0.125" style="2" customWidth="1"/>
    <col min="9493" max="9493" width="0.375" style="2" customWidth="1"/>
    <col min="9494" max="9494" width="6.375" style="2" customWidth="1"/>
    <col min="9495" max="9495" width="7.125" style="2" customWidth="1"/>
    <col min="9496" max="9496" width="7" style="2" customWidth="1"/>
    <col min="9497" max="9497" width="7.125" style="2" customWidth="1"/>
    <col min="9498" max="9498" width="7.25" style="2" customWidth="1"/>
    <col min="9499" max="9728" width="39.375" style="2"/>
    <col min="9729" max="9729" width="5.625" style="2" customWidth="1"/>
    <col min="9730" max="9732" width="16.25" style="2" customWidth="1"/>
    <col min="9733" max="9733" width="10.625" style="2" customWidth="1"/>
    <col min="9734" max="9734" width="15" style="2" customWidth="1"/>
    <col min="9735" max="9735" width="5.625" style="2" customWidth="1"/>
    <col min="9736" max="9736" width="14.875" style="2" customWidth="1"/>
    <col min="9737" max="9737" width="5" style="2" customWidth="1"/>
    <col min="9738" max="9738" width="8.125" style="2" customWidth="1"/>
    <col min="9739" max="9739" width="6.875" style="2" customWidth="1"/>
    <col min="9740" max="9740" width="2.875" style="2" bestFit="1" customWidth="1"/>
    <col min="9741" max="9741" width="7.375" style="2" bestFit="1" customWidth="1"/>
    <col min="9742" max="9742" width="10.625" style="2" bestFit="1" customWidth="1"/>
    <col min="9743" max="9743" width="10.375" style="2" bestFit="1" customWidth="1"/>
    <col min="9744" max="9744" width="28.375" style="2" customWidth="1"/>
    <col min="9745" max="9745" width="23.25" style="2" customWidth="1"/>
    <col min="9746" max="9746" width="9.625" style="2" customWidth="1"/>
    <col min="9747" max="9747" width="12" style="2" customWidth="1"/>
    <col min="9748" max="9748" width="0.125" style="2" customWidth="1"/>
    <col min="9749" max="9749" width="0.375" style="2" customWidth="1"/>
    <col min="9750" max="9750" width="6.375" style="2" customWidth="1"/>
    <col min="9751" max="9751" width="7.125" style="2" customWidth="1"/>
    <col min="9752" max="9752" width="7" style="2" customWidth="1"/>
    <col min="9753" max="9753" width="7.125" style="2" customWidth="1"/>
    <col min="9754" max="9754" width="7.25" style="2" customWidth="1"/>
    <col min="9755" max="9984" width="39.375" style="2"/>
    <col min="9985" max="9985" width="5.625" style="2" customWidth="1"/>
    <col min="9986" max="9988" width="16.25" style="2" customWidth="1"/>
    <col min="9989" max="9989" width="10.625" style="2" customWidth="1"/>
    <col min="9990" max="9990" width="15" style="2" customWidth="1"/>
    <col min="9991" max="9991" width="5.625" style="2" customWidth="1"/>
    <col min="9992" max="9992" width="14.875" style="2" customWidth="1"/>
    <col min="9993" max="9993" width="5" style="2" customWidth="1"/>
    <col min="9994" max="9994" width="8.125" style="2" customWidth="1"/>
    <col min="9995" max="9995" width="6.875" style="2" customWidth="1"/>
    <col min="9996" max="9996" width="2.875" style="2" bestFit="1" customWidth="1"/>
    <col min="9997" max="9997" width="7.375" style="2" bestFit="1" customWidth="1"/>
    <col min="9998" max="9998" width="10.625" style="2" bestFit="1" customWidth="1"/>
    <col min="9999" max="9999" width="10.375" style="2" bestFit="1" customWidth="1"/>
    <col min="10000" max="10000" width="28.375" style="2" customWidth="1"/>
    <col min="10001" max="10001" width="23.25" style="2" customWidth="1"/>
    <col min="10002" max="10002" width="9.625" style="2" customWidth="1"/>
    <col min="10003" max="10003" width="12" style="2" customWidth="1"/>
    <col min="10004" max="10004" width="0.125" style="2" customWidth="1"/>
    <col min="10005" max="10005" width="0.375" style="2" customWidth="1"/>
    <col min="10006" max="10006" width="6.375" style="2" customWidth="1"/>
    <col min="10007" max="10007" width="7.125" style="2" customWidth="1"/>
    <col min="10008" max="10008" width="7" style="2" customWidth="1"/>
    <col min="10009" max="10009" width="7.125" style="2" customWidth="1"/>
    <col min="10010" max="10010" width="7.25" style="2" customWidth="1"/>
    <col min="10011" max="10240" width="39.375" style="2"/>
    <col min="10241" max="10241" width="5.625" style="2" customWidth="1"/>
    <col min="10242" max="10244" width="16.25" style="2" customWidth="1"/>
    <col min="10245" max="10245" width="10.625" style="2" customWidth="1"/>
    <col min="10246" max="10246" width="15" style="2" customWidth="1"/>
    <col min="10247" max="10247" width="5.625" style="2" customWidth="1"/>
    <col min="10248" max="10248" width="14.875" style="2" customWidth="1"/>
    <col min="10249" max="10249" width="5" style="2" customWidth="1"/>
    <col min="10250" max="10250" width="8.125" style="2" customWidth="1"/>
    <col min="10251" max="10251" width="6.875" style="2" customWidth="1"/>
    <col min="10252" max="10252" width="2.875" style="2" bestFit="1" customWidth="1"/>
    <col min="10253" max="10253" width="7.375" style="2" bestFit="1" customWidth="1"/>
    <col min="10254" max="10254" width="10.625" style="2" bestFit="1" customWidth="1"/>
    <col min="10255" max="10255" width="10.375" style="2" bestFit="1" customWidth="1"/>
    <col min="10256" max="10256" width="28.375" style="2" customWidth="1"/>
    <col min="10257" max="10257" width="23.25" style="2" customWidth="1"/>
    <col min="10258" max="10258" width="9.625" style="2" customWidth="1"/>
    <col min="10259" max="10259" width="12" style="2" customWidth="1"/>
    <col min="10260" max="10260" width="0.125" style="2" customWidth="1"/>
    <col min="10261" max="10261" width="0.375" style="2" customWidth="1"/>
    <col min="10262" max="10262" width="6.375" style="2" customWidth="1"/>
    <col min="10263" max="10263" width="7.125" style="2" customWidth="1"/>
    <col min="10264" max="10264" width="7" style="2" customWidth="1"/>
    <col min="10265" max="10265" width="7.125" style="2" customWidth="1"/>
    <col min="10266" max="10266" width="7.25" style="2" customWidth="1"/>
    <col min="10267" max="10496" width="39.375" style="2"/>
    <col min="10497" max="10497" width="5.625" style="2" customWidth="1"/>
    <col min="10498" max="10500" width="16.25" style="2" customWidth="1"/>
    <col min="10501" max="10501" width="10.625" style="2" customWidth="1"/>
    <col min="10502" max="10502" width="15" style="2" customWidth="1"/>
    <col min="10503" max="10503" width="5.625" style="2" customWidth="1"/>
    <col min="10504" max="10504" width="14.875" style="2" customWidth="1"/>
    <col min="10505" max="10505" width="5" style="2" customWidth="1"/>
    <col min="10506" max="10506" width="8.125" style="2" customWidth="1"/>
    <col min="10507" max="10507" width="6.875" style="2" customWidth="1"/>
    <col min="10508" max="10508" width="2.875" style="2" bestFit="1" customWidth="1"/>
    <col min="10509" max="10509" width="7.375" style="2" bestFit="1" customWidth="1"/>
    <col min="10510" max="10510" width="10.625" style="2" bestFit="1" customWidth="1"/>
    <col min="10511" max="10511" width="10.375" style="2" bestFit="1" customWidth="1"/>
    <col min="10512" max="10512" width="28.375" style="2" customWidth="1"/>
    <col min="10513" max="10513" width="23.25" style="2" customWidth="1"/>
    <col min="10514" max="10514" width="9.625" style="2" customWidth="1"/>
    <col min="10515" max="10515" width="12" style="2" customWidth="1"/>
    <col min="10516" max="10516" width="0.125" style="2" customWidth="1"/>
    <col min="10517" max="10517" width="0.375" style="2" customWidth="1"/>
    <col min="10518" max="10518" width="6.375" style="2" customWidth="1"/>
    <col min="10519" max="10519" width="7.125" style="2" customWidth="1"/>
    <col min="10520" max="10520" width="7" style="2" customWidth="1"/>
    <col min="10521" max="10521" width="7.125" style="2" customWidth="1"/>
    <col min="10522" max="10522" width="7.25" style="2" customWidth="1"/>
    <col min="10523" max="10752" width="39.375" style="2"/>
    <col min="10753" max="10753" width="5.625" style="2" customWidth="1"/>
    <col min="10754" max="10756" width="16.25" style="2" customWidth="1"/>
    <col min="10757" max="10757" width="10.625" style="2" customWidth="1"/>
    <col min="10758" max="10758" width="15" style="2" customWidth="1"/>
    <col min="10759" max="10759" width="5.625" style="2" customWidth="1"/>
    <col min="10760" max="10760" width="14.875" style="2" customWidth="1"/>
    <col min="10761" max="10761" width="5" style="2" customWidth="1"/>
    <col min="10762" max="10762" width="8.125" style="2" customWidth="1"/>
    <col min="10763" max="10763" width="6.875" style="2" customWidth="1"/>
    <col min="10764" max="10764" width="2.875" style="2" bestFit="1" customWidth="1"/>
    <col min="10765" max="10765" width="7.375" style="2" bestFit="1" customWidth="1"/>
    <col min="10766" max="10766" width="10.625" style="2" bestFit="1" customWidth="1"/>
    <col min="10767" max="10767" width="10.375" style="2" bestFit="1" customWidth="1"/>
    <col min="10768" max="10768" width="28.375" style="2" customWidth="1"/>
    <col min="10769" max="10769" width="23.25" style="2" customWidth="1"/>
    <col min="10770" max="10770" width="9.625" style="2" customWidth="1"/>
    <col min="10771" max="10771" width="12" style="2" customWidth="1"/>
    <col min="10772" max="10772" width="0.125" style="2" customWidth="1"/>
    <col min="10773" max="10773" width="0.375" style="2" customWidth="1"/>
    <col min="10774" max="10774" width="6.375" style="2" customWidth="1"/>
    <col min="10775" max="10775" width="7.125" style="2" customWidth="1"/>
    <col min="10776" max="10776" width="7" style="2" customWidth="1"/>
    <col min="10777" max="10777" width="7.125" style="2" customWidth="1"/>
    <col min="10778" max="10778" width="7.25" style="2" customWidth="1"/>
    <col min="10779" max="11008" width="39.375" style="2"/>
    <col min="11009" max="11009" width="5.625" style="2" customWidth="1"/>
    <col min="11010" max="11012" width="16.25" style="2" customWidth="1"/>
    <col min="11013" max="11013" width="10.625" style="2" customWidth="1"/>
    <col min="11014" max="11014" width="15" style="2" customWidth="1"/>
    <col min="11015" max="11015" width="5.625" style="2" customWidth="1"/>
    <col min="11016" max="11016" width="14.875" style="2" customWidth="1"/>
    <col min="11017" max="11017" width="5" style="2" customWidth="1"/>
    <col min="11018" max="11018" width="8.125" style="2" customWidth="1"/>
    <col min="11019" max="11019" width="6.875" style="2" customWidth="1"/>
    <col min="11020" max="11020" width="2.875" style="2" bestFit="1" customWidth="1"/>
    <col min="11021" max="11021" width="7.375" style="2" bestFit="1" customWidth="1"/>
    <col min="11022" max="11022" width="10.625" style="2" bestFit="1" customWidth="1"/>
    <col min="11023" max="11023" width="10.375" style="2" bestFit="1" customWidth="1"/>
    <col min="11024" max="11024" width="28.375" style="2" customWidth="1"/>
    <col min="11025" max="11025" width="23.25" style="2" customWidth="1"/>
    <col min="11026" max="11026" width="9.625" style="2" customWidth="1"/>
    <col min="11027" max="11027" width="12" style="2" customWidth="1"/>
    <col min="11028" max="11028" width="0.125" style="2" customWidth="1"/>
    <col min="11029" max="11029" width="0.375" style="2" customWidth="1"/>
    <col min="11030" max="11030" width="6.375" style="2" customWidth="1"/>
    <col min="11031" max="11031" width="7.125" style="2" customWidth="1"/>
    <col min="11032" max="11032" width="7" style="2" customWidth="1"/>
    <col min="11033" max="11033" width="7.125" style="2" customWidth="1"/>
    <col min="11034" max="11034" width="7.25" style="2" customWidth="1"/>
    <col min="11035" max="11264" width="39.375" style="2"/>
    <col min="11265" max="11265" width="5.625" style="2" customWidth="1"/>
    <col min="11266" max="11268" width="16.25" style="2" customWidth="1"/>
    <col min="11269" max="11269" width="10.625" style="2" customWidth="1"/>
    <col min="11270" max="11270" width="15" style="2" customWidth="1"/>
    <col min="11271" max="11271" width="5.625" style="2" customWidth="1"/>
    <col min="11272" max="11272" width="14.875" style="2" customWidth="1"/>
    <col min="11273" max="11273" width="5" style="2" customWidth="1"/>
    <col min="11274" max="11274" width="8.125" style="2" customWidth="1"/>
    <col min="11275" max="11275" width="6.875" style="2" customWidth="1"/>
    <col min="11276" max="11276" width="2.875" style="2" bestFit="1" customWidth="1"/>
    <col min="11277" max="11277" width="7.375" style="2" bestFit="1" customWidth="1"/>
    <col min="11278" max="11278" width="10.625" style="2" bestFit="1" customWidth="1"/>
    <col min="11279" max="11279" width="10.375" style="2" bestFit="1" customWidth="1"/>
    <col min="11280" max="11280" width="28.375" style="2" customWidth="1"/>
    <col min="11281" max="11281" width="23.25" style="2" customWidth="1"/>
    <col min="11282" max="11282" width="9.625" style="2" customWidth="1"/>
    <col min="11283" max="11283" width="12" style="2" customWidth="1"/>
    <col min="11284" max="11284" width="0.125" style="2" customWidth="1"/>
    <col min="11285" max="11285" width="0.375" style="2" customWidth="1"/>
    <col min="11286" max="11286" width="6.375" style="2" customWidth="1"/>
    <col min="11287" max="11287" width="7.125" style="2" customWidth="1"/>
    <col min="11288" max="11288" width="7" style="2" customWidth="1"/>
    <col min="11289" max="11289" width="7.125" style="2" customWidth="1"/>
    <col min="11290" max="11290" width="7.25" style="2" customWidth="1"/>
    <col min="11291" max="11520" width="39.375" style="2"/>
    <col min="11521" max="11521" width="5.625" style="2" customWidth="1"/>
    <col min="11522" max="11524" width="16.25" style="2" customWidth="1"/>
    <col min="11525" max="11525" width="10.625" style="2" customWidth="1"/>
    <col min="11526" max="11526" width="15" style="2" customWidth="1"/>
    <col min="11527" max="11527" width="5.625" style="2" customWidth="1"/>
    <col min="11528" max="11528" width="14.875" style="2" customWidth="1"/>
    <col min="11529" max="11529" width="5" style="2" customWidth="1"/>
    <col min="11530" max="11530" width="8.125" style="2" customWidth="1"/>
    <col min="11531" max="11531" width="6.875" style="2" customWidth="1"/>
    <col min="11532" max="11532" width="2.875" style="2" bestFit="1" customWidth="1"/>
    <col min="11533" max="11533" width="7.375" style="2" bestFit="1" customWidth="1"/>
    <col min="11534" max="11534" width="10.625" style="2" bestFit="1" customWidth="1"/>
    <col min="11535" max="11535" width="10.375" style="2" bestFit="1" customWidth="1"/>
    <col min="11536" max="11536" width="28.375" style="2" customWidth="1"/>
    <col min="11537" max="11537" width="23.25" style="2" customWidth="1"/>
    <col min="11538" max="11538" width="9.625" style="2" customWidth="1"/>
    <col min="11539" max="11539" width="12" style="2" customWidth="1"/>
    <col min="11540" max="11540" width="0.125" style="2" customWidth="1"/>
    <col min="11541" max="11541" width="0.375" style="2" customWidth="1"/>
    <col min="11542" max="11542" width="6.375" style="2" customWidth="1"/>
    <col min="11543" max="11543" width="7.125" style="2" customWidth="1"/>
    <col min="11544" max="11544" width="7" style="2" customWidth="1"/>
    <col min="11545" max="11545" width="7.125" style="2" customWidth="1"/>
    <col min="11546" max="11546" width="7.25" style="2" customWidth="1"/>
    <col min="11547" max="11776" width="39.375" style="2"/>
    <col min="11777" max="11777" width="5.625" style="2" customWidth="1"/>
    <col min="11778" max="11780" width="16.25" style="2" customWidth="1"/>
    <col min="11781" max="11781" width="10.625" style="2" customWidth="1"/>
    <col min="11782" max="11782" width="15" style="2" customWidth="1"/>
    <col min="11783" max="11783" width="5.625" style="2" customWidth="1"/>
    <col min="11784" max="11784" width="14.875" style="2" customWidth="1"/>
    <col min="11785" max="11785" width="5" style="2" customWidth="1"/>
    <col min="11786" max="11786" width="8.125" style="2" customWidth="1"/>
    <col min="11787" max="11787" width="6.875" style="2" customWidth="1"/>
    <col min="11788" max="11788" width="2.875" style="2" bestFit="1" customWidth="1"/>
    <col min="11789" max="11789" width="7.375" style="2" bestFit="1" customWidth="1"/>
    <col min="11790" max="11790" width="10.625" style="2" bestFit="1" customWidth="1"/>
    <col min="11791" max="11791" width="10.375" style="2" bestFit="1" customWidth="1"/>
    <col min="11792" max="11792" width="28.375" style="2" customWidth="1"/>
    <col min="11793" max="11793" width="23.25" style="2" customWidth="1"/>
    <col min="11794" max="11794" width="9.625" style="2" customWidth="1"/>
    <col min="11795" max="11795" width="12" style="2" customWidth="1"/>
    <col min="11796" max="11796" width="0.125" style="2" customWidth="1"/>
    <col min="11797" max="11797" width="0.375" style="2" customWidth="1"/>
    <col min="11798" max="11798" width="6.375" style="2" customWidth="1"/>
    <col min="11799" max="11799" width="7.125" style="2" customWidth="1"/>
    <col min="11800" max="11800" width="7" style="2" customWidth="1"/>
    <col min="11801" max="11801" width="7.125" style="2" customWidth="1"/>
    <col min="11802" max="11802" width="7.25" style="2" customWidth="1"/>
    <col min="11803" max="12032" width="39.375" style="2"/>
    <col min="12033" max="12033" width="5.625" style="2" customWidth="1"/>
    <col min="12034" max="12036" width="16.25" style="2" customWidth="1"/>
    <col min="12037" max="12037" width="10.625" style="2" customWidth="1"/>
    <col min="12038" max="12038" width="15" style="2" customWidth="1"/>
    <col min="12039" max="12039" width="5.625" style="2" customWidth="1"/>
    <col min="12040" max="12040" width="14.875" style="2" customWidth="1"/>
    <col min="12041" max="12041" width="5" style="2" customWidth="1"/>
    <col min="12042" max="12042" width="8.125" style="2" customWidth="1"/>
    <col min="12043" max="12043" width="6.875" style="2" customWidth="1"/>
    <col min="12044" max="12044" width="2.875" style="2" bestFit="1" customWidth="1"/>
    <col min="12045" max="12045" width="7.375" style="2" bestFit="1" customWidth="1"/>
    <col min="12046" max="12046" width="10.625" style="2" bestFit="1" customWidth="1"/>
    <col min="12047" max="12047" width="10.375" style="2" bestFit="1" customWidth="1"/>
    <col min="12048" max="12048" width="28.375" style="2" customWidth="1"/>
    <col min="12049" max="12049" width="23.25" style="2" customWidth="1"/>
    <col min="12050" max="12050" width="9.625" style="2" customWidth="1"/>
    <col min="12051" max="12051" width="12" style="2" customWidth="1"/>
    <col min="12052" max="12052" width="0.125" style="2" customWidth="1"/>
    <col min="12053" max="12053" width="0.375" style="2" customWidth="1"/>
    <col min="12054" max="12054" width="6.375" style="2" customWidth="1"/>
    <col min="12055" max="12055" width="7.125" style="2" customWidth="1"/>
    <col min="12056" max="12056" width="7" style="2" customWidth="1"/>
    <col min="12057" max="12057" width="7.125" style="2" customWidth="1"/>
    <col min="12058" max="12058" width="7.25" style="2" customWidth="1"/>
    <col min="12059" max="12288" width="39.375" style="2"/>
    <col min="12289" max="12289" width="5.625" style="2" customWidth="1"/>
    <col min="12290" max="12292" width="16.25" style="2" customWidth="1"/>
    <col min="12293" max="12293" width="10.625" style="2" customWidth="1"/>
    <col min="12294" max="12294" width="15" style="2" customWidth="1"/>
    <col min="12295" max="12295" width="5.625" style="2" customWidth="1"/>
    <col min="12296" max="12296" width="14.875" style="2" customWidth="1"/>
    <col min="12297" max="12297" width="5" style="2" customWidth="1"/>
    <col min="12298" max="12298" width="8.125" style="2" customWidth="1"/>
    <col min="12299" max="12299" width="6.875" style="2" customWidth="1"/>
    <col min="12300" max="12300" width="2.875" style="2" bestFit="1" customWidth="1"/>
    <col min="12301" max="12301" width="7.375" style="2" bestFit="1" customWidth="1"/>
    <col min="12302" max="12302" width="10.625" style="2" bestFit="1" customWidth="1"/>
    <col min="12303" max="12303" width="10.375" style="2" bestFit="1" customWidth="1"/>
    <col min="12304" max="12304" width="28.375" style="2" customWidth="1"/>
    <col min="12305" max="12305" width="23.25" style="2" customWidth="1"/>
    <col min="12306" max="12306" width="9.625" style="2" customWidth="1"/>
    <col min="12307" max="12307" width="12" style="2" customWidth="1"/>
    <col min="12308" max="12308" width="0.125" style="2" customWidth="1"/>
    <col min="12309" max="12309" width="0.375" style="2" customWidth="1"/>
    <col min="12310" max="12310" width="6.375" style="2" customWidth="1"/>
    <col min="12311" max="12311" width="7.125" style="2" customWidth="1"/>
    <col min="12312" max="12312" width="7" style="2" customWidth="1"/>
    <col min="12313" max="12313" width="7.125" style="2" customWidth="1"/>
    <col min="12314" max="12314" width="7.25" style="2" customWidth="1"/>
    <col min="12315" max="12544" width="39.375" style="2"/>
    <col min="12545" max="12545" width="5.625" style="2" customWidth="1"/>
    <col min="12546" max="12548" width="16.25" style="2" customWidth="1"/>
    <col min="12549" max="12549" width="10.625" style="2" customWidth="1"/>
    <col min="12550" max="12550" width="15" style="2" customWidth="1"/>
    <col min="12551" max="12551" width="5.625" style="2" customWidth="1"/>
    <col min="12552" max="12552" width="14.875" style="2" customWidth="1"/>
    <col min="12553" max="12553" width="5" style="2" customWidth="1"/>
    <col min="12554" max="12554" width="8.125" style="2" customWidth="1"/>
    <col min="12555" max="12555" width="6.875" style="2" customWidth="1"/>
    <col min="12556" max="12556" width="2.875" style="2" bestFit="1" customWidth="1"/>
    <col min="12557" max="12557" width="7.375" style="2" bestFit="1" customWidth="1"/>
    <col min="12558" max="12558" width="10.625" style="2" bestFit="1" customWidth="1"/>
    <col min="12559" max="12559" width="10.375" style="2" bestFit="1" customWidth="1"/>
    <col min="12560" max="12560" width="28.375" style="2" customWidth="1"/>
    <col min="12561" max="12561" width="23.25" style="2" customWidth="1"/>
    <col min="12562" max="12562" width="9.625" style="2" customWidth="1"/>
    <col min="12563" max="12563" width="12" style="2" customWidth="1"/>
    <col min="12564" max="12564" width="0.125" style="2" customWidth="1"/>
    <col min="12565" max="12565" width="0.375" style="2" customWidth="1"/>
    <col min="12566" max="12566" width="6.375" style="2" customWidth="1"/>
    <col min="12567" max="12567" width="7.125" style="2" customWidth="1"/>
    <col min="12568" max="12568" width="7" style="2" customWidth="1"/>
    <col min="12569" max="12569" width="7.125" style="2" customWidth="1"/>
    <col min="12570" max="12570" width="7.25" style="2" customWidth="1"/>
    <col min="12571" max="12800" width="39.375" style="2"/>
    <col min="12801" max="12801" width="5.625" style="2" customWidth="1"/>
    <col min="12802" max="12804" width="16.25" style="2" customWidth="1"/>
    <col min="12805" max="12805" width="10.625" style="2" customWidth="1"/>
    <col min="12806" max="12806" width="15" style="2" customWidth="1"/>
    <col min="12807" max="12807" width="5.625" style="2" customWidth="1"/>
    <col min="12808" max="12808" width="14.875" style="2" customWidth="1"/>
    <col min="12809" max="12809" width="5" style="2" customWidth="1"/>
    <col min="12810" max="12810" width="8.125" style="2" customWidth="1"/>
    <col min="12811" max="12811" width="6.875" style="2" customWidth="1"/>
    <col min="12812" max="12812" width="2.875" style="2" bestFit="1" customWidth="1"/>
    <col min="12813" max="12813" width="7.375" style="2" bestFit="1" customWidth="1"/>
    <col min="12814" max="12814" width="10.625" style="2" bestFit="1" customWidth="1"/>
    <col min="12815" max="12815" width="10.375" style="2" bestFit="1" customWidth="1"/>
    <col min="12816" max="12816" width="28.375" style="2" customWidth="1"/>
    <col min="12817" max="12817" width="23.25" style="2" customWidth="1"/>
    <col min="12818" max="12818" width="9.625" style="2" customWidth="1"/>
    <col min="12819" max="12819" width="12" style="2" customWidth="1"/>
    <col min="12820" max="12820" width="0.125" style="2" customWidth="1"/>
    <col min="12821" max="12821" width="0.375" style="2" customWidth="1"/>
    <col min="12822" max="12822" width="6.375" style="2" customWidth="1"/>
    <col min="12823" max="12823" width="7.125" style="2" customWidth="1"/>
    <col min="12824" max="12824" width="7" style="2" customWidth="1"/>
    <col min="12825" max="12825" width="7.125" style="2" customWidth="1"/>
    <col min="12826" max="12826" width="7.25" style="2" customWidth="1"/>
    <col min="12827" max="13056" width="39.375" style="2"/>
    <col min="13057" max="13057" width="5.625" style="2" customWidth="1"/>
    <col min="13058" max="13060" width="16.25" style="2" customWidth="1"/>
    <col min="13061" max="13061" width="10.625" style="2" customWidth="1"/>
    <col min="13062" max="13062" width="15" style="2" customWidth="1"/>
    <col min="13063" max="13063" width="5.625" style="2" customWidth="1"/>
    <col min="13064" max="13064" width="14.875" style="2" customWidth="1"/>
    <col min="13065" max="13065" width="5" style="2" customWidth="1"/>
    <col min="13066" max="13066" width="8.125" style="2" customWidth="1"/>
    <col min="13067" max="13067" width="6.875" style="2" customWidth="1"/>
    <col min="13068" max="13068" width="2.875" style="2" bestFit="1" customWidth="1"/>
    <col min="13069" max="13069" width="7.375" style="2" bestFit="1" customWidth="1"/>
    <col min="13070" max="13070" width="10.625" style="2" bestFit="1" customWidth="1"/>
    <col min="13071" max="13071" width="10.375" style="2" bestFit="1" customWidth="1"/>
    <col min="13072" max="13072" width="28.375" style="2" customWidth="1"/>
    <col min="13073" max="13073" width="23.25" style="2" customWidth="1"/>
    <col min="13074" max="13074" width="9.625" style="2" customWidth="1"/>
    <col min="13075" max="13075" width="12" style="2" customWidth="1"/>
    <col min="13076" max="13076" width="0.125" style="2" customWidth="1"/>
    <col min="13077" max="13077" width="0.375" style="2" customWidth="1"/>
    <col min="13078" max="13078" width="6.375" style="2" customWidth="1"/>
    <col min="13079" max="13079" width="7.125" style="2" customWidth="1"/>
    <col min="13080" max="13080" width="7" style="2" customWidth="1"/>
    <col min="13081" max="13081" width="7.125" style="2" customWidth="1"/>
    <col min="13082" max="13082" width="7.25" style="2" customWidth="1"/>
    <col min="13083" max="13312" width="39.375" style="2"/>
    <col min="13313" max="13313" width="5.625" style="2" customWidth="1"/>
    <col min="13314" max="13316" width="16.25" style="2" customWidth="1"/>
    <col min="13317" max="13317" width="10.625" style="2" customWidth="1"/>
    <col min="13318" max="13318" width="15" style="2" customWidth="1"/>
    <col min="13319" max="13319" width="5.625" style="2" customWidth="1"/>
    <col min="13320" max="13320" width="14.875" style="2" customWidth="1"/>
    <col min="13321" max="13321" width="5" style="2" customWidth="1"/>
    <col min="13322" max="13322" width="8.125" style="2" customWidth="1"/>
    <col min="13323" max="13323" width="6.875" style="2" customWidth="1"/>
    <col min="13324" max="13324" width="2.875" style="2" bestFit="1" customWidth="1"/>
    <col min="13325" max="13325" width="7.375" style="2" bestFit="1" customWidth="1"/>
    <col min="13326" max="13326" width="10.625" style="2" bestFit="1" customWidth="1"/>
    <col min="13327" max="13327" width="10.375" style="2" bestFit="1" customWidth="1"/>
    <col min="13328" max="13328" width="28.375" style="2" customWidth="1"/>
    <col min="13329" max="13329" width="23.25" style="2" customWidth="1"/>
    <col min="13330" max="13330" width="9.625" style="2" customWidth="1"/>
    <col min="13331" max="13331" width="12" style="2" customWidth="1"/>
    <col min="13332" max="13332" width="0.125" style="2" customWidth="1"/>
    <col min="13333" max="13333" width="0.375" style="2" customWidth="1"/>
    <col min="13334" max="13334" width="6.375" style="2" customWidth="1"/>
    <col min="13335" max="13335" width="7.125" style="2" customWidth="1"/>
    <col min="13336" max="13336" width="7" style="2" customWidth="1"/>
    <col min="13337" max="13337" width="7.125" style="2" customWidth="1"/>
    <col min="13338" max="13338" width="7.25" style="2" customWidth="1"/>
    <col min="13339" max="13568" width="39.375" style="2"/>
    <col min="13569" max="13569" width="5.625" style="2" customWidth="1"/>
    <col min="13570" max="13572" width="16.25" style="2" customWidth="1"/>
    <col min="13573" max="13573" width="10.625" style="2" customWidth="1"/>
    <col min="13574" max="13574" width="15" style="2" customWidth="1"/>
    <col min="13575" max="13575" width="5.625" style="2" customWidth="1"/>
    <col min="13576" max="13576" width="14.875" style="2" customWidth="1"/>
    <col min="13577" max="13577" width="5" style="2" customWidth="1"/>
    <col min="13578" max="13578" width="8.125" style="2" customWidth="1"/>
    <col min="13579" max="13579" width="6.875" style="2" customWidth="1"/>
    <col min="13580" max="13580" width="2.875" style="2" bestFit="1" customWidth="1"/>
    <col min="13581" max="13581" width="7.375" style="2" bestFit="1" customWidth="1"/>
    <col min="13582" max="13582" width="10.625" style="2" bestFit="1" customWidth="1"/>
    <col min="13583" max="13583" width="10.375" style="2" bestFit="1" customWidth="1"/>
    <col min="13584" max="13584" width="28.375" style="2" customWidth="1"/>
    <col min="13585" max="13585" width="23.25" style="2" customWidth="1"/>
    <col min="13586" max="13586" width="9.625" style="2" customWidth="1"/>
    <col min="13587" max="13587" width="12" style="2" customWidth="1"/>
    <col min="13588" max="13588" width="0.125" style="2" customWidth="1"/>
    <col min="13589" max="13589" width="0.375" style="2" customWidth="1"/>
    <col min="13590" max="13590" width="6.375" style="2" customWidth="1"/>
    <col min="13591" max="13591" width="7.125" style="2" customWidth="1"/>
    <col min="13592" max="13592" width="7" style="2" customWidth="1"/>
    <col min="13593" max="13593" width="7.125" style="2" customWidth="1"/>
    <col min="13594" max="13594" width="7.25" style="2" customWidth="1"/>
    <col min="13595" max="13824" width="39.375" style="2"/>
    <col min="13825" max="13825" width="5.625" style="2" customWidth="1"/>
    <col min="13826" max="13828" width="16.25" style="2" customWidth="1"/>
    <col min="13829" max="13829" width="10.625" style="2" customWidth="1"/>
    <col min="13830" max="13830" width="15" style="2" customWidth="1"/>
    <col min="13831" max="13831" width="5.625" style="2" customWidth="1"/>
    <col min="13832" max="13832" width="14.875" style="2" customWidth="1"/>
    <col min="13833" max="13833" width="5" style="2" customWidth="1"/>
    <col min="13834" max="13834" width="8.125" style="2" customWidth="1"/>
    <col min="13835" max="13835" width="6.875" style="2" customWidth="1"/>
    <col min="13836" max="13836" width="2.875" style="2" bestFit="1" customWidth="1"/>
    <col min="13837" max="13837" width="7.375" style="2" bestFit="1" customWidth="1"/>
    <col min="13838" max="13838" width="10.625" style="2" bestFit="1" customWidth="1"/>
    <col min="13839" max="13839" width="10.375" style="2" bestFit="1" customWidth="1"/>
    <col min="13840" max="13840" width="28.375" style="2" customWidth="1"/>
    <col min="13841" max="13841" width="23.25" style="2" customWidth="1"/>
    <col min="13842" max="13842" width="9.625" style="2" customWidth="1"/>
    <col min="13843" max="13843" width="12" style="2" customWidth="1"/>
    <col min="13844" max="13844" width="0.125" style="2" customWidth="1"/>
    <col min="13845" max="13845" width="0.375" style="2" customWidth="1"/>
    <col min="13846" max="13846" width="6.375" style="2" customWidth="1"/>
    <col min="13847" max="13847" width="7.125" style="2" customWidth="1"/>
    <col min="13848" max="13848" width="7" style="2" customWidth="1"/>
    <col min="13849" max="13849" width="7.125" style="2" customWidth="1"/>
    <col min="13850" max="13850" width="7.25" style="2" customWidth="1"/>
    <col min="13851" max="14080" width="39.375" style="2"/>
    <col min="14081" max="14081" width="5.625" style="2" customWidth="1"/>
    <col min="14082" max="14084" width="16.25" style="2" customWidth="1"/>
    <col min="14085" max="14085" width="10.625" style="2" customWidth="1"/>
    <col min="14086" max="14086" width="15" style="2" customWidth="1"/>
    <col min="14087" max="14087" width="5.625" style="2" customWidth="1"/>
    <col min="14088" max="14088" width="14.875" style="2" customWidth="1"/>
    <col min="14089" max="14089" width="5" style="2" customWidth="1"/>
    <col min="14090" max="14090" width="8.125" style="2" customWidth="1"/>
    <col min="14091" max="14091" width="6.875" style="2" customWidth="1"/>
    <col min="14092" max="14092" width="2.875" style="2" bestFit="1" customWidth="1"/>
    <col min="14093" max="14093" width="7.375" style="2" bestFit="1" customWidth="1"/>
    <col min="14094" max="14094" width="10.625" style="2" bestFit="1" customWidth="1"/>
    <col min="14095" max="14095" width="10.375" style="2" bestFit="1" customWidth="1"/>
    <col min="14096" max="14096" width="28.375" style="2" customWidth="1"/>
    <col min="14097" max="14097" width="23.25" style="2" customWidth="1"/>
    <col min="14098" max="14098" width="9.625" style="2" customWidth="1"/>
    <col min="14099" max="14099" width="12" style="2" customWidth="1"/>
    <col min="14100" max="14100" width="0.125" style="2" customWidth="1"/>
    <col min="14101" max="14101" width="0.375" style="2" customWidth="1"/>
    <col min="14102" max="14102" width="6.375" style="2" customWidth="1"/>
    <col min="14103" max="14103" width="7.125" style="2" customWidth="1"/>
    <col min="14104" max="14104" width="7" style="2" customWidth="1"/>
    <col min="14105" max="14105" width="7.125" style="2" customWidth="1"/>
    <col min="14106" max="14106" width="7.25" style="2" customWidth="1"/>
    <col min="14107" max="14336" width="39.375" style="2"/>
    <col min="14337" max="14337" width="5.625" style="2" customWidth="1"/>
    <col min="14338" max="14340" width="16.25" style="2" customWidth="1"/>
    <col min="14341" max="14341" width="10.625" style="2" customWidth="1"/>
    <col min="14342" max="14342" width="15" style="2" customWidth="1"/>
    <col min="14343" max="14343" width="5.625" style="2" customWidth="1"/>
    <col min="14344" max="14344" width="14.875" style="2" customWidth="1"/>
    <col min="14345" max="14345" width="5" style="2" customWidth="1"/>
    <col min="14346" max="14346" width="8.125" style="2" customWidth="1"/>
    <col min="14347" max="14347" width="6.875" style="2" customWidth="1"/>
    <col min="14348" max="14348" width="2.875" style="2" bestFit="1" customWidth="1"/>
    <col min="14349" max="14349" width="7.375" style="2" bestFit="1" customWidth="1"/>
    <col min="14350" max="14350" width="10.625" style="2" bestFit="1" customWidth="1"/>
    <col min="14351" max="14351" width="10.375" style="2" bestFit="1" customWidth="1"/>
    <col min="14352" max="14352" width="28.375" style="2" customWidth="1"/>
    <col min="14353" max="14353" width="23.25" style="2" customWidth="1"/>
    <col min="14354" max="14354" width="9.625" style="2" customWidth="1"/>
    <col min="14355" max="14355" width="12" style="2" customWidth="1"/>
    <col min="14356" max="14356" width="0.125" style="2" customWidth="1"/>
    <col min="14357" max="14357" width="0.375" style="2" customWidth="1"/>
    <col min="14358" max="14358" width="6.375" style="2" customWidth="1"/>
    <col min="14359" max="14359" width="7.125" style="2" customWidth="1"/>
    <col min="14360" max="14360" width="7" style="2" customWidth="1"/>
    <col min="14361" max="14361" width="7.125" style="2" customWidth="1"/>
    <col min="14362" max="14362" width="7.25" style="2" customWidth="1"/>
    <col min="14363" max="14592" width="39.375" style="2"/>
    <col min="14593" max="14593" width="5.625" style="2" customWidth="1"/>
    <col min="14594" max="14596" width="16.25" style="2" customWidth="1"/>
    <col min="14597" max="14597" width="10.625" style="2" customWidth="1"/>
    <col min="14598" max="14598" width="15" style="2" customWidth="1"/>
    <col min="14599" max="14599" width="5.625" style="2" customWidth="1"/>
    <col min="14600" max="14600" width="14.875" style="2" customWidth="1"/>
    <col min="14601" max="14601" width="5" style="2" customWidth="1"/>
    <col min="14602" max="14602" width="8.125" style="2" customWidth="1"/>
    <col min="14603" max="14603" width="6.875" style="2" customWidth="1"/>
    <col min="14604" max="14604" width="2.875" style="2" bestFit="1" customWidth="1"/>
    <col min="14605" max="14605" width="7.375" style="2" bestFit="1" customWidth="1"/>
    <col min="14606" max="14606" width="10.625" style="2" bestFit="1" customWidth="1"/>
    <col min="14607" max="14607" width="10.375" style="2" bestFit="1" customWidth="1"/>
    <col min="14608" max="14608" width="28.375" style="2" customWidth="1"/>
    <col min="14609" max="14609" width="23.25" style="2" customWidth="1"/>
    <col min="14610" max="14610" width="9.625" style="2" customWidth="1"/>
    <col min="14611" max="14611" width="12" style="2" customWidth="1"/>
    <col min="14612" max="14612" width="0.125" style="2" customWidth="1"/>
    <col min="14613" max="14613" width="0.375" style="2" customWidth="1"/>
    <col min="14614" max="14614" width="6.375" style="2" customWidth="1"/>
    <col min="14615" max="14615" width="7.125" style="2" customWidth="1"/>
    <col min="14616" max="14616" width="7" style="2" customWidth="1"/>
    <col min="14617" max="14617" width="7.125" style="2" customWidth="1"/>
    <col min="14618" max="14618" width="7.25" style="2" customWidth="1"/>
    <col min="14619" max="14848" width="39.375" style="2"/>
    <col min="14849" max="14849" width="5.625" style="2" customWidth="1"/>
    <col min="14850" max="14852" width="16.25" style="2" customWidth="1"/>
    <col min="14853" max="14853" width="10.625" style="2" customWidth="1"/>
    <col min="14854" max="14854" width="15" style="2" customWidth="1"/>
    <col min="14855" max="14855" width="5.625" style="2" customWidth="1"/>
    <col min="14856" max="14856" width="14.875" style="2" customWidth="1"/>
    <col min="14857" max="14857" width="5" style="2" customWidth="1"/>
    <col min="14858" max="14858" width="8.125" style="2" customWidth="1"/>
    <col min="14859" max="14859" width="6.875" style="2" customWidth="1"/>
    <col min="14860" max="14860" width="2.875" style="2" bestFit="1" customWidth="1"/>
    <col min="14861" max="14861" width="7.375" style="2" bestFit="1" customWidth="1"/>
    <col min="14862" max="14862" width="10.625" style="2" bestFit="1" customWidth="1"/>
    <col min="14863" max="14863" width="10.375" style="2" bestFit="1" customWidth="1"/>
    <col min="14864" max="14864" width="28.375" style="2" customWidth="1"/>
    <col min="14865" max="14865" width="23.25" style="2" customWidth="1"/>
    <col min="14866" max="14866" width="9.625" style="2" customWidth="1"/>
    <col min="14867" max="14867" width="12" style="2" customWidth="1"/>
    <col min="14868" max="14868" width="0.125" style="2" customWidth="1"/>
    <col min="14869" max="14869" width="0.375" style="2" customWidth="1"/>
    <col min="14870" max="14870" width="6.375" style="2" customWidth="1"/>
    <col min="14871" max="14871" width="7.125" style="2" customWidth="1"/>
    <col min="14872" max="14872" width="7" style="2" customWidth="1"/>
    <col min="14873" max="14873" width="7.125" style="2" customWidth="1"/>
    <col min="14874" max="14874" width="7.25" style="2" customWidth="1"/>
    <col min="14875" max="15104" width="39.375" style="2"/>
    <col min="15105" max="15105" width="5.625" style="2" customWidth="1"/>
    <col min="15106" max="15108" width="16.25" style="2" customWidth="1"/>
    <col min="15109" max="15109" width="10.625" style="2" customWidth="1"/>
    <col min="15110" max="15110" width="15" style="2" customWidth="1"/>
    <col min="15111" max="15111" width="5.625" style="2" customWidth="1"/>
    <col min="15112" max="15112" width="14.875" style="2" customWidth="1"/>
    <col min="15113" max="15113" width="5" style="2" customWidth="1"/>
    <col min="15114" max="15114" width="8.125" style="2" customWidth="1"/>
    <col min="15115" max="15115" width="6.875" style="2" customWidth="1"/>
    <col min="15116" max="15116" width="2.875" style="2" bestFit="1" customWidth="1"/>
    <col min="15117" max="15117" width="7.375" style="2" bestFit="1" customWidth="1"/>
    <col min="15118" max="15118" width="10.625" style="2" bestFit="1" customWidth="1"/>
    <col min="15119" max="15119" width="10.375" style="2" bestFit="1" customWidth="1"/>
    <col min="15120" max="15120" width="28.375" style="2" customWidth="1"/>
    <col min="15121" max="15121" width="23.25" style="2" customWidth="1"/>
    <col min="15122" max="15122" width="9.625" style="2" customWidth="1"/>
    <col min="15123" max="15123" width="12" style="2" customWidth="1"/>
    <col min="15124" max="15124" width="0.125" style="2" customWidth="1"/>
    <col min="15125" max="15125" width="0.375" style="2" customWidth="1"/>
    <col min="15126" max="15126" width="6.375" style="2" customWidth="1"/>
    <col min="15127" max="15127" width="7.125" style="2" customWidth="1"/>
    <col min="15128" max="15128" width="7" style="2" customWidth="1"/>
    <col min="15129" max="15129" width="7.125" style="2" customWidth="1"/>
    <col min="15130" max="15130" width="7.25" style="2" customWidth="1"/>
    <col min="15131" max="15360" width="39.375" style="2"/>
    <col min="15361" max="15361" width="5.625" style="2" customWidth="1"/>
    <col min="15362" max="15364" width="16.25" style="2" customWidth="1"/>
    <col min="15365" max="15365" width="10.625" style="2" customWidth="1"/>
    <col min="15366" max="15366" width="15" style="2" customWidth="1"/>
    <col min="15367" max="15367" width="5.625" style="2" customWidth="1"/>
    <col min="15368" max="15368" width="14.875" style="2" customWidth="1"/>
    <col min="15369" max="15369" width="5" style="2" customWidth="1"/>
    <col min="15370" max="15370" width="8.125" style="2" customWidth="1"/>
    <col min="15371" max="15371" width="6.875" style="2" customWidth="1"/>
    <col min="15372" max="15372" width="2.875" style="2" bestFit="1" customWidth="1"/>
    <col min="15373" max="15373" width="7.375" style="2" bestFit="1" customWidth="1"/>
    <col min="15374" max="15374" width="10.625" style="2" bestFit="1" customWidth="1"/>
    <col min="15375" max="15375" width="10.375" style="2" bestFit="1" customWidth="1"/>
    <col min="15376" max="15376" width="28.375" style="2" customWidth="1"/>
    <col min="15377" max="15377" width="23.25" style="2" customWidth="1"/>
    <col min="15378" max="15378" width="9.625" style="2" customWidth="1"/>
    <col min="15379" max="15379" width="12" style="2" customWidth="1"/>
    <col min="15380" max="15380" width="0.125" style="2" customWidth="1"/>
    <col min="15381" max="15381" width="0.375" style="2" customWidth="1"/>
    <col min="15382" max="15382" width="6.375" style="2" customWidth="1"/>
    <col min="15383" max="15383" width="7.125" style="2" customWidth="1"/>
    <col min="15384" max="15384" width="7" style="2" customWidth="1"/>
    <col min="15385" max="15385" width="7.125" style="2" customWidth="1"/>
    <col min="15386" max="15386" width="7.25" style="2" customWidth="1"/>
    <col min="15387" max="15616" width="39.375" style="2"/>
    <col min="15617" max="15617" width="5.625" style="2" customWidth="1"/>
    <col min="15618" max="15620" width="16.25" style="2" customWidth="1"/>
    <col min="15621" max="15621" width="10.625" style="2" customWidth="1"/>
    <col min="15622" max="15622" width="15" style="2" customWidth="1"/>
    <col min="15623" max="15623" width="5.625" style="2" customWidth="1"/>
    <col min="15624" max="15624" width="14.875" style="2" customWidth="1"/>
    <col min="15625" max="15625" width="5" style="2" customWidth="1"/>
    <col min="15626" max="15626" width="8.125" style="2" customWidth="1"/>
    <col min="15627" max="15627" width="6.875" style="2" customWidth="1"/>
    <col min="15628" max="15628" width="2.875" style="2" bestFit="1" customWidth="1"/>
    <col min="15629" max="15629" width="7.375" style="2" bestFit="1" customWidth="1"/>
    <col min="15630" max="15630" width="10.625" style="2" bestFit="1" customWidth="1"/>
    <col min="15631" max="15631" width="10.375" style="2" bestFit="1" customWidth="1"/>
    <col min="15632" max="15632" width="28.375" style="2" customWidth="1"/>
    <col min="15633" max="15633" width="23.25" style="2" customWidth="1"/>
    <col min="15634" max="15634" width="9.625" style="2" customWidth="1"/>
    <col min="15635" max="15635" width="12" style="2" customWidth="1"/>
    <col min="15636" max="15636" width="0.125" style="2" customWidth="1"/>
    <col min="15637" max="15637" width="0.375" style="2" customWidth="1"/>
    <col min="15638" max="15638" width="6.375" style="2" customWidth="1"/>
    <col min="15639" max="15639" width="7.125" style="2" customWidth="1"/>
    <col min="15640" max="15640" width="7" style="2" customWidth="1"/>
    <col min="15641" max="15641" width="7.125" style="2" customWidth="1"/>
    <col min="15642" max="15642" width="7.25" style="2" customWidth="1"/>
    <col min="15643" max="15872" width="39.375" style="2"/>
    <col min="15873" max="15873" width="5.625" style="2" customWidth="1"/>
    <col min="15874" max="15876" width="16.25" style="2" customWidth="1"/>
    <col min="15877" max="15877" width="10.625" style="2" customWidth="1"/>
    <col min="15878" max="15878" width="15" style="2" customWidth="1"/>
    <col min="15879" max="15879" width="5.625" style="2" customWidth="1"/>
    <col min="15880" max="15880" width="14.875" style="2" customWidth="1"/>
    <col min="15881" max="15881" width="5" style="2" customWidth="1"/>
    <col min="15882" max="15882" width="8.125" style="2" customWidth="1"/>
    <col min="15883" max="15883" width="6.875" style="2" customWidth="1"/>
    <col min="15884" max="15884" width="2.875" style="2" bestFit="1" customWidth="1"/>
    <col min="15885" max="15885" width="7.375" style="2" bestFit="1" customWidth="1"/>
    <col min="15886" max="15886" width="10.625" style="2" bestFit="1" customWidth="1"/>
    <col min="15887" max="15887" width="10.375" style="2" bestFit="1" customWidth="1"/>
    <col min="15888" max="15888" width="28.375" style="2" customWidth="1"/>
    <col min="15889" max="15889" width="23.25" style="2" customWidth="1"/>
    <col min="15890" max="15890" width="9.625" style="2" customWidth="1"/>
    <col min="15891" max="15891" width="12" style="2" customWidth="1"/>
    <col min="15892" max="15892" width="0.125" style="2" customWidth="1"/>
    <col min="15893" max="15893" width="0.375" style="2" customWidth="1"/>
    <col min="15894" max="15894" width="6.375" style="2" customWidth="1"/>
    <col min="15895" max="15895" width="7.125" style="2" customWidth="1"/>
    <col min="15896" max="15896" width="7" style="2" customWidth="1"/>
    <col min="15897" max="15897" width="7.125" style="2" customWidth="1"/>
    <col min="15898" max="15898" width="7.25" style="2" customWidth="1"/>
    <col min="15899" max="16128" width="39.375" style="2"/>
    <col min="16129" max="16129" width="5.625" style="2" customWidth="1"/>
    <col min="16130" max="16132" width="16.25" style="2" customWidth="1"/>
    <col min="16133" max="16133" width="10.625" style="2" customWidth="1"/>
    <col min="16134" max="16134" width="15" style="2" customWidth="1"/>
    <col min="16135" max="16135" width="5.625" style="2" customWidth="1"/>
    <col min="16136" max="16136" width="14.875" style="2" customWidth="1"/>
    <col min="16137" max="16137" width="5" style="2" customWidth="1"/>
    <col min="16138" max="16138" width="8.125" style="2" customWidth="1"/>
    <col min="16139" max="16139" width="6.875" style="2" customWidth="1"/>
    <col min="16140" max="16140" width="2.875" style="2" bestFit="1" customWidth="1"/>
    <col min="16141" max="16141" width="7.375" style="2" bestFit="1" customWidth="1"/>
    <col min="16142" max="16142" width="10.625" style="2" bestFit="1" customWidth="1"/>
    <col min="16143" max="16143" width="10.375" style="2" bestFit="1" customWidth="1"/>
    <col min="16144" max="16144" width="28.375" style="2" customWidth="1"/>
    <col min="16145" max="16145" width="23.25" style="2" customWidth="1"/>
    <col min="16146" max="16146" width="9.625" style="2" customWidth="1"/>
    <col min="16147" max="16147" width="12" style="2" customWidth="1"/>
    <col min="16148" max="16148" width="0.125" style="2" customWidth="1"/>
    <col min="16149" max="16149" width="0.375" style="2" customWidth="1"/>
    <col min="16150" max="16150" width="6.375" style="2" customWidth="1"/>
    <col min="16151" max="16151" width="7.125" style="2" customWidth="1"/>
    <col min="16152" max="16152" width="7" style="2" customWidth="1"/>
    <col min="16153" max="16153" width="7.125" style="2" customWidth="1"/>
    <col min="16154" max="16154" width="7.25" style="2" customWidth="1"/>
    <col min="16155" max="16384" width="39.375" style="2"/>
  </cols>
  <sheetData>
    <row r="1" spans="1:25" ht="13.5" customHeight="1">
      <c r="A1" s="1"/>
      <c r="B1" s="1"/>
      <c r="C1" s="1"/>
      <c r="D1" s="1"/>
      <c r="E1" s="1"/>
      <c r="F1" s="1"/>
      <c r="G1" s="1"/>
      <c r="H1" s="1"/>
      <c r="I1" s="1"/>
      <c r="J1" s="1"/>
      <c r="K1" s="1"/>
      <c r="L1" s="1"/>
      <c r="M1" s="1"/>
      <c r="N1" s="1"/>
      <c r="O1" s="1"/>
      <c r="P1" s="1"/>
      <c r="Q1" s="1"/>
    </row>
    <row r="2" spans="1:25" ht="13.5" customHeight="1">
      <c r="A2" s="3" t="s">
        <v>0</v>
      </c>
      <c r="B2" s="1"/>
      <c r="C2" s="1"/>
      <c r="D2" s="1"/>
      <c r="E2" s="1"/>
      <c r="F2" s="1"/>
      <c r="G2" s="1"/>
      <c r="H2" s="1"/>
      <c r="I2" s="1"/>
      <c r="J2" s="1"/>
      <c r="K2" s="1"/>
      <c r="L2" s="1"/>
      <c r="M2" s="1"/>
      <c r="N2" s="1"/>
      <c r="O2" s="1"/>
      <c r="P2" s="1"/>
      <c r="Q2" s="1"/>
      <c r="R2" s="1"/>
      <c r="S2" s="1"/>
    </row>
    <row r="3" spans="1:25" ht="13.5" customHeight="1">
      <c r="A3" s="1"/>
      <c r="B3" s="1"/>
      <c r="C3" s="1"/>
      <c r="D3" s="1"/>
      <c r="E3" s="1"/>
      <c r="F3" s="1"/>
      <c r="G3" s="1"/>
      <c r="H3" s="1"/>
      <c r="I3" s="1"/>
      <c r="J3" s="1"/>
      <c r="K3" s="1"/>
      <c r="L3" s="1"/>
      <c r="M3" s="1"/>
      <c r="N3" s="1"/>
      <c r="O3" s="1"/>
      <c r="P3" s="1"/>
      <c r="Q3" s="1"/>
      <c r="R3" s="1"/>
      <c r="S3" s="1"/>
    </row>
    <row r="4" spans="1:25" s="5" customFormat="1" ht="13.5" customHeight="1">
      <c r="A4" s="4"/>
      <c r="B4" s="1"/>
      <c r="C4" s="273" t="str">
        <f>"〔施設"&amp;D5&amp;"（公立"&amp;D6&amp;"、"&amp;"私立"&amp;D7&amp;"）"&amp;"  定員"&amp;F5&amp;"（公立"&amp;F6&amp;"、私立"&amp;F7&amp;"）〕"</f>
        <v>〔施設263（公立84、私立179）  定員22615（公立6670、私立15945）〕</v>
      </c>
      <c r="D4" s="273"/>
      <c r="E4" s="273"/>
      <c r="F4" s="273"/>
      <c r="G4" s="1"/>
      <c r="H4" s="4"/>
      <c r="I4" s="4"/>
      <c r="J4" s="1"/>
      <c r="K4" s="4"/>
      <c r="L4" s="1"/>
      <c r="M4" s="1"/>
      <c r="N4" s="1"/>
      <c r="O4" s="1"/>
      <c r="P4" s="1"/>
      <c r="Q4" s="1"/>
      <c r="R4" s="1"/>
      <c r="S4" s="1"/>
    </row>
    <row r="5" spans="1:25" s="5" customFormat="1" ht="13.5" customHeight="1">
      <c r="A5" s="4"/>
      <c r="B5" s="6"/>
      <c r="C5" s="7" t="s">
        <v>1</v>
      </c>
      <c r="D5" s="8">
        <f>D6+D7</f>
        <v>263</v>
      </c>
      <c r="E5" s="9" t="s">
        <v>2</v>
      </c>
      <c r="F5" s="10">
        <f>F6+F7</f>
        <v>22615</v>
      </c>
      <c r="G5" s="1"/>
      <c r="H5" s="4"/>
      <c r="I5" s="4"/>
      <c r="J5" s="1"/>
      <c r="K5" s="4"/>
      <c r="L5" s="1"/>
      <c r="M5" s="1"/>
      <c r="N5" s="1"/>
      <c r="O5" s="1"/>
      <c r="P5" s="1"/>
      <c r="Q5" s="1"/>
      <c r="R5" s="1"/>
      <c r="S5" s="1"/>
    </row>
    <row r="6" spans="1:25" s="5" customFormat="1" ht="13.5" customHeight="1">
      <c r="A6" s="4"/>
      <c r="B6" s="6"/>
      <c r="C6" s="7" t="s">
        <v>3</v>
      </c>
      <c r="D6" s="8">
        <f>COUNTIF($R$10:$R$287,C6)</f>
        <v>84</v>
      </c>
      <c r="E6" s="9" t="s">
        <v>3</v>
      </c>
      <c r="F6" s="10">
        <f>SUMIF($R$10:$R$287,E6,$I$10:$I$287)</f>
        <v>6670</v>
      </c>
      <c r="G6" s="1"/>
      <c r="H6" s="4"/>
      <c r="I6" s="4"/>
      <c r="J6" s="1"/>
      <c r="K6" s="4"/>
      <c r="L6" s="1"/>
      <c r="M6" s="1"/>
      <c r="N6" s="1"/>
      <c r="O6" s="1"/>
      <c r="P6" s="1"/>
      <c r="Q6" s="1"/>
      <c r="R6" s="1"/>
      <c r="S6" s="1"/>
    </row>
    <row r="7" spans="1:25" s="5" customFormat="1" ht="13.5" customHeight="1">
      <c r="A7" s="4"/>
      <c r="B7" s="6"/>
      <c r="C7" s="11" t="s">
        <v>4</v>
      </c>
      <c r="D7" s="12">
        <f>COUNTIF($R$10:$R$287,C7)</f>
        <v>179</v>
      </c>
      <c r="E7" s="13" t="s">
        <v>4</v>
      </c>
      <c r="F7" s="14">
        <f>SUMIF($R$10:$R$287,E7,$I$10:$I$287)</f>
        <v>15945</v>
      </c>
      <c r="G7" s="1"/>
      <c r="H7" s="4"/>
      <c r="I7" s="4"/>
      <c r="J7" s="1"/>
      <c r="K7" s="4"/>
      <c r="L7" s="1"/>
      <c r="M7" s="1"/>
      <c r="N7" s="1"/>
      <c r="O7" s="1"/>
      <c r="P7" s="1"/>
      <c r="Q7" s="1"/>
      <c r="R7" s="1"/>
      <c r="S7" s="1"/>
      <c r="V7" s="15" t="s">
        <v>1</v>
      </c>
      <c r="W7" s="16"/>
      <c r="X7" s="17" t="s">
        <v>2</v>
      </c>
      <c r="Y7" s="16"/>
    </row>
    <row r="8" spans="1:25" ht="32.25" customHeight="1">
      <c r="A8" s="18"/>
      <c r="B8" s="19" t="s">
        <v>5</v>
      </c>
      <c r="C8" s="19" t="s">
        <v>6</v>
      </c>
      <c r="D8" s="20" t="s">
        <v>7</v>
      </c>
      <c r="E8" s="19" t="s">
        <v>8</v>
      </c>
      <c r="F8" s="19" t="s">
        <v>9</v>
      </c>
      <c r="G8" s="20" t="s">
        <v>10</v>
      </c>
      <c r="H8" s="19" t="s">
        <v>11</v>
      </c>
      <c r="I8" s="19" t="s">
        <v>2</v>
      </c>
      <c r="J8" s="21" t="s">
        <v>12</v>
      </c>
      <c r="K8" s="22" t="s">
        <v>13</v>
      </c>
      <c r="L8" s="23"/>
      <c r="M8" s="24" t="s">
        <v>14</v>
      </c>
      <c r="N8" s="24" t="s">
        <v>15</v>
      </c>
      <c r="O8" s="24" t="s">
        <v>16</v>
      </c>
      <c r="P8" s="24" t="s">
        <v>17</v>
      </c>
      <c r="Q8" s="25" t="s">
        <v>18</v>
      </c>
      <c r="R8" s="24" t="s">
        <v>19</v>
      </c>
      <c r="S8" s="26" t="s">
        <v>20</v>
      </c>
      <c r="T8" s="27"/>
      <c r="U8" s="27"/>
      <c r="V8" s="28" t="s">
        <v>21</v>
      </c>
      <c r="W8" s="29" t="s">
        <v>22</v>
      </c>
      <c r="X8" s="30" t="s">
        <v>21</v>
      </c>
      <c r="Y8" s="29" t="s">
        <v>22</v>
      </c>
    </row>
    <row r="9" spans="1:25" s="39" customFormat="1" ht="34.5" customHeight="1">
      <c r="A9" s="31" t="s">
        <v>23</v>
      </c>
      <c r="B9" s="32"/>
      <c r="C9" s="32" t="str">
        <f>"〔施設"&amp;M293&amp;"（公立"&amp;H293&amp;"、"&amp;"私立"&amp;I293&amp;"）"&amp;"  定員"&amp;N293&amp;"（公立"&amp;J293&amp;"、私立"&amp;K293&amp;"）〕"</f>
        <v>〔施設33（公立9、私立24）  定員3284（公立745、私立2539）〕</v>
      </c>
      <c r="D9" s="32"/>
      <c r="E9" s="32"/>
      <c r="F9" s="32"/>
      <c r="G9" s="32"/>
      <c r="H9" s="32"/>
      <c r="I9" s="32"/>
      <c r="J9" s="33"/>
      <c r="K9" s="34"/>
      <c r="L9" s="35"/>
      <c r="M9" s="36"/>
      <c r="N9" s="36"/>
      <c r="O9" s="36"/>
      <c r="P9" s="36"/>
      <c r="Q9" s="37"/>
      <c r="R9" s="36"/>
      <c r="S9" s="38"/>
      <c r="V9" s="40"/>
      <c r="W9" s="41"/>
      <c r="X9" s="42"/>
      <c r="Y9" s="41"/>
    </row>
    <row r="10" spans="1:25" s="39" customFormat="1" ht="39.75" customHeight="1">
      <c r="A10" s="43">
        <f>M293</f>
        <v>33</v>
      </c>
      <c r="B10" s="44" t="s">
        <v>24</v>
      </c>
      <c r="C10" s="44" t="s">
        <v>25</v>
      </c>
      <c r="D10" s="44" t="s">
        <v>25</v>
      </c>
      <c r="E10" s="44" t="s">
        <v>26</v>
      </c>
      <c r="F10" s="45" t="str">
        <f t="shared" ref="F10:F39" si="0">O10&amp;P10</f>
        <v>下関市彦島福浦町2丁目17-1</v>
      </c>
      <c r="G10" s="45" t="s">
        <v>27</v>
      </c>
      <c r="H10" s="46">
        <v>17624</v>
      </c>
      <c r="I10" s="47">
        <v>50</v>
      </c>
      <c r="J10" s="48" t="s">
        <v>28</v>
      </c>
      <c r="K10" s="49" t="s">
        <v>29</v>
      </c>
      <c r="L10" s="50">
        <v>1</v>
      </c>
      <c r="M10" s="51" t="s">
        <v>30</v>
      </c>
      <c r="N10" s="51" t="s">
        <v>31</v>
      </c>
      <c r="O10" s="51" t="s">
        <v>25</v>
      </c>
      <c r="P10" s="52" t="s">
        <v>32</v>
      </c>
      <c r="Q10" s="52" t="s">
        <v>33</v>
      </c>
      <c r="R10" s="53" t="str">
        <f t="shared" ref="R10:R42" si="1">IF(S10="","",IF(OR(S10="国",S10="県",S10="市町",S10="組合その他"),"（公立）","（私立）"))</f>
        <v>（公立）</v>
      </c>
      <c r="S10" s="54" t="s">
        <v>34</v>
      </c>
      <c r="V10" s="55">
        <f t="shared" ref="V10:V42" si="2">IF(R10="（公立）",1,0)</f>
        <v>1</v>
      </c>
      <c r="W10" s="56">
        <f t="shared" ref="W10:W42" si="3">IF(R10="（私立）",1,0)</f>
        <v>0</v>
      </c>
      <c r="X10" s="57">
        <f t="shared" ref="X10:X42" si="4">IF(R10="（公立）",I10,0)</f>
        <v>50</v>
      </c>
      <c r="Y10" s="56">
        <f t="shared" ref="Y10:Y42" si="5">IF(R10="（私立）",I10,0)</f>
        <v>0</v>
      </c>
    </row>
    <row r="11" spans="1:25" s="39" customFormat="1" ht="39.6" customHeight="1">
      <c r="A11" s="58"/>
      <c r="B11" s="44" t="s">
        <v>35</v>
      </c>
      <c r="C11" s="44" t="s">
        <v>25</v>
      </c>
      <c r="D11" s="44" t="s">
        <v>25</v>
      </c>
      <c r="E11" s="44" t="s">
        <v>36</v>
      </c>
      <c r="F11" s="45" t="str">
        <f t="shared" si="0"/>
        <v>下関市吉見本町1丁目16-1</v>
      </c>
      <c r="G11" s="45" t="s">
        <v>37</v>
      </c>
      <c r="H11" s="46">
        <v>17624</v>
      </c>
      <c r="I11" s="47">
        <v>45</v>
      </c>
      <c r="J11" s="48" t="s">
        <v>38</v>
      </c>
      <c r="K11" s="49" t="s">
        <v>29</v>
      </c>
      <c r="L11" s="50">
        <v>1</v>
      </c>
      <c r="M11" s="59" t="s">
        <v>30</v>
      </c>
      <c r="N11" s="59" t="s">
        <v>31</v>
      </c>
      <c r="O11" s="59" t="s">
        <v>25</v>
      </c>
      <c r="P11" s="60" t="s">
        <v>39</v>
      </c>
      <c r="Q11" s="60" t="s">
        <v>40</v>
      </c>
      <c r="R11" s="61" t="str">
        <f t="shared" si="1"/>
        <v>（公立）</v>
      </c>
      <c r="S11" s="54" t="s">
        <v>34</v>
      </c>
      <c r="V11" s="55">
        <f t="shared" si="2"/>
        <v>1</v>
      </c>
      <c r="W11" s="56">
        <f t="shared" si="3"/>
        <v>0</v>
      </c>
      <c r="X11" s="57">
        <f t="shared" si="4"/>
        <v>45</v>
      </c>
      <c r="Y11" s="56">
        <f t="shared" si="5"/>
        <v>0</v>
      </c>
    </row>
    <row r="12" spans="1:25" s="39" customFormat="1" ht="39.75" customHeight="1">
      <c r="A12" s="58"/>
      <c r="B12" s="44" t="s">
        <v>41</v>
      </c>
      <c r="C12" s="44" t="s">
        <v>25</v>
      </c>
      <c r="D12" s="44" t="s">
        <v>25</v>
      </c>
      <c r="E12" s="62" t="s">
        <v>42</v>
      </c>
      <c r="F12" s="45" t="str">
        <f t="shared" si="0"/>
        <v>下関市長府中六波町12-26</v>
      </c>
      <c r="G12" s="45" t="s">
        <v>43</v>
      </c>
      <c r="H12" s="46">
        <v>17624</v>
      </c>
      <c r="I12" s="47">
        <v>100</v>
      </c>
      <c r="J12" s="48" t="s">
        <v>44</v>
      </c>
      <c r="K12" s="49" t="s">
        <v>29</v>
      </c>
      <c r="L12" s="50">
        <v>1</v>
      </c>
      <c r="M12" s="59" t="s">
        <v>30</v>
      </c>
      <c r="N12" s="59" t="s">
        <v>31</v>
      </c>
      <c r="O12" s="59" t="s">
        <v>25</v>
      </c>
      <c r="P12" s="60" t="s">
        <v>45</v>
      </c>
      <c r="Q12" s="60" t="s">
        <v>46</v>
      </c>
      <c r="R12" s="61" t="str">
        <f t="shared" si="1"/>
        <v>（公立）</v>
      </c>
      <c r="S12" s="54" t="s">
        <v>34</v>
      </c>
      <c r="V12" s="55">
        <f t="shared" si="2"/>
        <v>1</v>
      </c>
      <c r="W12" s="56">
        <f t="shared" si="3"/>
        <v>0</v>
      </c>
      <c r="X12" s="57">
        <f t="shared" si="4"/>
        <v>100</v>
      </c>
      <c r="Y12" s="56">
        <f t="shared" si="5"/>
        <v>0</v>
      </c>
    </row>
    <row r="13" spans="1:25" s="39" customFormat="1" ht="39.75" customHeight="1">
      <c r="A13" s="58"/>
      <c r="B13" s="44" t="s">
        <v>47</v>
      </c>
      <c r="C13" s="44" t="s">
        <v>25</v>
      </c>
      <c r="D13" s="44" t="s">
        <v>25</v>
      </c>
      <c r="E13" s="44" t="s">
        <v>48</v>
      </c>
      <c r="F13" s="45" t="str">
        <f t="shared" si="0"/>
        <v>下関市長府松小田本町1-38</v>
      </c>
      <c r="G13" s="45" t="s">
        <v>49</v>
      </c>
      <c r="H13" s="46">
        <v>17624</v>
      </c>
      <c r="I13" s="47">
        <v>85</v>
      </c>
      <c r="J13" s="48" t="s">
        <v>50</v>
      </c>
      <c r="K13" s="49" t="s">
        <v>29</v>
      </c>
      <c r="L13" s="50">
        <v>1</v>
      </c>
      <c r="M13" s="59" t="s">
        <v>30</v>
      </c>
      <c r="N13" s="59" t="s">
        <v>31</v>
      </c>
      <c r="O13" s="59" t="s">
        <v>25</v>
      </c>
      <c r="P13" s="60" t="s">
        <v>51</v>
      </c>
      <c r="Q13" s="60" t="s">
        <v>52</v>
      </c>
      <c r="R13" s="61" t="str">
        <f t="shared" si="1"/>
        <v>（公立）</v>
      </c>
      <c r="S13" s="54" t="s">
        <v>34</v>
      </c>
      <c r="V13" s="55">
        <f t="shared" si="2"/>
        <v>1</v>
      </c>
      <c r="W13" s="56">
        <f t="shared" si="3"/>
        <v>0</v>
      </c>
      <c r="X13" s="57">
        <f t="shared" si="4"/>
        <v>85</v>
      </c>
      <c r="Y13" s="56">
        <f t="shared" si="5"/>
        <v>0</v>
      </c>
    </row>
    <row r="14" spans="1:25" s="39" customFormat="1" ht="39.75" customHeight="1">
      <c r="A14" s="58"/>
      <c r="B14" s="44" t="s">
        <v>53</v>
      </c>
      <c r="C14" s="44" t="s">
        <v>25</v>
      </c>
      <c r="D14" s="44" t="s">
        <v>25</v>
      </c>
      <c r="E14" s="44" t="s">
        <v>54</v>
      </c>
      <c r="F14" s="45" t="str">
        <f t="shared" si="0"/>
        <v>下関市名池町10-2</v>
      </c>
      <c r="G14" s="45" t="s">
        <v>55</v>
      </c>
      <c r="H14" s="46">
        <v>18810</v>
      </c>
      <c r="I14" s="47">
        <v>100</v>
      </c>
      <c r="J14" s="48" t="s">
        <v>56</v>
      </c>
      <c r="K14" s="49" t="s">
        <v>29</v>
      </c>
      <c r="L14" s="50">
        <v>1</v>
      </c>
      <c r="M14" s="63" t="s">
        <v>30</v>
      </c>
      <c r="N14" s="63" t="s">
        <v>31</v>
      </c>
      <c r="O14" s="63" t="s">
        <v>25</v>
      </c>
      <c r="P14" s="64" t="s">
        <v>57</v>
      </c>
      <c r="Q14" s="64" t="s">
        <v>58</v>
      </c>
      <c r="R14" s="65" t="str">
        <f t="shared" si="1"/>
        <v>（公立）</v>
      </c>
      <c r="S14" s="54" t="s">
        <v>34</v>
      </c>
      <c r="V14" s="55">
        <f t="shared" si="2"/>
        <v>1</v>
      </c>
      <c r="W14" s="56">
        <f t="shared" si="3"/>
        <v>0</v>
      </c>
      <c r="X14" s="57">
        <f t="shared" si="4"/>
        <v>100</v>
      </c>
      <c r="Y14" s="56">
        <f t="shared" si="5"/>
        <v>0</v>
      </c>
    </row>
    <row r="15" spans="1:25" s="39" customFormat="1" ht="39.75" customHeight="1">
      <c r="A15" s="58"/>
      <c r="B15" s="44" t="s">
        <v>59</v>
      </c>
      <c r="C15" s="44" t="s">
        <v>23</v>
      </c>
      <c r="D15" s="44" t="s">
        <v>23</v>
      </c>
      <c r="E15" s="44" t="s">
        <v>60</v>
      </c>
      <c r="F15" s="45" t="str">
        <f t="shared" si="0"/>
        <v>下関市豊浦町大字宇賀字川嶋12984-1</v>
      </c>
      <c r="G15" s="45" t="s">
        <v>61</v>
      </c>
      <c r="H15" s="46">
        <v>23863</v>
      </c>
      <c r="I15" s="47">
        <v>40</v>
      </c>
      <c r="J15" s="48" t="s">
        <v>62</v>
      </c>
      <c r="K15" s="49" t="s">
        <v>29</v>
      </c>
      <c r="L15" s="50">
        <v>1</v>
      </c>
      <c r="M15" s="59" t="s">
        <v>30</v>
      </c>
      <c r="N15" s="59">
        <v>35201</v>
      </c>
      <c r="O15" s="59" t="s">
        <v>25</v>
      </c>
      <c r="P15" s="60" t="s">
        <v>63</v>
      </c>
      <c r="Q15" s="60" t="s">
        <v>64</v>
      </c>
      <c r="R15" s="61" t="str">
        <f t="shared" si="1"/>
        <v>（公立）</v>
      </c>
      <c r="S15" s="54" t="s">
        <v>34</v>
      </c>
      <c r="V15" s="55">
        <f t="shared" si="2"/>
        <v>1</v>
      </c>
      <c r="W15" s="56">
        <f t="shared" si="3"/>
        <v>0</v>
      </c>
      <c r="X15" s="57">
        <f t="shared" si="4"/>
        <v>40</v>
      </c>
      <c r="Y15" s="56">
        <f t="shared" si="5"/>
        <v>0</v>
      </c>
    </row>
    <row r="16" spans="1:25" s="39" customFormat="1" ht="39.75" customHeight="1">
      <c r="A16" s="58"/>
      <c r="B16" s="44" t="s">
        <v>65</v>
      </c>
      <c r="C16" s="44" t="s">
        <v>25</v>
      </c>
      <c r="D16" s="44" t="s">
        <v>25</v>
      </c>
      <c r="E16" s="44" t="s">
        <v>66</v>
      </c>
      <c r="F16" s="45" t="str">
        <f t="shared" si="0"/>
        <v>下関市長府八幡町1-1</v>
      </c>
      <c r="G16" s="45" t="s">
        <v>67</v>
      </c>
      <c r="H16" s="46">
        <v>27181</v>
      </c>
      <c r="I16" s="47">
        <v>95</v>
      </c>
      <c r="J16" s="48" t="s">
        <v>68</v>
      </c>
      <c r="K16" s="49" t="s">
        <v>29</v>
      </c>
      <c r="L16" s="50">
        <v>1</v>
      </c>
      <c r="M16" s="59" t="s">
        <v>30</v>
      </c>
      <c r="N16" s="59" t="s">
        <v>31</v>
      </c>
      <c r="O16" s="59" t="s">
        <v>25</v>
      </c>
      <c r="P16" s="60" t="s">
        <v>69</v>
      </c>
      <c r="Q16" s="60" t="s">
        <v>70</v>
      </c>
      <c r="R16" s="61" t="str">
        <f t="shared" si="1"/>
        <v>（公立）</v>
      </c>
      <c r="S16" s="54" t="s">
        <v>34</v>
      </c>
      <c r="V16" s="55">
        <f t="shared" si="2"/>
        <v>1</v>
      </c>
      <c r="W16" s="56">
        <f t="shared" si="3"/>
        <v>0</v>
      </c>
      <c r="X16" s="57">
        <f t="shared" si="4"/>
        <v>95</v>
      </c>
      <c r="Y16" s="56">
        <f t="shared" si="5"/>
        <v>0</v>
      </c>
    </row>
    <row r="17" spans="1:25" s="39" customFormat="1" ht="39.75" customHeight="1">
      <c r="A17" s="58"/>
      <c r="B17" s="44" t="s">
        <v>71</v>
      </c>
      <c r="C17" s="44" t="s">
        <v>25</v>
      </c>
      <c r="D17" s="44" t="s">
        <v>25</v>
      </c>
      <c r="E17" s="44" t="s">
        <v>72</v>
      </c>
      <c r="F17" s="45" t="str">
        <f t="shared" si="0"/>
        <v>下関市幸町18-6</v>
      </c>
      <c r="G17" s="45" t="s">
        <v>73</v>
      </c>
      <c r="H17" s="46">
        <v>27181</v>
      </c>
      <c r="I17" s="47">
        <v>90</v>
      </c>
      <c r="J17" s="48" t="s">
        <v>74</v>
      </c>
      <c r="K17" s="49" t="s">
        <v>29</v>
      </c>
      <c r="L17" s="50">
        <v>1</v>
      </c>
      <c r="M17" s="59" t="s">
        <v>30</v>
      </c>
      <c r="N17" s="59" t="s">
        <v>31</v>
      </c>
      <c r="O17" s="59" t="s">
        <v>25</v>
      </c>
      <c r="P17" s="60" t="s">
        <v>75</v>
      </c>
      <c r="Q17" s="60" t="s">
        <v>76</v>
      </c>
      <c r="R17" s="61" t="str">
        <f t="shared" si="1"/>
        <v>（公立）</v>
      </c>
      <c r="S17" s="54" t="s">
        <v>34</v>
      </c>
      <c r="V17" s="55">
        <f t="shared" si="2"/>
        <v>1</v>
      </c>
      <c r="W17" s="56">
        <f t="shared" si="3"/>
        <v>0</v>
      </c>
      <c r="X17" s="57">
        <f t="shared" si="4"/>
        <v>90</v>
      </c>
      <c r="Y17" s="56">
        <f t="shared" si="5"/>
        <v>0</v>
      </c>
    </row>
    <row r="18" spans="1:25" s="39" customFormat="1" ht="39.75" customHeight="1">
      <c r="A18" s="58"/>
      <c r="B18" s="44" t="s">
        <v>77</v>
      </c>
      <c r="C18" s="44" t="s">
        <v>25</v>
      </c>
      <c r="D18" s="44" t="s">
        <v>25</v>
      </c>
      <c r="E18" s="44" t="s">
        <v>78</v>
      </c>
      <c r="F18" s="45" t="str">
        <f t="shared" si="0"/>
        <v>下関市幡生宮の下町25-13</v>
      </c>
      <c r="G18" s="45" t="s">
        <v>79</v>
      </c>
      <c r="H18" s="46">
        <v>30042</v>
      </c>
      <c r="I18" s="47">
        <v>140</v>
      </c>
      <c r="J18" s="48" t="s">
        <v>80</v>
      </c>
      <c r="K18" s="49" t="s">
        <v>29</v>
      </c>
      <c r="L18" s="50">
        <v>1</v>
      </c>
      <c r="M18" s="63" t="s">
        <v>30</v>
      </c>
      <c r="N18" s="63" t="s">
        <v>31</v>
      </c>
      <c r="O18" s="63" t="s">
        <v>25</v>
      </c>
      <c r="P18" s="64" t="s">
        <v>81</v>
      </c>
      <c r="Q18" s="64" t="s">
        <v>82</v>
      </c>
      <c r="R18" s="65" t="str">
        <f t="shared" si="1"/>
        <v>（公立）</v>
      </c>
      <c r="S18" s="54" t="s">
        <v>34</v>
      </c>
      <c r="V18" s="55">
        <f t="shared" si="2"/>
        <v>1</v>
      </c>
      <c r="W18" s="56">
        <f t="shared" si="3"/>
        <v>0</v>
      </c>
      <c r="X18" s="57">
        <f t="shared" si="4"/>
        <v>140</v>
      </c>
      <c r="Y18" s="56">
        <f t="shared" si="5"/>
        <v>0</v>
      </c>
    </row>
    <row r="19" spans="1:25" s="39" customFormat="1" ht="42" customHeight="1">
      <c r="A19" s="58"/>
      <c r="B19" s="44" t="s">
        <v>83</v>
      </c>
      <c r="C19" s="44" t="s">
        <v>84</v>
      </c>
      <c r="D19" s="44" t="s">
        <v>85</v>
      </c>
      <c r="E19" s="44" t="s">
        <v>86</v>
      </c>
      <c r="F19" s="45" t="str">
        <f t="shared" si="0"/>
        <v>下関市彦島本村町5丁目9-26</v>
      </c>
      <c r="G19" s="45" t="s">
        <v>87</v>
      </c>
      <c r="H19" s="46">
        <v>17624</v>
      </c>
      <c r="I19" s="47">
        <v>50</v>
      </c>
      <c r="J19" s="48" t="s">
        <v>88</v>
      </c>
      <c r="K19" s="49" t="s">
        <v>29</v>
      </c>
      <c r="L19" s="50">
        <v>2</v>
      </c>
      <c r="M19" s="51" t="s">
        <v>30</v>
      </c>
      <c r="N19" s="51" t="s">
        <v>31</v>
      </c>
      <c r="O19" s="51" t="s">
        <v>25</v>
      </c>
      <c r="P19" s="52" t="s">
        <v>89</v>
      </c>
      <c r="Q19" s="52" t="s">
        <v>90</v>
      </c>
      <c r="R19" s="53" t="str">
        <f t="shared" si="1"/>
        <v>（私立）</v>
      </c>
      <c r="S19" s="54" t="s">
        <v>91</v>
      </c>
      <c r="V19" s="55">
        <f t="shared" si="2"/>
        <v>0</v>
      </c>
      <c r="W19" s="56">
        <f t="shared" si="3"/>
        <v>1</v>
      </c>
      <c r="X19" s="57">
        <f t="shared" si="4"/>
        <v>0</v>
      </c>
      <c r="Y19" s="56">
        <f t="shared" si="5"/>
        <v>50</v>
      </c>
    </row>
    <row r="20" spans="1:25" s="39" customFormat="1" ht="42" customHeight="1">
      <c r="A20" s="58"/>
      <c r="B20" s="44" t="s">
        <v>92</v>
      </c>
      <c r="C20" s="44" t="s">
        <v>93</v>
      </c>
      <c r="D20" s="44" t="s">
        <v>94</v>
      </c>
      <c r="E20" s="44" t="s">
        <v>95</v>
      </c>
      <c r="F20" s="45" t="str">
        <f t="shared" si="0"/>
        <v>下関市伊崎町1丁目11-16</v>
      </c>
      <c r="G20" s="45" t="s">
        <v>96</v>
      </c>
      <c r="H20" s="46">
        <v>17624</v>
      </c>
      <c r="I20" s="47">
        <v>80</v>
      </c>
      <c r="J20" s="48" t="s">
        <v>97</v>
      </c>
      <c r="K20" s="49" t="s">
        <v>29</v>
      </c>
      <c r="L20" s="50">
        <v>2</v>
      </c>
      <c r="M20" s="51" t="s">
        <v>30</v>
      </c>
      <c r="N20" s="51" t="s">
        <v>31</v>
      </c>
      <c r="O20" s="51" t="s">
        <v>25</v>
      </c>
      <c r="P20" s="52" t="s">
        <v>98</v>
      </c>
      <c r="Q20" s="52" t="s">
        <v>99</v>
      </c>
      <c r="R20" s="53" t="str">
        <f t="shared" si="1"/>
        <v>（私立）</v>
      </c>
      <c r="S20" s="54" t="s">
        <v>91</v>
      </c>
      <c r="V20" s="55">
        <f t="shared" si="2"/>
        <v>0</v>
      </c>
      <c r="W20" s="56">
        <f t="shared" si="3"/>
        <v>1</v>
      </c>
      <c r="X20" s="57">
        <f t="shared" si="4"/>
        <v>0</v>
      </c>
      <c r="Y20" s="56">
        <f t="shared" si="5"/>
        <v>80</v>
      </c>
    </row>
    <row r="21" spans="1:25" s="39" customFormat="1" ht="42" customHeight="1">
      <c r="A21" s="58"/>
      <c r="B21" s="44" t="s">
        <v>100</v>
      </c>
      <c r="C21" s="44" t="s">
        <v>101</v>
      </c>
      <c r="D21" s="44" t="s">
        <v>102</v>
      </c>
      <c r="E21" s="44" t="s">
        <v>103</v>
      </c>
      <c r="F21" s="45" t="str">
        <f t="shared" si="0"/>
        <v>下関市前田1丁目9-1</v>
      </c>
      <c r="G21" s="45" t="s">
        <v>104</v>
      </c>
      <c r="H21" s="46">
        <v>17624</v>
      </c>
      <c r="I21" s="47">
        <v>80</v>
      </c>
      <c r="J21" s="48" t="s">
        <v>105</v>
      </c>
      <c r="K21" s="49" t="s">
        <v>29</v>
      </c>
      <c r="L21" s="50">
        <v>2</v>
      </c>
      <c r="M21" s="63" t="s">
        <v>30</v>
      </c>
      <c r="N21" s="63" t="s">
        <v>31</v>
      </c>
      <c r="O21" s="63" t="s">
        <v>25</v>
      </c>
      <c r="P21" s="64" t="s">
        <v>106</v>
      </c>
      <c r="Q21" s="64" t="s">
        <v>107</v>
      </c>
      <c r="R21" s="65" t="str">
        <f t="shared" si="1"/>
        <v>（私立）</v>
      </c>
      <c r="S21" s="54" t="s">
        <v>91</v>
      </c>
      <c r="V21" s="55">
        <f t="shared" si="2"/>
        <v>0</v>
      </c>
      <c r="W21" s="56">
        <f t="shared" si="3"/>
        <v>1</v>
      </c>
      <c r="X21" s="57">
        <f t="shared" si="4"/>
        <v>0</v>
      </c>
      <c r="Y21" s="56">
        <f t="shared" si="5"/>
        <v>80</v>
      </c>
    </row>
    <row r="22" spans="1:25" s="39" customFormat="1" ht="42" customHeight="1">
      <c r="A22" s="58"/>
      <c r="B22" s="44" t="s">
        <v>108</v>
      </c>
      <c r="C22" s="44" t="s">
        <v>109</v>
      </c>
      <c r="D22" s="44" t="s">
        <v>110</v>
      </c>
      <c r="E22" s="44" t="s">
        <v>111</v>
      </c>
      <c r="F22" s="45" t="str">
        <f t="shared" si="0"/>
        <v>下関市豊浦町大字小串字向山502番2</v>
      </c>
      <c r="G22" s="45" t="s">
        <v>112</v>
      </c>
      <c r="H22" s="46">
        <v>17624</v>
      </c>
      <c r="I22" s="47">
        <v>45</v>
      </c>
      <c r="J22" s="48" t="s">
        <v>113</v>
      </c>
      <c r="K22" s="49" t="s">
        <v>29</v>
      </c>
      <c r="L22" s="50">
        <v>2</v>
      </c>
      <c r="M22" s="51" t="s">
        <v>30</v>
      </c>
      <c r="N22" s="51">
        <v>35201</v>
      </c>
      <c r="O22" s="51" t="s">
        <v>25</v>
      </c>
      <c r="P22" s="52" t="s">
        <v>114</v>
      </c>
      <c r="Q22" s="52" t="s">
        <v>115</v>
      </c>
      <c r="R22" s="53" t="str">
        <f t="shared" si="1"/>
        <v>（私立）</v>
      </c>
      <c r="S22" s="54" t="s">
        <v>91</v>
      </c>
      <c r="V22" s="55">
        <f t="shared" si="2"/>
        <v>0</v>
      </c>
      <c r="W22" s="56">
        <f t="shared" si="3"/>
        <v>1</v>
      </c>
      <c r="X22" s="57">
        <f t="shared" si="4"/>
        <v>0</v>
      </c>
      <c r="Y22" s="56">
        <f t="shared" si="5"/>
        <v>45</v>
      </c>
    </row>
    <row r="23" spans="1:25" s="39" customFormat="1" ht="39.75" customHeight="1">
      <c r="A23" s="58"/>
      <c r="B23" s="44" t="s">
        <v>116</v>
      </c>
      <c r="C23" s="44" t="s">
        <v>117</v>
      </c>
      <c r="D23" s="44" t="s">
        <v>117</v>
      </c>
      <c r="E23" s="44" t="s">
        <v>117</v>
      </c>
      <c r="F23" s="45" t="str">
        <f t="shared" si="0"/>
        <v>下関市綾羅木本町6丁目19-19</v>
      </c>
      <c r="G23" s="45" t="s">
        <v>118</v>
      </c>
      <c r="H23" s="46">
        <v>17868</v>
      </c>
      <c r="I23" s="47">
        <v>80</v>
      </c>
      <c r="J23" s="48" t="s">
        <v>119</v>
      </c>
      <c r="K23" s="49" t="s">
        <v>29</v>
      </c>
      <c r="L23" s="50">
        <v>2</v>
      </c>
      <c r="M23" s="51" t="s">
        <v>30</v>
      </c>
      <c r="N23" s="51" t="s">
        <v>31</v>
      </c>
      <c r="O23" s="51" t="s">
        <v>25</v>
      </c>
      <c r="P23" s="52" t="s">
        <v>120</v>
      </c>
      <c r="Q23" s="52" t="s">
        <v>121</v>
      </c>
      <c r="R23" s="53" t="str">
        <f t="shared" si="1"/>
        <v>（私立）</v>
      </c>
      <c r="S23" s="54" t="s">
        <v>122</v>
      </c>
      <c r="V23" s="55">
        <f t="shared" si="2"/>
        <v>0</v>
      </c>
      <c r="W23" s="56">
        <f t="shared" si="3"/>
        <v>1</v>
      </c>
      <c r="X23" s="57">
        <f t="shared" si="4"/>
        <v>0</v>
      </c>
      <c r="Y23" s="56">
        <f t="shared" si="5"/>
        <v>80</v>
      </c>
    </row>
    <row r="24" spans="1:25" s="39" customFormat="1" ht="42" customHeight="1">
      <c r="A24" s="58"/>
      <c r="B24" s="44" t="s">
        <v>123</v>
      </c>
      <c r="C24" s="44" t="s">
        <v>124</v>
      </c>
      <c r="D24" s="44" t="s">
        <v>125</v>
      </c>
      <c r="E24" s="44" t="s">
        <v>126</v>
      </c>
      <c r="F24" s="45" t="str">
        <f t="shared" si="0"/>
        <v>下関市秋根本町2-8-10</v>
      </c>
      <c r="G24" s="45" t="s">
        <v>127</v>
      </c>
      <c r="H24" s="46">
        <v>17868</v>
      </c>
      <c r="I24" s="47">
        <v>195</v>
      </c>
      <c r="J24" s="48" t="s">
        <v>128</v>
      </c>
      <c r="K24" s="49" t="s">
        <v>29</v>
      </c>
      <c r="L24" s="50">
        <v>2</v>
      </c>
      <c r="M24" s="51" t="s">
        <v>30</v>
      </c>
      <c r="N24" s="51" t="s">
        <v>31</v>
      </c>
      <c r="O24" s="51" t="s">
        <v>25</v>
      </c>
      <c r="P24" s="52" t="s">
        <v>129</v>
      </c>
      <c r="Q24" s="52" t="s">
        <v>130</v>
      </c>
      <c r="R24" s="53" t="str">
        <f t="shared" si="1"/>
        <v>（私立）</v>
      </c>
      <c r="S24" s="54" t="s">
        <v>91</v>
      </c>
      <c r="V24" s="55">
        <f t="shared" si="2"/>
        <v>0</v>
      </c>
      <c r="W24" s="56">
        <f t="shared" si="3"/>
        <v>1</v>
      </c>
      <c r="X24" s="57">
        <f t="shared" si="4"/>
        <v>0</v>
      </c>
      <c r="Y24" s="56">
        <f t="shared" si="5"/>
        <v>195</v>
      </c>
    </row>
    <row r="25" spans="1:25" s="39" customFormat="1" ht="42" customHeight="1">
      <c r="A25" s="58"/>
      <c r="B25" s="44" t="s">
        <v>131</v>
      </c>
      <c r="C25" s="44" t="s">
        <v>132</v>
      </c>
      <c r="D25" s="44" t="s">
        <v>133</v>
      </c>
      <c r="E25" s="44" t="s">
        <v>134</v>
      </c>
      <c r="F25" s="45" t="str">
        <f t="shared" si="0"/>
        <v>下関市大平町10-20</v>
      </c>
      <c r="G25" s="45" t="s">
        <v>135</v>
      </c>
      <c r="H25" s="46">
        <v>18142</v>
      </c>
      <c r="I25" s="47">
        <v>80</v>
      </c>
      <c r="J25" s="48" t="s">
        <v>136</v>
      </c>
      <c r="K25" s="49" t="s">
        <v>29</v>
      </c>
      <c r="L25" s="50">
        <v>2</v>
      </c>
      <c r="M25" s="51" t="s">
        <v>30</v>
      </c>
      <c r="N25" s="51" t="s">
        <v>31</v>
      </c>
      <c r="O25" s="51" t="s">
        <v>25</v>
      </c>
      <c r="P25" s="52" t="s">
        <v>137</v>
      </c>
      <c r="Q25" s="52" t="s">
        <v>138</v>
      </c>
      <c r="R25" s="53" t="str">
        <f t="shared" si="1"/>
        <v>（私立）</v>
      </c>
      <c r="S25" s="54" t="s">
        <v>139</v>
      </c>
      <c r="V25" s="55">
        <f t="shared" si="2"/>
        <v>0</v>
      </c>
      <c r="W25" s="56">
        <f t="shared" si="3"/>
        <v>1</v>
      </c>
      <c r="X25" s="57">
        <f t="shared" si="4"/>
        <v>0</v>
      </c>
      <c r="Y25" s="56">
        <f t="shared" si="5"/>
        <v>80</v>
      </c>
    </row>
    <row r="26" spans="1:25" s="39" customFormat="1" ht="39.75" customHeight="1">
      <c r="A26" s="58"/>
      <c r="B26" s="44" t="s">
        <v>140</v>
      </c>
      <c r="C26" s="44" t="s">
        <v>141</v>
      </c>
      <c r="D26" s="44" t="s">
        <v>142</v>
      </c>
      <c r="E26" s="44" t="s">
        <v>143</v>
      </c>
      <c r="F26" s="45" t="str">
        <f t="shared" si="0"/>
        <v>下関市赤間町3-12</v>
      </c>
      <c r="G26" s="45" t="s">
        <v>144</v>
      </c>
      <c r="H26" s="46">
        <v>18354</v>
      </c>
      <c r="I26" s="47">
        <v>80</v>
      </c>
      <c r="J26" s="48" t="s">
        <v>145</v>
      </c>
      <c r="K26" s="49" t="s">
        <v>29</v>
      </c>
      <c r="L26" s="50">
        <v>2</v>
      </c>
      <c r="M26" s="51" t="s">
        <v>30</v>
      </c>
      <c r="N26" s="51" t="s">
        <v>31</v>
      </c>
      <c r="O26" s="51" t="s">
        <v>25</v>
      </c>
      <c r="P26" s="52" t="s">
        <v>146</v>
      </c>
      <c r="Q26" s="52" t="s">
        <v>147</v>
      </c>
      <c r="R26" s="53" t="str">
        <f t="shared" si="1"/>
        <v>（私立）</v>
      </c>
      <c r="S26" s="54" t="s">
        <v>122</v>
      </c>
      <c r="V26" s="55">
        <f t="shared" si="2"/>
        <v>0</v>
      </c>
      <c r="W26" s="56">
        <f t="shared" si="3"/>
        <v>1</v>
      </c>
      <c r="X26" s="57">
        <f t="shared" si="4"/>
        <v>0</v>
      </c>
      <c r="Y26" s="56">
        <f t="shared" si="5"/>
        <v>80</v>
      </c>
    </row>
    <row r="27" spans="1:25" s="39" customFormat="1" ht="42" customHeight="1">
      <c r="A27" s="58"/>
      <c r="B27" s="44" t="s">
        <v>148</v>
      </c>
      <c r="C27" s="44" t="s">
        <v>149</v>
      </c>
      <c r="D27" s="44" t="s">
        <v>150</v>
      </c>
      <c r="E27" s="44" t="s">
        <v>151</v>
      </c>
      <c r="F27" s="45" t="str">
        <f t="shared" si="0"/>
        <v>下関市王司上町2丁目8-13</v>
      </c>
      <c r="G27" s="45" t="s">
        <v>152</v>
      </c>
      <c r="H27" s="46">
        <v>19085</v>
      </c>
      <c r="I27" s="47">
        <v>130</v>
      </c>
      <c r="J27" s="48" t="s">
        <v>153</v>
      </c>
      <c r="K27" s="49" t="s">
        <v>29</v>
      </c>
      <c r="L27" s="50">
        <v>2</v>
      </c>
      <c r="M27" s="51" t="s">
        <v>30</v>
      </c>
      <c r="N27" s="51" t="s">
        <v>31</v>
      </c>
      <c r="O27" s="51" t="s">
        <v>25</v>
      </c>
      <c r="P27" s="52" t="s">
        <v>154</v>
      </c>
      <c r="Q27" s="52" t="s">
        <v>155</v>
      </c>
      <c r="R27" s="53" t="str">
        <f t="shared" si="1"/>
        <v>（私立）</v>
      </c>
      <c r="S27" s="54" t="s">
        <v>91</v>
      </c>
      <c r="V27" s="55">
        <f t="shared" si="2"/>
        <v>0</v>
      </c>
      <c r="W27" s="56">
        <f t="shared" si="3"/>
        <v>1</v>
      </c>
      <c r="X27" s="57">
        <f t="shared" si="4"/>
        <v>0</v>
      </c>
      <c r="Y27" s="56">
        <f t="shared" si="5"/>
        <v>130</v>
      </c>
    </row>
    <row r="28" spans="1:25" s="39" customFormat="1" ht="39.75" customHeight="1">
      <c r="A28" s="58"/>
      <c r="B28" s="44" t="s">
        <v>156</v>
      </c>
      <c r="C28" s="44" t="s">
        <v>157</v>
      </c>
      <c r="D28" s="44" t="s">
        <v>158</v>
      </c>
      <c r="E28" s="44" t="s">
        <v>159</v>
      </c>
      <c r="F28" s="45" t="str">
        <f t="shared" si="0"/>
        <v>下関市長府印内町7-11</v>
      </c>
      <c r="G28" s="45" t="s">
        <v>160</v>
      </c>
      <c r="H28" s="46">
        <v>19494</v>
      </c>
      <c r="I28" s="47">
        <v>30</v>
      </c>
      <c r="J28" s="48" t="s">
        <v>161</v>
      </c>
      <c r="K28" s="49" t="s">
        <v>29</v>
      </c>
      <c r="L28" s="50">
        <v>2</v>
      </c>
      <c r="M28" s="51" t="s">
        <v>30</v>
      </c>
      <c r="N28" s="51" t="s">
        <v>31</v>
      </c>
      <c r="O28" s="51" t="s">
        <v>25</v>
      </c>
      <c r="P28" s="52" t="s">
        <v>162</v>
      </c>
      <c r="Q28" s="52" t="s">
        <v>163</v>
      </c>
      <c r="R28" s="53" t="str">
        <f t="shared" si="1"/>
        <v>（私立）</v>
      </c>
      <c r="S28" s="54" t="s">
        <v>122</v>
      </c>
      <c r="V28" s="55">
        <f t="shared" si="2"/>
        <v>0</v>
      </c>
      <c r="W28" s="56">
        <f t="shared" si="3"/>
        <v>1</v>
      </c>
      <c r="X28" s="57">
        <f t="shared" si="4"/>
        <v>0</v>
      </c>
      <c r="Y28" s="56">
        <f t="shared" si="5"/>
        <v>30</v>
      </c>
    </row>
    <row r="29" spans="1:25" s="39" customFormat="1" ht="42" customHeight="1">
      <c r="A29" s="66"/>
      <c r="B29" s="44" t="s">
        <v>164</v>
      </c>
      <c r="C29" s="44" t="s">
        <v>165</v>
      </c>
      <c r="D29" s="44" t="s">
        <v>166</v>
      </c>
      <c r="E29" s="44" t="s">
        <v>167</v>
      </c>
      <c r="F29" s="45" t="str">
        <f t="shared" si="0"/>
        <v>下関市長崎町1丁目1-4</v>
      </c>
      <c r="G29" s="45" t="s">
        <v>168</v>
      </c>
      <c r="H29" s="46">
        <v>19620</v>
      </c>
      <c r="I29" s="47">
        <v>50</v>
      </c>
      <c r="J29" s="48" t="s">
        <v>169</v>
      </c>
      <c r="K29" s="49" t="s">
        <v>29</v>
      </c>
      <c r="L29" s="50">
        <v>2</v>
      </c>
      <c r="M29" s="51" t="s">
        <v>30</v>
      </c>
      <c r="N29" s="51" t="s">
        <v>31</v>
      </c>
      <c r="O29" s="51" t="s">
        <v>25</v>
      </c>
      <c r="P29" s="52" t="s">
        <v>170</v>
      </c>
      <c r="Q29" s="52" t="s">
        <v>171</v>
      </c>
      <c r="R29" s="53" t="str">
        <f t="shared" si="1"/>
        <v>（私立）</v>
      </c>
      <c r="S29" s="54" t="s">
        <v>139</v>
      </c>
      <c r="V29" s="55">
        <f t="shared" si="2"/>
        <v>0</v>
      </c>
      <c r="W29" s="56">
        <f t="shared" si="3"/>
        <v>1</v>
      </c>
      <c r="X29" s="57">
        <f t="shared" si="4"/>
        <v>0</v>
      </c>
      <c r="Y29" s="56">
        <f t="shared" si="5"/>
        <v>50</v>
      </c>
    </row>
    <row r="30" spans="1:25" s="39" customFormat="1" ht="39.75" customHeight="1">
      <c r="A30" s="67"/>
      <c r="B30" s="44" t="s">
        <v>172</v>
      </c>
      <c r="C30" s="44" t="s">
        <v>173</v>
      </c>
      <c r="D30" s="44" t="s">
        <v>173</v>
      </c>
      <c r="E30" s="44" t="s">
        <v>173</v>
      </c>
      <c r="F30" s="45" t="str">
        <f t="shared" si="0"/>
        <v>下関市垢田町3丁目11-41</v>
      </c>
      <c r="G30" s="45" t="s">
        <v>174</v>
      </c>
      <c r="H30" s="46">
        <v>19694</v>
      </c>
      <c r="I30" s="47">
        <v>120</v>
      </c>
      <c r="J30" s="48" t="s">
        <v>175</v>
      </c>
      <c r="K30" s="49" t="s">
        <v>29</v>
      </c>
      <c r="L30" s="50">
        <v>2</v>
      </c>
      <c r="M30" s="51" t="s">
        <v>30</v>
      </c>
      <c r="N30" s="51" t="s">
        <v>31</v>
      </c>
      <c r="O30" s="51" t="s">
        <v>25</v>
      </c>
      <c r="P30" s="52" t="s">
        <v>176</v>
      </c>
      <c r="Q30" s="52" t="s">
        <v>177</v>
      </c>
      <c r="R30" s="53" t="str">
        <f t="shared" si="1"/>
        <v>（私立）</v>
      </c>
      <c r="S30" s="54" t="s">
        <v>122</v>
      </c>
      <c r="V30" s="55">
        <f t="shared" si="2"/>
        <v>0</v>
      </c>
      <c r="W30" s="56">
        <f t="shared" si="3"/>
        <v>1</v>
      </c>
      <c r="X30" s="57">
        <f t="shared" si="4"/>
        <v>0</v>
      </c>
      <c r="Y30" s="56">
        <f t="shared" si="5"/>
        <v>120</v>
      </c>
    </row>
    <row r="31" spans="1:25" s="39" customFormat="1" ht="42" customHeight="1">
      <c r="A31" s="58"/>
      <c r="B31" s="44" t="s">
        <v>178</v>
      </c>
      <c r="C31" s="44" t="s">
        <v>179</v>
      </c>
      <c r="D31" s="44" t="s">
        <v>180</v>
      </c>
      <c r="E31" s="44" t="s">
        <v>181</v>
      </c>
      <c r="F31" s="45" t="str">
        <f>O31&amp;P31</f>
        <v>下関市安岡町4-7-58</v>
      </c>
      <c r="G31" s="45" t="s">
        <v>182</v>
      </c>
      <c r="H31" s="46">
        <v>22737</v>
      </c>
      <c r="I31" s="47">
        <v>136</v>
      </c>
      <c r="J31" s="48" t="s">
        <v>183</v>
      </c>
      <c r="K31" s="49" t="s">
        <v>29</v>
      </c>
      <c r="L31" s="50">
        <v>2</v>
      </c>
      <c r="M31" s="63" t="s">
        <v>30</v>
      </c>
      <c r="N31" s="63" t="s">
        <v>31</v>
      </c>
      <c r="O31" s="63" t="s">
        <v>25</v>
      </c>
      <c r="P31" s="60" t="s">
        <v>184</v>
      </c>
      <c r="Q31" s="64" t="s">
        <v>185</v>
      </c>
      <c r="R31" s="65" t="str">
        <f t="shared" si="1"/>
        <v>（私立）</v>
      </c>
      <c r="S31" s="54" t="s">
        <v>91</v>
      </c>
      <c r="V31" s="55">
        <f t="shared" si="2"/>
        <v>0</v>
      </c>
      <c r="W31" s="56">
        <f t="shared" si="3"/>
        <v>1</v>
      </c>
      <c r="X31" s="57">
        <f t="shared" si="4"/>
        <v>0</v>
      </c>
      <c r="Y31" s="56">
        <f t="shared" si="5"/>
        <v>136</v>
      </c>
    </row>
    <row r="32" spans="1:25" s="39" customFormat="1" ht="42" customHeight="1">
      <c r="A32" s="58"/>
      <c r="B32" s="44" t="s">
        <v>186</v>
      </c>
      <c r="C32" s="44" t="s">
        <v>187</v>
      </c>
      <c r="D32" s="44" t="s">
        <v>188</v>
      </c>
      <c r="E32" s="44" t="s">
        <v>189</v>
      </c>
      <c r="F32" s="45" t="str">
        <f t="shared" si="0"/>
        <v>下関市川中本町1番19号</v>
      </c>
      <c r="G32" s="45" t="s">
        <v>190</v>
      </c>
      <c r="H32" s="46">
        <v>26024</v>
      </c>
      <c r="I32" s="47">
        <v>199</v>
      </c>
      <c r="J32" s="48" t="s">
        <v>191</v>
      </c>
      <c r="K32" s="49" t="s">
        <v>29</v>
      </c>
      <c r="L32" s="50">
        <v>2</v>
      </c>
      <c r="M32" s="51" t="s">
        <v>30</v>
      </c>
      <c r="N32" s="51" t="s">
        <v>31</v>
      </c>
      <c r="O32" s="51" t="s">
        <v>25</v>
      </c>
      <c r="P32" s="52" t="s">
        <v>192</v>
      </c>
      <c r="Q32" s="52" t="s">
        <v>193</v>
      </c>
      <c r="R32" s="53" t="str">
        <f t="shared" si="1"/>
        <v>（私立）</v>
      </c>
      <c r="S32" s="54" t="s">
        <v>91</v>
      </c>
      <c r="V32" s="55">
        <f t="shared" si="2"/>
        <v>0</v>
      </c>
      <c r="W32" s="56">
        <f t="shared" si="3"/>
        <v>1</v>
      </c>
      <c r="X32" s="57">
        <f t="shared" si="4"/>
        <v>0</v>
      </c>
      <c r="Y32" s="56">
        <f t="shared" si="5"/>
        <v>199</v>
      </c>
    </row>
    <row r="33" spans="1:25" s="39" customFormat="1" ht="42" customHeight="1">
      <c r="A33" s="58"/>
      <c r="B33" s="44" t="s">
        <v>194</v>
      </c>
      <c r="C33" s="44" t="s">
        <v>195</v>
      </c>
      <c r="D33" s="44" t="s">
        <v>196</v>
      </c>
      <c r="E33" s="44" t="s">
        <v>197</v>
      </c>
      <c r="F33" s="45" t="str">
        <f t="shared" si="0"/>
        <v>下関市稗田中町8-1</v>
      </c>
      <c r="G33" s="45" t="s">
        <v>198</v>
      </c>
      <c r="H33" s="46">
        <v>27120</v>
      </c>
      <c r="I33" s="47">
        <v>100</v>
      </c>
      <c r="J33" s="48" t="s">
        <v>199</v>
      </c>
      <c r="K33" s="49" t="s">
        <v>29</v>
      </c>
      <c r="L33" s="50">
        <v>2</v>
      </c>
      <c r="M33" s="63" t="s">
        <v>30</v>
      </c>
      <c r="N33" s="63" t="s">
        <v>31</v>
      </c>
      <c r="O33" s="63" t="s">
        <v>25</v>
      </c>
      <c r="P33" s="64" t="s">
        <v>200</v>
      </c>
      <c r="Q33" s="64" t="s">
        <v>201</v>
      </c>
      <c r="R33" s="65" t="str">
        <f t="shared" si="1"/>
        <v>（私立）</v>
      </c>
      <c r="S33" s="54" t="s">
        <v>91</v>
      </c>
      <c r="V33" s="55">
        <f t="shared" si="2"/>
        <v>0</v>
      </c>
      <c r="W33" s="56">
        <f t="shared" si="3"/>
        <v>1</v>
      </c>
      <c r="X33" s="57">
        <f t="shared" si="4"/>
        <v>0</v>
      </c>
      <c r="Y33" s="56">
        <f t="shared" si="5"/>
        <v>100</v>
      </c>
    </row>
    <row r="34" spans="1:25" s="39" customFormat="1" ht="42" customHeight="1">
      <c r="A34" s="58"/>
      <c r="B34" s="44" t="s">
        <v>202</v>
      </c>
      <c r="C34" s="44" t="s">
        <v>203</v>
      </c>
      <c r="D34" s="44" t="s">
        <v>204</v>
      </c>
      <c r="E34" s="44" t="s">
        <v>205</v>
      </c>
      <c r="F34" s="45" t="str">
        <f t="shared" si="0"/>
        <v>下関市武久町2丁目70-10</v>
      </c>
      <c r="G34" s="45" t="s">
        <v>206</v>
      </c>
      <c r="H34" s="46">
        <v>27607</v>
      </c>
      <c r="I34" s="47">
        <v>110</v>
      </c>
      <c r="J34" s="48" t="s">
        <v>207</v>
      </c>
      <c r="K34" s="49" t="s">
        <v>29</v>
      </c>
      <c r="L34" s="50">
        <v>2</v>
      </c>
      <c r="M34" s="59" t="s">
        <v>30</v>
      </c>
      <c r="N34" s="59" t="s">
        <v>31</v>
      </c>
      <c r="O34" s="59" t="s">
        <v>25</v>
      </c>
      <c r="P34" s="60" t="s">
        <v>208</v>
      </c>
      <c r="Q34" s="60" t="s">
        <v>209</v>
      </c>
      <c r="R34" s="61" t="str">
        <f t="shared" si="1"/>
        <v>（私立）</v>
      </c>
      <c r="S34" s="54" t="s">
        <v>91</v>
      </c>
      <c r="V34" s="55">
        <f t="shared" si="2"/>
        <v>0</v>
      </c>
      <c r="W34" s="56">
        <f t="shared" si="3"/>
        <v>1</v>
      </c>
      <c r="X34" s="57">
        <f t="shared" si="4"/>
        <v>0</v>
      </c>
      <c r="Y34" s="56">
        <f t="shared" si="5"/>
        <v>110</v>
      </c>
    </row>
    <row r="35" spans="1:25" s="39" customFormat="1" ht="42" customHeight="1">
      <c r="A35" s="58"/>
      <c r="B35" s="44" t="s">
        <v>210</v>
      </c>
      <c r="C35" s="44" t="s">
        <v>211</v>
      </c>
      <c r="D35" s="44" t="s">
        <v>212</v>
      </c>
      <c r="E35" s="44" t="s">
        <v>213</v>
      </c>
      <c r="F35" s="45" t="str">
        <f t="shared" si="0"/>
        <v>下関市勝谷新町3-7-9</v>
      </c>
      <c r="G35" s="45" t="s">
        <v>214</v>
      </c>
      <c r="H35" s="46">
        <v>27851</v>
      </c>
      <c r="I35" s="47">
        <v>130</v>
      </c>
      <c r="J35" s="48" t="s">
        <v>215</v>
      </c>
      <c r="K35" s="49" t="s">
        <v>29</v>
      </c>
      <c r="L35" s="50">
        <v>2</v>
      </c>
      <c r="M35" s="51" t="s">
        <v>30</v>
      </c>
      <c r="N35" s="51" t="s">
        <v>31</v>
      </c>
      <c r="O35" s="51" t="s">
        <v>25</v>
      </c>
      <c r="P35" s="52" t="s">
        <v>216</v>
      </c>
      <c r="Q35" s="52" t="s">
        <v>217</v>
      </c>
      <c r="R35" s="53" t="str">
        <f t="shared" si="1"/>
        <v>（私立）</v>
      </c>
      <c r="S35" s="54" t="s">
        <v>91</v>
      </c>
      <c r="V35" s="55">
        <f t="shared" si="2"/>
        <v>0</v>
      </c>
      <c r="W35" s="56">
        <f t="shared" si="3"/>
        <v>1</v>
      </c>
      <c r="X35" s="57">
        <f t="shared" si="4"/>
        <v>0</v>
      </c>
      <c r="Y35" s="56">
        <f t="shared" si="5"/>
        <v>130</v>
      </c>
    </row>
    <row r="36" spans="1:25" s="39" customFormat="1" ht="42" customHeight="1">
      <c r="A36" s="58"/>
      <c r="B36" s="44" t="s">
        <v>218</v>
      </c>
      <c r="C36" s="44" t="s">
        <v>219</v>
      </c>
      <c r="D36" s="44" t="s">
        <v>220</v>
      </c>
      <c r="E36" s="44" t="s">
        <v>221</v>
      </c>
      <c r="F36" s="45" t="str">
        <f t="shared" si="0"/>
        <v>下関市清末中町1丁目5番1号</v>
      </c>
      <c r="G36" s="45" t="s">
        <v>222</v>
      </c>
      <c r="H36" s="46">
        <v>28216</v>
      </c>
      <c r="I36" s="47">
        <v>120</v>
      </c>
      <c r="J36" s="48" t="s">
        <v>223</v>
      </c>
      <c r="K36" s="49" t="s">
        <v>29</v>
      </c>
      <c r="L36" s="50">
        <v>2</v>
      </c>
      <c r="M36" s="51" t="s">
        <v>30</v>
      </c>
      <c r="N36" s="51" t="s">
        <v>31</v>
      </c>
      <c r="O36" s="51" t="s">
        <v>25</v>
      </c>
      <c r="P36" s="52" t="s">
        <v>224</v>
      </c>
      <c r="Q36" s="52" t="s">
        <v>225</v>
      </c>
      <c r="R36" s="53" t="str">
        <f t="shared" si="1"/>
        <v>（私立）</v>
      </c>
      <c r="S36" s="54" t="s">
        <v>91</v>
      </c>
      <c r="V36" s="55">
        <f t="shared" si="2"/>
        <v>0</v>
      </c>
      <c r="W36" s="56">
        <f t="shared" si="3"/>
        <v>1</v>
      </c>
      <c r="X36" s="57">
        <f t="shared" si="4"/>
        <v>0</v>
      </c>
      <c r="Y36" s="56">
        <f t="shared" si="5"/>
        <v>120</v>
      </c>
    </row>
    <row r="37" spans="1:25" s="39" customFormat="1" ht="42" customHeight="1">
      <c r="A37" s="58"/>
      <c r="B37" s="44" t="s">
        <v>226</v>
      </c>
      <c r="C37" s="44" t="s">
        <v>227</v>
      </c>
      <c r="D37" s="44" t="s">
        <v>228</v>
      </c>
      <c r="E37" s="44" t="s">
        <v>229</v>
      </c>
      <c r="F37" s="45" t="str">
        <f t="shared" si="0"/>
        <v>下関市西観音町1-5</v>
      </c>
      <c r="G37" s="45" t="s">
        <v>230</v>
      </c>
      <c r="H37" s="46">
        <v>28764</v>
      </c>
      <c r="I37" s="47">
        <v>140</v>
      </c>
      <c r="J37" s="48" t="s">
        <v>231</v>
      </c>
      <c r="K37" s="49" t="s">
        <v>29</v>
      </c>
      <c r="L37" s="50">
        <v>2</v>
      </c>
      <c r="M37" s="51" t="s">
        <v>30</v>
      </c>
      <c r="N37" s="51" t="s">
        <v>31</v>
      </c>
      <c r="O37" s="51" t="s">
        <v>25</v>
      </c>
      <c r="P37" s="52" t="s">
        <v>232</v>
      </c>
      <c r="Q37" s="52" t="s">
        <v>233</v>
      </c>
      <c r="R37" s="53" t="str">
        <f t="shared" si="1"/>
        <v>（私立）</v>
      </c>
      <c r="S37" s="54" t="s">
        <v>91</v>
      </c>
      <c r="V37" s="55">
        <f t="shared" si="2"/>
        <v>0</v>
      </c>
      <c r="W37" s="56">
        <f t="shared" si="3"/>
        <v>1</v>
      </c>
      <c r="X37" s="57">
        <f t="shared" si="4"/>
        <v>0</v>
      </c>
      <c r="Y37" s="56">
        <f t="shared" si="5"/>
        <v>140</v>
      </c>
    </row>
    <row r="38" spans="1:25" s="39" customFormat="1" ht="42" customHeight="1">
      <c r="A38" s="58"/>
      <c r="B38" s="44" t="s">
        <v>234</v>
      </c>
      <c r="C38" s="44" t="s">
        <v>235</v>
      </c>
      <c r="D38" s="44" t="s">
        <v>236</v>
      </c>
      <c r="E38" s="44" t="s">
        <v>237</v>
      </c>
      <c r="F38" s="45" t="str">
        <f t="shared" si="0"/>
        <v>下関市秋根新町12-12</v>
      </c>
      <c r="G38" s="45" t="s">
        <v>238</v>
      </c>
      <c r="H38" s="46">
        <v>29312</v>
      </c>
      <c r="I38" s="47">
        <v>194</v>
      </c>
      <c r="J38" s="48" t="s">
        <v>239</v>
      </c>
      <c r="K38" s="49" t="s">
        <v>29</v>
      </c>
      <c r="L38" s="50">
        <v>2</v>
      </c>
      <c r="M38" s="51" t="s">
        <v>30</v>
      </c>
      <c r="N38" s="51" t="s">
        <v>31</v>
      </c>
      <c r="O38" s="51" t="s">
        <v>25</v>
      </c>
      <c r="P38" s="52" t="s">
        <v>240</v>
      </c>
      <c r="Q38" s="52" t="s">
        <v>241</v>
      </c>
      <c r="R38" s="53" t="str">
        <f t="shared" si="1"/>
        <v>（私立）</v>
      </c>
      <c r="S38" s="54" t="s">
        <v>91</v>
      </c>
      <c r="V38" s="55">
        <f t="shared" si="2"/>
        <v>0</v>
      </c>
      <c r="W38" s="56">
        <f t="shared" si="3"/>
        <v>1</v>
      </c>
      <c r="X38" s="57">
        <f t="shared" si="4"/>
        <v>0</v>
      </c>
      <c r="Y38" s="56">
        <f t="shared" si="5"/>
        <v>194</v>
      </c>
    </row>
    <row r="39" spans="1:25" s="39" customFormat="1" ht="42" customHeight="1">
      <c r="A39" s="58"/>
      <c r="B39" s="44" t="s">
        <v>242</v>
      </c>
      <c r="C39" s="44" t="s">
        <v>243</v>
      </c>
      <c r="D39" s="44" t="s">
        <v>244</v>
      </c>
      <c r="E39" s="44" t="s">
        <v>245</v>
      </c>
      <c r="F39" s="45" t="str">
        <f t="shared" si="0"/>
        <v>下関市大字永田郷1790</v>
      </c>
      <c r="G39" s="45" t="s">
        <v>246</v>
      </c>
      <c r="H39" s="46">
        <v>30195</v>
      </c>
      <c r="I39" s="47">
        <v>70</v>
      </c>
      <c r="J39" s="48" t="s">
        <v>247</v>
      </c>
      <c r="K39" s="49" t="s">
        <v>29</v>
      </c>
      <c r="L39" s="50">
        <v>2</v>
      </c>
      <c r="M39" s="51" t="s">
        <v>30</v>
      </c>
      <c r="N39" s="51" t="s">
        <v>31</v>
      </c>
      <c r="O39" s="51" t="s">
        <v>25</v>
      </c>
      <c r="P39" s="52" t="s">
        <v>248</v>
      </c>
      <c r="Q39" s="52" t="s">
        <v>249</v>
      </c>
      <c r="R39" s="53" t="str">
        <f t="shared" si="1"/>
        <v>（私立）</v>
      </c>
      <c r="S39" s="54" t="s">
        <v>91</v>
      </c>
      <c r="V39" s="55">
        <f t="shared" si="2"/>
        <v>0</v>
      </c>
      <c r="W39" s="56">
        <f t="shared" si="3"/>
        <v>1</v>
      </c>
      <c r="X39" s="57">
        <f t="shared" si="4"/>
        <v>0</v>
      </c>
      <c r="Y39" s="56">
        <f t="shared" si="5"/>
        <v>70</v>
      </c>
    </row>
    <row r="40" spans="1:25" s="39" customFormat="1" ht="42" customHeight="1">
      <c r="A40" s="58"/>
      <c r="B40" s="44" t="s">
        <v>250</v>
      </c>
      <c r="C40" s="44" t="s">
        <v>251</v>
      </c>
      <c r="D40" s="44" t="s">
        <v>252</v>
      </c>
      <c r="E40" s="44" t="s">
        <v>253</v>
      </c>
      <c r="F40" s="45" t="str">
        <f>O40&amp;P40</f>
        <v>下関市大字勝谷879-6</v>
      </c>
      <c r="G40" s="45" t="s">
        <v>254</v>
      </c>
      <c r="H40" s="46">
        <v>30773</v>
      </c>
      <c r="I40" s="47">
        <v>110</v>
      </c>
      <c r="J40" s="48" t="s">
        <v>255</v>
      </c>
      <c r="K40" s="49" t="s">
        <v>29</v>
      </c>
      <c r="L40" s="50">
        <v>2</v>
      </c>
      <c r="M40" s="51" t="s">
        <v>30</v>
      </c>
      <c r="N40" s="51" t="s">
        <v>31</v>
      </c>
      <c r="O40" s="51" t="s">
        <v>25</v>
      </c>
      <c r="P40" s="60" t="s">
        <v>256</v>
      </c>
      <c r="Q40" s="52" t="s">
        <v>257</v>
      </c>
      <c r="R40" s="53" t="str">
        <f t="shared" si="1"/>
        <v>（私立）</v>
      </c>
      <c r="S40" s="54" t="s">
        <v>91</v>
      </c>
      <c r="V40" s="55">
        <f t="shared" si="2"/>
        <v>0</v>
      </c>
      <c r="W40" s="56">
        <f t="shared" si="3"/>
        <v>1</v>
      </c>
      <c r="X40" s="57">
        <f t="shared" si="4"/>
        <v>0</v>
      </c>
      <c r="Y40" s="56">
        <f t="shared" si="5"/>
        <v>110</v>
      </c>
    </row>
    <row r="41" spans="1:25" s="39" customFormat="1" ht="42" customHeight="1">
      <c r="A41" s="58"/>
      <c r="B41" s="44" t="s">
        <v>258</v>
      </c>
      <c r="C41" s="44" t="s">
        <v>259</v>
      </c>
      <c r="D41" s="44" t="s">
        <v>260</v>
      </c>
      <c r="E41" s="44" t="s">
        <v>261</v>
      </c>
      <c r="F41" s="45" t="str">
        <f>O41&amp;P41</f>
        <v>下関市幡生町二丁目27-2</v>
      </c>
      <c r="G41" s="45" t="s">
        <v>262</v>
      </c>
      <c r="H41" s="46">
        <v>40817</v>
      </c>
      <c r="I41" s="47">
        <v>80</v>
      </c>
      <c r="J41" s="48" t="s">
        <v>263</v>
      </c>
      <c r="K41" s="49"/>
      <c r="L41" s="50">
        <v>2</v>
      </c>
      <c r="M41" s="51" t="s">
        <v>30</v>
      </c>
      <c r="N41" s="51" t="s">
        <v>31</v>
      </c>
      <c r="O41" s="51" t="s">
        <v>25</v>
      </c>
      <c r="P41" s="60" t="s">
        <v>264</v>
      </c>
      <c r="Q41" s="52" t="s">
        <v>265</v>
      </c>
      <c r="R41" s="53" t="str">
        <f t="shared" si="1"/>
        <v>（私立）</v>
      </c>
      <c r="S41" s="54" t="s">
        <v>91</v>
      </c>
      <c r="V41" s="55">
        <f t="shared" si="2"/>
        <v>0</v>
      </c>
      <c r="W41" s="56">
        <f t="shared" si="3"/>
        <v>1</v>
      </c>
      <c r="X41" s="57">
        <f t="shared" si="4"/>
        <v>0</v>
      </c>
      <c r="Y41" s="56">
        <f t="shared" si="5"/>
        <v>80</v>
      </c>
    </row>
    <row r="42" spans="1:25" s="39" customFormat="1" ht="42" customHeight="1">
      <c r="A42" s="58"/>
      <c r="B42" s="44" t="s">
        <v>266</v>
      </c>
      <c r="C42" s="44" t="s">
        <v>267</v>
      </c>
      <c r="D42" s="44" t="s">
        <v>268</v>
      </c>
      <c r="E42" s="44" t="s">
        <v>269</v>
      </c>
      <c r="F42" s="45" t="str">
        <f>O42&amp;P42</f>
        <v>下関市汐入町19-18</v>
      </c>
      <c r="G42" s="45" t="s">
        <v>270</v>
      </c>
      <c r="H42" s="46" t="s">
        <v>271</v>
      </c>
      <c r="I42" s="47">
        <v>130</v>
      </c>
      <c r="J42" s="48" t="s">
        <v>272</v>
      </c>
      <c r="K42" s="49" t="s">
        <v>29</v>
      </c>
      <c r="L42" s="50">
        <v>2</v>
      </c>
      <c r="M42" s="51" t="s">
        <v>30</v>
      </c>
      <c r="N42" s="51" t="s">
        <v>31</v>
      </c>
      <c r="O42" s="51" t="s">
        <v>25</v>
      </c>
      <c r="P42" s="52" t="s">
        <v>273</v>
      </c>
      <c r="Q42" s="52" t="s">
        <v>274</v>
      </c>
      <c r="R42" s="53" t="str">
        <f t="shared" si="1"/>
        <v>（私立）</v>
      </c>
      <c r="S42" s="54" t="s">
        <v>91</v>
      </c>
      <c r="V42" s="55">
        <f t="shared" si="2"/>
        <v>0</v>
      </c>
      <c r="W42" s="56">
        <f t="shared" si="3"/>
        <v>1</v>
      </c>
      <c r="X42" s="57">
        <f t="shared" si="4"/>
        <v>0</v>
      </c>
      <c r="Y42" s="56">
        <f t="shared" si="5"/>
        <v>130</v>
      </c>
    </row>
    <row r="43" spans="1:25" s="39" customFormat="1" ht="42" customHeight="1">
      <c r="A43" s="67" t="s">
        <v>275</v>
      </c>
      <c r="B43" s="45"/>
      <c r="C43" s="68" t="str">
        <f>"〔施設"&amp;M294&amp;"（公立"&amp;H294&amp;"、"&amp;"私立"&amp;I294&amp;"）"&amp;"  定員"&amp;N294&amp;"（公立"&amp;J294&amp;"、私立"&amp;K294&amp;"）〕"</f>
        <v>〔施設28（公立5、私立23）  定員2520（公立510、私立2010）〕</v>
      </c>
      <c r="D43" s="45"/>
      <c r="E43" s="45"/>
      <c r="F43" s="45"/>
      <c r="G43" s="45"/>
      <c r="H43" s="46"/>
      <c r="I43" s="47"/>
      <c r="J43" s="48"/>
      <c r="K43" s="49"/>
      <c r="L43" s="69"/>
      <c r="M43" s="70"/>
      <c r="N43" s="70"/>
      <c r="O43" s="70"/>
      <c r="P43" s="71"/>
      <c r="Q43" s="71"/>
      <c r="R43" s="72"/>
      <c r="S43" s="73"/>
      <c r="V43" s="55"/>
      <c r="W43" s="56"/>
      <c r="X43" s="57"/>
      <c r="Y43" s="56"/>
    </row>
    <row r="44" spans="1:25" s="39" customFormat="1" ht="34.5" customHeight="1">
      <c r="A44" s="43">
        <f>M294</f>
        <v>28</v>
      </c>
      <c r="B44" s="44" t="s">
        <v>276</v>
      </c>
      <c r="C44" s="44" t="s">
        <v>277</v>
      </c>
      <c r="D44" s="44" t="s">
        <v>277</v>
      </c>
      <c r="E44" s="44" t="s">
        <v>278</v>
      </c>
      <c r="F44" s="45" t="str">
        <f t="shared" ref="F44:F71" si="6">O44&amp;P44</f>
        <v>宇部市琴芝町二丁目3番30号</v>
      </c>
      <c r="G44" s="45" t="s">
        <v>279</v>
      </c>
      <c r="H44" s="46">
        <v>17624</v>
      </c>
      <c r="I44" s="47">
        <v>120</v>
      </c>
      <c r="J44" s="48" t="s">
        <v>280</v>
      </c>
      <c r="K44" s="49" t="s">
        <v>29</v>
      </c>
      <c r="L44" s="50">
        <v>1</v>
      </c>
      <c r="M44" s="51" t="s">
        <v>30</v>
      </c>
      <c r="N44" s="51" t="s">
        <v>281</v>
      </c>
      <c r="O44" s="51" t="s">
        <v>277</v>
      </c>
      <c r="P44" s="52" t="s">
        <v>282</v>
      </c>
      <c r="Q44" s="52" t="s">
        <v>283</v>
      </c>
      <c r="R44" s="53" t="str">
        <f t="shared" ref="R44:R71" si="7">IF(S44="","",IF(OR(S44="国",S44="県",S44="市町",S44="組合その他"),"（公立）","（私立）"))</f>
        <v>（公立）</v>
      </c>
      <c r="S44" s="54" t="s">
        <v>34</v>
      </c>
      <c r="V44" s="55">
        <f t="shared" ref="V44:V71" si="8">IF(R44="（公立）",1,0)</f>
        <v>1</v>
      </c>
      <c r="W44" s="56">
        <f t="shared" ref="W44:W71" si="9">IF(R44="（私立）",1,0)</f>
        <v>0</v>
      </c>
      <c r="X44" s="57">
        <f t="shared" ref="X44:X71" si="10">IF(R44="（公立）",I44,0)</f>
        <v>120</v>
      </c>
      <c r="Y44" s="56">
        <f t="shared" ref="Y44:Y71" si="11">IF(R44="（私立）",I44,0)</f>
        <v>0</v>
      </c>
    </row>
    <row r="45" spans="1:25" s="39" customFormat="1" ht="39.75" customHeight="1">
      <c r="A45" s="58"/>
      <c r="B45" s="44" t="s">
        <v>284</v>
      </c>
      <c r="C45" s="44" t="s">
        <v>277</v>
      </c>
      <c r="D45" s="44" t="s">
        <v>277</v>
      </c>
      <c r="E45" s="44" t="s">
        <v>285</v>
      </c>
      <c r="F45" s="45" t="str">
        <f t="shared" si="6"/>
        <v>宇部市朝日町6番25号</v>
      </c>
      <c r="G45" s="45" t="s">
        <v>286</v>
      </c>
      <c r="H45" s="46">
        <v>19450</v>
      </c>
      <c r="I45" s="47">
        <v>120</v>
      </c>
      <c r="J45" s="48" t="s">
        <v>287</v>
      </c>
      <c r="K45" s="49" t="s">
        <v>29</v>
      </c>
      <c r="L45" s="74">
        <v>1</v>
      </c>
      <c r="M45" s="75" t="s">
        <v>30</v>
      </c>
      <c r="N45" s="75" t="s">
        <v>281</v>
      </c>
      <c r="O45" s="75" t="s">
        <v>277</v>
      </c>
      <c r="P45" s="76" t="s">
        <v>288</v>
      </c>
      <c r="Q45" s="76" t="s">
        <v>289</v>
      </c>
      <c r="R45" s="77" t="str">
        <f t="shared" si="7"/>
        <v>（公立）</v>
      </c>
      <c r="S45" s="78" t="s">
        <v>34</v>
      </c>
      <c r="V45" s="55">
        <f t="shared" si="8"/>
        <v>1</v>
      </c>
      <c r="W45" s="56">
        <f t="shared" si="9"/>
        <v>0</v>
      </c>
      <c r="X45" s="57">
        <f t="shared" si="10"/>
        <v>120</v>
      </c>
      <c r="Y45" s="56">
        <f t="shared" si="11"/>
        <v>0</v>
      </c>
    </row>
    <row r="46" spans="1:25" s="39" customFormat="1" ht="39.75" customHeight="1">
      <c r="A46" s="43"/>
      <c r="B46" s="44" t="s">
        <v>290</v>
      </c>
      <c r="C46" s="44" t="s">
        <v>277</v>
      </c>
      <c r="D46" s="44" t="s">
        <v>277</v>
      </c>
      <c r="E46" s="44" t="s">
        <v>291</v>
      </c>
      <c r="F46" s="45" t="str">
        <f t="shared" si="6"/>
        <v>宇部市妻崎開作1982番地</v>
      </c>
      <c r="G46" s="45" t="s">
        <v>292</v>
      </c>
      <c r="H46" s="46">
        <v>19450</v>
      </c>
      <c r="I46" s="79">
        <v>120</v>
      </c>
      <c r="J46" s="48" t="s">
        <v>293</v>
      </c>
      <c r="K46" s="49" t="s">
        <v>29</v>
      </c>
      <c r="L46" s="50">
        <v>1</v>
      </c>
      <c r="M46" s="51" t="s">
        <v>30</v>
      </c>
      <c r="N46" s="51" t="s">
        <v>281</v>
      </c>
      <c r="O46" s="51" t="s">
        <v>277</v>
      </c>
      <c r="P46" s="52" t="s">
        <v>294</v>
      </c>
      <c r="Q46" s="52" t="s">
        <v>295</v>
      </c>
      <c r="R46" s="53" t="str">
        <f t="shared" si="7"/>
        <v>（公立）</v>
      </c>
      <c r="S46" s="54" t="s">
        <v>34</v>
      </c>
      <c r="V46" s="55">
        <f t="shared" si="8"/>
        <v>1</v>
      </c>
      <c r="W46" s="56">
        <f t="shared" si="9"/>
        <v>0</v>
      </c>
      <c r="X46" s="57">
        <f t="shared" si="10"/>
        <v>120</v>
      </c>
      <c r="Y46" s="56">
        <f t="shared" si="11"/>
        <v>0</v>
      </c>
    </row>
    <row r="47" spans="1:25" s="39" customFormat="1" ht="39.75" customHeight="1">
      <c r="A47" s="58"/>
      <c r="B47" s="44" t="s">
        <v>296</v>
      </c>
      <c r="C47" s="44" t="s">
        <v>277</v>
      </c>
      <c r="D47" s="44" t="s">
        <v>277</v>
      </c>
      <c r="E47" s="44" t="s">
        <v>297</v>
      </c>
      <c r="F47" s="45" t="str">
        <f t="shared" si="6"/>
        <v>宇部市床波四丁目11番40号</v>
      </c>
      <c r="G47" s="45" t="s">
        <v>298</v>
      </c>
      <c r="H47" s="46">
        <v>19937</v>
      </c>
      <c r="I47" s="47">
        <v>90</v>
      </c>
      <c r="J47" s="48" t="s">
        <v>299</v>
      </c>
      <c r="K47" s="49" t="s">
        <v>29</v>
      </c>
      <c r="L47" s="50">
        <v>1</v>
      </c>
      <c r="M47" s="51" t="s">
        <v>30</v>
      </c>
      <c r="N47" s="51" t="s">
        <v>281</v>
      </c>
      <c r="O47" s="51" t="s">
        <v>277</v>
      </c>
      <c r="P47" s="52" t="s">
        <v>300</v>
      </c>
      <c r="Q47" s="52" t="s">
        <v>301</v>
      </c>
      <c r="R47" s="53" t="str">
        <f t="shared" si="7"/>
        <v>（公立）</v>
      </c>
      <c r="S47" s="54" t="s">
        <v>34</v>
      </c>
      <c r="V47" s="55">
        <f t="shared" si="8"/>
        <v>1</v>
      </c>
      <c r="W47" s="56">
        <f t="shared" si="9"/>
        <v>0</v>
      </c>
      <c r="X47" s="57">
        <f t="shared" si="10"/>
        <v>90</v>
      </c>
      <c r="Y47" s="56">
        <f t="shared" si="11"/>
        <v>0</v>
      </c>
    </row>
    <row r="48" spans="1:25" s="39" customFormat="1" ht="39.75" customHeight="1">
      <c r="A48" s="58"/>
      <c r="B48" s="44" t="s">
        <v>302</v>
      </c>
      <c r="C48" s="44" t="s">
        <v>277</v>
      </c>
      <c r="D48" s="44" t="s">
        <v>277</v>
      </c>
      <c r="E48" s="44" t="s">
        <v>303</v>
      </c>
      <c r="F48" s="45" t="str">
        <f t="shared" si="6"/>
        <v>宇部市南浜町二丁目2番15号</v>
      </c>
      <c r="G48" s="45" t="s">
        <v>304</v>
      </c>
      <c r="H48" s="46">
        <v>27851</v>
      </c>
      <c r="I48" s="79">
        <v>60</v>
      </c>
      <c r="J48" s="48" t="s">
        <v>305</v>
      </c>
      <c r="K48" s="49" t="s">
        <v>29</v>
      </c>
      <c r="L48" s="50">
        <v>1</v>
      </c>
      <c r="M48" s="51" t="s">
        <v>30</v>
      </c>
      <c r="N48" s="51" t="s">
        <v>281</v>
      </c>
      <c r="O48" s="51" t="s">
        <v>277</v>
      </c>
      <c r="P48" s="52" t="s">
        <v>306</v>
      </c>
      <c r="Q48" s="52" t="s">
        <v>307</v>
      </c>
      <c r="R48" s="53" t="str">
        <f t="shared" si="7"/>
        <v>（公立）</v>
      </c>
      <c r="S48" s="54" t="s">
        <v>34</v>
      </c>
      <c r="V48" s="55">
        <f t="shared" si="8"/>
        <v>1</v>
      </c>
      <c r="W48" s="56">
        <f t="shared" si="9"/>
        <v>0</v>
      </c>
      <c r="X48" s="57">
        <f t="shared" si="10"/>
        <v>60</v>
      </c>
      <c r="Y48" s="56">
        <f t="shared" si="11"/>
        <v>0</v>
      </c>
    </row>
    <row r="49" spans="1:25" s="39" customFormat="1" ht="39.75" customHeight="1">
      <c r="A49" s="58"/>
      <c r="B49" s="44" t="s">
        <v>308</v>
      </c>
      <c r="C49" s="44" t="s">
        <v>309</v>
      </c>
      <c r="D49" s="44" t="s">
        <v>310</v>
      </c>
      <c r="E49" s="44" t="s">
        <v>311</v>
      </c>
      <c r="F49" s="45" t="str">
        <f t="shared" si="6"/>
        <v>宇部市北琴芝一丁目9番32号</v>
      </c>
      <c r="G49" s="45" t="s">
        <v>312</v>
      </c>
      <c r="H49" s="46">
        <v>17624</v>
      </c>
      <c r="I49" s="79">
        <v>150</v>
      </c>
      <c r="J49" s="48" t="s">
        <v>313</v>
      </c>
      <c r="K49" s="49" t="s">
        <v>29</v>
      </c>
      <c r="L49" s="50">
        <v>2</v>
      </c>
      <c r="M49" s="51" t="s">
        <v>30</v>
      </c>
      <c r="N49" s="51" t="s">
        <v>281</v>
      </c>
      <c r="O49" s="51" t="s">
        <v>277</v>
      </c>
      <c r="P49" s="52" t="s">
        <v>314</v>
      </c>
      <c r="Q49" s="52" t="s">
        <v>315</v>
      </c>
      <c r="R49" s="53" t="str">
        <f t="shared" si="7"/>
        <v>（私立）</v>
      </c>
      <c r="S49" s="54" t="s">
        <v>91</v>
      </c>
      <c r="V49" s="55">
        <f t="shared" si="8"/>
        <v>0</v>
      </c>
      <c r="W49" s="56">
        <f t="shared" si="9"/>
        <v>1</v>
      </c>
      <c r="X49" s="57">
        <f t="shared" si="10"/>
        <v>0</v>
      </c>
      <c r="Y49" s="56">
        <f t="shared" si="11"/>
        <v>150</v>
      </c>
    </row>
    <row r="50" spans="1:25" s="39" customFormat="1" ht="42" customHeight="1">
      <c r="A50" s="58"/>
      <c r="B50" s="44" t="s">
        <v>316</v>
      </c>
      <c r="C50" s="44" t="s">
        <v>317</v>
      </c>
      <c r="D50" s="44" t="s">
        <v>318</v>
      </c>
      <c r="E50" s="44" t="s">
        <v>319</v>
      </c>
      <c r="F50" s="45" t="str">
        <f t="shared" si="6"/>
        <v>宇部市山門五丁目8番18号</v>
      </c>
      <c r="G50" s="45" t="s">
        <v>320</v>
      </c>
      <c r="H50" s="46">
        <v>17624</v>
      </c>
      <c r="I50" s="79">
        <v>140</v>
      </c>
      <c r="J50" s="48" t="s">
        <v>321</v>
      </c>
      <c r="K50" s="49" t="s">
        <v>29</v>
      </c>
      <c r="L50" s="50">
        <v>2</v>
      </c>
      <c r="M50" s="51" t="s">
        <v>30</v>
      </c>
      <c r="N50" s="51" t="s">
        <v>281</v>
      </c>
      <c r="O50" s="51" t="s">
        <v>277</v>
      </c>
      <c r="P50" s="52" t="s">
        <v>322</v>
      </c>
      <c r="Q50" s="52" t="s">
        <v>323</v>
      </c>
      <c r="R50" s="53" t="str">
        <f t="shared" si="7"/>
        <v>（私立）</v>
      </c>
      <c r="S50" s="54" t="s">
        <v>91</v>
      </c>
      <c r="V50" s="55">
        <f t="shared" si="8"/>
        <v>0</v>
      </c>
      <c r="W50" s="56">
        <f t="shared" si="9"/>
        <v>1</v>
      </c>
      <c r="X50" s="57">
        <f t="shared" si="10"/>
        <v>0</v>
      </c>
      <c r="Y50" s="56">
        <f t="shared" si="11"/>
        <v>140</v>
      </c>
    </row>
    <row r="51" spans="1:25" s="39" customFormat="1" ht="42" customHeight="1">
      <c r="A51" s="58"/>
      <c r="B51" s="44" t="s">
        <v>324</v>
      </c>
      <c r="C51" s="44" t="s">
        <v>325</v>
      </c>
      <c r="D51" s="44" t="s">
        <v>326</v>
      </c>
      <c r="E51" s="44" t="s">
        <v>327</v>
      </c>
      <c r="F51" s="45" t="str">
        <f t="shared" si="6"/>
        <v>宇部市昭和町三丁目4番18号</v>
      </c>
      <c r="G51" s="45" t="s">
        <v>328</v>
      </c>
      <c r="H51" s="46">
        <v>17624</v>
      </c>
      <c r="I51" s="79">
        <v>100</v>
      </c>
      <c r="J51" s="48" t="s">
        <v>329</v>
      </c>
      <c r="K51" s="49" t="s">
        <v>29</v>
      </c>
      <c r="L51" s="50">
        <v>2</v>
      </c>
      <c r="M51" s="51" t="s">
        <v>30</v>
      </c>
      <c r="N51" s="51" t="s">
        <v>281</v>
      </c>
      <c r="O51" s="51" t="s">
        <v>277</v>
      </c>
      <c r="P51" s="52" t="s">
        <v>330</v>
      </c>
      <c r="Q51" s="52" t="s">
        <v>331</v>
      </c>
      <c r="R51" s="53" t="str">
        <f t="shared" si="7"/>
        <v>（私立）</v>
      </c>
      <c r="S51" s="54" t="s">
        <v>91</v>
      </c>
      <c r="V51" s="55">
        <f t="shared" si="8"/>
        <v>0</v>
      </c>
      <c r="W51" s="56">
        <f t="shared" si="9"/>
        <v>1</v>
      </c>
      <c r="X51" s="57">
        <f t="shared" si="10"/>
        <v>0</v>
      </c>
      <c r="Y51" s="56">
        <f t="shared" si="11"/>
        <v>100</v>
      </c>
    </row>
    <row r="52" spans="1:25" s="39" customFormat="1" ht="42" customHeight="1">
      <c r="A52" s="58"/>
      <c r="B52" s="44" t="s">
        <v>332</v>
      </c>
      <c r="C52" s="44" t="s">
        <v>333</v>
      </c>
      <c r="D52" s="44" t="s">
        <v>333</v>
      </c>
      <c r="E52" s="44" t="s">
        <v>334</v>
      </c>
      <c r="F52" s="45" t="str">
        <f t="shared" si="6"/>
        <v>宇部市船木1467番地4</v>
      </c>
      <c r="G52" s="45" t="s">
        <v>335</v>
      </c>
      <c r="H52" s="46">
        <v>17624</v>
      </c>
      <c r="I52" s="47">
        <v>60</v>
      </c>
      <c r="J52" s="48" t="s">
        <v>336</v>
      </c>
      <c r="K52" s="49" t="s">
        <v>29</v>
      </c>
      <c r="L52" s="50">
        <v>2</v>
      </c>
      <c r="M52" s="51" t="s">
        <v>30</v>
      </c>
      <c r="N52" s="51">
        <v>35202</v>
      </c>
      <c r="O52" s="51" t="s">
        <v>275</v>
      </c>
      <c r="P52" s="52" t="s">
        <v>337</v>
      </c>
      <c r="Q52" s="52" t="s">
        <v>338</v>
      </c>
      <c r="R52" s="53" t="str">
        <f t="shared" si="7"/>
        <v>（私立）</v>
      </c>
      <c r="S52" s="54" t="s">
        <v>122</v>
      </c>
      <c r="V52" s="55">
        <f t="shared" si="8"/>
        <v>0</v>
      </c>
      <c r="W52" s="56">
        <f t="shared" si="9"/>
        <v>1</v>
      </c>
      <c r="X52" s="57">
        <f t="shared" si="10"/>
        <v>0</v>
      </c>
      <c r="Y52" s="56">
        <f t="shared" si="11"/>
        <v>60</v>
      </c>
    </row>
    <row r="53" spans="1:25" s="39" customFormat="1" ht="39.75" customHeight="1">
      <c r="A53" s="66"/>
      <c r="B53" s="44" t="s">
        <v>339</v>
      </c>
      <c r="C53" s="44" t="s">
        <v>340</v>
      </c>
      <c r="D53" s="44" t="s">
        <v>341</v>
      </c>
      <c r="E53" s="44" t="s">
        <v>342</v>
      </c>
      <c r="F53" s="45" t="str">
        <f t="shared" si="6"/>
        <v>宇部市松山町五丁目6番9号</v>
      </c>
      <c r="G53" s="45" t="s">
        <v>343</v>
      </c>
      <c r="H53" s="46">
        <v>17868</v>
      </c>
      <c r="I53" s="79">
        <v>60</v>
      </c>
      <c r="J53" s="48" t="s">
        <v>344</v>
      </c>
      <c r="K53" s="49" t="s">
        <v>29</v>
      </c>
      <c r="L53" s="50">
        <v>2</v>
      </c>
      <c r="M53" s="51" t="s">
        <v>30</v>
      </c>
      <c r="N53" s="51" t="s">
        <v>281</v>
      </c>
      <c r="O53" s="51" t="s">
        <v>277</v>
      </c>
      <c r="P53" s="52" t="s">
        <v>345</v>
      </c>
      <c r="Q53" s="52" t="s">
        <v>346</v>
      </c>
      <c r="R53" s="53" t="str">
        <f t="shared" si="7"/>
        <v>（私立）</v>
      </c>
      <c r="S53" s="54" t="s">
        <v>91</v>
      </c>
      <c r="V53" s="55">
        <f t="shared" si="8"/>
        <v>0</v>
      </c>
      <c r="W53" s="56">
        <f t="shared" si="9"/>
        <v>1</v>
      </c>
      <c r="X53" s="57">
        <f t="shared" si="10"/>
        <v>0</v>
      </c>
      <c r="Y53" s="56">
        <f t="shared" si="11"/>
        <v>60</v>
      </c>
    </row>
    <row r="54" spans="1:25" s="39" customFormat="1" ht="42" customHeight="1">
      <c r="A54" s="67"/>
      <c r="B54" s="44" t="s">
        <v>347</v>
      </c>
      <c r="C54" s="44" t="s">
        <v>348</v>
      </c>
      <c r="D54" s="44" t="s">
        <v>349</v>
      </c>
      <c r="E54" s="44" t="s">
        <v>350</v>
      </c>
      <c r="F54" s="45" t="str">
        <f t="shared" si="6"/>
        <v>宇部市厚南北三丁目23番51号</v>
      </c>
      <c r="G54" s="45" t="s">
        <v>351</v>
      </c>
      <c r="H54" s="46">
        <v>18749</v>
      </c>
      <c r="I54" s="79">
        <v>100</v>
      </c>
      <c r="J54" s="48" t="s">
        <v>352</v>
      </c>
      <c r="K54" s="49" t="s">
        <v>29</v>
      </c>
      <c r="L54" s="50">
        <v>2</v>
      </c>
      <c r="M54" s="51" t="s">
        <v>30</v>
      </c>
      <c r="N54" s="51" t="s">
        <v>281</v>
      </c>
      <c r="O54" s="51" t="s">
        <v>277</v>
      </c>
      <c r="P54" s="52" t="s">
        <v>353</v>
      </c>
      <c r="Q54" s="52" t="s">
        <v>354</v>
      </c>
      <c r="R54" s="53" t="str">
        <f t="shared" si="7"/>
        <v>（私立）</v>
      </c>
      <c r="S54" s="54" t="s">
        <v>91</v>
      </c>
      <c r="V54" s="55">
        <f t="shared" si="8"/>
        <v>0</v>
      </c>
      <c r="W54" s="56">
        <f t="shared" si="9"/>
        <v>1</v>
      </c>
      <c r="X54" s="57">
        <f t="shared" si="10"/>
        <v>0</v>
      </c>
      <c r="Y54" s="56">
        <f t="shared" si="11"/>
        <v>100</v>
      </c>
    </row>
    <row r="55" spans="1:25" s="39" customFormat="1" ht="42" customHeight="1">
      <c r="A55" s="58"/>
      <c r="B55" s="44" t="s">
        <v>355</v>
      </c>
      <c r="C55" s="44" t="s">
        <v>356</v>
      </c>
      <c r="D55" s="44" t="s">
        <v>357</v>
      </c>
      <c r="E55" s="44" t="s">
        <v>358</v>
      </c>
      <c r="F55" s="45" t="str">
        <f t="shared" si="6"/>
        <v>宇部市東岐波458番地2</v>
      </c>
      <c r="G55" s="45" t="s">
        <v>359</v>
      </c>
      <c r="H55" s="46">
        <v>19085</v>
      </c>
      <c r="I55" s="79">
        <v>60</v>
      </c>
      <c r="J55" s="48" t="s">
        <v>360</v>
      </c>
      <c r="K55" s="49"/>
      <c r="L55" s="50">
        <v>2</v>
      </c>
      <c r="M55" s="51" t="s">
        <v>30</v>
      </c>
      <c r="N55" s="51" t="s">
        <v>281</v>
      </c>
      <c r="O55" s="51" t="s">
        <v>277</v>
      </c>
      <c r="P55" s="52" t="s">
        <v>361</v>
      </c>
      <c r="Q55" s="52" t="s">
        <v>249</v>
      </c>
      <c r="R55" s="53" t="str">
        <f t="shared" si="7"/>
        <v>（私立）</v>
      </c>
      <c r="S55" s="54" t="s">
        <v>91</v>
      </c>
      <c r="V55" s="55">
        <f t="shared" si="8"/>
        <v>0</v>
      </c>
      <c r="W55" s="56">
        <f t="shared" si="9"/>
        <v>1</v>
      </c>
      <c r="X55" s="57">
        <f t="shared" si="10"/>
        <v>0</v>
      </c>
      <c r="Y55" s="56">
        <f t="shared" si="11"/>
        <v>60</v>
      </c>
    </row>
    <row r="56" spans="1:25" s="39" customFormat="1" ht="42" customHeight="1">
      <c r="A56" s="58"/>
      <c r="B56" s="44" t="s">
        <v>362</v>
      </c>
      <c r="C56" s="44" t="s">
        <v>363</v>
      </c>
      <c r="D56" s="44" t="s">
        <v>364</v>
      </c>
      <c r="E56" s="44" t="s">
        <v>365</v>
      </c>
      <c r="F56" s="45" t="str">
        <f t="shared" si="6"/>
        <v>宇部市野中四丁目8番8号</v>
      </c>
      <c r="G56" s="45" t="s">
        <v>366</v>
      </c>
      <c r="H56" s="46">
        <v>19419</v>
      </c>
      <c r="I56" s="79">
        <v>120</v>
      </c>
      <c r="J56" s="48" t="s">
        <v>367</v>
      </c>
      <c r="K56" s="49" t="s">
        <v>29</v>
      </c>
      <c r="L56" s="50">
        <v>2</v>
      </c>
      <c r="M56" s="51" t="s">
        <v>30</v>
      </c>
      <c r="N56" s="51" t="s">
        <v>281</v>
      </c>
      <c r="O56" s="51" t="s">
        <v>277</v>
      </c>
      <c r="P56" s="52" t="s">
        <v>368</v>
      </c>
      <c r="Q56" s="52" t="s">
        <v>369</v>
      </c>
      <c r="R56" s="53" t="str">
        <f t="shared" si="7"/>
        <v>（私立）</v>
      </c>
      <c r="S56" s="54" t="s">
        <v>91</v>
      </c>
      <c r="V56" s="55">
        <f t="shared" si="8"/>
        <v>0</v>
      </c>
      <c r="W56" s="56">
        <f t="shared" si="9"/>
        <v>1</v>
      </c>
      <c r="X56" s="57">
        <f t="shared" si="10"/>
        <v>0</v>
      </c>
      <c r="Y56" s="56">
        <f t="shared" si="11"/>
        <v>120</v>
      </c>
    </row>
    <row r="57" spans="1:25" s="39" customFormat="1" ht="42" customHeight="1">
      <c r="A57" s="58"/>
      <c r="B57" s="44" t="s">
        <v>370</v>
      </c>
      <c r="C57" s="44" t="s">
        <v>371</v>
      </c>
      <c r="D57" s="44" t="s">
        <v>372</v>
      </c>
      <c r="E57" s="44" t="s">
        <v>373</v>
      </c>
      <c r="F57" s="45" t="str">
        <f t="shared" si="6"/>
        <v>宇部市上宇部571番地2</v>
      </c>
      <c r="G57" s="45" t="s">
        <v>374</v>
      </c>
      <c r="H57" s="46">
        <v>19450</v>
      </c>
      <c r="I57" s="79">
        <v>170</v>
      </c>
      <c r="J57" s="48" t="s">
        <v>375</v>
      </c>
      <c r="K57" s="49" t="s">
        <v>29</v>
      </c>
      <c r="L57" s="50">
        <v>2</v>
      </c>
      <c r="M57" s="51" t="s">
        <v>30</v>
      </c>
      <c r="N57" s="51" t="s">
        <v>281</v>
      </c>
      <c r="O57" s="51" t="s">
        <v>277</v>
      </c>
      <c r="P57" s="52" t="s">
        <v>376</v>
      </c>
      <c r="Q57" s="52" t="s">
        <v>377</v>
      </c>
      <c r="R57" s="53" t="str">
        <f t="shared" si="7"/>
        <v>（私立）</v>
      </c>
      <c r="S57" s="54" t="s">
        <v>91</v>
      </c>
      <c r="V57" s="55">
        <f t="shared" si="8"/>
        <v>0</v>
      </c>
      <c r="W57" s="56">
        <f t="shared" si="9"/>
        <v>1</v>
      </c>
      <c r="X57" s="57">
        <f t="shared" si="10"/>
        <v>0</v>
      </c>
      <c r="Y57" s="56">
        <f t="shared" si="11"/>
        <v>170</v>
      </c>
    </row>
    <row r="58" spans="1:25" s="39" customFormat="1" ht="42" customHeight="1">
      <c r="A58" s="58"/>
      <c r="B58" s="44" t="s">
        <v>242</v>
      </c>
      <c r="C58" s="44" t="s">
        <v>378</v>
      </c>
      <c r="D58" s="44" t="s">
        <v>379</v>
      </c>
      <c r="E58" s="44" t="s">
        <v>380</v>
      </c>
      <c r="F58" s="45" t="str">
        <f t="shared" si="6"/>
        <v>宇部市西宇部北二丁目5番60号</v>
      </c>
      <c r="G58" s="45" t="s">
        <v>381</v>
      </c>
      <c r="H58" s="46">
        <v>19683</v>
      </c>
      <c r="I58" s="79">
        <v>150</v>
      </c>
      <c r="J58" s="48" t="s">
        <v>382</v>
      </c>
      <c r="K58" s="49" t="s">
        <v>29</v>
      </c>
      <c r="L58" s="50">
        <v>2</v>
      </c>
      <c r="M58" s="51" t="s">
        <v>30</v>
      </c>
      <c r="N58" s="51" t="s">
        <v>281</v>
      </c>
      <c r="O58" s="51" t="s">
        <v>277</v>
      </c>
      <c r="P58" s="52" t="s">
        <v>383</v>
      </c>
      <c r="Q58" s="52" t="s">
        <v>249</v>
      </c>
      <c r="R58" s="53" t="str">
        <f t="shared" si="7"/>
        <v>（私立）</v>
      </c>
      <c r="S58" s="54" t="s">
        <v>91</v>
      </c>
      <c r="V58" s="55">
        <f t="shared" si="8"/>
        <v>0</v>
      </c>
      <c r="W58" s="56">
        <f t="shared" si="9"/>
        <v>1</v>
      </c>
      <c r="X58" s="57">
        <f t="shared" si="10"/>
        <v>0</v>
      </c>
      <c r="Y58" s="56">
        <f t="shared" si="11"/>
        <v>150</v>
      </c>
    </row>
    <row r="59" spans="1:25" s="39" customFormat="1" ht="42" customHeight="1">
      <c r="A59" s="58"/>
      <c r="B59" s="44" t="s">
        <v>384</v>
      </c>
      <c r="C59" s="44" t="s">
        <v>385</v>
      </c>
      <c r="D59" s="44" t="s">
        <v>386</v>
      </c>
      <c r="E59" s="44" t="s">
        <v>387</v>
      </c>
      <c r="F59" s="45" t="str">
        <f t="shared" si="6"/>
        <v>宇部市東岐波5587番地2</v>
      </c>
      <c r="G59" s="45" t="s">
        <v>359</v>
      </c>
      <c r="H59" s="46">
        <v>23833</v>
      </c>
      <c r="I59" s="79">
        <v>60</v>
      </c>
      <c r="J59" s="48" t="s">
        <v>388</v>
      </c>
      <c r="K59" s="49" t="s">
        <v>29</v>
      </c>
      <c r="L59" s="50">
        <v>2</v>
      </c>
      <c r="M59" s="51" t="s">
        <v>30</v>
      </c>
      <c r="N59" s="51" t="s">
        <v>281</v>
      </c>
      <c r="O59" s="51" t="s">
        <v>277</v>
      </c>
      <c r="P59" s="52" t="s">
        <v>389</v>
      </c>
      <c r="Q59" s="52" t="s">
        <v>390</v>
      </c>
      <c r="R59" s="53" t="str">
        <f t="shared" si="7"/>
        <v>（私立）</v>
      </c>
      <c r="S59" s="54" t="s">
        <v>91</v>
      </c>
      <c r="V59" s="55">
        <f t="shared" si="8"/>
        <v>0</v>
      </c>
      <c r="W59" s="56">
        <f t="shared" si="9"/>
        <v>1</v>
      </c>
      <c r="X59" s="57">
        <f t="shared" si="10"/>
        <v>0</v>
      </c>
      <c r="Y59" s="56">
        <f t="shared" si="11"/>
        <v>60</v>
      </c>
    </row>
    <row r="60" spans="1:25" s="39" customFormat="1" ht="42" customHeight="1">
      <c r="A60" s="58"/>
      <c r="B60" s="44" t="s">
        <v>391</v>
      </c>
      <c r="C60" s="44" t="s">
        <v>385</v>
      </c>
      <c r="D60" s="44" t="s">
        <v>386</v>
      </c>
      <c r="E60" s="44" t="s">
        <v>392</v>
      </c>
      <c r="F60" s="45" t="str">
        <f t="shared" si="6"/>
        <v>宇部市開六丁目17番7号</v>
      </c>
      <c r="G60" s="45" t="s">
        <v>393</v>
      </c>
      <c r="H60" s="46">
        <v>24807</v>
      </c>
      <c r="I60" s="79">
        <v>30</v>
      </c>
      <c r="J60" s="48" t="s">
        <v>394</v>
      </c>
      <c r="K60" s="49" t="s">
        <v>29</v>
      </c>
      <c r="L60" s="50">
        <v>2</v>
      </c>
      <c r="M60" s="51" t="s">
        <v>30</v>
      </c>
      <c r="N60" s="51" t="s">
        <v>281</v>
      </c>
      <c r="O60" s="51" t="s">
        <v>277</v>
      </c>
      <c r="P60" s="52" t="s">
        <v>395</v>
      </c>
      <c r="Q60" s="52" t="s">
        <v>396</v>
      </c>
      <c r="R60" s="53" t="str">
        <f t="shared" si="7"/>
        <v>（私立）</v>
      </c>
      <c r="S60" s="54" t="s">
        <v>91</v>
      </c>
      <c r="V60" s="55">
        <f t="shared" si="8"/>
        <v>0</v>
      </c>
      <c r="W60" s="56">
        <f t="shared" si="9"/>
        <v>1</v>
      </c>
      <c r="X60" s="57">
        <f t="shared" si="10"/>
        <v>0</v>
      </c>
      <c r="Y60" s="56">
        <f t="shared" si="11"/>
        <v>30</v>
      </c>
    </row>
    <row r="61" spans="1:25" s="39" customFormat="1" ht="42" customHeight="1">
      <c r="A61" s="58"/>
      <c r="B61" s="44" t="s">
        <v>397</v>
      </c>
      <c r="C61" s="44" t="s">
        <v>398</v>
      </c>
      <c r="D61" s="44" t="s">
        <v>399</v>
      </c>
      <c r="E61" s="44" t="s">
        <v>400</v>
      </c>
      <c r="F61" s="45" t="str">
        <f t="shared" si="6"/>
        <v>宇部市東本町二丁目1番1号</v>
      </c>
      <c r="G61" s="45" t="s">
        <v>401</v>
      </c>
      <c r="H61" s="46">
        <v>26390</v>
      </c>
      <c r="I61" s="79">
        <v>80</v>
      </c>
      <c r="J61" s="48" t="s">
        <v>402</v>
      </c>
      <c r="K61" s="49" t="s">
        <v>29</v>
      </c>
      <c r="L61" s="50">
        <v>2</v>
      </c>
      <c r="M61" s="51" t="s">
        <v>30</v>
      </c>
      <c r="N61" s="51" t="s">
        <v>281</v>
      </c>
      <c r="O61" s="51" t="s">
        <v>277</v>
      </c>
      <c r="P61" s="52" t="s">
        <v>403</v>
      </c>
      <c r="Q61" s="52" t="s">
        <v>404</v>
      </c>
      <c r="R61" s="53" t="str">
        <f t="shared" si="7"/>
        <v>（私立）</v>
      </c>
      <c r="S61" s="54" t="s">
        <v>91</v>
      </c>
      <c r="V61" s="55">
        <f t="shared" si="8"/>
        <v>0</v>
      </c>
      <c r="W61" s="56">
        <f t="shared" si="9"/>
        <v>1</v>
      </c>
      <c r="X61" s="57">
        <f t="shared" si="10"/>
        <v>0</v>
      </c>
      <c r="Y61" s="56">
        <f t="shared" si="11"/>
        <v>80</v>
      </c>
    </row>
    <row r="62" spans="1:25" s="39" customFormat="1" ht="42" customHeight="1">
      <c r="A62" s="58"/>
      <c r="B62" s="44" t="s">
        <v>405</v>
      </c>
      <c r="C62" s="44" t="s">
        <v>309</v>
      </c>
      <c r="D62" s="44" t="s">
        <v>310</v>
      </c>
      <c r="E62" s="44" t="s">
        <v>406</v>
      </c>
      <c r="F62" s="45" t="str">
        <f t="shared" si="6"/>
        <v>宇部市西小串五丁目6番14-8</v>
      </c>
      <c r="G62" s="45" t="s">
        <v>407</v>
      </c>
      <c r="H62" s="46">
        <v>26390</v>
      </c>
      <c r="I62" s="79">
        <v>90</v>
      </c>
      <c r="J62" s="48" t="s">
        <v>408</v>
      </c>
      <c r="K62" s="49" t="s">
        <v>29</v>
      </c>
      <c r="L62" s="50">
        <v>2</v>
      </c>
      <c r="M62" s="51" t="s">
        <v>30</v>
      </c>
      <c r="N62" s="51" t="s">
        <v>281</v>
      </c>
      <c r="O62" s="51" t="s">
        <v>277</v>
      </c>
      <c r="P62" s="52" t="s">
        <v>409</v>
      </c>
      <c r="Q62" s="52" t="s">
        <v>410</v>
      </c>
      <c r="R62" s="53" t="str">
        <f t="shared" si="7"/>
        <v>（私立）</v>
      </c>
      <c r="S62" s="54" t="s">
        <v>91</v>
      </c>
      <c r="V62" s="55">
        <f t="shared" si="8"/>
        <v>0</v>
      </c>
      <c r="W62" s="56">
        <f t="shared" si="9"/>
        <v>1</v>
      </c>
      <c r="X62" s="57">
        <f t="shared" si="10"/>
        <v>0</v>
      </c>
      <c r="Y62" s="56">
        <f t="shared" si="11"/>
        <v>90</v>
      </c>
    </row>
    <row r="63" spans="1:25" s="39" customFormat="1" ht="42" customHeight="1">
      <c r="A63" s="58"/>
      <c r="B63" s="44" t="s">
        <v>411</v>
      </c>
      <c r="C63" s="44" t="s">
        <v>412</v>
      </c>
      <c r="D63" s="44" t="s">
        <v>413</v>
      </c>
      <c r="E63" s="44" t="s">
        <v>414</v>
      </c>
      <c r="F63" s="45" t="str">
        <f>O63&amp;P63</f>
        <v>宇部市大字西岐波字木船迫2204番地1</v>
      </c>
      <c r="G63" s="45" t="s">
        <v>415</v>
      </c>
      <c r="H63" s="46">
        <v>27485</v>
      </c>
      <c r="I63" s="79">
        <v>30</v>
      </c>
      <c r="J63" s="48" t="s">
        <v>416</v>
      </c>
      <c r="K63" s="49" t="s">
        <v>29</v>
      </c>
      <c r="L63" s="50">
        <v>2</v>
      </c>
      <c r="M63" s="51" t="s">
        <v>30</v>
      </c>
      <c r="N63" s="51" t="s">
        <v>281</v>
      </c>
      <c r="O63" s="51" t="s">
        <v>277</v>
      </c>
      <c r="P63" s="52" t="s">
        <v>417</v>
      </c>
      <c r="Q63" s="52" t="s">
        <v>418</v>
      </c>
      <c r="R63" s="53" t="str">
        <f t="shared" si="7"/>
        <v>（私立）</v>
      </c>
      <c r="S63" s="54" t="s">
        <v>91</v>
      </c>
      <c r="V63" s="55">
        <f t="shared" si="8"/>
        <v>0</v>
      </c>
      <c r="W63" s="56">
        <f t="shared" si="9"/>
        <v>1</v>
      </c>
      <c r="X63" s="57">
        <f t="shared" si="10"/>
        <v>0</v>
      </c>
      <c r="Y63" s="56">
        <f t="shared" si="11"/>
        <v>30</v>
      </c>
    </row>
    <row r="64" spans="1:25" s="39" customFormat="1" ht="42" customHeight="1">
      <c r="A64" s="58"/>
      <c r="B64" s="44" t="s">
        <v>419</v>
      </c>
      <c r="C64" s="44" t="s">
        <v>420</v>
      </c>
      <c r="D64" s="44" t="s">
        <v>421</v>
      </c>
      <c r="E64" s="44" t="s">
        <v>422</v>
      </c>
      <c r="F64" s="45" t="str">
        <f t="shared" si="6"/>
        <v>宇部市西平原二丁目9番15号</v>
      </c>
      <c r="G64" s="45" t="s">
        <v>423</v>
      </c>
      <c r="H64" s="46">
        <v>28216</v>
      </c>
      <c r="I64" s="79">
        <v>130</v>
      </c>
      <c r="J64" s="48" t="s">
        <v>424</v>
      </c>
      <c r="K64" s="49" t="s">
        <v>29</v>
      </c>
      <c r="L64" s="50">
        <v>2</v>
      </c>
      <c r="M64" s="51" t="s">
        <v>30</v>
      </c>
      <c r="N64" s="51" t="s">
        <v>281</v>
      </c>
      <c r="O64" s="51" t="s">
        <v>277</v>
      </c>
      <c r="P64" s="52" t="s">
        <v>425</v>
      </c>
      <c r="Q64" s="52" t="s">
        <v>426</v>
      </c>
      <c r="R64" s="53" t="str">
        <f t="shared" si="7"/>
        <v>（私立）</v>
      </c>
      <c r="S64" s="54" t="s">
        <v>91</v>
      </c>
      <c r="V64" s="55">
        <f t="shared" si="8"/>
        <v>0</v>
      </c>
      <c r="W64" s="56">
        <f t="shared" si="9"/>
        <v>1</v>
      </c>
      <c r="X64" s="57">
        <f t="shared" si="10"/>
        <v>0</v>
      </c>
      <c r="Y64" s="56">
        <f t="shared" si="11"/>
        <v>130</v>
      </c>
    </row>
    <row r="65" spans="1:25" s="39" customFormat="1" ht="42" customHeight="1">
      <c r="A65" s="58"/>
      <c r="B65" s="44" t="s">
        <v>427</v>
      </c>
      <c r="C65" s="44" t="s">
        <v>428</v>
      </c>
      <c r="D65" s="44" t="s">
        <v>429</v>
      </c>
      <c r="E65" s="44" t="s">
        <v>430</v>
      </c>
      <c r="F65" s="45" t="str">
        <f t="shared" si="6"/>
        <v>宇部市妻崎開作246番地5</v>
      </c>
      <c r="G65" s="45" t="s">
        <v>292</v>
      </c>
      <c r="H65" s="46">
        <v>28581</v>
      </c>
      <c r="I65" s="79">
        <v>140</v>
      </c>
      <c r="J65" s="48" t="s">
        <v>431</v>
      </c>
      <c r="K65" s="49" t="s">
        <v>29</v>
      </c>
      <c r="L65" s="50">
        <v>2</v>
      </c>
      <c r="M65" s="51" t="s">
        <v>30</v>
      </c>
      <c r="N65" s="51" t="s">
        <v>281</v>
      </c>
      <c r="O65" s="51" t="s">
        <v>277</v>
      </c>
      <c r="P65" s="52" t="s">
        <v>432</v>
      </c>
      <c r="Q65" s="52" t="s">
        <v>433</v>
      </c>
      <c r="R65" s="53" t="str">
        <f t="shared" si="7"/>
        <v>（私立）</v>
      </c>
      <c r="S65" s="54" t="s">
        <v>91</v>
      </c>
      <c r="V65" s="55">
        <f t="shared" si="8"/>
        <v>0</v>
      </c>
      <c r="W65" s="56">
        <f t="shared" si="9"/>
        <v>1</v>
      </c>
      <c r="X65" s="57">
        <f t="shared" si="10"/>
        <v>0</v>
      </c>
      <c r="Y65" s="56">
        <f t="shared" si="11"/>
        <v>140</v>
      </c>
    </row>
    <row r="66" spans="1:25" s="39" customFormat="1" ht="42" customHeight="1">
      <c r="A66" s="58"/>
      <c r="B66" s="44" t="s">
        <v>434</v>
      </c>
      <c r="C66" s="44" t="s">
        <v>435</v>
      </c>
      <c r="D66" s="44" t="s">
        <v>436</v>
      </c>
      <c r="E66" s="44" t="s">
        <v>437</v>
      </c>
      <c r="F66" s="45" t="str">
        <f t="shared" si="6"/>
        <v>宇部市南小羽山一丁目5番6号</v>
      </c>
      <c r="G66" s="45" t="s">
        <v>438</v>
      </c>
      <c r="H66" s="46">
        <v>29312</v>
      </c>
      <c r="I66" s="79">
        <v>110</v>
      </c>
      <c r="J66" s="48" t="s">
        <v>439</v>
      </c>
      <c r="K66" s="49" t="s">
        <v>29</v>
      </c>
      <c r="L66" s="50">
        <v>2</v>
      </c>
      <c r="M66" s="51" t="s">
        <v>30</v>
      </c>
      <c r="N66" s="51" t="s">
        <v>281</v>
      </c>
      <c r="O66" s="51" t="s">
        <v>277</v>
      </c>
      <c r="P66" s="52" t="s">
        <v>440</v>
      </c>
      <c r="Q66" s="52" t="s">
        <v>441</v>
      </c>
      <c r="R66" s="53" t="str">
        <f t="shared" si="7"/>
        <v>（私立）</v>
      </c>
      <c r="S66" s="54" t="s">
        <v>91</v>
      </c>
      <c r="V66" s="55">
        <f t="shared" si="8"/>
        <v>0</v>
      </c>
      <c r="W66" s="56">
        <f t="shared" si="9"/>
        <v>1</v>
      </c>
      <c r="X66" s="57">
        <f t="shared" si="10"/>
        <v>0</v>
      </c>
      <c r="Y66" s="56">
        <f t="shared" si="11"/>
        <v>110</v>
      </c>
    </row>
    <row r="67" spans="1:25" s="39" customFormat="1" ht="42" customHeight="1">
      <c r="A67" s="58"/>
      <c r="B67" s="44" t="s">
        <v>442</v>
      </c>
      <c r="C67" s="44" t="s">
        <v>443</v>
      </c>
      <c r="D67" s="44" t="s">
        <v>444</v>
      </c>
      <c r="E67" s="44" t="s">
        <v>445</v>
      </c>
      <c r="F67" s="45" t="str">
        <f t="shared" si="6"/>
        <v>宇部市木田29番地2</v>
      </c>
      <c r="G67" s="45" t="s">
        <v>446</v>
      </c>
      <c r="H67" s="46">
        <v>29312</v>
      </c>
      <c r="I67" s="79">
        <v>30</v>
      </c>
      <c r="J67" s="48" t="s">
        <v>447</v>
      </c>
      <c r="K67" s="49" t="s">
        <v>29</v>
      </c>
      <c r="L67" s="50">
        <v>2</v>
      </c>
      <c r="M67" s="51" t="s">
        <v>30</v>
      </c>
      <c r="N67" s="51" t="s">
        <v>281</v>
      </c>
      <c r="O67" s="51" t="s">
        <v>277</v>
      </c>
      <c r="P67" s="52" t="s">
        <v>448</v>
      </c>
      <c r="Q67" s="52" t="s">
        <v>449</v>
      </c>
      <c r="R67" s="53" t="str">
        <f t="shared" si="7"/>
        <v>（私立）</v>
      </c>
      <c r="S67" s="54" t="s">
        <v>91</v>
      </c>
      <c r="V67" s="55">
        <f t="shared" si="8"/>
        <v>0</v>
      </c>
      <c r="W67" s="56">
        <f t="shared" si="9"/>
        <v>1</v>
      </c>
      <c r="X67" s="57">
        <f t="shared" si="10"/>
        <v>0</v>
      </c>
      <c r="Y67" s="56">
        <f t="shared" si="11"/>
        <v>30</v>
      </c>
    </row>
    <row r="68" spans="1:25" s="39" customFormat="1" ht="42" customHeight="1">
      <c r="A68" s="58"/>
      <c r="B68" s="44" t="s">
        <v>450</v>
      </c>
      <c r="C68" s="44" t="s">
        <v>451</v>
      </c>
      <c r="D68" s="44" t="s">
        <v>452</v>
      </c>
      <c r="E68" s="44" t="s">
        <v>453</v>
      </c>
      <c r="F68" s="45" t="str">
        <f t="shared" si="6"/>
        <v>宇部市東岐波4364番地2</v>
      </c>
      <c r="G68" s="45" t="s">
        <v>359</v>
      </c>
      <c r="H68" s="46">
        <v>29677</v>
      </c>
      <c r="I68" s="79">
        <v>60</v>
      </c>
      <c r="J68" s="48" t="s">
        <v>454</v>
      </c>
      <c r="K68" s="49" t="s">
        <v>29</v>
      </c>
      <c r="L68" s="50">
        <v>2</v>
      </c>
      <c r="M68" s="51" t="s">
        <v>30</v>
      </c>
      <c r="N68" s="51" t="s">
        <v>281</v>
      </c>
      <c r="O68" s="51" t="s">
        <v>277</v>
      </c>
      <c r="P68" s="52" t="s">
        <v>455</v>
      </c>
      <c r="Q68" s="52" t="s">
        <v>456</v>
      </c>
      <c r="R68" s="53" t="str">
        <f t="shared" si="7"/>
        <v>（私立）</v>
      </c>
      <c r="S68" s="54" t="s">
        <v>91</v>
      </c>
      <c r="V68" s="55">
        <f t="shared" si="8"/>
        <v>0</v>
      </c>
      <c r="W68" s="56">
        <f t="shared" si="9"/>
        <v>1</v>
      </c>
      <c r="X68" s="57">
        <f t="shared" si="10"/>
        <v>0</v>
      </c>
      <c r="Y68" s="56">
        <f t="shared" si="11"/>
        <v>60</v>
      </c>
    </row>
    <row r="69" spans="1:25" s="39" customFormat="1" ht="42" customHeight="1">
      <c r="A69" s="58"/>
      <c r="B69" s="44" t="s">
        <v>457</v>
      </c>
      <c r="C69" s="44" t="s">
        <v>458</v>
      </c>
      <c r="D69" s="44" t="s">
        <v>459</v>
      </c>
      <c r="E69" s="44" t="s">
        <v>460</v>
      </c>
      <c r="F69" s="45" t="str">
        <f t="shared" si="6"/>
        <v>宇部市小野8298番地1</v>
      </c>
      <c r="G69" s="45" t="s">
        <v>461</v>
      </c>
      <c r="H69" s="46">
        <v>30407</v>
      </c>
      <c r="I69" s="47">
        <v>20</v>
      </c>
      <c r="J69" s="48" t="s">
        <v>462</v>
      </c>
      <c r="K69" s="49" t="s">
        <v>29</v>
      </c>
      <c r="L69" s="50">
        <v>2</v>
      </c>
      <c r="M69" s="51" t="s">
        <v>30</v>
      </c>
      <c r="N69" s="51" t="s">
        <v>281</v>
      </c>
      <c r="O69" s="51" t="s">
        <v>277</v>
      </c>
      <c r="P69" s="52" t="s">
        <v>463</v>
      </c>
      <c r="Q69" s="52" t="s">
        <v>464</v>
      </c>
      <c r="R69" s="53" t="str">
        <f t="shared" si="7"/>
        <v>（私立）</v>
      </c>
      <c r="S69" s="54" t="s">
        <v>91</v>
      </c>
      <c r="V69" s="55">
        <f t="shared" si="8"/>
        <v>0</v>
      </c>
      <c r="W69" s="56">
        <f t="shared" si="9"/>
        <v>1</v>
      </c>
      <c r="X69" s="57">
        <f t="shared" si="10"/>
        <v>0</v>
      </c>
      <c r="Y69" s="56">
        <f t="shared" si="11"/>
        <v>20</v>
      </c>
    </row>
    <row r="70" spans="1:25" s="39" customFormat="1" ht="42" customHeight="1">
      <c r="A70" s="58"/>
      <c r="B70" s="44" t="s">
        <v>465</v>
      </c>
      <c r="C70" s="44" t="s">
        <v>466</v>
      </c>
      <c r="D70" s="44" t="s">
        <v>467</v>
      </c>
      <c r="E70" s="44" t="s">
        <v>468</v>
      </c>
      <c r="F70" s="45" t="str">
        <f t="shared" si="6"/>
        <v>宇部市東小羽山町二丁目5番7号</v>
      </c>
      <c r="G70" s="45" t="s">
        <v>469</v>
      </c>
      <c r="H70" s="46">
        <v>31138</v>
      </c>
      <c r="I70" s="79">
        <v>60</v>
      </c>
      <c r="J70" s="48" t="s">
        <v>470</v>
      </c>
      <c r="K70" s="49"/>
      <c r="L70" s="50">
        <v>2</v>
      </c>
      <c r="M70" s="51" t="s">
        <v>30</v>
      </c>
      <c r="N70" s="51" t="s">
        <v>281</v>
      </c>
      <c r="O70" s="51" t="s">
        <v>277</v>
      </c>
      <c r="P70" s="52" t="s">
        <v>471</v>
      </c>
      <c r="Q70" s="52" t="s">
        <v>472</v>
      </c>
      <c r="R70" s="53" t="str">
        <f t="shared" si="7"/>
        <v>（私立）</v>
      </c>
      <c r="S70" s="54" t="s">
        <v>91</v>
      </c>
      <c r="V70" s="55">
        <f t="shared" si="8"/>
        <v>0</v>
      </c>
      <c r="W70" s="56">
        <f t="shared" si="9"/>
        <v>1</v>
      </c>
      <c r="X70" s="57">
        <f t="shared" si="10"/>
        <v>0</v>
      </c>
      <c r="Y70" s="56">
        <f t="shared" si="11"/>
        <v>60</v>
      </c>
    </row>
    <row r="71" spans="1:25" s="39" customFormat="1" ht="42" customHeight="1">
      <c r="A71" s="58"/>
      <c r="B71" s="44" t="s">
        <v>473</v>
      </c>
      <c r="C71" s="44" t="s">
        <v>474</v>
      </c>
      <c r="D71" s="44" t="s">
        <v>475</v>
      </c>
      <c r="E71" s="44" t="s">
        <v>476</v>
      </c>
      <c r="F71" s="45" t="str">
        <f t="shared" si="6"/>
        <v>宇部市あすとぴあ七丁目1番1号</v>
      </c>
      <c r="G71" s="45" t="s">
        <v>477</v>
      </c>
      <c r="H71" s="46">
        <v>39539</v>
      </c>
      <c r="I71" s="79">
        <v>60</v>
      </c>
      <c r="J71" s="48" t="s">
        <v>478</v>
      </c>
      <c r="K71" s="49"/>
      <c r="L71" s="50">
        <v>2</v>
      </c>
      <c r="M71" s="51" t="s">
        <v>30</v>
      </c>
      <c r="N71" s="51" t="s">
        <v>281</v>
      </c>
      <c r="O71" s="51" t="s">
        <v>277</v>
      </c>
      <c r="P71" s="52" t="s">
        <v>479</v>
      </c>
      <c r="Q71" s="52" t="s">
        <v>480</v>
      </c>
      <c r="R71" s="53" t="str">
        <f t="shared" si="7"/>
        <v>（私立）</v>
      </c>
      <c r="S71" s="54" t="s">
        <v>91</v>
      </c>
      <c r="V71" s="55">
        <f t="shared" si="8"/>
        <v>0</v>
      </c>
      <c r="W71" s="56">
        <f t="shared" si="9"/>
        <v>1</v>
      </c>
      <c r="X71" s="57">
        <f t="shared" si="10"/>
        <v>0</v>
      </c>
      <c r="Y71" s="56">
        <f t="shared" si="11"/>
        <v>60</v>
      </c>
    </row>
    <row r="72" spans="1:25" s="39" customFormat="1" ht="42" customHeight="1">
      <c r="A72" s="67" t="s">
        <v>481</v>
      </c>
      <c r="B72" s="45"/>
      <c r="C72" s="68" t="str">
        <f>"〔施設"&amp;M295&amp;"（公立"&amp;H295&amp;"、"&amp;"私立"&amp;I295&amp;"）"&amp;"  定員"&amp;N295&amp;"（公立"&amp;J295&amp;"、私立"&amp;K295&amp;"）〕"</f>
        <v>〔施設38（公立11、私立27）  定員3863（公立1110、私立2753）〕</v>
      </c>
      <c r="D72" s="45"/>
      <c r="E72" s="45"/>
      <c r="F72" s="45"/>
      <c r="G72" s="45"/>
      <c r="H72" s="46"/>
      <c r="I72" s="47"/>
      <c r="J72" s="48"/>
      <c r="K72" s="49"/>
      <c r="L72" s="69"/>
      <c r="M72" s="70"/>
      <c r="N72" s="70"/>
      <c r="O72" s="70"/>
      <c r="P72" s="71"/>
      <c r="Q72" s="71"/>
      <c r="R72" s="72"/>
      <c r="S72" s="73"/>
      <c r="V72" s="55"/>
      <c r="W72" s="56"/>
      <c r="X72" s="57"/>
      <c r="Y72" s="56"/>
    </row>
    <row r="73" spans="1:25" s="39" customFormat="1" ht="34.5" customHeight="1">
      <c r="A73" s="43">
        <f>M295</f>
        <v>38</v>
      </c>
      <c r="B73" s="44" t="s">
        <v>482</v>
      </c>
      <c r="C73" s="44" t="s">
        <v>483</v>
      </c>
      <c r="D73" s="44" t="s">
        <v>483</v>
      </c>
      <c r="E73" s="44" t="s">
        <v>484</v>
      </c>
      <c r="F73" s="45" t="str">
        <f>O73&amp;P73</f>
        <v>山口市旭通り一丁目6-19</v>
      </c>
      <c r="G73" s="45" t="s">
        <v>485</v>
      </c>
      <c r="H73" s="46">
        <v>19450</v>
      </c>
      <c r="I73" s="79">
        <v>150</v>
      </c>
      <c r="J73" s="48" t="s">
        <v>486</v>
      </c>
      <c r="K73" s="49" t="s">
        <v>29</v>
      </c>
      <c r="L73" s="50">
        <v>1</v>
      </c>
      <c r="M73" s="51" t="s">
        <v>30</v>
      </c>
      <c r="N73" s="51" t="s">
        <v>487</v>
      </c>
      <c r="O73" s="51" t="s">
        <v>483</v>
      </c>
      <c r="P73" s="52" t="s">
        <v>488</v>
      </c>
      <c r="Q73" s="52" t="s">
        <v>489</v>
      </c>
      <c r="R73" s="53" t="str">
        <f>IF(S73="","",IF(OR(S73="国",S73="県",S73="市町",S73="組合その他"),"（公立）","（私立）"))</f>
        <v>（公立）</v>
      </c>
      <c r="S73" s="54" t="s">
        <v>34</v>
      </c>
      <c r="V73" s="55">
        <f>IF(R73="（公立）",1,0)</f>
        <v>1</v>
      </c>
      <c r="W73" s="56">
        <f>IF(R73="（私立）",1,0)</f>
        <v>0</v>
      </c>
      <c r="X73" s="57">
        <f>IF(R73="（公立）",I73,0)</f>
        <v>150</v>
      </c>
      <c r="Y73" s="56">
        <f>IF(R73="（私立）",I73,0)</f>
        <v>0</v>
      </c>
    </row>
    <row r="74" spans="1:25" s="39" customFormat="1" ht="39.75" customHeight="1">
      <c r="A74" s="58"/>
      <c r="B74" s="44" t="s">
        <v>490</v>
      </c>
      <c r="C74" s="44" t="s">
        <v>491</v>
      </c>
      <c r="D74" s="44" t="s">
        <v>491</v>
      </c>
      <c r="E74" s="44" t="s">
        <v>492</v>
      </c>
      <c r="F74" s="45" t="str">
        <f>O74&amp;P74</f>
        <v>山口市小郡大正町9-22</v>
      </c>
      <c r="G74" s="45" t="s">
        <v>493</v>
      </c>
      <c r="H74" s="46">
        <v>19876</v>
      </c>
      <c r="I74" s="79">
        <v>90</v>
      </c>
      <c r="J74" s="48" t="s">
        <v>494</v>
      </c>
      <c r="K74" s="49" t="s">
        <v>29</v>
      </c>
      <c r="L74" s="50">
        <v>1</v>
      </c>
      <c r="M74" s="51" t="s">
        <v>30</v>
      </c>
      <c r="N74" s="51">
        <v>35203</v>
      </c>
      <c r="O74" s="51" t="s">
        <v>491</v>
      </c>
      <c r="P74" s="52" t="s">
        <v>495</v>
      </c>
      <c r="Q74" s="52" t="s">
        <v>496</v>
      </c>
      <c r="R74" s="53" t="str">
        <f>IF(S74="","",IF(OR(S74="国",S74="県",S74="市町",S74="組合その他"),"（公立）","（私立）"))</f>
        <v>（公立）</v>
      </c>
      <c r="S74" s="54" t="s">
        <v>34</v>
      </c>
      <c r="V74" s="55">
        <f>IF(R74="（公立）",1,0)</f>
        <v>1</v>
      </c>
      <c r="W74" s="56">
        <f>IF(R74="（私立）",1,0)</f>
        <v>0</v>
      </c>
      <c r="X74" s="57">
        <f>IF(R74="（公立）",I74,0)</f>
        <v>90</v>
      </c>
      <c r="Y74" s="56">
        <f>IF(R74="（私立）",I74,0)</f>
        <v>0</v>
      </c>
    </row>
    <row r="75" spans="1:25" s="39" customFormat="1" ht="39.75" customHeight="1">
      <c r="A75" s="43"/>
      <c r="B75" s="44" t="s">
        <v>497</v>
      </c>
      <c r="C75" s="44" t="s">
        <v>483</v>
      </c>
      <c r="D75" s="44" t="s">
        <v>483</v>
      </c>
      <c r="E75" s="44" t="s">
        <v>498</v>
      </c>
      <c r="F75" s="45" t="str">
        <f>O75&amp;P75</f>
        <v>山口市陶4666-1</v>
      </c>
      <c r="G75" s="45" t="s">
        <v>499</v>
      </c>
      <c r="H75" s="46">
        <v>19906</v>
      </c>
      <c r="I75" s="79">
        <v>80</v>
      </c>
      <c r="J75" s="48" t="s">
        <v>500</v>
      </c>
      <c r="K75" s="49"/>
      <c r="L75" s="50">
        <v>1</v>
      </c>
      <c r="M75" s="51" t="s">
        <v>30</v>
      </c>
      <c r="N75" s="51" t="s">
        <v>487</v>
      </c>
      <c r="O75" s="51" t="s">
        <v>483</v>
      </c>
      <c r="P75" s="52" t="s">
        <v>501</v>
      </c>
      <c r="Q75" s="52" t="s">
        <v>502</v>
      </c>
      <c r="R75" s="53" t="str">
        <f t="shared" ref="R75:R100" si="12">IF(S75="","",IF(OR(S75="国",S75="県",S75="市町",S75="組合その他"),"（公立）","（私立）"))</f>
        <v>（公立）</v>
      </c>
      <c r="S75" s="54" t="s">
        <v>34</v>
      </c>
      <c r="V75" s="55">
        <f t="shared" ref="V75:V100" si="13">IF(R75="（公立）",1,0)</f>
        <v>1</v>
      </c>
      <c r="W75" s="56">
        <f t="shared" ref="W75:W100" si="14">IF(R75="（私立）",1,0)</f>
        <v>0</v>
      </c>
      <c r="X75" s="57">
        <f t="shared" ref="X75:X110" si="15">IF(R75="（公立）",I75,0)</f>
        <v>80</v>
      </c>
      <c r="Y75" s="56">
        <f t="shared" ref="Y75:Y108" si="16">IF(R75="（私立）",I75,0)</f>
        <v>0</v>
      </c>
    </row>
    <row r="76" spans="1:25" s="39" customFormat="1" ht="39.75" customHeight="1">
      <c r="A76" s="58"/>
      <c r="B76" s="44" t="s">
        <v>503</v>
      </c>
      <c r="C76" s="44" t="s">
        <v>491</v>
      </c>
      <c r="D76" s="44" t="s">
        <v>491</v>
      </c>
      <c r="E76" s="44" t="s">
        <v>504</v>
      </c>
      <c r="F76" s="45" t="str">
        <f>O76&amp;P76</f>
        <v>山口市阿知須2735-1</v>
      </c>
      <c r="G76" s="45" t="s">
        <v>505</v>
      </c>
      <c r="H76" s="46">
        <v>19906</v>
      </c>
      <c r="I76" s="79">
        <v>120</v>
      </c>
      <c r="J76" s="48" t="s">
        <v>506</v>
      </c>
      <c r="K76" s="49" t="s">
        <v>29</v>
      </c>
      <c r="L76" s="50">
        <v>1</v>
      </c>
      <c r="M76" s="51" t="s">
        <v>30</v>
      </c>
      <c r="N76" s="51">
        <v>35203</v>
      </c>
      <c r="O76" s="51" t="s">
        <v>491</v>
      </c>
      <c r="P76" s="52" t="s">
        <v>507</v>
      </c>
      <c r="Q76" s="52" t="s">
        <v>508</v>
      </c>
      <c r="R76" s="53" t="str">
        <f t="shared" si="12"/>
        <v>（公立）</v>
      </c>
      <c r="S76" s="54" t="s">
        <v>34</v>
      </c>
      <c r="V76" s="55">
        <f t="shared" si="13"/>
        <v>1</v>
      </c>
      <c r="W76" s="56">
        <f t="shared" si="14"/>
        <v>0</v>
      </c>
      <c r="X76" s="57">
        <f t="shared" si="15"/>
        <v>120</v>
      </c>
      <c r="Y76" s="56">
        <f t="shared" si="16"/>
        <v>0</v>
      </c>
    </row>
    <row r="77" spans="1:25" s="39" customFormat="1" ht="39.75" customHeight="1">
      <c r="A77" s="58"/>
      <c r="B77" s="44" t="s">
        <v>509</v>
      </c>
      <c r="C77" s="44" t="s">
        <v>491</v>
      </c>
      <c r="D77" s="44" t="s">
        <v>491</v>
      </c>
      <c r="E77" s="44" t="s">
        <v>510</v>
      </c>
      <c r="F77" s="45" t="str">
        <f t="shared" ref="F77:F101" si="17">O77&amp;P77</f>
        <v>山口市徳地堀1616</v>
      </c>
      <c r="G77" s="45" t="s">
        <v>511</v>
      </c>
      <c r="H77" s="46">
        <v>20941</v>
      </c>
      <c r="I77" s="47">
        <v>20</v>
      </c>
      <c r="J77" s="48" t="s">
        <v>512</v>
      </c>
      <c r="K77" s="49" t="s">
        <v>29</v>
      </c>
      <c r="L77" s="50">
        <v>1</v>
      </c>
      <c r="M77" s="51" t="s">
        <v>30</v>
      </c>
      <c r="N77" s="51">
        <v>35203</v>
      </c>
      <c r="O77" s="51" t="s">
        <v>491</v>
      </c>
      <c r="P77" s="52" t="s">
        <v>513</v>
      </c>
      <c r="Q77" s="52" t="s">
        <v>514</v>
      </c>
      <c r="R77" s="53" t="str">
        <f t="shared" si="12"/>
        <v>（公立）</v>
      </c>
      <c r="S77" s="54" t="s">
        <v>34</v>
      </c>
      <c r="V77" s="55">
        <f t="shared" si="13"/>
        <v>1</v>
      </c>
      <c r="W77" s="56">
        <f t="shared" si="14"/>
        <v>0</v>
      </c>
      <c r="X77" s="57">
        <f t="shared" si="15"/>
        <v>20</v>
      </c>
      <c r="Y77" s="56">
        <f t="shared" si="16"/>
        <v>0</v>
      </c>
    </row>
    <row r="78" spans="1:25" s="39" customFormat="1" ht="39.75" customHeight="1">
      <c r="A78" s="58"/>
      <c r="B78" s="44" t="s">
        <v>515</v>
      </c>
      <c r="C78" s="44" t="s">
        <v>491</v>
      </c>
      <c r="D78" s="44" t="s">
        <v>491</v>
      </c>
      <c r="E78" s="44" t="s">
        <v>516</v>
      </c>
      <c r="F78" s="45" t="str">
        <f t="shared" si="17"/>
        <v>山口市小郡新町一丁目18-27</v>
      </c>
      <c r="G78" s="45" t="s">
        <v>517</v>
      </c>
      <c r="H78" s="46">
        <v>21732</v>
      </c>
      <c r="I78" s="79">
        <v>140</v>
      </c>
      <c r="J78" s="48" t="s">
        <v>518</v>
      </c>
      <c r="K78" s="49" t="s">
        <v>29</v>
      </c>
      <c r="L78" s="50">
        <v>1</v>
      </c>
      <c r="M78" s="51" t="s">
        <v>30</v>
      </c>
      <c r="N78" s="51">
        <v>35203</v>
      </c>
      <c r="O78" s="51" t="s">
        <v>491</v>
      </c>
      <c r="P78" s="52" t="s">
        <v>519</v>
      </c>
      <c r="Q78" s="52" t="s">
        <v>520</v>
      </c>
      <c r="R78" s="53" t="str">
        <f t="shared" si="12"/>
        <v>（公立）</v>
      </c>
      <c r="S78" s="54" t="s">
        <v>34</v>
      </c>
      <c r="V78" s="55">
        <f t="shared" si="13"/>
        <v>1</v>
      </c>
      <c r="W78" s="56">
        <f t="shared" si="14"/>
        <v>0</v>
      </c>
      <c r="X78" s="57">
        <f t="shared" si="15"/>
        <v>140</v>
      </c>
      <c r="Y78" s="56">
        <f t="shared" si="16"/>
        <v>0</v>
      </c>
    </row>
    <row r="79" spans="1:25" s="39" customFormat="1" ht="39.75" customHeight="1">
      <c r="A79" s="58"/>
      <c r="B79" s="44" t="s">
        <v>521</v>
      </c>
      <c r="C79" s="44" t="s">
        <v>483</v>
      </c>
      <c r="D79" s="44" t="s">
        <v>483</v>
      </c>
      <c r="E79" s="44" t="s">
        <v>522</v>
      </c>
      <c r="F79" s="45" t="str">
        <f t="shared" si="17"/>
        <v>山口市東山二丁目2-27</v>
      </c>
      <c r="G79" s="45" t="s">
        <v>523</v>
      </c>
      <c r="H79" s="46">
        <v>19694</v>
      </c>
      <c r="I79" s="79">
        <v>120</v>
      </c>
      <c r="J79" s="48" t="s">
        <v>524</v>
      </c>
      <c r="K79" s="49" t="s">
        <v>29</v>
      </c>
      <c r="L79" s="50">
        <v>1</v>
      </c>
      <c r="M79" s="51" t="s">
        <v>30</v>
      </c>
      <c r="N79" s="51" t="s">
        <v>487</v>
      </c>
      <c r="O79" s="51" t="s">
        <v>483</v>
      </c>
      <c r="P79" s="52" t="s">
        <v>525</v>
      </c>
      <c r="Q79" s="52" t="s">
        <v>526</v>
      </c>
      <c r="R79" s="53" t="str">
        <f t="shared" si="12"/>
        <v>（公立）</v>
      </c>
      <c r="S79" s="54" t="s">
        <v>34</v>
      </c>
      <c r="V79" s="55">
        <f t="shared" si="13"/>
        <v>1</v>
      </c>
      <c r="W79" s="56">
        <f t="shared" si="14"/>
        <v>0</v>
      </c>
      <c r="X79" s="57">
        <f t="shared" si="15"/>
        <v>120</v>
      </c>
      <c r="Y79" s="56">
        <f t="shared" si="16"/>
        <v>0</v>
      </c>
    </row>
    <row r="80" spans="1:25" s="39" customFormat="1" ht="39.75" customHeight="1">
      <c r="A80" s="58"/>
      <c r="B80" s="44" t="s">
        <v>527</v>
      </c>
      <c r="C80" s="44" t="s">
        <v>483</v>
      </c>
      <c r="D80" s="44" t="s">
        <v>483</v>
      </c>
      <c r="E80" s="44" t="s">
        <v>528</v>
      </c>
      <c r="F80" s="45" t="str">
        <f t="shared" si="17"/>
        <v>山口市大内矢田北三丁目4－23</v>
      </c>
      <c r="G80" s="45" t="s">
        <v>529</v>
      </c>
      <c r="H80" s="46">
        <v>23132</v>
      </c>
      <c r="I80" s="79">
        <v>120</v>
      </c>
      <c r="J80" s="48" t="s">
        <v>530</v>
      </c>
      <c r="K80" s="49" t="s">
        <v>29</v>
      </c>
      <c r="L80" s="50">
        <v>1</v>
      </c>
      <c r="M80" s="51" t="s">
        <v>30</v>
      </c>
      <c r="N80" s="51" t="s">
        <v>487</v>
      </c>
      <c r="O80" s="51" t="s">
        <v>483</v>
      </c>
      <c r="P80" s="52" t="s">
        <v>531</v>
      </c>
      <c r="Q80" s="52" t="s">
        <v>532</v>
      </c>
      <c r="R80" s="53" t="str">
        <f t="shared" si="12"/>
        <v>（公立）</v>
      </c>
      <c r="S80" s="54" t="s">
        <v>34</v>
      </c>
      <c r="V80" s="55">
        <f t="shared" si="13"/>
        <v>1</v>
      </c>
      <c r="W80" s="56">
        <f t="shared" si="14"/>
        <v>0</v>
      </c>
      <c r="X80" s="57">
        <f t="shared" si="15"/>
        <v>120</v>
      </c>
      <c r="Y80" s="56">
        <f t="shared" si="16"/>
        <v>0</v>
      </c>
    </row>
    <row r="81" spans="1:25" s="39" customFormat="1" ht="39.75" customHeight="1">
      <c r="A81" s="58"/>
      <c r="B81" s="44" t="s">
        <v>533</v>
      </c>
      <c r="C81" s="44" t="s">
        <v>483</v>
      </c>
      <c r="D81" s="44" t="s">
        <v>483</v>
      </c>
      <c r="E81" s="44" t="s">
        <v>534</v>
      </c>
      <c r="F81" s="45" t="str">
        <f t="shared" si="17"/>
        <v>山口市楠木町1-44</v>
      </c>
      <c r="G81" s="45" t="s">
        <v>535</v>
      </c>
      <c r="H81" s="46">
        <v>26024</v>
      </c>
      <c r="I81" s="79">
        <v>120</v>
      </c>
      <c r="J81" s="48" t="s">
        <v>536</v>
      </c>
      <c r="K81" s="49" t="s">
        <v>29</v>
      </c>
      <c r="L81" s="50">
        <v>1</v>
      </c>
      <c r="M81" s="51" t="s">
        <v>30</v>
      </c>
      <c r="N81" s="51" t="s">
        <v>487</v>
      </c>
      <c r="O81" s="51" t="s">
        <v>483</v>
      </c>
      <c r="P81" s="52" t="s">
        <v>537</v>
      </c>
      <c r="Q81" s="52" t="s">
        <v>538</v>
      </c>
      <c r="R81" s="53" t="str">
        <f t="shared" si="12"/>
        <v>（公立）</v>
      </c>
      <c r="S81" s="54" t="s">
        <v>34</v>
      </c>
      <c r="V81" s="55">
        <f t="shared" si="13"/>
        <v>1</v>
      </c>
      <c r="W81" s="56">
        <f t="shared" si="14"/>
        <v>0</v>
      </c>
      <c r="X81" s="57">
        <f t="shared" si="15"/>
        <v>120</v>
      </c>
      <c r="Y81" s="56">
        <f t="shared" si="16"/>
        <v>0</v>
      </c>
    </row>
    <row r="82" spans="1:25" s="39" customFormat="1" ht="39.75" customHeight="1">
      <c r="A82" s="58"/>
      <c r="B82" s="44" t="s">
        <v>539</v>
      </c>
      <c r="C82" s="44" t="s">
        <v>483</v>
      </c>
      <c r="D82" s="44" t="s">
        <v>483</v>
      </c>
      <c r="E82" s="44" t="s">
        <v>540</v>
      </c>
      <c r="F82" s="45" t="str">
        <f t="shared" si="17"/>
        <v>山口市芝崎町9-73</v>
      </c>
      <c r="G82" s="45" t="s">
        <v>541</v>
      </c>
      <c r="H82" s="46">
        <v>26755</v>
      </c>
      <c r="I82" s="79">
        <v>110</v>
      </c>
      <c r="J82" s="48" t="s">
        <v>542</v>
      </c>
      <c r="K82" s="49" t="s">
        <v>29</v>
      </c>
      <c r="L82" s="50">
        <v>1</v>
      </c>
      <c r="M82" s="51" t="s">
        <v>30</v>
      </c>
      <c r="N82" s="51" t="s">
        <v>487</v>
      </c>
      <c r="O82" s="51" t="s">
        <v>483</v>
      </c>
      <c r="P82" s="52" t="s">
        <v>543</v>
      </c>
      <c r="Q82" s="52" t="s">
        <v>544</v>
      </c>
      <c r="R82" s="53" t="str">
        <f t="shared" si="12"/>
        <v>（公立）</v>
      </c>
      <c r="S82" s="54" t="s">
        <v>34</v>
      </c>
      <c r="V82" s="55">
        <f t="shared" si="13"/>
        <v>1</v>
      </c>
      <c r="W82" s="56">
        <f t="shared" si="14"/>
        <v>0</v>
      </c>
      <c r="X82" s="57">
        <f t="shared" si="15"/>
        <v>110</v>
      </c>
      <c r="Y82" s="56">
        <f t="shared" si="16"/>
        <v>0</v>
      </c>
    </row>
    <row r="83" spans="1:25" s="39" customFormat="1" ht="39.75" customHeight="1">
      <c r="A83" s="58"/>
      <c r="B83" s="44" t="s">
        <v>545</v>
      </c>
      <c r="C83" s="44" t="s">
        <v>483</v>
      </c>
      <c r="D83" s="44" t="s">
        <v>483</v>
      </c>
      <c r="E83" s="44" t="s">
        <v>546</v>
      </c>
      <c r="F83" s="45" t="str">
        <f t="shared" si="17"/>
        <v>山口市三和町9-2</v>
      </c>
      <c r="G83" s="45" t="s">
        <v>547</v>
      </c>
      <c r="H83" s="46">
        <v>27485</v>
      </c>
      <c r="I83" s="79">
        <v>40</v>
      </c>
      <c r="J83" s="48" t="s">
        <v>548</v>
      </c>
      <c r="K83" s="49" t="s">
        <v>29</v>
      </c>
      <c r="L83" s="50">
        <v>1</v>
      </c>
      <c r="M83" s="51" t="s">
        <v>30</v>
      </c>
      <c r="N83" s="51" t="s">
        <v>487</v>
      </c>
      <c r="O83" s="51" t="s">
        <v>483</v>
      </c>
      <c r="P83" s="52" t="s">
        <v>549</v>
      </c>
      <c r="Q83" s="52" t="s">
        <v>550</v>
      </c>
      <c r="R83" s="53" t="str">
        <f t="shared" si="12"/>
        <v>（公立）</v>
      </c>
      <c r="S83" s="54" t="s">
        <v>34</v>
      </c>
      <c r="V83" s="55">
        <f t="shared" si="13"/>
        <v>1</v>
      </c>
      <c r="W83" s="56">
        <f t="shared" si="14"/>
        <v>0</v>
      </c>
      <c r="X83" s="57">
        <f t="shared" si="15"/>
        <v>40</v>
      </c>
      <c r="Y83" s="56">
        <f t="shared" si="16"/>
        <v>0</v>
      </c>
    </row>
    <row r="84" spans="1:25" s="39" customFormat="1" ht="39.75" customHeight="1">
      <c r="A84" s="58"/>
      <c r="B84" s="44" t="s">
        <v>551</v>
      </c>
      <c r="C84" s="44" t="s">
        <v>552</v>
      </c>
      <c r="D84" s="44" t="s">
        <v>552</v>
      </c>
      <c r="E84" s="44" t="s">
        <v>553</v>
      </c>
      <c r="F84" s="45" t="str">
        <f t="shared" si="17"/>
        <v>山口市嘉川1410-1</v>
      </c>
      <c r="G84" s="45" t="s">
        <v>554</v>
      </c>
      <c r="H84" s="46">
        <v>17624</v>
      </c>
      <c r="I84" s="79">
        <v>50</v>
      </c>
      <c r="J84" s="48" t="s">
        <v>555</v>
      </c>
      <c r="K84" s="49" t="s">
        <v>29</v>
      </c>
      <c r="L84" s="50">
        <v>2</v>
      </c>
      <c r="M84" s="51" t="s">
        <v>30</v>
      </c>
      <c r="N84" s="51" t="s">
        <v>487</v>
      </c>
      <c r="O84" s="51" t="s">
        <v>483</v>
      </c>
      <c r="P84" s="52" t="s">
        <v>556</v>
      </c>
      <c r="Q84" s="52" t="s">
        <v>557</v>
      </c>
      <c r="R84" s="53" t="str">
        <f t="shared" si="12"/>
        <v>（私立）</v>
      </c>
      <c r="S84" s="54" t="s">
        <v>122</v>
      </c>
      <c r="V84" s="55">
        <f t="shared" si="13"/>
        <v>0</v>
      </c>
      <c r="W84" s="56">
        <f t="shared" si="14"/>
        <v>1</v>
      </c>
      <c r="X84" s="57">
        <f t="shared" si="15"/>
        <v>0</v>
      </c>
      <c r="Y84" s="56">
        <f t="shared" si="16"/>
        <v>50</v>
      </c>
    </row>
    <row r="85" spans="1:25" s="39" customFormat="1" ht="39.75" customHeight="1">
      <c r="A85" s="58"/>
      <c r="B85" s="44" t="s">
        <v>558</v>
      </c>
      <c r="C85" s="44" t="s">
        <v>559</v>
      </c>
      <c r="D85" s="44" t="s">
        <v>560</v>
      </c>
      <c r="E85" s="44" t="s">
        <v>561</v>
      </c>
      <c r="F85" s="45" t="str">
        <f t="shared" si="17"/>
        <v>山口市秋穂東900-7</v>
      </c>
      <c r="G85" s="45" t="s">
        <v>562</v>
      </c>
      <c r="H85" s="46">
        <v>24342</v>
      </c>
      <c r="I85" s="79">
        <v>50</v>
      </c>
      <c r="J85" s="48" t="s">
        <v>563</v>
      </c>
      <c r="K85" s="49" t="s">
        <v>29</v>
      </c>
      <c r="L85" s="50">
        <v>2</v>
      </c>
      <c r="M85" s="51" t="s">
        <v>30</v>
      </c>
      <c r="N85" s="51">
        <v>35203</v>
      </c>
      <c r="O85" s="51" t="s">
        <v>491</v>
      </c>
      <c r="P85" s="52" t="s">
        <v>564</v>
      </c>
      <c r="Q85" s="52" t="s">
        <v>565</v>
      </c>
      <c r="R85" s="53" t="str">
        <f t="shared" si="12"/>
        <v>（私立）</v>
      </c>
      <c r="S85" s="54" t="s">
        <v>91</v>
      </c>
      <c r="V85" s="55">
        <f t="shared" si="13"/>
        <v>0</v>
      </c>
      <c r="W85" s="56">
        <f t="shared" si="14"/>
        <v>1</v>
      </c>
      <c r="X85" s="57">
        <f t="shared" si="15"/>
        <v>0</v>
      </c>
      <c r="Y85" s="56">
        <f t="shared" si="16"/>
        <v>50</v>
      </c>
    </row>
    <row r="86" spans="1:25" s="39" customFormat="1" ht="42" customHeight="1">
      <c r="A86" s="58"/>
      <c r="B86" s="44" t="s">
        <v>566</v>
      </c>
      <c r="C86" s="44" t="s">
        <v>567</v>
      </c>
      <c r="D86" s="44" t="s">
        <v>568</v>
      </c>
      <c r="E86" s="44" t="s">
        <v>569</v>
      </c>
      <c r="F86" s="45" t="str">
        <f t="shared" si="17"/>
        <v>山口市大手町6-17</v>
      </c>
      <c r="G86" s="45" t="s">
        <v>570</v>
      </c>
      <c r="H86" s="46">
        <v>24959</v>
      </c>
      <c r="I86" s="79">
        <v>60</v>
      </c>
      <c r="J86" s="48" t="s">
        <v>571</v>
      </c>
      <c r="K86" s="49" t="s">
        <v>29</v>
      </c>
      <c r="L86" s="50">
        <v>2</v>
      </c>
      <c r="M86" s="51" t="s">
        <v>30</v>
      </c>
      <c r="N86" s="51" t="s">
        <v>487</v>
      </c>
      <c r="O86" s="51" t="s">
        <v>483</v>
      </c>
      <c r="P86" s="52" t="s">
        <v>572</v>
      </c>
      <c r="Q86" s="52" t="s">
        <v>573</v>
      </c>
      <c r="R86" s="53" t="str">
        <f t="shared" si="12"/>
        <v>（私立）</v>
      </c>
      <c r="S86" s="54" t="s">
        <v>91</v>
      </c>
      <c r="V86" s="55">
        <f t="shared" si="13"/>
        <v>0</v>
      </c>
      <c r="W86" s="56">
        <f t="shared" si="14"/>
        <v>1</v>
      </c>
      <c r="X86" s="57">
        <f t="shared" si="15"/>
        <v>0</v>
      </c>
      <c r="Y86" s="56">
        <f t="shared" si="16"/>
        <v>60</v>
      </c>
    </row>
    <row r="87" spans="1:25" s="39" customFormat="1" ht="42" customHeight="1">
      <c r="A87" s="58"/>
      <c r="B87" s="44" t="s">
        <v>574</v>
      </c>
      <c r="C87" s="44" t="s">
        <v>567</v>
      </c>
      <c r="D87" s="44" t="s">
        <v>568</v>
      </c>
      <c r="E87" s="44" t="s">
        <v>575</v>
      </c>
      <c r="F87" s="45" t="str">
        <f t="shared" si="17"/>
        <v>山口市富田原町42-4</v>
      </c>
      <c r="G87" s="45" t="s">
        <v>576</v>
      </c>
      <c r="H87" s="46">
        <v>25294</v>
      </c>
      <c r="I87" s="79">
        <v>210</v>
      </c>
      <c r="J87" s="48" t="s">
        <v>577</v>
      </c>
      <c r="K87" s="49" t="s">
        <v>29</v>
      </c>
      <c r="L87" s="50">
        <v>2</v>
      </c>
      <c r="M87" s="51" t="s">
        <v>30</v>
      </c>
      <c r="N87" s="51" t="s">
        <v>487</v>
      </c>
      <c r="O87" s="51" t="s">
        <v>578</v>
      </c>
      <c r="P87" s="52" t="s">
        <v>579</v>
      </c>
      <c r="Q87" s="52" t="s">
        <v>580</v>
      </c>
      <c r="R87" s="53" t="str">
        <f t="shared" si="12"/>
        <v>（私立）</v>
      </c>
      <c r="S87" s="54" t="s">
        <v>91</v>
      </c>
      <c r="V87" s="55">
        <f t="shared" si="13"/>
        <v>0</v>
      </c>
      <c r="W87" s="56">
        <f t="shared" si="14"/>
        <v>1</v>
      </c>
      <c r="X87" s="57">
        <f t="shared" si="15"/>
        <v>0</v>
      </c>
      <c r="Y87" s="56">
        <f t="shared" si="16"/>
        <v>210</v>
      </c>
    </row>
    <row r="88" spans="1:25" s="39" customFormat="1" ht="42" customHeight="1">
      <c r="A88" s="58"/>
      <c r="B88" s="44" t="s">
        <v>581</v>
      </c>
      <c r="C88" s="44" t="s">
        <v>582</v>
      </c>
      <c r="D88" s="44" t="s">
        <v>583</v>
      </c>
      <c r="E88" s="44" t="s">
        <v>584</v>
      </c>
      <c r="F88" s="45" t="str">
        <f t="shared" si="17"/>
        <v>山口市徳地島地255-1</v>
      </c>
      <c r="G88" s="45" t="s">
        <v>585</v>
      </c>
      <c r="H88" s="46">
        <v>27211</v>
      </c>
      <c r="I88" s="79">
        <v>40</v>
      </c>
      <c r="J88" s="48" t="s">
        <v>586</v>
      </c>
      <c r="K88" s="80"/>
      <c r="L88" s="50">
        <v>2</v>
      </c>
      <c r="M88" s="51" t="s">
        <v>30</v>
      </c>
      <c r="N88" s="51">
        <v>35203</v>
      </c>
      <c r="O88" s="51" t="s">
        <v>491</v>
      </c>
      <c r="P88" s="52" t="s">
        <v>587</v>
      </c>
      <c r="Q88" s="52" t="s">
        <v>588</v>
      </c>
      <c r="R88" s="53" t="str">
        <f t="shared" si="12"/>
        <v>（私立）</v>
      </c>
      <c r="S88" s="54" t="s">
        <v>91</v>
      </c>
      <c r="V88" s="55">
        <f t="shared" si="13"/>
        <v>0</v>
      </c>
      <c r="W88" s="56">
        <f t="shared" si="14"/>
        <v>1</v>
      </c>
      <c r="X88" s="57">
        <f t="shared" si="15"/>
        <v>0</v>
      </c>
      <c r="Y88" s="56">
        <f t="shared" si="16"/>
        <v>40</v>
      </c>
    </row>
    <row r="89" spans="1:25" s="39" customFormat="1" ht="42" customHeight="1">
      <c r="A89" s="58"/>
      <c r="B89" s="44" t="s">
        <v>589</v>
      </c>
      <c r="C89" s="44" t="s">
        <v>567</v>
      </c>
      <c r="D89" s="44" t="s">
        <v>568</v>
      </c>
      <c r="E89" s="44" t="s">
        <v>590</v>
      </c>
      <c r="F89" s="45" t="str">
        <f t="shared" si="17"/>
        <v>山口市吉田3050</v>
      </c>
      <c r="G89" s="45" t="s">
        <v>591</v>
      </c>
      <c r="H89" s="46">
        <v>27851</v>
      </c>
      <c r="I89" s="79">
        <v>150</v>
      </c>
      <c r="J89" s="48" t="s">
        <v>592</v>
      </c>
      <c r="K89" s="49" t="s">
        <v>29</v>
      </c>
      <c r="L89" s="50">
        <v>2</v>
      </c>
      <c r="M89" s="51" t="s">
        <v>30</v>
      </c>
      <c r="N89" s="51" t="s">
        <v>487</v>
      </c>
      <c r="O89" s="51" t="s">
        <v>483</v>
      </c>
      <c r="P89" s="52" t="s">
        <v>593</v>
      </c>
      <c r="Q89" s="52" t="s">
        <v>594</v>
      </c>
      <c r="R89" s="53" t="str">
        <f t="shared" si="12"/>
        <v>（私立）</v>
      </c>
      <c r="S89" s="54" t="s">
        <v>91</v>
      </c>
      <c r="V89" s="55">
        <f t="shared" si="13"/>
        <v>0</v>
      </c>
      <c r="W89" s="56">
        <f t="shared" si="14"/>
        <v>1</v>
      </c>
      <c r="X89" s="57">
        <f t="shared" si="15"/>
        <v>0</v>
      </c>
      <c r="Y89" s="56">
        <f t="shared" si="16"/>
        <v>150</v>
      </c>
    </row>
    <row r="90" spans="1:25" s="39" customFormat="1" ht="42" customHeight="1">
      <c r="A90" s="58"/>
      <c r="B90" s="44" t="s">
        <v>595</v>
      </c>
      <c r="C90" s="44" t="s">
        <v>567</v>
      </c>
      <c r="D90" s="44" t="s">
        <v>568</v>
      </c>
      <c r="E90" s="44" t="s">
        <v>596</v>
      </c>
      <c r="F90" s="45" t="str">
        <f t="shared" si="17"/>
        <v>山口市維新公園五丁目10-1</v>
      </c>
      <c r="G90" s="45" t="s">
        <v>597</v>
      </c>
      <c r="H90" s="46">
        <v>35562</v>
      </c>
      <c r="I90" s="79">
        <v>150</v>
      </c>
      <c r="J90" s="48" t="s">
        <v>598</v>
      </c>
      <c r="K90" s="49" t="s">
        <v>29</v>
      </c>
      <c r="L90" s="50">
        <v>2</v>
      </c>
      <c r="M90" s="51" t="s">
        <v>30</v>
      </c>
      <c r="N90" s="51" t="s">
        <v>487</v>
      </c>
      <c r="O90" s="51" t="s">
        <v>483</v>
      </c>
      <c r="P90" s="52" t="s">
        <v>599</v>
      </c>
      <c r="Q90" s="52" t="s">
        <v>600</v>
      </c>
      <c r="R90" s="53" t="str">
        <f t="shared" si="12"/>
        <v>（私立）</v>
      </c>
      <c r="S90" s="54" t="s">
        <v>91</v>
      </c>
      <c r="V90" s="55">
        <f t="shared" si="13"/>
        <v>0</v>
      </c>
      <c r="W90" s="56">
        <f t="shared" si="14"/>
        <v>1</v>
      </c>
      <c r="X90" s="57">
        <f t="shared" si="15"/>
        <v>0</v>
      </c>
      <c r="Y90" s="56">
        <f t="shared" si="16"/>
        <v>150</v>
      </c>
    </row>
    <row r="91" spans="1:25" s="39" customFormat="1" ht="42" customHeight="1">
      <c r="A91" s="58"/>
      <c r="B91" s="44" t="s">
        <v>601</v>
      </c>
      <c r="C91" s="44" t="s">
        <v>602</v>
      </c>
      <c r="D91" s="44" t="s">
        <v>603</v>
      </c>
      <c r="E91" s="44" t="s">
        <v>604</v>
      </c>
      <c r="F91" s="45" t="str">
        <f t="shared" si="17"/>
        <v>山口市小郡新町二丁目5-1</v>
      </c>
      <c r="G91" s="45" t="s">
        <v>517</v>
      </c>
      <c r="H91" s="46">
        <v>35521</v>
      </c>
      <c r="I91" s="79">
        <v>118</v>
      </c>
      <c r="J91" s="48" t="s">
        <v>605</v>
      </c>
      <c r="K91" s="49" t="s">
        <v>29</v>
      </c>
      <c r="L91" s="50">
        <v>2</v>
      </c>
      <c r="M91" s="51" t="s">
        <v>30</v>
      </c>
      <c r="N91" s="51">
        <v>35203</v>
      </c>
      <c r="O91" s="51" t="s">
        <v>491</v>
      </c>
      <c r="P91" s="52" t="s">
        <v>606</v>
      </c>
      <c r="Q91" s="52" t="s">
        <v>607</v>
      </c>
      <c r="R91" s="53" t="str">
        <f t="shared" si="12"/>
        <v>（私立）</v>
      </c>
      <c r="S91" s="54" t="s">
        <v>91</v>
      </c>
      <c r="V91" s="55">
        <f t="shared" si="13"/>
        <v>0</v>
      </c>
      <c r="W91" s="56">
        <f t="shared" si="14"/>
        <v>1</v>
      </c>
      <c r="X91" s="57">
        <f t="shared" si="15"/>
        <v>0</v>
      </c>
      <c r="Y91" s="56">
        <f t="shared" si="16"/>
        <v>118</v>
      </c>
    </row>
    <row r="92" spans="1:25" s="39" customFormat="1" ht="42" customHeight="1">
      <c r="A92" s="58"/>
      <c r="B92" s="44" t="s">
        <v>608</v>
      </c>
      <c r="C92" s="44" t="s">
        <v>609</v>
      </c>
      <c r="D92" s="44" t="s">
        <v>610</v>
      </c>
      <c r="E92" s="44" t="s">
        <v>611</v>
      </c>
      <c r="F92" s="45" t="str">
        <f t="shared" si="17"/>
        <v>山口市江崎2712-1</v>
      </c>
      <c r="G92" s="45" t="s">
        <v>612</v>
      </c>
      <c r="H92" s="46">
        <v>23698</v>
      </c>
      <c r="I92" s="47">
        <v>120</v>
      </c>
      <c r="J92" s="48" t="s">
        <v>613</v>
      </c>
      <c r="K92" s="49" t="s">
        <v>29</v>
      </c>
      <c r="L92" s="50">
        <v>2</v>
      </c>
      <c r="M92" s="51" t="s">
        <v>30</v>
      </c>
      <c r="N92" s="51" t="s">
        <v>487</v>
      </c>
      <c r="O92" s="51" t="s">
        <v>483</v>
      </c>
      <c r="P92" s="52" t="s">
        <v>614</v>
      </c>
      <c r="Q92" s="52" t="s">
        <v>615</v>
      </c>
      <c r="R92" s="53" t="str">
        <f t="shared" si="12"/>
        <v>（私立）</v>
      </c>
      <c r="S92" s="54" t="s">
        <v>91</v>
      </c>
      <c r="V92" s="55">
        <f t="shared" si="13"/>
        <v>0</v>
      </c>
      <c r="W92" s="56">
        <f t="shared" si="14"/>
        <v>1</v>
      </c>
      <c r="X92" s="57">
        <f t="shared" si="15"/>
        <v>0</v>
      </c>
      <c r="Y92" s="56">
        <f t="shared" si="16"/>
        <v>120</v>
      </c>
    </row>
    <row r="93" spans="1:25" s="39" customFormat="1" ht="42" customHeight="1">
      <c r="A93" s="58"/>
      <c r="B93" s="44" t="s">
        <v>616</v>
      </c>
      <c r="C93" s="44" t="s">
        <v>617</v>
      </c>
      <c r="D93" s="44" t="s">
        <v>618</v>
      </c>
      <c r="E93" s="44" t="s">
        <v>619</v>
      </c>
      <c r="F93" s="45" t="str">
        <f t="shared" si="17"/>
        <v>山口市佐山2793</v>
      </c>
      <c r="G93" s="45" t="s">
        <v>620</v>
      </c>
      <c r="H93" s="46">
        <v>18445</v>
      </c>
      <c r="I93" s="47">
        <v>120</v>
      </c>
      <c r="J93" s="48" t="s">
        <v>621</v>
      </c>
      <c r="K93" s="49" t="s">
        <v>29</v>
      </c>
      <c r="L93" s="50">
        <v>2</v>
      </c>
      <c r="M93" s="51" t="s">
        <v>30</v>
      </c>
      <c r="N93" s="51" t="s">
        <v>487</v>
      </c>
      <c r="O93" s="51" t="s">
        <v>483</v>
      </c>
      <c r="P93" s="52" t="s">
        <v>622</v>
      </c>
      <c r="Q93" s="52" t="s">
        <v>623</v>
      </c>
      <c r="R93" s="53" t="str">
        <f t="shared" si="12"/>
        <v>（私立）</v>
      </c>
      <c r="S93" s="54" t="s">
        <v>91</v>
      </c>
      <c r="V93" s="55">
        <f t="shared" si="13"/>
        <v>0</v>
      </c>
      <c r="W93" s="56">
        <f t="shared" si="14"/>
        <v>1</v>
      </c>
      <c r="X93" s="57">
        <f t="shared" si="15"/>
        <v>0</v>
      </c>
      <c r="Y93" s="56">
        <f t="shared" si="16"/>
        <v>120</v>
      </c>
    </row>
    <row r="94" spans="1:25" s="39" customFormat="1" ht="42" customHeight="1">
      <c r="A94" s="58"/>
      <c r="B94" s="44" t="s">
        <v>624</v>
      </c>
      <c r="C94" s="44" t="s">
        <v>609</v>
      </c>
      <c r="D94" s="44" t="s">
        <v>625</v>
      </c>
      <c r="E94" s="44" t="s">
        <v>626</v>
      </c>
      <c r="F94" s="45" t="str">
        <f t="shared" si="17"/>
        <v>山口市大内問田四丁目9-13</v>
      </c>
      <c r="G94" s="45" t="s">
        <v>627</v>
      </c>
      <c r="H94" s="46">
        <v>36617</v>
      </c>
      <c r="I94" s="47">
        <v>150</v>
      </c>
      <c r="J94" s="48" t="s">
        <v>628</v>
      </c>
      <c r="K94" s="49" t="s">
        <v>29</v>
      </c>
      <c r="L94" s="50">
        <v>2</v>
      </c>
      <c r="M94" s="51" t="s">
        <v>30</v>
      </c>
      <c r="N94" s="51" t="s">
        <v>487</v>
      </c>
      <c r="O94" s="51" t="s">
        <v>483</v>
      </c>
      <c r="P94" s="52" t="s">
        <v>629</v>
      </c>
      <c r="Q94" s="52" t="s">
        <v>630</v>
      </c>
      <c r="R94" s="53" t="str">
        <f t="shared" si="12"/>
        <v>（私立）</v>
      </c>
      <c r="S94" s="54" t="s">
        <v>91</v>
      </c>
      <c r="V94" s="55">
        <f t="shared" si="13"/>
        <v>0</v>
      </c>
      <c r="W94" s="56">
        <f t="shared" si="14"/>
        <v>1</v>
      </c>
      <c r="X94" s="57">
        <f t="shared" si="15"/>
        <v>0</v>
      </c>
      <c r="Y94" s="56">
        <f t="shared" si="16"/>
        <v>150</v>
      </c>
    </row>
    <row r="95" spans="1:25" s="39" customFormat="1" ht="42" customHeight="1">
      <c r="A95" s="58"/>
      <c r="B95" s="44" t="s">
        <v>631</v>
      </c>
      <c r="C95" s="44" t="s">
        <v>632</v>
      </c>
      <c r="D95" s="44" t="s">
        <v>633</v>
      </c>
      <c r="E95" s="44" t="s">
        <v>634</v>
      </c>
      <c r="F95" s="45" t="str">
        <f t="shared" si="17"/>
        <v>山口市秋穂東978-1</v>
      </c>
      <c r="G95" s="45" t="s">
        <v>562</v>
      </c>
      <c r="H95" s="46">
        <v>17624</v>
      </c>
      <c r="I95" s="79">
        <v>60</v>
      </c>
      <c r="J95" s="48" t="s">
        <v>635</v>
      </c>
      <c r="K95" s="49" t="s">
        <v>29</v>
      </c>
      <c r="L95" s="50">
        <v>2</v>
      </c>
      <c r="M95" s="51" t="s">
        <v>30</v>
      </c>
      <c r="N95" s="51">
        <v>35203</v>
      </c>
      <c r="O95" s="51" t="s">
        <v>491</v>
      </c>
      <c r="P95" s="52" t="s">
        <v>636</v>
      </c>
      <c r="Q95" s="52" t="s">
        <v>637</v>
      </c>
      <c r="R95" s="53" t="str">
        <f t="shared" si="12"/>
        <v>（私立）</v>
      </c>
      <c r="S95" s="54" t="s">
        <v>91</v>
      </c>
      <c r="V95" s="55">
        <f t="shared" si="13"/>
        <v>0</v>
      </c>
      <c r="W95" s="56">
        <f t="shared" si="14"/>
        <v>1</v>
      </c>
      <c r="X95" s="57">
        <f t="shared" si="15"/>
        <v>0</v>
      </c>
      <c r="Y95" s="56">
        <f t="shared" si="16"/>
        <v>60</v>
      </c>
    </row>
    <row r="96" spans="1:25" s="39" customFormat="1" ht="42" customHeight="1">
      <c r="A96" s="58"/>
      <c r="B96" s="44" t="s">
        <v>638</v>
      </c>
      <c r="C96" s="44" t="s">
        <v>639</v>
      </c>
      <c r="D96" s="44" t="s">
        <v>640</v>
      </c>
      <c r="E96" s="44" t="s">
        <v>641</v>
      </c>
      <c r="F96" s="45" t="str">
        <f t="shared" si="17"/>
        <v>山口市大内矢田北三丁目22-11</v>
      </c>
      <c r="G96" s="45" t="s">
        <v>529</v>
      </c>
      <c r="H96" s="46">
        <v>38991</v>
      </c>
      <c r="I96" s="47">
        <v>135</v>
      </c>
      <c r="J96" s="48" t="s">
        <v>642</v>
      </c>
      <c r="K96" s="49" t="s">
        <v>29</v>
      </c>
      <c r="L96" s="50">
        <v>2</v>
      </c>
      <c r="M96" s="51" t="s">
        <v>30</v>
      </c>
      <c r="N96" s="51" t="s">
        <v>487</v>
      </c>
      <c r="O96" s="51" t="s">
        <v>483</v>
      </c>
      <c r="P96" s="52" t="s">
        <v>643</v>
      </c>
      <c r="Q96" s="52" t="s">
        <v>644</v>
      </c>
      <c r="R96" s="53" t="str">
        <f t="shared" si="12"/>
        <v>（私立）</v>
      </c>
      <c r="S96" s="54" t="s">
        <v>91</v>
      </c>
      <c r="V96" s="55">
        <f t="shared" si="13"/>
        <v>0</v>
      </c>
      <c r="W96" s="56">
        <f t="shared" si="14"/>
        <v>1</v>
      </c>
      <c r="X96" s="57">
        <f t="shared" si="15"/>
        <v>0</v>
      </c>
      <c r="Y96" s="56">
        <f t="shared" si="16"/>
        <v>135</v>
      </c>
    </row>
    <row r="97" spans="1:25" s="39" customFormat="1" ht="42" customHeight="1">
      <c r="A97" s="58"/>
      <c r="B97" s="44" t="s">
        <v>645</v>
      </c>
      <c r="C97" s="44" t="s">
        <v>646</v>
      </c>
      <c r="D97" s="44" t="s">
        <v>647</v>
      </c>
      <c r="E97" s="44" t="s">
        <v>648</v>
      </c>
      <c r="F97" s="45" t="str">
        <f t="shared" si="17"/>
        <v>山口市矢原887-6</v>
      </c>
      <c r="G97" s="45" t="s">
        <v>649</v>
      </c>
      <c r="H97" s="46">
        <v>39173</v>
      </c>
      <c r="I97" s="47">
        <v>150</v>
      </c>
      <c r="J97" s="48" t="s">
        <v>650</v>
      </c>
      <c r="K97" s="49" t="s">
        <v>29</v>
      </c>
      <c r="L97" s="50">
        <v>2</v>
      </c>
      <c r="M97" s="51" t="s">
        <v>30</v>
      </c>
      <c r="N97" s="51" t="s">
        <v>487</v>
      </c>
      <c r="O97" s="51" t="s">
        <v>483</v>
      </c>
      <c r="P97" s="52" t="s">
        <v>651</v>
      </c>
      <c r="Q97" s="52" t="s">
        <v>652</v>
      </c>
      <c r="R97" s="53" t="str">
        <f t="shared" si="12"/>
        <v>（私立）</v>
      </c>
      <c r="S97" s="54" t="s">
        <v>91</v>
      </c>
      <c r="V97" s="55">
        <f t="shared" si="13"/>
        <v>0</v>
      </c>
      <c r="W97" s="56">
        <f t="shared" si="14"/>
        <v>1</v>
      </c>
      <c r="X97" s="57">
        <f t="shared" si="15"/>
        <v>0</v>
      </c>
      <c r="Y97" s="56">
        <f t="shared" si="16"/>
        <v>150</v>
      </c>
    </row>
    <row r="98" spans="1:25" s="39" customFormat="1" ht="42" customHeight="1">
      <c r="A98" s="58"/>
      <c r="B98" s="44" t="s">
        <v>653</v>
      </c>
      <c r="C98" s="44" t="s">
        <v>654</v>
      </c>
      <c r="D98" s="44" t="s">
        <v>655</v>
      </c>
      <c r="E98" s="44" t="s">
        <v>656</v>
      </c>
      <c r="F98" s="45" t="str">
        <f t="shared" si="17"/>
        <v>山口市朝田510-1</v>
      </c>
      <c r="G98" s="45" t="s">
        <v>657</v>
      </c>
      <c r="H98" s="46">
        <v>40634</v>
      </c>
      <c r="I98" s="79">
        <v>120</v>
      </c>
      <c r="J98" s="48" t="s">
        <v>658</v>
      </c>
      <c r="K98" s="49"/>
      <c r="L98" s="81">
        <v>2</v>
      </c>
      <c r="M98" s="82" t="s">
        <v>659</v>
      </c>
      <c r="N98" s="82" t="s">
        <v>660</v>
      </c>
      <c r="O98" s="82" t="s">
        <v>491</v>
      </c>
      <c r="P98" s="83" t="s">
        <v>661</v>
      </c>
      <c r="Q98" s="83" t="s">
        <v>662</v>
      </c>
      <c r="R98" s="53" t="str">
        <f t="shared" si="12"/>
        <v>（私立）</v>
      </c>
      <c r="S98" s="54" t="s">
        <v>91</v>
      </c>
      <c r="V98" s="55">
        <f t="shared" si="13"/>
        <v>0</v>
      </c>
      <c r="W98" s="56">
        <f t="shared" si="14"/>
        <v>1</v>
      </c>
      <c r="X98" s="57">
        <f t="shared" si="15"/>
        <v>0</v>
      </c>
      <c r="Y98" s="56">
        <f t="shared" si="16"/>
        <v>120</v>
      </c>
    </row>
    <row r="99" spans="1:25" s="39" customFormat="1" ht="42" customHeight="1">
      <c r="A99" s="58"/>
      <c r="B99" s="44" t="s">
        <v>663</v>
      </c>
      <c r="C99" s="44" t="s">
        <v>639</v>
      </c>
      <c r="D99" s="44" t="s">
        <v>640</v>
      </c>
      <c r="E99" s="44" t="s">
        <v>664</v>
      </c>
      <c r="F99" s="45" t="str">
        <f t="shared" si="17"/>
        <v>山口市大内長野1573-1</v>
      </c>
      <c r="G99" s="45" t="s">
        <v>665</v>
      </c>
      <c r="H99" s="46">
        <v>41122</v>
      </c>
      <c r="I99" s="79">
        <v>90</v>
      </c>
      <c r="J99" s="48" t="s">
        <v>666</v>
      </c>
      <c r="K99" s="49"/>
      <c r="L99" s="84">
        <v>2</v>
      </c>
      <c r="M99" s="63" t="s">
        <v>659</v>
      </c>
      <c r="N99" s="63" t="s">
        <v>660</v>
      </c>
      <c r="O99" s="63" t="s">
        <v>491</v>
      </c>
      <c r="P99" s="85" t="s">
        <v>667</v>
      </c>
      <c r="Q99" s="64" t="s">
        <v>668</v>
      </c>
      <c r="R99" s="86" t="str">
        <f t="shared" si="12"/>
        <v>（私立）</v>
      </c>
      <c r="S99" s="54" t="s">
        <v>91</v>
      </c>
      <c r="V99" s="55">
        <f t="shared" si="13"/>
        <v>0</v>
      </c>
      <c r="W99" s="56">
        <f t="shared" si="14"/>
        <v>1</v>
      </c>
      <c r="X99" s="57">
        <f t="shared" si="15"/>
        <v>0</v>
      </c>
      <c r="Y99" s="56">
        <f t="shared" si="16"/>
        <v>90</v>
      </c>
    </row>
    <row r="100" spans="1:25" s="39" customFormat="1" ht="42" customHeight="1">
      <c r="A100" s="58"/>
      <c r="B100" s="44" t="s">
        <v>669</v>
      </c>
      <c r="C100" s="44" t="s">
        <v>646</v>
      </c>
      <c r="D100" s="44" t="s">
        <v>647</v>
      </c>
      <c r="E100" s="44" t="s">
        <v>670</v>
      </c>
      <c r="F100" s="45" t="str">
        <f t="shared" si="17"/>
        <v>山口市大内長野521-1</v>
      </c>
      <c r="G100" s="45" t="s">
        <v>665</v>
      </c>
      <c r="H100" s="46">
        <v>41306</v>
      </c>
      <c r="I100" s="79">
        <v>120</v>
      </c>
      <c r="J100" s="48" t="s">
        <v>671</v>
      </c>
      <c r="K100" s="49"/>
      <c r="L100" s="81">
        <v>2</v>
      </c>
      <c r="M100" s="82" t="s">
        <v>659</v>
      </c>
      <c r="N100" s="82" t="s">
        <v>660</v>
      </c>
      <c r="O100" s="82" t="s">
        <v>491</v>
      </c>
      <c r="P100" s="83" t="s">
        <v>672</v>
      </c>
      <c r="Q100" s="83" t="s">
        <v>673</v>
      </c>
      <c r="R100" s="86" t="str">
        <f t="shared" si="12"/>
        <v>（私立）</v>
      </c>
      <c r="S100" s="54" t="s">
        <v>91</v>
      </c>
      <c r="V100" s="55">
        <f t="shared" si="13"/>
        <v>0</v>
      </c>
      <c r="W100" s="56">
        <f t="shared" si="14"/>
        <v>1</v>
      </c>
      <c r="X100" s="57">
        <f t="shared" si="15"/>
        <v>0</v>
      </c>
      <c r="Y100" s="56">
        <f t="shared" si="16"/>
        <v>120</v>
      </c>
    </row>
    <row r="101" spans="1:25" s="39" customFormat="1" ht="42" customHeight="1">
      <c r="A101" s="58"/>
      <c r="B101" s="44" t="s">
        <v>674</v>
      </c>
      <c r="C101" s="44" t="s">
        <v>675</v>
      </c>
      <c r="D101" s="44" t="s">
        <v>676</v>
      </c>
      <c r="E101" s="44" t="s">
        <v>677</v>
      </c>
      <c r="F101" s="45" t="str">
        <f t="shared" si="17"/>
        <v>山口市小郡平成町1-20</v>
      </c>
      <c r="G101" s="45" t="s">
        <v>678</v>
      </c>
      <c r="H101" s="46">
        <v>41730</v>
      </c>
      <c r="I101" s="44">
        <v>150</v>
      </c>
      <c r="J101" s="48" t="s">
        <v>679</v>
      </c>
      <c r="K101" s="49"/>
      <c r="L101" s="81">
        <v>2</v>
      </c>
      <c r="M101" s="63" t="s">
        <v>680</v>
      </c>
      <c r="N101" s="63" t="s">
        <v>660</v>
      </c>
      <c r="O101" s="63" t="s">
        <v>491</v>
      </c>
      <c r="P101" s="64" t="s">
        <v>681</v>
      </c>
      <c r="Q101" s="64" t="s">
        <v>682</v>
      </c>
      <c r="R101" s="87" t="s">
        <v>4</v>
      </c>
      <c r="S101" s="54" t="s">
        <v>91</v>
      </c>
      <c r="V101" s="55">
        <v>0</v>
      </c>
      <c r="W101" s="56">
        <v>1</v>
      </c>
      <c r="X101" s="57">
        <f t="shared" si="15"/>
        <v>0</v>
      </c>
      <c r="Y101" s="56">
        <f t="shared" si="16"/>
        <v>150</v>
      </c>
    </row>
    <row r="102" spans="1:25" s="39" customFormat="1" ht="42" customHeight="1">
      <c r="A102" s="58"/>
      <c r="B102" s="44" t="s">
        <v>683</v>
      </c>
      <c r="C102" s="44" t="s">
        <v>675</v>
      </c>
      <c r="D102" s="44" t="s">
        <v>676</v>
      </c>
      <c r="E102" s="44" t="s">
        <v>684</v>
      </c>
      <c r="F102" s="45" t="s">
        <v>685</v>
      </c>
      <c r="G102" s="45" t="s">
        <v>686</v>
      </c>
      <c r="H102" s="46">
        <v>43556</v>
      </c>
      <c r="I102" s="44">
        <v>120</v>
      </c>
      <c r="J102" s="48" t="s">
        <v>687</v>
      </c>
      <c r="K102" s="49"/>
      <c r="L102" s="81"/>
      <c r="M102" s="63" t="s">
        <v>680</v>
      </c>
      <c r="N102" s="63" t="s">
        <v>660</v>
      </c>
      <c r="O102" s="63" t="s">
        <v>491</v>
      </c>
      <c r="P102" s="45" t="s">
        <v>688</v>
      </c>
      <c r="Q102" s="64" t="s">
        <v>689</v>
      </c>
      <c r="R102" s="87" t="s">
        <v>4</v>
      </c>
      <c r="S102" s="54" t="s">
        <v>91</v>
      </c>
      <c r="V102" s="55">
        <v>0</v>
      </c>
      <c r="W102" s="56">
        <v>1</v>
      </c>
      <c r="X102" s="57">
        <f t="shared" si="15"/>
        <v>0</v>
      </c>
      <c r="Y102" s="56">
        <f t="shared" si="16"/>
        <v>120</v>
      </c>
    </row>
    <row r="103" spans="1:25" s="39" customFormat="1" ht="42" customHeight="1">
      <c r="A103" s="88"/>
      <c r="B103" s="44" t="s">
        <v>690</v>
      </c>
      <c r="C103" s="44" t="s">
        <v>691</v>
      </c>
      <c r="D103" s="44" t="s">
        <v>692</v>
      </c>
      <c r="E103" s="44" t="s">
        <v>693</v>
      </c>
      <c r="F103" s="45" t="str">
        <f>O103&amp;P103</f>
        <v>山口市江良二丁目１-17</v>
      </c>
      <c r="G103" s="45" t="s">
        <v>694</v>
      </c>
      <c r="H103" s="46">
        <v>42095</v>
      </c>
      <c r="I103" s="79">
        <v>30</v>
      </c>
      <c r="J103" s="48" t="s">
        <v>695</v>
      </c>
      <c r="K103" s="49"/>
      <c r="L103" s="81">
        <v>2</v>
      </c>
      <c r="M103" s="63" t="s">
        <v>680</v>
      </c>
      <c r="N103" s="63" t="s">
        <v>696</v>
      </c>
      <c r="O103" s="63" t="s">
        <v>491</v>
      </c>
      <c r="P103" s="64" t="s">
        <v>697</v>
      </c>
      <c r="Q103" s="64" t="s">
        <v>698</v>
      </c>
      <c r="R103" s="86" t="s">
        <v>4</v>
      </c>
      <c r="S103" s="54" t="s">
        <v>91</v>
      </c>
      <c r="V103" s="55">
        <v>0</v>
      </c>
      <c r="W103" s="56">
        <v>1</v>
      </c>
      <c r="X103" s="57">
        <f t="shared" si="15"/>
        <v>0</v>
      </c>
      <c r="Y103" s="56">
        <f t="shared" si="16"/>
        <v>30</v>
      </c>
    </row>
    <row r="104" spans="1:25" s="39" customFormat="1" ht="42" customHeight="1">
      <c r="A104" s="58"/>
      <c r="B104" s="44" t="s">
        <v>699</v>
      </c>
      <c r="C104" s="44" t="s">
        <v>567</v>
      </c>
      <c r="D104" s="44" t="s">
        <v>568</v>
      </c>
      <c r="E104" s="44" t="s">
        <v>700</v>
      </c>
      <c r="F104" s="45" t="str">
        <f>O104&amp;P104</f>
        <v>山口市宮野下953</v>
      </c>
      <c r="G104" s="45" t="s">
        <v>701</v>
      </c>
      <c r="H104" s="46">
        <v>42461</v>
      </c>
      <c r="I104" s="79">
        <v>80</v>
      </c>
      <c r="J104" s="48" t="s">
        <v>702</v>
      </c>
      <c r="K104" s="49"/>
      <c r="L104" s="81">
        <v>2</v>
      </c>
      <c r="M104" s="89" t="s">
        <v>680</v>
      </c>
      <c r="N104" s="63" t="s">
        <v>703</v>
      </c>
      <c r="O104" s="63" t="s">
        <v>491</v>
      </c>
      <c r="P104" s="64" t="s">
        <v>704</v>
      </c>
      <c r="Q104" s="64" t="s">
        <v>705</v>
      </c>
      <c r="R104" s="87" t="s">
        <v>4</v>
      </c>
      <c r="S104" s="54" t="s">
        <v>91</v>
      </c>
      <c r="V104" s="55">
        <v>0</v>
      </c>
      <c r="W104" s="56">
        <v>1</v>
      </c>
      <c r="X104" s="57">
        <f t="shared" si="15"/>
        <v>0</v>
      </c>
      <c r="Y104" s="56">
        <f t="shared" si="16"/>
        <v>80</v>
      </c>
    </row>
    <row r="105" spans="1:25" s="39" customFormat="1" ht="42" customHeight="1">
      <c r="A105" s="58"/>
      <c r="B105" s="44" t="s">
        <v>706</v>
      </c>
      <c r="C105" s="44" t="s">
        <v>646</v>
      </c>
      <c r="D105" s="44" t="s">
        <v>647</v>
      </c>
      <c r="E105" s="44" t="s">
        <v>707</v>
      </c>
      <c r="F105" s="45" t="str">
        <f t="shared" ref="F105:F110" si="18">O105&amp;P105</f>
        <v>山口市大内長野1061-3</v>
      </c>
      <c r="G105" s="45" t="s">
        <v>708</v>
      </c>
      <c r="H105" s="46">
        <v>42826</v>
      </c>
      <c r="I105" s="44">
        <v>110</v>
      </c>
      <c r="J105" s="48" t="s">
        <v>709</v>
      </c>
      <c r="K105" s="49"/>
      <c r="L105" s="81">
        <v>2</v>
      </c>
      <c r="M105" s="63" t="s">
        <v>680</v>
      </c>
      <c r="N105" s="63" t="s">
        <v>660</v>
      </c>
      <c r="O105" s="63" t="s">
        <v>491</v>
      </c>
      <c r="P105" s="64" t="s">
        <v>710</v>
      </c>
      <c r="Q105" s="64" t="s">
        <v>711</v>
      </c>
      <c r="R105" s="86" t="str">
        <f t="shared" ref="R105:R110" si="19">IF(S105="","",IF(OR(S105="国",S105="県",S105="市町",S105="組合その他"),"（公立）","（私立）"))</f>
        <v>（私立）</v>
      </c>
      <c r="S105" s="54" t="s">
        <v>91</v>
      </c>
      <c r="V105" s="55">
        <f>IF(R105="（公立）",1,0)</f>
        <v>0</v>
      </c>
      <c r="W105" s="56">
        <f>IF(R105="（私立）",1,0)</f>
        <v>1</v>
      </c>
      <c r="X105" s="57">
        <f t="shared" si="15"/>
        <v>0</v>
      </c>
      <c r="Y105" s="56">
        <f t="shared" si="16"/>
        <v>110</v>
      </c>
    </row>
    <row r="106" spans="1:25" s="39" customFormat="1" ht="42" customHeight="1">
      <c r="A106" s="58"/>
      <c r="B106" s="44" t="s">
        <v>712</v>
      </c>
      <c r="C106" s="44" t="s">
        <v>646</v>
      </c>
      <c r="D106" s="44" t="s">
        <v>647</v>
      </c>
      <c r="E106" s="44" t="s">
        <v>713</v>
      </c>
      <c r="F106" s="45" t="str">
        <f t="shared" si="18"/>
        <v>山口市穂積町731-1</v>
      </c>
      <c r="G106" s="45" t="s">
        <v>714</v>
      </c>
      <c r="H106" s="46">
        <v>42826</v>
      </c>
      <c r="I106" s="44">
        <v>90</v>
      </c>
      <c r="J106" s="48" t="s">
        <v>715</v>
      </c>
      <c r="K106" s="49"/>
      <c r="L106" s="81">
        <v>2</v>
      </c>
      <c r="M106" s="63" t="s">
        <v>680</v>
      </c>
      <c r="N106" s="63" t="s">
        <v>660</v>
      </c>
      <c r="O106" s="63" t="s">
        <v>491</v>
      </c>
      <c r="P106" s="90" t="s">
        <v>716</v>
      </c>
      <c r="Q106" s="91" t="s">
        <v>717</v>
      </c>
      <c r="R106" s="92" t="str">
        <f t="shared" si="19"/>
        <v>（私立）</v>
      </c>
      <c r="S106" s="54" t="s">
        <v>91</v>
      </c>
      <c r="V106" s="55">
        <f>IF(R106="（公立）",1,0)</f>
        <v>0</v>
      </c>
      <c r="W106" s="56">
        <f>IF(R106="（私立）",1,0)</f>
        <v>1</v>
      </c>
      <c r="X106" s="57">
        <f t="shared" si="15"/>
        <v>0</v>
      </c>
      <c r="Y106" s="56">
        <f t="shared" si="16"/>
        <v>90</v>
      </c>
    </row>
    <row r="107" spans="1:25" s="39" customFormat="1" ht="42" customHeight="1">
      <c r="A107" s="88"/>
      <c r="B107" s="44" t="s">
        <v>718</v>
      </c>
      <c r="C107" s="44" t="s">
        <v>719</v>
      </c>
      <c r="D107" s="44" t="s">
        <v>720</v>
      </c>
      <c r="E107" s="44" t="s">
        <v>721</v>
      </c>
      <c r="F107" s="45" t="str">
        <f t="shared" si="18"/>
        <v>山口市芝崎町8－1</v>
      </c>
      <c r="G107" s="45" t="s">
        <v>722</v>
      </c>
      <c r="H107" s="46">
        <v>42856</v>
      </c>
      <c r="I107" s="44">
        <v>70</v>
      </c>
      <c r="J107" s="48" t="s">
        <v>723</v>
      </c>
      <c r="K107" s="49"/>
      <c r="L107" s="81">
        <v>2</v>
      </c>
      <c r="M107" s="93" t="s">
        <v>680</v>
      </c>
      <c r="N107" s="94" t="s">
        <v>724</v>
      </c>
      <c r="O107" s="94" t="s">
        <v>725</v>
      </c>
      <c r="P107" s="95" t="s">
        <v>726</v>
      </c>
      <c r="Q107" s="96" t="s">
        <v>727</v>
      </c>
      <c r="R107" s="97" t="str">
        <f t="shared" si="19"/>
        <v>（私立）</v>
      </c>
      <c r="S107" s="98" t="s">
        <v>91</v>
      </c>
      <c r="V107" s="55">
        <f>IF(R107="（公立）",1,0)</f>
        <v>0</v>
      </c>
      <c r="W107" s="56">
        <f>IF(R107="（私立）",1,0)</f>
        <v>1</v>
      </c>
      <c r="X107" s="57">
        <f t="shared" si="15"/>
        <v>0</v>
      </c>
      <c r="Y107" s="56">
        <f t="shared" si="16"/>
        <v>70</v>
      </c>
    </row>
    <row r="108" spans="1:25" s="39" customFormat="1" ht="37.5" customHeight="1">
      <c r="A108" s="88"/>
      <c r="B108" s="44" t="s">
        <v>728</v>
      </c>
      <c r="C108" s="44" t="s">
        <v>729</v>
      </c>
      <c r="D108" s="44" t="s">
        <v>730</v>
      </c>
      <c r="E108" s="44" t="s">
        <v>731</v>
      </c>
      <c r="F108" s="45" t="str">
        <f t="shared" si="18"/>
        <v>山口市小郡下郷313-2</v>
      </c>
      <c r="G108" s="45" t="s">
        <v>732</v>
      </c>
      <c r="H108" s="46">
        <v>43952</v>
      </c>
      <c r="I108" s="44">
        <v>90</v>
      </c>
      <c r="J108" s="48" t="s">
        <v>733</v>
      </c>
      <c r="K108" s="49"/>
      <c r="L108" s="81">
        <v>2</v>
      </c>
      <c r="M108" s="93" t="s">
        <v>680</v>
      </c>
      <c r="N108" s="94" t="s">
        <v>724</v>
      </c>
      <c r="O108" s="94" t="s">
        <v>725</v>
      </c>
      <c r="P108" s="95" t="s">
        <v>734</v>
      </c>
      <c r="Q108" s="96" t="s">
        <v>735</v>
      </c>
      <c r="R108" s="97" t="str">
        <f t="shared" si="19"/>
        <v>（私立）</v>
      </c>
      <c r="S108" s="98" t="s">
        <v>91</v>
      </c>
      <c r="V108" s="55">
        <f>IF(R108="（公立）",1,0)</f>
        <v>0</v>
      </c>
      <c r="W108" s="56">
        <f>IF(R108="（私立）",1,0)</f>
        <v>1</v>
      </c>
      <c r="X108" s="57">
        <f t="shared" si="15"/>
        <v>0</v>
      </c>
      <c r="Y108" s="56">
        <f t="shared" si="16"/>
        <v>90</v>
      </c>
    </row>
    <row r="109" spans="1:25" s="39" customFormat="1" ht="37.5" customHeight="1">
      <c r="A109" s="88"/>
      <c r="B109" s="44" t="s">
        <v>736</v>
      </c>
      <c r="C109" s="44" t="s">
        <v>737</v>
      </c>
      <c r="D109" s="44" t="s">
        <v>738</v>
      </c>
      <c r="E109" s="44" t="s">
        <v>739</v>
      </c>
      <c r="F109" s="45" t="str">
        <f t="shared" si="18"/>
        <v>山口市平井945-1</v>
      </c>
      <c r="G109" s="45" t="s">
        <v>740</v>
      </c>
      <c r="H109" s="46">
        <v>44652</v>
      </c>
      <c r="I109" s="44">
        <v>100</v>
      </c>
      <c r="J109" s="48" t="s">
        <v>741</v>
      </c>
      <c r="K109" s="49"/>
      <c r="L109" s="81">
        <v>2</v>
      </c>
      <c r="M109" s="93" t="s">
        <v>680</v>
      </c>
      <c r="N109" s="94" t="s">
        <v>724</v>
      </c>
      <c r="O109" s="94" t="s">
        <v>725</v>
      </c>
      <c r="P109" s="99" t="s">
        <v>742</v>
      </c>
      <c r="Q109" s="96" t="s">
        <v>743</v>
      </c>
      <c r="R109" s="97" t="str">
        <f t="shared" si="19"/>
        <v>（私立）</v>
      </c>
      <c r="S109" s="98" t="s">
        <v>91</v>
      </c>
      <c r="V109" s="55">
        <v>0</v>
      </c>
      <c r="W109" s="56">
        <v>1</v>
      </c>
      <c r="X109" s="57">
        <f t="shared" si="15"/>
        <v>0</v>
      </c>
      <c r="Y109" s="56">
        <f>IF(R109="（私立）",I109,0)</f>
        <v>100</v>
      </c>
    </row>
    <row r="110" spans="1:25" s="39" customFormat="1" ht="37.5" customHeight="1">
      <c r="A110" s="88"/>
      <c r="B110" s="44" t="s">
        <v>744</v>
      </c>
      <c r="C110" s="44" t="s">
        <v>729</v>
      </c>
      <c r="D110" s="44" t="s">
        <v>745</v>
      </c>
      <c r="E110" s="44" t="s">
        <v>746</v>
      </c>
      <c r="F110" s="45" t="str">
        <f t="shared" si="18"/>
        <v>山口市小郡黄金町9-2</v>
      </c>
      <c r="G110" s="45" t="s">
        <v>747</v>
      </c>
      <c r="H110" s="46">
        <v>44652</v>
      </c>
      <c r="I110" s="44">
        <v>20</v>
      </c>
      <c r="J110" s="48" t="s">
        <v>748</v>
      </c>
      <c r="K110" s="49"/>
      <c r="L110" s="81">
        <v>2</v>
      </c>
      <c r="M110" s="93" t="s">
        <v>680</v>
      </c>
      <c r="N110" s="94" t="s">
        <v>724</v>
      </c>
      <c r="O110" s="94" t="s">
        <v>725</v>
      </c>
      <c r="P110" s="99" t="s">
        <v>749</v>
      </c>
      <c r="Q110" s="96" t="s">
        <v>750</v>
      </c>
      <c r="R110" s="97" t="str">
        <f t="shared" si="19"/>
        <v>（私立）</v>
      </c>
      <c r="S110" s="98" t="s">
        <v>91</v>
      </c>
      <c r="V110" s="55">
        <v>0</v>
      </c>
      <c r="W110" s="56">
        <v>1</v>
      </c>
      <c r="X110" s="57">
        <f t="shared" si="15"/>
        <v>0</v>
      </c>
      <c r="Y110" s="56">
        <f>IF(R110="（私立）",I110,0)</f>
        <v>20</v>
      </c>
    </row>
    <row r="111" spans="1:25" s="39" customFormat="1" ht="37.5" customHeight="1">
      <c r="A111" s="67" t="s">
        <v>751</v>
      </c>
      <c r="B111" s="45"/>
      <c r="C111" s="68" t="str">
        <f>"〔施設"&amp;M296&amp;"（公立"&amp;H296&amp;"、"&amp;"私立"&amp;I296&amp;"）"&amp;"  定員"&amp;N296&amp;"（公立"&amp;J296&amp;"、私立"&amp;K296&amp;"）〕"</f>
        <v>〔施設15（公立11、私立4）  定員1070（公立705、私立365）〕</v>
      </c>
      <c r="D111" s="45"/>
      <c r="E111" s="45"/>
      <c r="F111" s="45"/>
      <c r="G111" s="45"/>
      <c r="H111" s="46"/>
      <c r="I111" s="47"/>
      <c r="J111" s="48"/>
      <c r="K111" s="49"/>
      <c r="L111" s="69"/>
      <c r="M111" s="70"/>
      <c r="N111" s="70"/>
      <c r="O111" s="70"/>
      <c r="P111" s="71"/>
      <c r="Q111" s="71"/>
      <c r="R111" s="72"/>
      <c r="S111" s="73"/>
      <c r="V111" s="55"/>
      <c r="W111" s="56"/>
      <c r="X111" s="57"/>
      <c r="Y111" s="56"/>
    </row>
    <row r="112" spans="1:25" s="39" customFormat="1" ht="34.5" customHeight="1">
      <c r="A112" s="43">
        <f>M296</f>
        <v>15</v>
      </c>
      <c r="B112" s="44" t="s">
        <v>752</v>
      </c>
      <c r="C112" s="44" t="s">
        <v>751</v>
      </c>
      <c r="D112" s="44" t="s">
        <v>751</v>
      </c>
      <c r="E112" s="44" t="s">
        <v>753</v>
      </c>
      <c r="F112" s="45" t="str">
        <f>O112&amp;P112</f>
        <v>萩市大字須佐5200番地4</v>
      </c>
      <c r="G112" s="45" t="s">
        <v>754</v>
      </c>
      <c r="H112" s="46">
        <v>18368</v>
      </c>
      <c r="I112" s="79">
        <v>40</v>
      </c>
      <c r="J112" s="48" t="s">
        <v>755</v>
      </c>
      <c r="K112" s="49" t="s">
        <v>29</v>
      </c>
      <c r="L112" s="50">
        <v>1</v>
      </c>
      <c r="M112" s="51" t="s">
        <v>30</v>
      </c>
      <c r="N112" s="51" t="s">
        <v>696</v>
      </c>
      <c r="O112" s="51" t="s">
        <v>756</v>
      </c>
      <c r="P112" s="52" t="s">
        <v>757</v>
      </c>
      <c r="Q112" s="52" t="s">
        <v>758</v>
      </c>
      <c r="R112" s="53" t="str">
        <f>IF(S112="","",IF(OR(S112="国",S112="県",S112="市町",S112="組合その他"),"（公立）","（私立）"))</f>
        <v>（公立）</v>
      </c>
      <c r="S112" s="54" t="s">
        <v>34</v>
      </c>
      <c r="V112" s="55">
        <f>IF(R112="（公立）",1,0)</f>
        <v>1</v>
      </c>
      <c r="W112" s="56">
        <f>IF(R112="（私立）",1,0)</f>
        <v>0</v>
      </c>
      <c r="X112" s="57">
        <f>IF(R112="（公立）",I112,0)</f>
        <v>40</v>
      </c>
      <c r="Y112" s="56">
        <f>IF(R112="（私立）",I112,0)</f>
        <v>0</v>
      </c>
    </row>
    <row r="113" spans="1:25" s="39" customFormat="1" ht="39.75" customHeight="1">
      <c r="A113" s="43"/>
      <c r="B113" s="44" t="s">
        <v>759</v>
      </c>
      <c r="C113" s="44" t="s">
        <v>751</v>
      </c>
      <c r="D113" s="44" t="s">
        <v>751</v>
      </c>
      <c r="E113" s="100" t="s">
        <v>760</v>
      </c>
      <c r="F113" s="45" t="str">
        <f t="shared" ref="F113:F126" si="20">O113&amp;P113</f>
        <v>萩市大字江崎522番地</v>
      </c>
      <c r="G113" s="45" t="s">
        <v>761</v>
      </c>
      <c r="H113" s="46">
        <v>18507</v>
      </c>
      <c r="I113" s="79">
        <v>90</v>
      </c>
      <c r="J113" s="48" t="s">
        <v>762</v>
      </c>
      <c r="K113" s="49" t="s">
        <v>29</v>
      </c>
      <c r="L113" s="50">
        <v>1</v>
      </c>
      <c r="M113" s="51" t="s">
        <v>30</v>
      </c>
      <c r="N113" s="51" t="s">
        <v>696</v>
      </c>
      <c r="O113" s="51" t="s">
        <v>756</v>
      </c>
      <c r="P113" s="52" t="s">
        <v>763</v>
      </c>
      <c r="Q113" s="52" t="s">
        <v>764</v>
      </c>
      <c r="R113" s="53" t="str">
        <f t="shared" ref="R113:R126" si="21">IF(S113="","",IF(OR(S113="国",S113="県",S113="市町",S113="組合その他"),"（公立）","（私立）"))</f>
        <v>（公立）</v>
      </c>
      <c r="S113" s="54" t="s">
        <v>34</v>
      </c>
      <c r="V113" s="55">
        <f t="shared" ref="V113:V126" si="22">IF(R113="（公立）",1,0)</f>
        <v>1</v>
      </c>
      <c r="W113" s="56">
        <f t="shared" ref="W113:W126" si="23">IF(R113="（私立）",1,0)</f>
        <v>0</v>
      </c>
      <c r="X113" s="57">
        <f t="shared" ref="X113:X126" si="24">IF(R113="（公立）",I113,0)</f>
        <v>90</v>
      </c>
      <c r="Y113" s="56">
        <f t="shared" ref="Y113:Y126" si="25">IF(R113="（私立）",I113,0)</f>
        <v>0</v>
      </c>
    </row>
    <row r="114" spans="1:25" s="39" customFormat="1" ht="39.75" customHeight="1">
      <c r="A114" s="58"/>
      <c r="B114" s="44" t="s">
        <v>765</v>
      </c>
      <c r="C114" s="44" t="s">
        <v>756</v>
      </c>
      <c r="D114" s="44" t="s">
        <v>756</v>
      </c>
      <c r="E114" s="44" t="s">
        <v>766</v>
      </c>
      <c r="F114" s="45" t="str">
        <f t="shared" si="20"/>
        <v>萩市大字椿東1189番地361</v>
      </c>
      <c r="G114" s="45" t="s">
        <v>767</v>
      </c>
      <c r="H114" s="46">
        <v>19114</v>
      </c>
      <c r="I114" s="79">
        <v>80</v>
      </c>
      <c r="J114" s="48" t="s">
        <v>768</v>
      </c>
      <c r="K114" s="49" t="s">
        <v>29</v>
      </c>
      <c r="L114" s="50">
        <v>1</v>
      </c>
      <c r="M114" s="51" t="s">
        <v>30</v>
      </c>
      <c r="N114" s="51" t="s">
        <v>696</v>
      </c>
      <c r="O114" s="51" t="s">
        <v>756</v>
      </c>
      <c r="P114" s="52" t="s">
        <v>769</v>
      </c>
      <c r="Q114" s="52" t="s">
        <v>770</v>
      </c>
      <c r="R114" s="53" t="str">
        <f t="shared" si="21"/>
        <v>（公立）</v>
      </c>
      <c r="S114" s="54" t="s">
        <v>34</v>
      </c>
      <c r="V114" s="55">
        <f t="shared" si="22"/>
        <v>1</v>
      </c>
      <c r="W114" s="56">
        <f t="shared" si="23"/>
        <v>0</v>
      </c>
      <c r="X114" s="57">
        <f t="shared" si="24"/>
        <v>80</v>
      </c>
      <c r="Y114" s="56">
        <f t="shared" si="25"/>
        <v>0</v>
      </c>
    </row>
    <row r="115" spans="1:25" s="39" customFormat="1" ht="39.75" customHeight="1">
      <c r="A115" s="58"/>
      <c r="B115" s="44" t="s">
        <v>771</v>
      </c>
      <c r="C115" s="44" t="s">
        <v>756</v>
      </c>
      <c r="D115" s="44" t="s">
        <v>756</v>
      </c>
      <c r="E115" s="44" t="s">
        <v>772</v>
      </c>
      <c r="F115" s="45" t="str">
        <f t="shared" si="20"/>
        <v>萩市大字椿2794番地</v>
      </c>
      <c r="G115" s="45" t="s">
        <v>773</v>
      </c>
      <c r="H115" s="46">
        <v>20271</v>
      </c>
      <c r="I115" s="79">
        <v>80</v>
      </c>
      <c r="J115" s="48" t="s">
        <v>774</v>
      </c>
      <c r="K115" s="49" t="s">
        <v>29</v>
      </c>
      <c r="L115" s="50">
        <v>1</v>
      </c>
      <c r="M115" s="51" t="s">
        <v>30</v>
      </c>
      <c r="N115" s="51" t="s">
        <v>696</v>
      </c>
      <c r="O115" s="51" t="s">
        <v>756</v>
      </c>
      <c r="P115" s="52" t="s">
        <v>775</v>
      </c>
      <c r="Q115" s="52" t="s">
        <v>776</v>
      </c>
      <c r="R115" s="53" t="str">
        <f t="shared" si="21"/>
        <v>（公立）</v>
      </c>
      <c r="S115" s="54" t="s">
        <v>34</v>
      </c>
      <c r="V115" s="55">
        <f t="shared" si="22"/>
        <v>1</v>
      </c>
      <c r="W115" s="56">
        <f t="shared" si="23"/>
        <v>0</v>
      </c>
      <c r="X115" s="57">
        <f t="shared" si="24"/>
        <v>80</v>
      </c>
      <c r="Y115" s="56">
        <f t="shared" si="25"/>
        <v>0</v>
      </c>
    </row>
    <row r="116" spans="1:25" s="39" customFormat="1" ht="39.75" customHeight="1">
      <c r="A116" s="58"/>
      <c r="B116" s="44" t="s">
        <v>777</v>
      </c>
      <c r="C116" s="44" t="s">
        <v>756</v>
      </c>
      <c r="D116" s="44" t="s">
        <v>756</v>
      </c>
      <c r="E116" s="44" t="s">
        <v>778</v>
      </c>
      <c r="F116" s="45" t="str">
        <f t="shared" si="20"/>
        <v>萩市三見3099番地</v>
      </c>
      <c r="G116" s="45" t="s">
        <v>779</v>
      </c>
      <c r="H116" s="46">
        <v>21429</v>
      </c>
      <c r="I116" s="79">
        <v>30</v>
      </c>
      <c r="J116" s="48" t="s">
        <v>780</v>
      </c>
      <c r="K116" s="49" t="s">
        <v>29</v>
      </c>
      <c r="L116" s="50">
        <v>1</v>
      </c>
      <c r="M116" s="51" t="s">
        <v>30</v>
      </c>
      <c r="N116" s="51" t="s">
        <v>696</v>
      </c>
      <c r="O116" s="51" t="s">
        <v>756</v>
      </c>
      <c r="P116" s="52" t="s">
        <v>781</v>
      </c>
      <c r="Q116" s="52" t="s">
        <v>782</v>
      </c>
      <c r="R116" s="53" t="str">
        <f t="shared" si="21"/>
        <v>（公立）</v>
      </c>
      <c r="S116" s="54" t="s">
        <v>34</v>
      </c>
      <c r="V116" s="55">
        <f t="shared" si="22"/>
        <v>1</v>
      </c>
      <c r="W116" s="56">
        <f t="shared" si="23"/>
        <v>0</v>
      </c>
      <c r="X116" s="57">
        <f t="shared" si="24"/>
        <v>30</v>
      </c>
      <c r="Y116" s="56">
        <f t="shared" si="25"/>
        <v>0</v>
      </c>
    </row>
    <row r="117" spans="1:25" s="39" customFormat="1" ht="39.75" customHeight="1">
      <c r="A117" s="58"/>
      <c r="B117" s="44" t="s">
        <v>783</v>
      </c>
      <c r="C117" s="44" t="s">
        <v>751</v>
      </c>
      <c r="D117" s="44" t="s">
        <v>751</v>
      </c>
      <c r="E117" s="44" t="s">
        <v>784</v>
      </c>
      <c r="F117" s="45" t="str">
        <f t="shared" si="20"/>
        <v>萩市大字紫福3356番地</v>
      </c>
      <c r="G117" s="45" t="s">
        <v>785</v>
      </c>
      <c r="H117" s="46">
        <v>24593</v>
      </c>
      <c r="I117" s="79">
        <v>30</v>
      </c>
      <c r="J117" s="48" t="s">
        <v>786</v>
      </c>
      <c r="K117" s="49" t="s">
        <v>29</v>
      </c>
      <c r="L117" s="50">
        <v>1</v>
      </c>
      <c r="M117" s="51" t="s">
        <v>30</v>
      </c>
      <c r="N117" s="51" t="s">
        <v>696</v>
      </c>
      <c r="O117" s="51" t="s">
        <v>756</v>
      </c>
      <c r="P117" s="52" t="s">
        <v>787</v>
      </c>
      <c r="Q117" s="52" t="s">
        <v>788</v>
      </c>
      <c r="R117" s="53" t="str">
        <f t="shared" si="21"/>
        <v>（公立）</v>
      </c>
      <c r="S117" s="54" t="s">
        <v>34</v>
      </c>
      <c r="V117" s="55">
        <f t="shared" si="22"/>
        <v>1</v>
      </c>
      <c r="W117" s="56">
        <f t="shared" si="23"/>
        <v>0</v>
      </c>
      <c r="X117" s="57">
        <f t="shared" si="24"/>
        <v>30</v>
      </c>
      <c r="Y117" s="56">
        <f t="shared" si="25"/>
        <v>0</v>
      </c>
    </row>
    <row r="118" spans="1:25" s="39" customFormat="1" ht="39.75" customHeight="1">
      <c r="A118" s="58"/>
      <c r="B118" s="44" t="s">
        <v>789</v>
      </c>
      <c r="C118" s="44" t="s">
        <v>756</v>
      </c>
      <c r="D118" s="44" t="s">
        <v>756</v>
      </c>
      <c r="E118" s="44" t="s">
        <v>790</v>
      </c>
      <c r="F118" s="45" t="str">
        <f t="shared" si="20"/>
        <v>萩市大字椿東４５０４番地</v>
      </c>
      <c r="G118" s="45" t="s">
        <v>767</v>
      </c>
      <c r="H118" s="46">
        <v>27120</v>
      </c>
      <c r="I118" s="79">
        <v>130</v>
      </c>
      <c r="J118" s="48" t="s">
        <v>791</v>
      </c>
      <c r="K118" s="49" t="s">
        <v>29</v>
      </c>
      <c r="L118" s="50">
        <v>1</v>
      </c>
      <c r="M118" s="51" t="s">
        <v>30</v>
      </c>
      <c r="N118" s="51" t="s">
        <v>696</v>
      </c>
      <c r="O118" s="51" t="s">
        <v>756</v>
      </c>
      <c r="P118" s="52" t="s">
        <v>792</v>
      </c>
      <c r="Q118" s="52" t="s">
        <v>793</v>
      </c>
      <c r="R118" s="53" t="str">
        <f t="shared" si="21"/>
        <v>（公立）</v>
      </c>
      <c r="S118" s="54" t="s">
        <v>34</v>
      </c>
      <c r="V118" s="55">
        <f t="shared" si="22"/>
        <v>1</v>
      </c>
      <c r="W118" s="56">
        <f t="shared" si="23"/>
        <v>0</v>
      </c>
      <c r="X118" s="57">
        <f t="shared" si="24"/>
        <v>130</v>
      </c>
      <c r="Y118" s="56">
        <f t="shared" si="25"/>
        <v>0</v>
      </c>
    </row>
    <row r="119" spans="1:25" s="39" customFormat="1" ht="39.75" customHeight="1">
      <c r="A119" s="58"/>
      <c r="B119" s="44" t="s">
        <v>794</v>
      </c>
      <c r="C119" s="44" t="s">
        <v>751</v>
      </c>
      <c r="D119" s="44" t="s">
        <v>751</v>
      </c>
      <c r="E119" s="44" t="s">
        <v>795</v>
      </c>
      <c r="F119" s="45" t="str">
        <f t="shared" si="20"/>
        <v>萩市川上4533番地1</v>
      </c>
      <c r="G119" s="45" t="s">
        <v>796</v>
      </c>
      <c r="H119" s="46">
        <v>28581</v>
      </c>
      <c r="I119" s="79">
        <v>30</v>
      </c>
      <c r="J119" s="48" t="s">
        <v>797</v>
      </c>
      <c r="K119" s="49" t="s">
        <v>29</v>
      </c>
      <c r="L119" s="50">
        <v>1</v>
      </c>
      <c r="M119" s="51" t="s">
        <v>30</v>
      </c>
      <c r="N119" s="51" t="s">
        <v>696</v>
      </c>
      <c r="O119" s="51" t="s">
        <v>756</v>
      </c>
      <c r="P119" s="52" t="s">
        <v>798</v>
      </c>
      <c r="Q119" s="52" t="s">
        <v>799</v>
      </c>
      <c r="R119" s="53" t="str">
        <f t="shared" si="21"/>
        <v>（公立）</v>
      </c>
      <c r="S119" s="54" t="s">
        <v>34</v>
      </c>
      <c r="V119" s="55">
        <f t="shared" si="22"/>
        <v>1</v>
      </c>
      <c r="W119" s="56">
        <f t="shared" si="23"/>
        <v>0</v>
      </c>
      <c r="X119" s="57">
        <f t="shared" si="24"/>
        <v>30</v>
      </c>
      <c r="Y119" s="56">
        <f t="shared" si="25"/>
        <v>0</v>
      </c>
    </row>
    <row r="120" spans="1:25" s="39" customFormat="1" ht="39.75" customHeight="1">
      <c r="A120" s="58"/>
      <c r="B120" s="44" t="s">
        <v>800</v>
      </c>
      <c r="C120" s="44" t="s">
        <v>751</v>
      </c>
      <c r="D120" s="44" t="s">
        <v>751</v>
      </c>
      <c r="E120" s="44" t="s">
        <v>801</v>
      </c>
      <c r="F120" s="45" t="str">
        <f t="shared" si="20"/>
        <v>萩市大字明木2906番地</v>
      </c>
      <c r="G120" s="45" t="s">
        <v>802</v>
      </c>
      <c r="H120" s="46">
        <v>29312</v>
      </c>
      <c r="I120" s="47">
        <v>60</v>
      </c>
      <c r="J120" s="48" t="s">
        <v>803</v>
      </c>
      <c r="K120" s="49" t="s">
        <v>29</v>
      </c>
      <c r="L120" s="50">
        <v>1</v>
      </c>
      <c r="M120" s="51" t="s">
        <v>30</v>
      </c>
      <c r="N120" s="51" t="s">
        <v>696</v>
      </c>
      <c r="O120" s="51" t="s">
        <v>756</v>
      </c>
      <c r="P120" s="52" t="s">
        <v>804</v>
      </c>
      <c r="Q120" s="52" t="s">
        <v>805</v>
      </c>
      <c r="R120" s="53" t="str">
        <f t="shared" si="21"/>
        <v>（公立）</v>
      </c>
      <c r="S120" s="54" t="s">
        <v>34</v>
      </c>
      <c r="V120" s="55">
        <f t="shared" si="22"/>
        <v>1</v>
      </c>
      <c r="W120" s="56">
        <f t="shared" si="23"/>
        <v>0</v>
      </c>
      <c r="X120" s="57">
        <f t="shared" si="24"/>
        <v>60</v>
      </c>
      <c r="Y120" s="56">
        <f t="shared" si="25"/>
        <v>0</v>
      </c>
    </row>
    <row r="121" spans="1:25" s="39" customFormat="1" ht="39.75" customHeight="1">
      <c r="A121" s="58"/>
      <c r="B121" s="44" t="s">
        <v>806</v>
      </c>
      <c r="C121" s="44" t="s">
        <v>756</v>
      </c>
      <c r="D121" s="44" t="s">
        <v>756</v>
      </c>
      <c r="E121" s="44" t="s">
        <v>807</v>
      </c>
      <c r="F121" s="45" t="str">
        <f t="shared" si="20"/>
        <v>萩市大字山田4253番地</v>
      </c>
      <c r="G121" s="45" t="s">
        <v>808</v>
      </c>
      <c r="H121" s="46">
        <v>35156</v>
      </c>
      <c r="I121" s="47">
        <v>90</v>
      </c>
      <c r="J121" s="48" t="s">
        <v>809</v>
      </c>
      <c r="K121" s="49" t="s">
        <v>29</v>
      </c>
      <c r="L121" s="50">
        <v>1</v>
      </c>
      <c r="M121" s="51" t="s">
        <v>30</v>
      </c>
      <c r="N121" s="51" t="s">
        <v>696</v>
      </c>
      <c r="O121" s="51" t="s">
        <v>756</v>
      </c>
      <c r="P121" s="52" t="s">
        <v>810</v>
      </c>
      <c r="Q121" s="52" t="s">
        <v>811</v>
      </c>
      <c r="R121" s="53" t="str">
        <f t="shared" si="21"/>
        <v>（公立）</v>
      </c>
      <c r="S121" s="54" t="s">
        <v>34</v>
      </c>
      <c r="V121" s="55">
        <f t="shared" si="22"/>
        <v>1</v>
      </c>
      <c r="W121" s="56">
        <f t="shared" si="23"/>
        <v>0</v>
      </c>
      <c r="X121" s="57">
        <f t="shared" si="24"/>
        <v>90</v>
      </c>
      <c r="Y121" s="56">
        <f t="shared" si="25"/>
        <v>0</v>
      </c>
    </row>
    <row r="122" spans="1:25" s="39" customFormat="1" ht="39.75" customHeight="1">
      <c r="A122" s="58"/>
      <c r="B122" s="44" t="s">
        <v>812</v>
      </c>
      <c r="C122" s="44" t="s">
        <v>751</v>
      </c>
      <c r="D122" s="44" t="s">
        <v>751</v>
      </c>
      <c r="E122" s="44" t="s">
        <v>813</v>
      </c>
      <c r="F122" s="45" t="str">
        <f t="shared" si="20"/>
        <v>萩市大字吉部上3170番地1</v>
      </c>
      <c r="G122" s="45" t="s">
        <v>814</v>
      </c>
      <c r="H122" s="46">
        <v>38078</v>
      </c>
      <c r="I122" s="47">
        <v>45</v>
      </c>
      <c r="J122" s="48" t="s">
        <v>815</v>
      </c>
      <c r="K122" s="49" t="s">
        <v>29</v>
      </c>
      <c r="L122" s="50">
        <v>1</v>
      </c>
      <c r="M122" s="51" t="s">
        <v>30</v>
      </c>
      <c r="N122" s="51" t="s">
        <v>696</v>
      </c>
      <c r="O122" s="51" t="s">
        <v>756</v>
      </c>
      <c r="P122" s="52" t="s">
        <v>816</v>
      </c>
      <c r="Q122" s="52" t="s">
        <v>817</v>
      </c>
      <c r="R122" s="53" t="str">
        <f t="shared" si="21"/>
        <v>（公立）</v>
      </c>
      <c r="S122" s="54" t="s">
        <v>34</v>
      </c>
      <c r="V122" s="55">
        <f t="shared" si="22"/>
        <v>1</v>
      </c>
      <c r="W122" s="56">
        <f t="shared" si="23"/>
        <v>0</v>
      </c>
      <c r="X122" s="57">
        <f t="shared" si="24"/>
        <v>45</v>
      </c>
      <c r="Y122" s="56">
        <f t="shared" si="25"/>
        <v>0</v>
      </c>
    </row>
    <row r="123" spans="1:25" s="39" customFormat="1" ht="39.75" customHeight="1">
      <c r="A123" s="58"/>
      <c r="B123" s="44" t="s">
        <v>818</v>
      </c>
      <c r="C123" s="44" t="s">
        <v>819</v>
      </c>
      <c r="D123" s="44" t="s">
        <v>820</v>
      </c>
      <c r="E123" s="44" t="s">
        <v>821</v>
      </c>
      <c r="F123" s="45" t="str">
        <f t="shared" si="20"/>
        <v>萩市恵美須町102番地</v>
      </c>
      <c r="G123" s="45" t="s">
        <v>822</v>
      </c>
      <c r="H123" s="46">
        <v>17624</v>
      </c>
      <c r="I123" s="101">
        <v>160</v>
      </c>
      <c r="J123" s="48" t="s">
        <v>823</v>
      </c>
      <c r="K123" s="49"/>
      <c r="L123" s="50">
        <v>2</v>
      </c>
      <c r="M123" s="51" t="s">
        <v>30</v>
      </c>
      <c r="N123" s="51" t="s">
        <v>696</v>
      </c>
      <c r="O123" s="51" t="s">
        <v>756</v>
      </c>
      <c r="P123" s="52" t="s">
        <v>824</v>
      </c>
      <c r="Q123" s="52" t="s">
        <v>825</v>
      </c>
      <c r="R123" s="53" t="str">
        <f t="shared" si="21"/>
        <v>（私立）</v>
      </c>
      <c r="S123" s="54" t="s">
        <v>91</v>
      </c>
      <c r="V123" s="55">
        <f t="shared" si="22"/>
        <v>0</v>
      </c>
      <c r="W123" s="56">
        <f t="shared" si="23"/>
        <v>1</v>
      </c>
      <c r="X123" s="57">
        <f t="shared" si="24"/>
        <v>0</v>
      </c>
      <c r="Y123" s="56">
        <f t="shared" si="25"/>
        <v>160</v>
      </c>
    </row>
    <row r="124" spans="1:25" s="39" customFormat="1" ht="42" customHeight="1">
      <c r="A124" s="58"/>
      <c r="B124" s="44" t="s">
        <v>826</v>
      </c>
      <c r="C124" s="44" t="s">
        <v>827</v>
      </c>
      <c r="D124" s="44" t="s">
        <v>828</v>
      </c>
      <c r="E124" s="44" t="s">
        <v>829</v>
      </c>
      <c r="F124" s="45" t="str">
        <f t="shared" si="20"/>
        <v>萩市大字浜崎町240番地</v>
      </c>
      <c r="G124" s="45" t="s">
        <v>830</v>
      </c>
      <c r="H124" s="46">
        <v>17624</v>
      </c>
      <c r="I124" s="79">
        <v>115</v>
      </c>
      <c r="J124" s="48" t="s">
        <v>831</v>
      </c>
      <c r="K124" s="49" t="s">
        <v>29</v>
      </c>
      <c r="L124" s="50">
        <v>2</v>
      </c>
      <c r="M124" s="51" t="s">
        <v>30</v>
      </c>
      <c r="N124" s="51" t="s">
        <v>696</v>
      </c>
      <c r="O124" s="51" t="s">
        <v>756</v>
      </c>
      <c r="P124" s="52" t="s">
        <v>832</v>
      </c>
      <c r="Q124" s="52" t="s">
        <v>833</v>
      </c>
      <c r="R124" s="53" t="str">
        <f t="shared" si="21"/>
        <v>（私立）</v>
      </c>
      <c r="S124" s="54" t="s">
        <v>91</v>
      </c>
      <c r="V124" s="55">
        <f t="shared" si="22"/>
        <v>0</v>
      </c>
      <c r="W124" s="56">
        <f t="shared" si="23"/>
        <v>1</v>
      </c>
      <c r="X124" s="57">
        <f t="shared" si="24"/>
        <v>0</v>
      </c>
      <c r="Y124" s="56">
        <f t="shared" si="25"/>
        <v>115</v>
      </c>
    </row>
    <row r="125" spans="1:25" s="39" customFormat="1" ht="42" customHeight="1">
      <c r="A125" s="58"/>
      <c r="B125" s="44" t="s">
        <v>834</v>
      </c>
      <c r="C125" s="44" t="s">
        <v>835</v>
      </c>
      <c r="D125" s="44" t="s">
        <v>836</v>
      </c>
      <c r="E125" s="44" t="s">
        <v>837</v>
      </c>
      <c r="F125" s="45" t="str">
        <f t="shared" si="20"/>
        <v>萩市大字堀内325番地10</v>
      </c>
      <c r="G125" s="45" t="s">
        <v>838</v>
      </c>
      <c r="H125" s="46">
        <v>29677</v>
      </c>
      <c r="I125" s="79">
        <v>70</v>
      </c>
      <c r="J125" s="48" t="s">
        <v>839</v>
      </c>
      <c r="K125" s="49" t="s">
        <v>29</v>
      </c>
      <c r="L125" s="50">
        <v>2</v>
      </c>
      <c r="M125" s="51" t="s">
        <v>30</v>
      </c>
      <c r="N125" s="51" t="s">
        <v>696</v>
      </c>
      <c r="O125" s="51" t="s">
        <v>756</v>
      </c>
      <c r="P125" s="52" t="s">
        <v>840</v>
      </c>
      <c r="Q125" s="52" t="s">
        <v>841</v>
      </c>
      <c r="R125" s="53" t="str">
        <f t="shared" si="21"/>
        <v>（私立）</v>
      </c>
      <c r="S125" s="54" t="s">
        <v>91</v>
      </c>
      <c r="V125" s="55">
        <f t="shared" si="22"/>
        <v>0</v>
      </c>
      <c r="W125" s="56">
        <f t="shared" si="23"/>
        <v>1</v>
      </c>
      <c r="X125" s="57">
        <f t="shared" si="24"/>
        <v>0</v>
      </c>
      <c r="Y125" s="56">
        <f t="shared" si="25"/>
        <v>70</v>
      </c>
    </row>
    <row r="126" spans="1:25" s="39" customFormat="1" ht="53.25" customHeight="1">
      <c r="A126" s="58"/>
      <c r="B126" s="44" t="s">
        <v>842</v>
      </c>
      <c r="C126" s="44" t="s">
        <v>843</v>
      </c>
      <c r="D126" s="44" t="s">
        <v>844</v>
      </c>
      <c r="E126" s="44" t="s">
        <v>845</v>
      </c>
      <c r="F126" s="45" t="str">
        <f t="shared" si="20"/>
        <v>萩市大字大島211番地</v>
      </c>
      <c r="G126" s="45" t="s">
        <v>846</v>
      </c>
      <c r="H126" s="46">
        <v>39417</v>
      </c>
      <c r="I126" s="79">
        <v>20</v>
      </c>
      <c r="J126" s="48" t="s">
        <v>847</v>
      </c>
      <c r="K126" s="49" t="s">
        <v>29</v>
      </c>
      <c r="L126" s="50">
        <v>2</v>
      </c>
      <c r="M126" s="51" t="s">
        <v>30</v>
      </c>
      <c r="N126" s="51" t="s">
        <v>696</v>
      </c>
      <c r="O126" s="51" t="s">
        <v>756</v>
      </c>
      <c r="P126" s="52" t="s">
        <v>848</v>
      </c>
      <c r="Q126" s="52" t="s">
        <v>849</v>
      </c>
      <c r="R126" s="53" t="str">
        <f t="shared" si="21"/>
        <v>（私立）</v>
      </c>
      <c r="S126" s="54" t="s">
        <v>91</v>
      </c>
      <c r="V126" s="55">
        <f t="shared" si="22"/>
        <v>0</v>
      </c>
      <c r="W126" s="56">
        <f t="shared" si="23"/>
        <v>1</v>
      </c>
      <c r="X126" s="57">
        <f t="shared" si="24"/>
        <v>0</v>
      </c>
      <c r="Y126" s="56">
        <f t="shared" si="25"/>
        <v>20</v>
      </c>
    </row>
    <row r="127" spans="1:25" s="39" customFormat="1" ht="54.75" customHeight="1">
      <c r="A127" s="67" t="s">
        <v>850</v>
      </c>
      <c r="B127" s="45"/>
      <c r="C127" s="68" t="str">
        <f>"〔施設"&amp;M297&amp;"（公立"&amp;H297&amp;"、"&amp;"私立"&amp;I297&amp;"）"&amp;"  定員"&amp;N297&amp;"（公立"&amp;J297&amp;"、私立"&amp;K297&amp;"）〕"</f>
        <v>〔施設17（公立2、私立15）  定員1680（公立150、私立1530）〕</v>
      </c>
      <c r="D127" s="45"/>
      <c r="E127" s="45"/>
      <c r="F127" s="45"/>
      <c r="G127" s="45"/>
      <c r="H127" s="46"/>
      <c r="I127" s="47"/>
      <c r="J127" s="48"/>
      <c r="K127" s="49"/>
      <c r="L127" s="69"/>
      <c r="M127" s="70"/>
      <c r="N127" s="70"/>
      <c r="O127" s="70"/>
      <c r="P127" s="71"/>
      <c r="Q127" s="71"/>
      <c r="R127" s="72"/>
      <c r="S127" s="73"/>
      <c r="V127" s="55"/>
      <c r="W127" s="56"/>
      <c r="X127" s="57"/>
      <c r="Y127" s="56"/>
    </row>
    <row r="128" spans="1:25" s="39" customFormat="1" ht="34.5" customHeight="1">
      <c r="A128" s="43">
        <f>M297</f>
        <v>17</v>
      </c>
      <c r="B128" s="44" t="s">
        <v>851</v>
      </c>
      <c r="C128" s="44" t="s">
        <v>852</v>
      </c>
      <c r="D128" s="44" t="s">
        <v>852</v>
      </c>
      <c r="E128" s="44" t="s">
        <v>853</v>
      </c>
      <c r="F128" s="45" t="str">
        <f t="shared" ref="F128:F144" si="26">O128&amp;P128</f>
        <v>防府市本橋町18-1</v>
      </c>
      <c r="G128" s="45" t="s">
        <v>854</v>
      </c>
      <c r="H128" s="46">
        <v>26755</v>
      </c>
      <c r="I128" s="79">
        <v>90</v>
      </c>
      <c r="J128" s="48" t="s">
        <v>855</v>
      </c>
      <c r="K128" s="49" t="s">
        <v>29</v>
      </c>
      <c r="L128" s="50">
        <v>1</v>
      </c>
      <c r="M128" s="51" t="s">
        <v>30</v>
      </c>
      <c r="N128" s="51" t="s">
        <v>856</v>
      </c>
      <c r="O128" s="51" t="s">
        <v>852</v>
      </c>
      <c r="P128" s="52" t="s">
        <v>857</v>
      </c>
      <c r="Q128" s="52" t="s">
        <v>858</v>
      </c>
      <c r="R128" s="53" t="str">
        <f t="shared" ref="R128:R144" si="27">IF(S128="","",IF(OR(S128="国",S128="県",S128="市町",S128="組合その他"),"（公立）","（私立）"))</f>
        <v>（公立）</v>
      </c>
      <c r="S128" s="54" t="s">
        <v>34</v>
      </c>
      <c r="V128" s="55">
        <f t="shared" ref="V128:V144" si="28">IF(R128="（公立）",1,0)</f>
        <v>1</v>
      </c>
      <c r="W128" s="56">
        <f t="shared" ref="W128:W144" si="29">IF(R128="（私立）",1,0)</f>
        <v>0</v>
      </c>
      <c r="X128" s="57">
        <f t="shared" ref="X128:X144" si="30">IF(R128="（公立）",I128,0)</f>
        <v>90</v>
      </c>
      <c r="Y128" s="56">
        <f t="shared" ref="Y128:Y144" si="31">IF(R128="（私立）",I128,0)</f>
        <v>0</v>
      </c>
    </row>
    <row r="129" spans="1:25" s="39" customFormat="1" ht="39.75" customHeight="1">
      <c r="A129" s="43"/>
      <c r="B129" s="44" t="s">
        <v>859</v>
      </c>
      <c r="C129" s="44" t="s">
        <v>852</v>
      </c>
      <c r="D129" s="44" t="s">
        <v>852</v>
      </c>
      <c r="E129" s="44" t="s">
        <v>860</v>
      </c>
      <c r="F129" s="45" t="str">
        <f t="shared" si="26"/>
        <v>防府市大字江泊1068</v>
      </c>
      <c r="G129" s="45" t="s">
        <v>861</v>
      </c>
      <c r="H129" s="46">
        <v>28946</v>
      </c>
      <c r="I129" s="79">
        <v>60</v>
      </c>
      <c r="J129" s="48" t="s">
        <v>862</v>
      </c>
      <c r="K129" s="49" t="s">
        <v>29</v>
      </c>
      <c r="L129" s="50">
        <v>1</v>
      </c>
      <c r="M129" s="51" t="s">
        <v>30</v>
      </c>
      <c r="N129" s="51" t="s">
        <v>856</v>
      </c>
      <c r="O129" s="51" t="s">
        <v>852</v>
      </c>
      <c r="P129" s="52" t="s">
        <v>863</v>
      </c>
      <c r="Q129" s="52" t="s">
        <v>864</v>
      </c>
      <c r="R129" s="53" t="str">
        <f t="shared" si="27"/>
        <v>（公立）</v>
      </c>
      <c r="S129" s="54" t="s">
        <v>34</v>
      </c>
      <c r="V129" s="55">
        <f t="shared" si="28"/>
        <v>1</v>
      </c>
      <c r="W129" s="56">
        <f t="shared" si="29"/>
        <v>0</v>
      </c>
      <c r="X129" s="57">
        <f t="shared" si="30"/>
        <v>60</v>
      </c>
      <c r="Y129" s="56">
        <f t="shared" si="31"/>
        <v>0</v>
      </c>
    </row>
    <row r="130" spans="1:25" s="39" customFormat="1" ht="39.75" customHeight="1">
      <c r="A130" s="58"/>
      <c r="B130" s="44" t="s">
        <v>865</v>
      </c>
      <c r="C130" s="44" t="s">
        <v>866</v>
      </c>
      <c r="D130" s="44" t="s">
        <v>867</v>
      </c>
      <c r="E130" s="44" t="s">
        <v>868</v>
      </c>
      <c r="F130" s="45" t="str">
        <f t="shared" si="26"/>
        <v>防府市大字田島716-5</v>
      </c>
      <c r="G130" s="45" t="s">
        <v>869</v>
      </c>
      <c r="H130" s="46">
        <v>13636</v>
      </c>
      <c r="I130" s="79">
        <v>90</v>
      </c>
      <c r="J130" s="48" t="s">
        <v>870</v>
      </c>
      <c r="K130" s="49" t="s">
        <v>29</v>
      </c>
      <c r="L130" s="50">
        <v>2</v>
      </c>
      <c r="M130" s="51" t="s">
        <v>30</v>
      </c>
      <c r="N130" s="51" t="s">
        <v>856</v>
      </c>
      <c r="O130" s="51" t="s">
        <v>852</v>
      </c>
      <c r="P130" s="52" t="s">
        <v>871</v>
      </c>
      <c r="Q130" s="52" t="s">
        <v>872</v>
      </c>
      <c r="R130" s="53" t="str">
        <f t="shared" si="27"/>
        <v>（私立）</v>
      </c>
      <c r="S130" s="54" t="s">
        <v>91</v>
      </c>
      <c r="V130" s="55">
        <f t="shared" si="28"/>
        <v>0</v>
      </c>
      <c r="W130" s="56">
        <f t="shared" si="29"/>
        <v>1</v>
      </c>
      <c r="X130" s="57">
        <f t="shared" si="30"/>
        <v>0</v>
      </c>
      <c r="Y130" s="56">
        <f t="shared" si="31"/>
        <v>90</v>
      </c>
    </row>
    <row r="131" spans="1:25" s="39" customFormat="1" ht="42" customHeight="1">
      <c r="A131" s="58"/>
      <c r="B131" s="44" t="s">
        <v>873</v>
      </c>
      <c r="C131" s="44" t="s">
        <v>874</v>
      </c>
      <c r="D131" s="44" t="s">
        <v>875</v>
      </c>
      <c r="E131" s="44" t="s">
        <v>876</v>
      </c>
      <c r="F131" s="45" t="str">
        <f t="shared" si="26"/>
        <v>防府市大字西浦1731</v>
      </c>
      <c r="G131" s="45" t="s">
        <v>877</v>
      </c>
      <c r="H131" s="46">
        <v>17868</v>
      </c>
      <c r="I131" s="79">
        <v>90</v>
      </c>
      <c r="J131" s="48" t="s">
        <v>878</v>
      </c>
      <c r="K131" s="49" t="s">
        <v>29</v>
      </c>
      <c r="L131" s="50">
        <v>2</v>
      </c>
      <c r="M131" s="51" t="s">
        <v>30</v>
      </c>
      <c r="N131" s="51" t="s">
        <v>856</v>
      </c>
      <c r="O131" s="51" t="s">
        <v>852</v>
      </c>
      <c r="P131" s="52" t="s">
        <v>879</v>
      </c>
      <c r="Q131" s="52" t="s">
        <v>880</v>
      </c>
      <c r="R131" s="53" t="str">
        <f t="shared" si="27"/>
        <v>（私立）</v>
      </c>
      <c r="S131" s="54" t="s">
        <v>91</v>
      </c>
      <c r="V131" s="55">
        <f t="shared" si="28"/>
        <v>0</v>
      </c>
      <c r="W131" s="56">
        <f t="shared" si="29"/>
        <v>1</v>
      </c>
      <c r="X131" s="57">
        <f t="shared" si="30"/>
        <v>0</v>
      </c>
      <c r="Y131" s="56">
        <f t="shared" si="31"/>
        <v>90</v>
      </c>
    </row>
    <row r="132" spans="1:25" s="39" customFormat="1" ht="42" customHeight="1">
      <c r="A132" s="58"/>
      <c r="B132" s="44" t="s">
        <v>881</v>
      </c>
      <c r="C132" s="44" t="s">
        <v>882</v>
      </c>
      <c r="D132" s="44" t="s">
        <v>883</v>
      </c>
      <c r="E132" s="44" t="s">
        <v>884</v>
      </c>
      <c r="F132" s="45" t="str">
        <f t="shared" si="26"/>
        <v>防府市牟礼今宿二丁目13-25</v>
      </c>
      <c r="G132" s="45" t="s">
        <v>885</v>
      </c>
      <c r="H132" s="46">
        <v>17868</v>
      </c>
      <c r="I132" s="102">
        <v>150</v>
      </c>
      <c r="J132" s="48" t="s">
        <v>886</v>
      </c>
      <c r="K132" s="49" t="s">
        <v>29</v>
      </c>
      <c r="L132" s="50">
        <v>2</v>
      </c>
      <c r="M132" s="51" t="s">
        <v>30</v>
      </c>
      <c r="N132" s="51" t="s">
        <v>856</v>
      </c>
      <c r="O132" s="51" t="s">
        <v>852</v>
      </c>
      <c r="P132" s="52" t="s">
        <v>887</v>
      </c>
      <c r="Q132" s="52" t="s">
        <v>888</v>
      </c>
      <c r="R132" s="53" t="str">
        <f t="shared" si="27"/>
        <v>（私立）</v>
      </c>
      <c r="S132" s="54" t="s">
        <v>91</v>
      </c>
      <c r="V132" s="55">
        <f t="shared" si="28"/>
        <v>0</v>
      </c>
      <c r="W132" s="56">
        <f t="shared" si="29"/>
        <v>1</v>
      </c>
      <c r="X132" s="57">
        <f t="shared" si="30"/>
        <v>0</v>
      </c>
      <c r="Y132" s="56">
        <f t="shared" si="31"/>
        <v>150</v>
      </c>
    </row>
    <row r="133" spans="1:25" s="39" customFormat="1" ht="42" customHeight="1">
      <c r="A133" s="58"/>
      <c r="B133" s="44" t="s">
        <v>457</v>
      </c>
      <c r="C133" s="44" t="s">
        <v>889</v>
      </c>
      <c r="D133" s="44" t="s">
        <v>890</v>
      </c>
      <c r="E133" s="44" t="s">
        <v>891</v>
      </c>
      <c r="F133" s="45" t="str">
        <f t="shared" si="26"/>
        <v>防府市大字奈美750-1</v>
      </c>
      <c r="G133" s="45" t="s">
        <v>892</v>
      </c>
      <c r="H133" s="46">
        <v>20911</v>
      </c>
      <c r="I133" s="79">
        <v>50</v>
      </c>
      <c r="J133" s="48" t="s">
        <v>893</v>
      </c>
      <c r="K133" s="49" t="s">
        <v>29</v>
      </c>
      <c r="L133" s="50">
        <v>2</v>
      </c>
      <c r="M133" s="51" t="s">
        <v>30</v>
      </c>
      <c r="N133" s="51" t="s">
        <v>856</v>
      </c>
      <c r="O133" s="51" t="s">
        <v>852</v>
      </c>
      <c r="P133" s="52" t="s">
        <v>894</v>
      </c>
      <c r="Q133" s="52" t="s">
        <v>464</v>
      </c>
      <c r="R133" s="53" t="str">
        <f t="shared" si="27"/>
        <v>（私立）</v>
      </c>
      <c r="S133" s="54" t="s">
        <v>91</v>
      </c>
      <c r="V133" s="55">
        <f t="shared" si="28"/>
        <v>0</v>
      </c>
      <c r="W133" s="56">
        <f t="shared" si="29"/>
        <v>1</v>
      </c>
      <c r="X133" s="57">
        <f t="shared" si="30"/>
        <v>0</v>
      </c>
      <c r="Y133" s="56">
        <f t="shared" si="31"/>
        <v>50</v>
      </c>
    </row>
    <row r="134" spans="1:25" s="39" customFormat="1" ht="42" customHeight="1">
      <c r="A134" s="58"/>
      <c r="B134" s="44" t="s">
        <v>355</v>
      </c>
      <c r="C134" s="44" t="s">
        <v>895</v>
      </c>
      <c r="D134" s="44" t="s">
        <v>896</v>
      </c>
      <c r="E134" s="44" t="s">
        <v>897</v>
      </c>
      <c r="F134" s="45" t="str">
        <f t="shared" si="26"/>
        <v>防府市警固町2丁目7-49</v>
      </c>
      <c r="G134" s="45" t="s">
        <v>898</v>
      </c>
      <c r="H134" s="46">
        <v>26390</v>
      </c>
      <c r="I134" s="79">
        <v>60</v>
      </c>
      <c r="J134" s="48" t="s">
        <v>899</v>
      </c>
      <c r="K134" s="49" t="s">
        <v>29</v>
      </c>
      <c r="L134" s="50">
        <v>2</v>
      </c>
      <c r="M134" s="51" t="s">
        <v>30</v>
      </c>
      <c r="N134" s="51" t="s">
        <v>856</v>
      </c>
      <c r="O134" s="51" t="s">
        <v>852</v>
      </c>
      <c r="P134" s="52" t="s">
        <v>900</v>
      </c>
      <c r="Q134" s="52" t="s">
        <v>249</v>
      </c>
      <c r="R134" s="53" t="str">
        <f t="shared" si="27"/>
        <v>（私立）</v>
      </c>
      <c r="S134" s="54" t="s">
        <v>91</v>
      </c>
      <c r="V134" s="55">
        <f t="shared" si="28"/>
        <v>0</v>
      </c>
      <c r="W134" s="56">
        <f t="shared" si="29"/>
        <v>1</v>
      </c>
      <c r="X134" s="57">
        <f t="shared" si="30"/>
        <v>0</v>
      </c>
      <c r="Y134" s="56">
        <f t="shared" si="31"/>
        <v>60</v>
      </c>
    </row>
    <row r="135" spans="1:25" s="39" customFormat="1" ht="42" customHeight="1">
      <c r="A135" s="58"/>
      <c r="B135" s="44" t="s">
        <v>901</v>
      </c>
      <c r="C135" s="44" t="s">
        <v>902</v>
      </c>
      <c r="D135" s="44" t="s">
        <v>903</v>
      </c>
      <c r="E135" s="44" t="s">
        <v>904</v>
      </c>
      <c r="F135" s="45" t="str">
        <f t="shared" si="26"/>
        <v>防府市伊佐江町11-40</v>
      </c>
      <c r="G135" s="45" t="s">
        <v>905</v>
      </c>
      <c r="H135" s="46">
        <v>26390</v>
      </c>
      <c r="I135" s="79">
        <v>120</v>
      </c>
      <c r="J135" s="48" t="s">
        <v>906</v>
      </c>
      <c r="K135" s="49" t="s">
        <v>29</v>
      </c>
      <c r="L135" s="50">
        <v>2</v>
      </c>
      <c r="M135" s="51" t="s">
        <v>30</v>
      </c>
      <c r="N135" s="51" t="s">
        <v>856</v>
      </c>
      <c r="O135" s="51" t="s">
        <v>852</v>
      </c>
      <c r="P135" s="52" t="s">
        <v>907</v>
      </c>
      <c r="Q135" s="52" t="s">
        <v>908</v>
      </c>
      <c r="R135" s="53" t="str">
        <f t="shared" si="27"/>
        <v>（私立）</v>
      </c>
      <c r="S135" s="54" t="s">
        <v>91</v>
      </c>
      <c r="V135" s="55">
        <f t="shared" si="28"/>
        <v>0</v>
      </c>
      <c r="W135" s="56">
        <f t="shared" si="29"/>
        <v>1</v>
      </c>
      <c r="X135" s="57">
        <f t="shared" si="30"/>
        <v>0</v>
      </c>
      <c r="Y135" s="56">
        <f t="shared" si="31"/>
        <v>120</v>
      </c>
    </row>
    <row r="136" spans="1:25" s="39" customFormat="1" ht="42" customHeight="1">
      <c r="A136" s="58"/>
      <c r="B136" s="44" t="s">
        <v>909</v>
      </c>
      <c r="C136" s="44" t="s">
        <v>910</v>
      </c>
      <c r="D136" s="44" t="s">
        <v>911</v>
      </c>
      <c r="E136" s="44" t="s">
        <v>912</v>
      </c>
      <c r="F136" s="45" t="str">
        <f t="shared" si="26"/>
        <v>防府市高倉1丁目16-10</v>
      </c>
      <c r="G136" s="45" t="s">
        <v>913</v>
      </c>
      <c r="H136" s="46">
        <v>26785</v>
      </c>
      <c r="I136" s="47">
        <v>150</v>
      </c>
      <c r="J136" s="48" t="s">
        <v>914</v>
      </c>
      <c r="K136" s="49" t="s">
        <v>29</v>
      </c>
      <c r="L136" s="50">
        <v>2</v>
      </c>
      <c r="M136" s="51" t="s">
        <v>30</v>
      </c>
      <c r="N136" s="51" t="s">
        <v>856</v>
      </c>
      <c r="O136" s="51" t="s">
        <v>852</v>
      </c>
      <c r="P136" s="52" t="s">
        <v>915</v>
      </c>
      <c r="Q136" s="52" t="s">
        <v>916</v>
      </c>
      <c r="R136" s="53" t="str">
        <f t="shared" si="27"/>
        <v>（私立）</v>
      </c>
      <c r="S136" s="54" t="s">
        <v>91</v>
      </c>
      <c r="V136" s="55">
        <f t="shared" si="28"/>
        <v>0</v>
      </c>
      <c r="W136" s="56">
        <f t="shared" si="29"/>
        <v>1</v>
      </c>
      <c r="X136" s="57">
        <f t="shared" si="30"/>
        <v>0</v>
      </c>
      <c r="Y136" s="56">
        <f t="shared" si="31"/>
        <v>150</v>
      </c>
    </row>
    <row r="137" spans="1:25" s="39" customFormat="1" ht="42" customHeight="1">
      <c r="A137" s="58"/>
      <c r="B137" s="44" t="s">
        <v>917</v>
      </c>
      <c r="C137" s="44" t="s">
        <v>918</v>
      </c>
      <c r="D137" s="44" t="s">
        <v>919</v>
      </c>
      <c r="E137" s="44" t="s">
        <v>920</v>
      </c>
      <c r="F137" s="45" t="str">
        <f t="shared" si="26"/>
        <v>防府市大字台道5381</v>
      </c>
      <c r="G137" s="45" t="s">
        <v>921</v>
      </c>
      <c r="H137" s="46">
        <v>27061</v>
      </c>
      <c r="I137" s="103">
        <v>70</v>
      </c>
      <c r="J137" s="48" t="s">
        <v>922</v>
      </c>
      <c r="K137" s="49" t="s">
        <v>29</v>
      </c>
      <c r="L137" s="50">
        <v>2</v>
      </c>
      <c r="M137" s="51" t="s">
        <v>30</v>
      </c>
      <c r="N137" s="51" t="s">
        <v>856</v>
      </c>
      <c r="O137" s="51" t="s">
        <v>852</v>
      </c>
      <c r="P137" s="52" t="s">
        <v>923</v>
      </c>
      <c r="Q137" s="52" t="s">
        <v>924</v>
      </c>
      <c r="R137" s="53" t="str">
        <f t="shared" si="27"/>
        <v>（私立）</v>
      </c>
      <c r="S137" s="54" t="s">
        <v>91</v>
      </c>
      <c r="V137" s="55">
        <f t="shared" si="28"/>
        <v>0</v>
      </c>
      <c r="W137" s="56">
        <f t="shared" si="29"/>
        <v>1</v>
      </c>
      <c r="X137" s="57">
        <f t="shared" si="30"/>
        <v>0</v>
      </c>
      <c r="Y137" s="56">
        <f t="shared" si="31"/>
        <v>70</v>
      </c>
    </row>
    <row r="138" spans="1:25" s="39" customFormat="1" ht="42" customHeight="1">
      <c r="A138" s="58"/>
      <c r="B138" s="44" t="s">
        <v>925</v>
      </c>
      <c r="C138" s="44" t="s">
        <v>882</v>
      </c>
      <c r="D138" s="44" t="s">
        <v>883</v>
      </c>
      <c r="E138" s="44" t="s">
        <v>926</v>
      </c>
      <c r="F138" s="45" t="str">
        <f t="shared" si="26"/>
        <v>防府市大字牟礼836-3</v>
      </c>
      <c r="G138" s="45" t="s">
        <v>927</v>
      </c>
      <c r="H138" s="46">
        <v>27120</v>
      </c>
      <c r="I138" s="79">
        <v>80</v>
      </c>
      <c r="J138" s="48" t="s">
        <v>928</v>
      </c>
      <c r="K138" s="49" t="s">
        <v>29</v>
      </c>
      <c r="L138" s="50">
        <v>2</v>
      </c>
      <c r="M138" s="51" t="s">
        <v>30</v>
      </c>
      <c r="N138" s="51" t="s">
        <v>856</v>
      </c>
      <c r="O138" s="51" t="s">
        <v>852</v>
      </c>
      <c r="P138" s="52" t="s">
        <v>929</v>
      </c>
      <c r="Q138" s="52" t="s">
        <v>930</v>
      </c>
      <c r="R138" s="53" t="str">
        <f t="shared" si="27"/>
        <v>（私立）</v>
      </c>
      <c r="S138" s="54" t="s">
        <v>91</v>
      </c>
      <c r="V138" s="55">
        <f t="shared" si="28"/>
        <v>0</v>
      </c>
      <c r="W138" s="56">
        <f t="shared" si="29"/>
        <v>1</v>
      </c>
      <c r="X138" s="57">
        <f t="shared" si="30"/>
        <v>0</v>
      </c>
      <c r="Y138" s="56">
        <f t="shared" si="31"/>
        <v>80</v>
      </c>
    </row>
    <row r="139" spans="1:25" s="39" customFormat="1" ht="42" customHeight="1">
      <c r="A139" s="58"/>
      <c r="B139" s="44" t="s">
        <v>931</v>
      </c>
      <c r="C139" s="44" t="s">
        <v>866</v>
      </c>
      <c r="D139" s="44" t="s">
        <v>867</v>
      </c>
      <c r="E139" s="104" t="s">
        <v>932</v>
      </c>
      <c r="F139" s="45" t="str">
        <f t="shared" si="26"/>
        <v>防府市大字新田847-2</v>
      </c>
      <c r="G139" s="45" t="s">
        <v>933</v>
      </c>
      <c r="H139" s="46">
        <v>27485</v>
      </c>
      <c r="I139" s="79">
        <v>100</v>
      </c>
      <c r="J139" s="48" t="s">
        <v>934</v>
      </c>
      <c r="K139" s="49" t="s">
        <v>29</v>
      </c>
      <c r="L139" s="50">
        <v>2</v>
      </c>
      <c r="M139" s="51" t="s">
        <v>30</v>
      </c>
      <c r="N139" s="51" t="s">
        <v>856</v>
      </c>
      <c r="O139" s="51" t="s">
        <v>852</v>
      </c>
      <c r="P139" s="52" t="s">
        <v>935</v>
      </c>
      <c r="Q139" s="52" t="s">
        <v>936</v>
      </c>
      <c r="R139" s="53" t="str">
        <f t="shared" si="27"/>
        <v>（私立）</v>
      </c>
      <c r="S139" s="54" t="s">
        <v>91</v>
      </c>
      <c r="V139" s="55">
        <f t="shared" si="28"/>
        <v>0</v>
      </c>
      <c r="W139" s="56">
        <f t="shared" si="29"/>
        <v>1</v>
      </c>
      <c r="X139" s="57">
        <f t="shared" si="30"/>
        <v>0</v>
      </c>
      <c r="Y139" s="56">
        <f t="shared" si="31"/>
        <v>100</v>
      </c>
    </row>
    <row r="140" spans="1:25" s="39" customFormat="1" ht="42" customHeight="1">
      <c r="A140" s="58"/>
      <c r="B140" s="44" t="s">
        <v>937</v>
      </c>
      <c r="C140" s="44" t="s">
        <v>866</v>
      </c>
      <c r="D140" s="44" t="s">
        <v>867</v>
      </c>
      <c r="E140" s="44" t="s">
        <v>938</v>
      </c>
      <c r="F140" s="45" t="str">
        <f t="shared" si="26"/>
        <v>防府市大字新田1204-3</v>
      </c>
      <c r="G140" s="45" t="s">
        <v>933</v>
      </c>
      <c r="H140" s="46">
        <v>28581</v>
      </c>
      <c r="I140" s="79">
        <v>90</v>
      </c>
      <c r="J140" s="48" t="s">
        <v>939</v>
      </c>
      <c r="K140" s="49" t="s">
        <v>29</v>
      </c>
      <c r="L140" s="50">
        <v>1</v>
      </c>
      <c r="M140" s="51" t="s">
        <v>30</v>
      </c>
      <c r="N140" s="51" t="s">
        <v>856</v>
      </c>
      <c r="O140" s="51" t="s">
        <v>852</v>
      </c>
      <c r="P140" s="52" t="s">
        <v>940</v>
      </c>
      <c r="Q140" s="52" t="s">
        <v>941</v>
      </c>
      <c r="R140" s="53" t="str">
        <f t="shared" si="27"/>
        <v>（私立）</v>
      </c>
      <c r="S140" s="54" t="s">
        <v>91</v>
      </c>
      <c r="V140" s="55">
        <f t="shared" si="28"/>
        <v>0</v>
      </c>
      <c r="W140" s="56">
        <f t="shared" si="29"/>
        <v>1</v>
      </c>
      <c r="X140" s="57">
        <f t="shared" si="30"/>
        <v>0</v>
      </c>
      <c r="Y140" s="56">
        <f t="shared" si="31"/>
        <v>90</v>
      </c>
    </row>
    <row r="141" spans="1:25" s="39" customFormat="1" ht="42" customHeight="1">
      <c r="A141" s="58"/>
      <c r="B141" s="44" t="s">
        <v>116</v>
      </c>
      <c r="C141" s="44" t="s">
        <v>910</v>
      </c>
      <c r="D141" s="44" t="s">
        <v>911</v>
      </c>
      <c r="E141" s="44" t="s">
        <v>942</v>
      </c>
      <c r="F141" s="45" t="str">
        <f t="shared" si="26"/>
        <v>防府市緑町1丁目8-9</v>
      </c>
      <c r="G141" s="45" t="s">
        <v>943</v>
      </c>
      <c r="H141" s="46">
        <v>28946</v>
      </c>
      <c r="I141" s="79">
        <v>220</v>
      </c>
      <c r="J141" s="48" t="s">
        <v>944</v>
      </c>
      <c r="K141" s="49" t="s">
        <v>29</v>
      </c>
      <c r="L141" s="50">
        <v>2</v>
      </c>
      <c r="M141" s="51" t="s">
        <v>30</v>
      </c>
      <c r="N141" s="51" t="s">
        <v>856</v>
      </c>
      <c r="O141" s="51" t="s">
        <v>852</v>
      </c>
      <c r="P141" s="52" t="s">
        <v>945</v>
      </c>
      <c r="Q141" s="52" t="s">
        <v>121</v>
      </c>
      <c r="R141" s="53" t="str">
        <f t="shared" si="27"/>
        <v>（私立）</v>
      </c>
      <c r="S141" s="54" t="s">
        <v>91</v>
      </c>
      <c r="V141" s="55">
        <f t="shared" si="28"/>
        <v>0</v>
      </c>
      <c r="W141" s="56">
        <f t="shared" si="29"/>
        <v>1</v>
      </c>
      <c r="X141" s="57">
        <f t="shared" si="30"/>
        <v>0</v>
      </c>
      <c r="Y141" s="56">
        <f t="shared" si="31"/>
        <v>220</v>
      </c>
    </row>
    <row r="142" spans="1:25" s="39" customFormat="1" ht="42" customHeight="1">
      <c r="A142" s="58"/>
      <c r="B142" s="44" t="s">
        <v>946</v>
      </c>
      <c r="C142" s="44" t="s">
        <v>947</v>
      </c>
      <c r="D142" s="44" t="s">
        <v>948</v>
      </c>
      <c r="E142" s="44" t="s">
        <v>949</v>
      </c>
      <c r="F142" s="45" t="str">
        <f t="shared" si="26"/>
        <v>防府市大字佐野362</v>
      </c>
      <c r="G142" s="45" t="s">
        <v>950</v>
      </c>
      <c r="H142" s="46">
        <v>29221</v>
      </c>
      <c r="I142" s="79">
        <v>120</v>
      </c>
      <c r="J142" s="48" t="s">
        <v>951</v>
      </c>
      <c r="K142" s="49" t="s">
        <v>29</v>
      </c>
      <c r="L142" s="50">
        <v>2</v>
      </c>
      <c r="M142" s="51" t="s">
        <v>30</v>
      </c>
      <c r="N142" s="51" t="s">
        <v>856</v>
      </c>
      <c r="O142" s="51" t="s">
        <v>852</v>
      </c>
      <c r="P142" s="52" t="s">
        <v>952</v>
      </c>
      <c r="Q142" s="52" t="s">
        <v>953</v>
      </c>
      <c r="R142" s="53" t="str">
        <f t="shared" si="27"/>
        <v>（私立）</v>
      </c>
      <c r="S142" s="54" t="s">
        <v>91</v>
      </c>
      <c r="V142" s="55">
        <f t="shared" si="28"/>
        <v>0</v>
      </c>
      <c r="W142" s="56">
        <f t="shared" si="29"/>
        <v>1</v>
      </c>
      <c r="X142" s="57">
        <f t="shared" si="30"/>
        <v>0</v>
      </c>
      <c r="Y142" s="56">
        <f t="shared" si="31"/>
        <v>120</v>
      </c>
    </row>
    <row r="143" spans="1:25" s="39" customFormat="1" ht="42" customHeight="1">
      <c r="A143" s="58"/>
      <c r="B143" s="44" t="s">
        <v>954</v>
      </c>
      <c r="C143" s="44" t="s">
        <v>955</v>
      </c>
      <c r="D143" s="44" t="s">
        <v>956</v>
      </c>
      <c r="E143" s="44" t="s">
        <v>957</v>
      </c>
      <c r="F143" s="45" t="str">
        <f t="shared" si="26"/>
        <v>防府市大字向島806-12</v>
      </c>
      <c r="G143" s="45" t="s">
        <v>958</v>
      </c>
      <c r="H143" s="46">
        <v>29768</v>
      </c>
      <c r="I143" s="79">
        <v>50</v>
      </c>
      <c r="J143" s="48" t="s">
        <v>959</v>
      </c>
      <c r="K143" s="49" t="s">
        <v>29</v>
      </c>
      <c r="L143" s="50">
        <v>2</v>
      </c>
      <c r="M143" s="51" t="s">
        <v>30</v>
      </c>
      <c r="N143" s="51" t="s">
        <v>856</v>
      </c>
      <c r="O143" s="51" t="s">
        <v>852</v>
      </c>
      <c r="P143" s="52" t="s">
        <v>960</v>
      </c>
      <c r="Q143" s="52" t="s">
        <v>961</v>
      </c>
      <c r="R143" s="53" t="str">
        <f t="shared" si="27"/>
        <v>（私立）</v>
      </c>
      <c r="S143" s="54" t="s">
        <v>91</v>
      </c>
      <c r="V143" s="55">
        <f t="shared" si="28"/>
        <v>0</v>
      </c>
      <c r="W143" s="56">
        <f t="shared" si="29"/>
        <v>1</v>
      </c>
      <c r="X143" s="57">
        <f t="shared" si="30"/>
        <v>0</v>
      </c>
      <c r="Y143" s="56">
        <f t="shared" si="31"/>
        <v>50</v>
      </c>
    </row>
    <row r="144" spans="1:25" s="39" customFormat="1" ht="42" customHeight="1">
      <c r="A144" s="58"/>
      <c r="B144" s="44" t="s">
        <v>962</v>
      </c>
      <c r="C144" s="44" t="s">
        <v>963</v>
      </c>
      <c r="D144" s="44" t="s">
        <v>964</v>
      </c>
      <c r="E144" s="44" t="s">
        <v>965</v>
      </c>
      <c r="F144" s="45" t="str">
        <f t="shared" si="26"/>
        <v>防府市大字下右田390-1</v>
      </c>
      <c r="G144" s="45" t="s">
        <v>966</v>
      </c>
      <c r="H144" s="46">
        <v>30407</v>
      </c>
      <c r="I144" s="79">
        <v>90</v>
      </c>
      <c r="J144" s="48" t="s">
        <v>967</v>
      </c>
      <c r="K144" s="49" t="s">
        <v>29</v>
      </c>
      <c r="L144" s="50">
        <v>2</v>
      </c>
      <c r="M144" s="51" t="s">
        <v>30</v>
      </c>
      <c r="N144" s="51" t="s">
        <v>856</v>
      </c>
      <c r="O144" s="51" t="s">
        <v>852</v>
      </c>
      <c r="P144" s="52" t="s">
        <v>968</v>
      </c>
      <c r="Q144" s="52" t="s">
        <v>969</v>
      </c>
      <c r="R144" s="53" t="str">
        <f t="shared" si="27"/>
        <v>（私立）</v>
      </c>
      <c r="S144" s="54" t="s">
        <v>91</v>
      </c>
      <c r="V144" s="55">
        <f t="shared" si="28"/>
        <v>0</v>
      </c>
      <c r="W144" s="56">
        <f t="shared" si="29"/>
        <v>1</v>
      </c>
      <c r="X144" s="57">
        <f t="shared" si="30"/>
        <v>0</v>
      </c>
      <c r="Y144" s="56">
        <f t="shared" si="31"/>
        <v>90</v>
      </c>
    </row>
    <row r="145" spans="1:25" s="39" customFormat="1" ht="42" customHeight="1">
      <c r="A145" s="67" t="s">
        <v>970</v>
      </c>
      <c r="B145" s="45"/>
      <c r="C145" s="68" t="str">
        <f>"〔施設"&amp;M298&amp;"（公立"&amp;H298&amp;"、"&amp;"私立"&amp;I298&amp;"）"&amp;"  定員"&amp;N298&amp;"（公立"&amp;J298&amp;"、私立"&amp;K298&amp;"）〕"</f>
        <v>〔施設10（公立2、私立8）  定員1067（公立280、私立787）〕</v>
      </c>
      <c r="D145" s="45"/>
      <c r="E145" s="45"/>
      <c r="F145" s="45"/>
      <c r="G145" s="45"/>
      <c r="H145" s="46"/>
      <c r="I145" s="47"/>
      <c r="J145" s="48"/>
      <c r="K145" s="49"/>
      <c r="L145" s="69"/>
      <c r="M145" s="70"/>
      <c r="N145" s="70"/>
      <c r="O145" s="70"/>
      <c r="P145" s="71"/>
      <c r="Q145" s="71"/>
      <c r="R145" s="72"/>
      <c r="S145" s="73"/>
      <c r="V145" s="55"/>
      <c r="W145" s="56"/>
      <c r="X145" s="57"/>
      <c r="Y145" s="56"/>
    </row>
    <row r="146" spans="1:25" s="39" customFormat="1" ht="34.5" customHeight="1">
      <c r="A146" s="43">
        <f>M298</f>
        <v>10</v>
      </c>
      <c r="B146" s="44" t="s">
        <v>971</v>
      </c>
      <c r="C146" s="44" t="s">
        <v>972</v>
      </c>
      <c r="D146" s="44" t="s">
        <v>972</v>
      </c>
      <c r="E146" s="44" t="s">
        <v>973</v>
      </c>
      <c r="F146" s="45" t="str">
        <f t="shared" ref="F146:F155" si="32">O146&amp;P146</f>
        <v>下松市潮音町4丁目2-1</v>
      </c>
      <c r="G146" s="45" t="s">
        <v>974</v>
      </c>
      <c r="H146" s="46">
        <v>22737</v>
      </c>
      <c r="I146" s="79">
        <v>110</v>
      </c>
      <c r="J146" s="48" t="s">
        <v>975</v>
      </c>
      <c r="K146" s="49" t="s">
        <v>29</v>
      </c>
      <c r="L146" s="50">
        <v>1</v>
      </c>
      <c r="M146" s="51" t="s">
        <v>30</v>
      </c>
      <c r="N146" s="51" t="s">
        <v>976</v>
      </c>
      <c r="O146" s="51" t="s">
        <v>972</v>
      </c>
      <c r="P146" s="52" t="s">
        <v>977</v>
      </c>
      <c r="Q146" s="52" t="s">
        <v>978</v>
      </c>
      <c r="R146" s="53" t="str">
        <f>IF(S146="","",IF(OR(S146="国",S146="県",S146="市町",S146="組合その他"),"（公立）","（私立）"))</f>
        <v>（公立）</v>
      </c>
      <c r="S146" s="54" t="s">
        <v>34</v>
      </c>
      <c r="V146" s="55">
        <f>IF(R146="（公立）",1,0)</f>
        <v>1</v>
      </c>
      <c r="W146" s="56">
        <f>IF(R146="（私立）",1,0)</f>
        <v>0</v>
      </c>
      <c r="X146" s="57">
        <f>IF(R146="（公立）",I146,0)</f>
        <v>110</v>
      </c>
      <c r="Y146" s="56">
        <f>IF(R146="（私立）",I146,0)</f>
        <v>0</v>
      </c>
    </row>
    <row r="147" spans="1:25" s="39" customFormat="1" ht="39.75" customHeight="1">
      <c r="A147" s="43"/>
      <c r="B147" s="44" t="s">
        <v>979</v>
      </c>
      <c r="C147" s="44" t="s">
        <v>972</v>
      </c>
      <c r="D147" s="44" t="s">
        <v>972</v>
      </c>
      <c r="E147" s="44" t="s">
        <v>980</v>
      </c>
      <c r="F147" s="45" t="str">
        <f t="shared" si="32"/>
        <v>下松市楠木町1丁目11-11</v>
      </c>
      <c r="G147" s="45" t="s">
        <v>981</v>
      </c>
      <c r="H147" s="46">
        <v>27851</v>
      </c>
      <c r="I147" s="79">
        <v>170</v>
      </c>
      <c r="J147" s="48" t="s">
        <v>982</v>
      </c>
      <c r="K147" s="49" t="s">
        <v>29</v>
      </c>
      <c r="L147" s="50">
        <v>1</v>
      </c>
      <c r="M147" s="51" t="s">
        <v>30</v>
      </c>
      <c r="N147" s="51" t="s">
        <v>976</v>
      </c>
      <c r="O147" s="51" t="s">
        <v>972</v>
      </c>
      <c r="P147" s="52" t="s">
        <v>983</v>
      </c>
      <c r="Q147" s="52" t="s">
        <v>984</v>
      </c>
      <c r="R147" s="53" t="str">
        <f>IF(S147="","",IF(OR(S147="国",S147="県",S147="市町",S147="組合その他"),"（公立）","（私立）"))</f>
        <v>（公立）</v>
      </c>
      <c r="S147" s="54" t="s">
        <v>34</v>
      </c>
      <c r="V147" s="55">
        <f>IF(R147="（公立）",1,0)</f>
        <v>1</v>
      </c>
      <c r="W147" s="56">
        <f>IF(R147="（私立）",1,0)</f>
        <v>0</v>
      </c>
      <c r="X147" s="57">
        <f>IF(R147="（公立）",I147,0)</f>
        <v>170</v>
      </c>
      <c r="Y147" s="56">
        <f>IF(R147="（私立）",I147,0)</f>
        <v>0</v>
      </c>
    </row>
    <row r="148" spans="1:25" s="39" customFormat="1" ht="39.75" customHeight="1">
      <c r="A148" s="58"/>
      <c r="B148" s="44" t="s">
        <v>985</v>
      </c>
      <c r="C148" s="44" t="s">
        <v>986</v>
      </c>
      <c r="D148" s="44" t="s">
        <v>987</v>
      </c>
      <c r="E148" s="44" t="s">
        <v>988</v>
      </c>
      <c r="F148" s="45" t="str">
        <f t="shared" si="32"/>
        <v>下松市潮音町1丁目7-15</v>
      </c>
      <c r="G148" s="45" t="s">
        <v>974</v>
      </c>
      <c r="H148" s="46">
        <v>17989</v>
      </c>
      <c r="I148" s="47">
        <v>90</v>
      </c>
      <c r="J148" s="48" t="s">
        <v>989</v>
      </c>
      <c r="K148" s="49" t="s">
        <v>990</v>
      </c>
      <c r="L148" s="50">
        <v>2</v>
      </c>
      <c r="M148" s="51" t="s">
        <v>30</v>
      </c>
      <c r="N148" s="51" t="s">
        <v>976</v>
      </c>
      <c r="O148" s="51" t="s">
        <v>972</v>
      </c>
      <c r="P148" s="52" t="s">
        <v>991</v>
      </c>
      <c r="Q148" s="52" t="s">
        <v>992</v>
      </c>
      <c r="R148" s="53" t="str">
        <f>IF(S148="","",IF(OR(S148="国",S148="県",S148="市町",S148="組合その他"),"（公立）","（私立）"))</f>
        <v>（私立）</v>
      </c>
      <c r="S148" s="54" t="s">
        <v>91</v>
      </c>
      <c r="V148" s="55">
        <f>IF(R148="（公立）",1,0)</f>
        <v>0</v>
      </c>
      <c r="W148" s="56">
        <f>IF(R148="（私立）",1,0)</f>
        <v>1</v>
      </c>
      <c r="X148" s="57">
        <f>IF(R148="（公立）",I148,0)</f>
        <v>0</v>
      </c>
      <c r="Y148" s="56">
        <f>IF(R148="（私立）",I148,0)</f>
        <v>90</v>
      </c>
    </row>
    <row r="149" spans="1:25" s="39" customFormat="1" ht="42" customHeight="1">
      <c r="A149" s="58"/>
      <c r="B149" s="44" t="s">
        <v>131</v>
      </c>
      <c r="C149" s="44" t="s">
        <v>993</v>
      </c>
      <c r="D149" s="44" t="s">
        <v>994</v>
      </c>
      <c r="E149" s="44" t="s">
        <v>995</v>
      </c>
      <c r="F149" s="45" t="str">
        <f t="shared" si="32"/>
        <v>下松市大字河内字八口2736-1</v>
      </c>
      <c r="G149" s="45" t="s">
        <v>996</v>
      </c>
      <c r="H149" s="46">
        <v>18295</v>
      </c>
      <c r="I149" s="79">
        <v>90</v>
      </c>
      <c r="J149" s="48" t="s">
        <v>997</v>
      </c>
      <c r="K149" s="49" t="s">
        <v>29</v>
      </c>
      <c r="L149" s="50">
        <v>2</v>
      </c>
      <c r="M149" s="51" t="s">
        <v>30</v>
      </c>
      <c r="N149" s="51" t="s">
        <v>976</v>
      </c>
      <c r="O149" s="51" t="s">
        <v>972</v>
      </c>
      <c r="P149" s="52" t="s">
        <v>998</v>
      </c>
      <c r="Q149" s="52" t="s">
        <v>138</v>
      </c>
      <c r="R149" s="53" t="str">
        <f>IF(S149="","",IF(OR(S149="国",S149="県",S149="市町",S149="組合その他"),"（公立）","（私立）"))</f>
        <v>（私立）</v>
      </c>
      <c r="S149" s="54" t="s">
        <v>91</v>
      </c>
      <c r="V149" s="55">
        <f>IF(R149="（公立）",1,0)</f>
        <v>0</v>
      </c>
      <c r="W149" s="56">
        <f>IF(R149="（私立）",1,0)</f>
        <v>1</v>
      </c>
      <c r="X149" s="57">
        <f>IF(R149="（公立）",I149,0)</f>
        <v>0</v>
      </c>
      <c r="Y149" s="56">
        <f>IF(R149="（私立）",I149,0)</f>
        <v>90</v>
      </c>
    </row>
    <row r="150" spans="1:25" s="39" customFormat="1" ht="42" customHeight="1">
      <c r="A150" s="58"/>
      <c r="B150" s="44" t="s">
        <v>999</v>
      </c>
      <c r="C150" s="44" t="s">
        <v>986</v>
      </c>
      <c r="D150" s="44" t="s">
        <v>987</v>
      </c>
      <c r="E150" s="44" t="s">
        <v>1000</v>
      </c>
      <c r="F150" s="45" t="str">
        <f t="shared" si="32"/>
        <v>下松市美里町3丁目22-20</v>
      </c>
      <c r="G150" s="45" t="s">
        <v>1001</v>
      </c>
      <c r="H150" s="46">
        <v>19252</v>
      </c>
      <c r="I150" s="79">
        <v>90</v>
      </c>
      <c r="J150" s="48" t="s">
        <v>1002</v>
      </c>
      <c r="K150" s="49" t="s">
        <v>29</v>
      </c>
      <c r="L150" s="50">
        <v>2</v>
      </c>
      <c r="M150" s="105" t="s">
        <v>30</v>
      </c>
      <c r="N150" s="105" t="s">
        <v>976</v>
      </c>
      <c r="O150" s="105" t="s">
        <v>972</v>
      </c>
      <c r="P150" s="106" t="s">
        <v>1003</v>
      </c>
      <c r="Q150" s="106" t="s">
        <v>1004</v>
      </c>
      <c r="R150" s="107" t="str">
        <f>IF(S150="","",IF(OR(S150="国",S150="県",S150="市町",S150="組合その他"),"（公立）","（私立）"))</f>
        <v>（私立）</v>
      </c>
      <c r="S150" s="108" t="s">
        <v>91</v>
      </c>
      <c r="V150" s="55">
        <f>IF(R150="（公立）",1,0)</f>
        <v>0</v>
      </c>
      <c r="W150" s="56">
        <f>IF(R150="（私立）",1,0)</f>
        <v>1</v>
      </c>
      <c r="X150" s="57">
        <f>IF(R150="（公立）",I150,0)</f>
        <v>0</v>
      </c>
      <c r="Y150" s="56">
        <f>IF(R150="（私立）",I150,0)</f>
        <v>90</v>
      </c>
    </row>
    <row r="151" spans="1:25" s="39" customFormat="1" ht="42" customHeight="1">
      <c r="A151" s="58"/>
      <c r="B151" s="44" t="s">
        <v>1005</v>
      </c>
      <c r="C151" s="44" t="s">
        <v>1006</v>
      </c>
      <c r="D151" s="44" t="s">
        <v>1007</v>
      </c>
      <c r="E151" s="44" t="s">
        <v>1008</v>
      </c>
      <c r="F151" s="45" t="str">
        <f t="shared" si="32"/>
        <v>下松市潮音町3丁目12-15</v>
      </c>
      <c r="G151" s="45" t="s">
        <v>1009</v>
      </c>
      <c r="H151" s="46">
        <v>42461</v>
      </c>
      <c r="I151" s="79">
        <v>90</v>
      </c>
      <c r="J151" s="48" t="s">
        <v>1010</v>
      </c>
      <c r="K151" s="49"/>
      <c r="L151" s="81">
        <v>2</v>
      </c>
      <c r="M151" s="63" t="s">
        <v>680</v>
      </c>
      <c r="N151" s="63" t="s">
        <v>1011</v>
      </c>
      <c r="O151" s="63" t="s">
        <v>1012</v>
      </c>
      <c r="P151" s="64" t="s">
        <v>1013</v>
      </c>
      <c r="Q151" s="64" t="s">
        <v>1014</v>
      </c>
      <c r="R151" s="86" t="s">
        <v>4</v>
      </c>
      <c r="S151" s="109" t="s">
        <v>139</v>
      </c>
      <c r="V151" s="55">
        <v>0</v>
      </c>
      <c r="W151" s="56">
        <v>1</v>
      </c>
      <c r="X151" s="57">
        <v>0</v>
      </c>
      <c r="Y151" s="56">
        <v>90</v>
      </c>
    </row>
    <row r="152" spans="1:25" s="39" customFormat="1" ht="39.75" customHeight="1">
      <c r="A152" s="58"/>
      <c r="B152" s="44" t="s">
        <v>1015</v>
      </c>
      <c r="C152" s="44" t="s">
        <v>1006</v>
      </c>
      <c r="D152" s="44" t="s">
        <v>1016</v>
      </c>
      <c r="E152" s="44" t="s">
        <v>1017</v>
      </c>
      <c r="F152" s="45" t="str">
        <f t="shared" si="32"/>
        <v>下松市東豊井1507-2</v>
      </c>
      <c r="G152" s="45" t="s">
        <v>1018</v>
      </c>
      <c r="H152" s="46">
        <v>42826</v>
      </c>
      <c r="I152" s="79">
        <v>130</v>
      </c>
      <c r="J152" s="48" t="s">
        <v>1019</v>
      </c>
      <c r="K152" s="49"/>
      <c r="L152" s="81">
        <v>2</v>
      </c>
      <c r="M152" s="110" t="s">
        <v>680</v>
      </c>
      <c r="N152" s="110" t="s">
        <v>1011</v>
      </c>
      <c r="O152" s="110" t="s">
        <v>1012</v>
      </c>
      <c r="P152" s="111" t="s">
        <v>1020</v>
      </c>
      <c r="Q152" s="111" t="s">
        <v>1021</v>
      </c>
      <c r="R152" s="97" t="str">
        <f>IF(S152="","",IF(OR(S152="国",S152="県",S152="市町",S152="組合その他"),"（公立）","（私立）"))</f>
        <v>（私立）</v>
      </c>
      <c r="S152" s="98" t="s">
        <v>139</v>
      </c>
      <c r="V152" s="55">
        <f>IF(R152="（公立）",1,0)</f>
        <v>0</v>
      </c>
      <c r="W152" s="56">
        <f>IF(R152="（私立）",1,0)</f>
        <v>1</v>
      </c>
      <c r="X152" s="57">
        <f>IF(R152="（公立）",I152,0)</f>
        <v>0</v>
      </c>
      <c r="Y152" s="56">
        <f>IF(R152="（私立）",I152,0)</f>
        <v>130</v>
      </c>
    </row>
    <row r="153" spans="1:25" s="39" customFormat="1" ht="39.75" customHeight="1">
      <c r="A153" s="58"/>
      <c r="B153" s="44" t="s">
        <v>1022</v>
      </c>
      <c r="C153" s="44" t="s">
        <v>1023</v>
      </c>
      <c r="D153" s="44" t="s">
        <v>1024</v>
      </c>
      <c r="E153" s="44" t="s">
        <v>1025</v>
      </c>
      <c r="F153" s="45" t="str">
        <f t="shared" si="32"/>
        <v>下松市大字生野屋414-1</v>
      </c>
      <c r="G153" s="45" t="s">
        <v>1026</v>
      </c>
      <c r="H153" s="46">
        <v>27273</v>
      </c>
      <c r="I153" s="79">
        <v>120</v>
      </c>
      <c r="J153" s="48" t="s">
        <v>1027</v>
      </c>
      <c r="K153" s="49" t="s">
        <v>29</v>
      </c>
      <c r="L153" s="50">
        <v>1</v>
      </c>
      <c r="M153" s="51" t="s">
        <v>30</v>
      </c>
      <c r="N153" s="51" t="s">
        <v>976</v>
      </c>
      <c r="O153" s="51" t="s">
        <v>972</v>
      </c>
      <c r="P153" s="52" t="s">
        <v>1028</v>
      </c>
      <c r="Q153" s="52" t="s">
        <v>1029</v>
      </c>
      <c r="R153" s="53" t="str">
        <f>IF(S153="","",IF(OR(S153="国",S153="県",S153="市町",S153="組合その他"),"（公立）","（私立）"))</f>
        <v>（私立）</v>
      </c>
      <c r="S153" s="54" t="s">
        <v>91</v>
      </c>
      <c r="V153" s="55">
        <f>IF(R153="（公立）",1,0)</f>
        <v>0</v>
      </c>
      <c r="W153" s="56">
        <f>IF(R153="（私立）",1,0)</f>
        <v>1</v>
      </c>
      <c r="X153" s="57">
        <f>IF(R153="（公立）",I153,0)</f>
        <v>0</v>
      </c>
      <c r="Y153" s="56">
        <f>IF(R153="（私立）",I153,0)</f>
        <v>120</v>
      </c>
    </row>
    <row r="154" spans="1:25" s="39" customFormat="1" ht="42" customHeight="1">
      <c r="A154" s="58"/>
      <c r="B154" s="44" t="s">
        <v>1030</v>
      </c>
      <c r="C154" s="44" t="s">
        <v>1023</v>
      </c>
      <c r="D154" s="44" t="s">
        <v>1024</v>
      </c>
      <c r="E154" s="44" t="s">
        <v>1031</v>
      </c>
      <c r="F154" s="45" t="str">
        <f t="shared" si="32"/>
        <v>下松市大字山田229-1</v>
      </c>
      <c r="G154" s="45" t="s">
        <v>1032</v>
      </c>
      <c r="H154" s="46">
        <v>43922</v>
      </c>
      <c r="I154" s="79">
        <v>90</v>
      </c>
      <c r="J154" s="48" t="s">
        <v>1033</v>
      </c>
      <c r="K154" s="49"/>
      <c r="L154" s="81">
        <v>2</v>
      </c>
      <c r="M154" s="110" t="s">
        <v>680</v>
      </c>
      <c r="N154" s="110" t="s">
        <v>1011</v>
      </c>
      <c r="O154" s="110" t="s">
        <v>1012</v>
      </c>
      <c r="P154" s="111" t="s">
        <v>1034</v>
      </c>
      <c r="Q154" s="111" t="s">
        <v>1035</v>
      </c>
      <c r="R154" s="97" t="str">
        <f>IF(S154="","",IF(OR(S154="国",S154="県",S154="市町",S154="組合その他"),"（公立）","（私立）"))</f>
        <v>（私立）</v>
      </c>
      <c r="S154" s="108" t="s">
        <v>91</v>
      </c>
      <c r="V154" s="55">
        <f>IF(R154="（公立）",1,0)</f>
        <v>0</v>
      </c>
      <c r="W154" s="56">
        <f>IF(R154="（私立）",1,0)</f>
        <v>1</v>
      </c>
      <c r="X154" s="57">
        <f>IF(R154="（公立）",I154,0)</f>
        <v>0</v>
      </c>
      <c r="Y154" s="56">
        <f>IF(R154="（私立）",I154,0)</f>
        <v>90</v>
      </c>
    </row>
    <row r="155" spans="1:25" s="39" customFormat="1" ht="39.75" customHeight="1">
      <c r="A155" s="58"/>
      <c r="B155" s="44" t="s">
        <v>1036</v>
      </c>
      <c r="C155" s="44" t="s">
        <v>1037</v>
      </c>
      <c r="D155" s="44" t="s">
        <v>1038</v>
      </c>
      <c r="E155" s="44" t="s">
        <v>1039</v>
      </c>
      <c r="F155" s="45" t="str">
        <f t="shared" si="32"/>
        <v>下松市清瀬町3-1-1</v>
      </c>
      <c r="G155" s="45" t="s">
        <v>1040</v>
      </c>
      <c r="H155" s="46">
        <v>43922</v>
      </c>
      <c r="I155" s="79">
        <v>87</v>
      </c>
      <c r="J155" s="48" t="s">
        <v>1041</v>
      </c>
      <c r="K155" s="49"/>
      <c r="L155" s="81">
        <v>2</v>
      </c>
      <c r="M155" s="110" t="s">
        <v>680</v>
      </c>
      <c r="N155" s="110" t="s">
        <v>1011</v>
      </c>
      <c r="O155" s="110" t="s">
        <v>1012</v>
      </c>
      <c r="P155" s="111" t="s">
        <v>1042</v>
      </c>
      <c r="Q155" s="111" t="s">
        <v>1043</v>
      </c>
      <c r="R155" s="97" t="str">
        <f>IF(S155="","",IF(OR(S155="国",S155="県",S155="市町",S155="組合その他"),"（公立）","（私立）"))</f>
        <v>（私立）</v>
      </c>
      <c r="S155" s="98" t="s">
        <v>139</v>
      </c>
      <c r="V155" s="55">
        <f>IF(R155="（公立）",1,0)</f>
        <v>0</v>
      </c>
      <c r="W155" s="56">
        <f>IF(R155="（私立）",1,0)</f>
        <v>1</v>
      </c>
      <c r="X155" s="57">
        <f>IF(R155="（公立）",I155,0)</f>
        <v>0</v>
      </c>
      <c r="Y155" s="56">
        <f>IF(R155="（私立）",I155,0)</f>
        <v>87</v>
      </c>
    </row>
    <row r="156" spans="1:25" s="39" customFormat="1" ht="39.75" customHeight="1">
      <c r="A156" s="67" t="s">
        <v>1044</v>
      </c>
      <c r="B156" s="45"/>
      <c r="C156" s="68" t="str">
        <f>"〔施設"&amp;M299&amp;"（公立"&amp;H299&amp;"、"&amp;"私立"&amp;I299&amp;"）"&amp;"  定員"&amp;N299&amp;"（公立"&amp;J299&amp;"、私立"&amp;K299&amp;"）〕"</f>
        <v>〔施設26（公立8、私立18）  定員1830（公立470、私立1360）〕</v>
      </c>
      <c r="D156" s="45"/>
      <c r="E156" s="45"/>
      <c r="F156" s="45"/>
      <c r="G156" s="45"/>
      <c r="H156" s="46"/>
      <c r="I156" s="47"/>
      <c r="J156" s="48"/>
      <c r="K156" s="49"/>
      <c r="L156" s="69"/>
      <c r="M156" s="70"/>
      <c r="N156" s="70"/>
      <c r="O156" s="70"/>
      <c r="P156" s="71"/>
      <c r="Q156" s="71"/>
      <c r="R156" s="72"/>
      <c r="S156" s="73"/>
      <c r="V156" s="55"/>
      <c r="W156" s="56"/>
      <c r="X156" s="57"/>
      <c r="Y156" s="56"/>
    </row>
    <row r="157" spans="1:25" s="39" customFormat="1" ht="34.5" customHeight="1">
      <c r="A157" s="43">
        <f>M299</f>
        <v>26</v>
      </c>
      <c r="B157" s="44" t="s">
        <v>1045</v>
      </c>
      <c r="C157" s="44" t="s">
        <v>1046</v>
      </c>
      <c r="D157" s="44" t="s">
        <v>1046</v>
      </c>
      <c r="E157" s="44" t="s">
        <v>1047</v>
      </c>
      <c r="F157" s="45" t="str">
        <f t="shared" ref="F157:F182" si="33">O157&amp;P157</f>
        <v>岩国市中津町2丁目7-20</v>
      </c>
      <c r="G157" s="45" t="s">
        <v>1048</v>
      </c>
      <c r="H157" s="46">
        <v>17989</v>
      </c>
      <c r="I157" s="79">
        <v>90</v>
      </c>
      <c r="J157" s="48" t="s">
        <v>1049</v>
      </c>
      <c r="K157" s="49" t="s">
        <v>29</v>
      </c>
      <c r="L157" s="50">
        <v>1</v>
      </c>
      <c r="M157" s="51" t="s">
        <v>30</v>
      </c>
      <c r="N157" s="51" t="s">
        <v>1050</v>
      </c>
      <c r="O157" s="51" t="s">
        <v>1046</v>
      </c>
      <c r="P157" s="52" t="s">
        <v>1051</v>
      </c>
      <c r="Q157" s="52" t="s">
        <v>1052</v>
      </c>
      <c r="R157" s="53" t="str">
        <f>IF(S157="","",IF(OR(S157="国",S157="県",S157="市町",S157="組合その他"),"（公立）","（私立）"))</f>
        <v>（公立）</v>
      </c>
      <c r="S157" s="54" t="s">
        <v>34</v>
      </c>
      <c r="V157" s="55">
        <f>IF(R157="（公立）",1,0)</f>
        <v>1</v>
      </c>
      <c r="W157" s="56">
        <f>IF(R157="（私立）",1,0)</f>
        <v>0</v>
      </c>
      <c r="X157" s="57">
        <f>IF(R157="（公立）",I157,0)</f>
        <v>90</v>
      </c>
      <c r="Y157" s="56">
        <f>IF(R157="（私立）",I157,0)</f>
        <v>0</v>
      </c>
    </row>
    <row r="158" spans="1:25" s="39" customFormat="1" ht="39.75" customHeight="1">
      <c r="A158" s="58"/>
      <c r="B158" s="44" t="s">
        <v>1053</v>
      </c>
      <c r="C158" s="44" t="s">
        <v>1044</v>
      </c>
      <c r="D158" s="44" t="s">
        <v>1044</v>
      </c>
      <c r="E158" s="44" t="s">
        <v>1054</v>
      </c>
      <c r="F158" s="45" t="str">
        <f t="shared" si="33"/>
        <v>岩国市周東町上久原1100-1</v>
      </c>
      <c r="G158" s="45" t="s">
        <v>1055</v>
      </c>
      <c r="H158" s="46">
        <v>19450</v>
      </c>
      <c r="I158" s="112">
        <v>50</v>
      </c>
      <c r="J158" s="48" t="s">
        <v>1056</v>
      </c>
      <c r="K158" s="49" t="s">
        <v>29</v>
      </c>
      <c r="L158" s="50">
        <v>1</v>
      </c>
      <c r="M158" s="51" t="s">
        <v>30</v>
      </c>
      <c r="N158" s="51">
        <v>35208</v>
      </c>
      <c r="O158" s="51" t="s">
        <v>1044</v>
      </c>
      <c r="P158" s="52" t="s">
        <v>1057</v>
      </c>
      <c r="Q158" s="52" t="s">
        <v>1058</v>
      </c>
      <c r="R158" s="53" t="str">
        <f>IF(S158="","",IF(OR(S158="国",S158="県",S158="市町",S158="組合その他"),"（公立）","（私立）"))</f>
        <v>（公立）</v>
      </c>
      <c r="S158" s="54" t="s">
        <v>34</v>
      </c>
      <c r="V158" s="55">
        <f>IF(R158="（公立）",1,0)</f>
        <v>1</v>
      </c>
      <c r="W158" s="56">
        <f>IF(R158="（私立）",1,0)</f>
        <v>0</v>
      </c>
      <c r="X158" s="57">
        <f>IF(R158="（公立）",I158,0)</f>
        <v>50</v>
      </c>
      <c r="Y158" s="56">
        <f>IF(R158="（私立）",I158,0)</f>
        <v>0</v>
      </c>
    </row>
    <row r="159" spans="1:25" s="39" customFormat="1" ht="39.75" customHeight="1">
      <c r="A159" s="58"/>
      <c r="B159" s="44" t="s">
        <v>1059</v>
      </c>
      <c r="C159" s="44" t="s">
        <v>1044</v>
      </c>
      <c r="D159" s="44" t="s">
        <v>1044</v>
      </c>
      <c r="E159" s="44" t="s">
        <v>1060</v>
      </c>
      <c r="F159" s="45" t="str">
        <f t="shared" si="33"/>
        <v>岩国市周東町祖生4504-4</v>
      </c>
      <c r="G159" s="45" t="s">
        <v>1061</v>
      </c>
      <c r="H159" s="46">
        <v>19845</v>
      </c>
      <c r="I159" s="112">
        <v>20</v>
      </c>
      <c r="J159" s="48" t="s">
        <v>1062</v>
      </c>
      <c r="K159" s="80"/>
      <c r="L159" s="50">
        <v>1</v>
      </c>
      <c r="M159" s="51" t="s">
        <v>30</v>
      </c>
      <c r="N159" s="51">
        <v>35208</v>
      </c>
      <c r="O159" s="51" t="s">
        <v>1044</v>
      </c>
      <c r="P159" s="52" t="s">
        <v>1063</v>
      </c>
      <c r="Q159" s="52" t="s">
        <v>1064</v>
      </c>
      <c r="R159" s="53" t="str">
        <f>IF(S159="","",IF(OR(S159="国",S159="県",S159="市町",S159="組合その他"),"（公立）","（私立）"))</f>
        <v>（公立）</v>
      </c>
      <c r="S159" s="54" t="s">
        <v>34</v>
      </c>
      <c r="V159" s="55">
        <f>IF(R159="（公立）",1,0)</f>
        <v>1</v>
      </c>
      <c r="W159" s="56">
        <f>IF(R159="（私立）",1,0)</f>
        <v>0</v>
      </c>
      <c r="X159" s="57">
        <f>IF(R159="（公立）",I159,0)</f>
        <v>20</v>
      </c>
      <c r="Y159" s="56">
        <f>IF(R159="（私立）",I159,0)</f>
        <v>0</v>
      </c>
    </row>
    <row r="160" spans="1:25" s="39" customFormat="1" ht="39.75" customHeight="1">
      <c r="A160" s="58"/>
      <c r="B160" s="44" t="s">
        <v>1065</v>
      </c>
      <c r="C160" s="44" t="s">
        <v>1044</v>
      </c>
      <c r="D160" s="44" t="s">
        <v>1044</v>
      </c>
      <c r="E160" s="44" t="s">
        <v>1066</v>
      </c>
      <c r="F160" s="45" t="str">
        <f t="shared" si="33"/>
        <v>岩国市本郷町本郷2058-1</v>
      </c>
      <c r="G160" s="45" t="s">
        <v>1067</v>
      </c>
      <c r="H160" s="46">
        <v>20271</v>
      </c>
      <c r="I160" s="112">
        <v>20</v>
      </c>
      <c r="J160" s="48" t="s">
        <v>1068</v>
      </c>
      <c r="K160" s="80"/>
      <c r="L160" s="50">
        <v>1</v>
      </c>
      <c r="M160" s="51" t="s">
        <v>30</v>
      </c>
      <c r="N160" s="51">
        <v>35208</v>
      </c>
      <c r="O160" s="51" t="s">
        <v>1044</v>
      </c>
      <c r="P160" s="52" t="s">
        <v>1069</v>
      </c>
      <c r="Q160" s="52" t="s">
        <v>1070</v>
      </c>
      <c r="R160" s="53" t="str">
        <f t="shared" ref="R160:R182" si="34">IF(S160="","",IF(OR(S160="国",S160="県",S160="市町",S160="組合その他"),"（公立）","（私立）"))</f>
        <v>（公立）</v>
      </c>
      <c r="S160" s="54" t="s">
        <v>34</v>
      </c>
      <c r="V160" s="55">
        <f t="shared" ref="V160:V182" si="35">IF(R160="（公立）",1,0)</f>
        <v>1</v>
      </c>
      <c r="W160" s="56">
        <f t="shared" ref="W160:W182" si="36">IF(R160="（私立）",1,0)</f>
        <v>0</v>
      </c>
      <c r="X160" s="57">
        <f t="shared" ref="X160:X182" si="37">IF(R160="（公立）",I160,0)</f>
        <v>20</v>
      </c>
      <c r="Y160" s="56">
        <f t="shared" ref="Y160:Y182" si="38">IF(R160="（私立）",I160,0)</f>
        <v>0</v>
      </c>
    </row>
    <row r="161" spans="1:25" s="39" customFormat="1" ht="39.75" customHeight="1">
      <c r="A161" s="58"/>
      <c r="B161" s="44" t="s">
        <v>1071</v>
      </c>
      <c r="C161" s="44" t="s">
        <v>1046</v>
      </c>
      <c r="D161" s="44" t="s">
        <v>1046</v>
      </c>
      <c r="E161" s="44" t="s">
        <v>1072</v>
      </c>
      <c r="F161" s="45" t="str">
        <f t="shared" si="33"/>
        <v>岩国市桂町2丁目4-56</v>
      </c>
      <c r="G161" s="45" t="s">
        <v>1073</v>
      </c>
      <c r="H161" s="46">
        <v>23102</v>
      </c>
      <c r="I161" s="79">
        <v>130</v>
      </c>
      <c r="J161" s="48" t="s">
        <v>1074</v>
      </c>
      <c r="K161" s="80"/>
      <c r="L161" s="50">
        <v>1</v>
      </c>
      <c r="M161" s="51" t="s">
        <v>30</v>
      </c>
      <c r="N161" s="51" t="s">
        <v>1050</v>
      </c>
      <c r="O161" s="51" t="s">
        <v>1046</v>
      </c>
      <c r="P161" s="52" t="s">
        <v>1075</v>
      </c>
      <c r="Q161" s="52" t="s">
        <v>1076</v>
      </c>
      <c r="R161" s="53" t="str">
        <f t="shared" si="34"/>
        <v>（公立）</v>
      </c>
      <c r="S161" s="54" t="s">
        <v>34</v>
      </c>
      <c r="V161" s="55">
        <f t="shared" si="35"/>
        <v>1</v>
      </c>
      <c r="W161" s="56">
        <f t="shared" si="36"/>
        <v>0</v>
      </c>
      <c r="X161" s="57">
        <f t="shared" si="37"/>
        <v>130</v>
      </c>
      <c r="Y161" s="56">
        <f t="shared" si="38"/>
        <v>0</v>
      </c>
    </row>
    <row r="162" spans="1:25" s="39" customFormat="1" ht="39.75" customHeight="1">
      <c r="A162" s="58"/>
      <c r="B162" s="44" t="s">
        <v>1077</v>
      </c>
      <c r="C162" s="44" t="s">
        <v>1046</v>
      </c>
      <c r="D162" s="44" t="s">
        <v>1046</v>
      </c>
      <c r="E162" s="44" t="s">
        <v>1078</v>
      </c>
      <c r="F162" s="45" t="str">
        <f t="shared" si="33"/>
        <v>岩国市黒磯町2丁目47-43</v>
      </c>
      <c r="G162" s="45" t="s">
        <v>1079</v>
      </c>
      <c r="H162" s="46">
        <v>28216</v>
      </c>
      <c r="I162" s="79">
        <v>50</v>
      </c>
      <c r="J162" s="48" t="s">
        <v>1080</v>
      </c>
      <c r="K162" s="49" t="s">
        <v>29</v>
      </c>
      <c r="L162" s="50">
        <v>1</v>
      </c>
      <c r="M162" s="51" t="s">
        <v>30</v>
      </c>
      <c r="N162" s="51" t="s">
        <v>1050</v>
      </c>
      <c r="O162" s="51" t="s">
        <v>1046</v>
      </c>
      <c r="P162" s="52" t="s">
        <v>1081</v>
      </c>
      <c r="Q162" s="52" t="s">
        <v>1082</v>
      </c>
      <c r="R162" s="53" t="str">
        <f t="shared" si="34"/>
        <v>（公立）</v>
      </c>
      <c r="S162" s="54" t="s">
        <v>34</v>
      </c>
      <c r="V162" s="55">
        <f t="shared" si="35"/>
        <v>1</v>
      </c>
      <c r="W162" s="56">
        <f t="shared" si="36"/>
        <v>0</v>
      </c>
      <c r="X162" s="57">
        <f t="shared" si="37"/>
        <v>50</v>
      </c>
      <c r="Y162" s="56">
        <f t="shared" si="38"/>
        <v>0</v>
      </c>
    </row>
    <row r="163" spans="1:25" s="39" customFormat="1" ht="39.75" customHeight="1">
      <c r="A163" s="58"/>
      <c r="B163" s="44" t="s">
        <v>1083</v>
      </c>
      <c r="C163" s="44" t="s">
        <v>1044</v>
      </c>
      <c r="D163" s="44" t="s">
        <v>1044</v>
      </c>
      <c r="E163" s="44" t="s">
        <v>1084</v>
      </c>
      <c r="F163" s="45" t="str">
        <f t="shared" si="33"/>
        <v>岩国市周東町下須通429-3</v>
      </c>
      <c r="G163" s="45" t="s">
        <v>1085</v>
      </c>
      <c r="H163" s="46">
        <v>28946</v>
      </c>
      <c r="I163" s="79">
        <v>20</v>
      </c>
      <c r="J163" s="48" t="s">
        <v>1086</v>
      </c>
      <c r="K163" s="49" t="s">
        <v>29</v>
      </c>
      <c r="L163" s="50">
        <v>1</v>
      </c>
      <c r="M163" s="51" t="s">
        <v>30</v>
      </c>
      <c r="N163" s="51">
        <v>35208</v>
      </c>
      <c r="O163" s="51" t="s">
        <v>1044</v>
      </c>
      <c r="P163" s="52" t="s">
        <v>1087</v>
      </c>
      <c r="Q163" s="52" t="s">
        <v>1088</v>
      </c>
      <c r="R163" s="53" t="str">
        <f t="shared" si="34"/>
        <v>（公立）</v>
      </c>
      <c r="S163" s="54" t="s">
        <v>34</v>
      </c>
      <c r="V163" s="55">
        <f t="shared" si="35"/>
        <v>1</v>
      </c>
      <c r="W163" s="56">
        <f t="shared" si="36"/>
        <v>0</v>
      </c>
      <c r="X163" s="57">
        <f t="shared" si="37"/>
        <v>20</v>
      </c>
      <c r="Y163" s="56">
        <f t="shared" si="38"/>
        <v>0</v>
      </c>
    </row>
    <row r="164" spans="1:25" s="39" customFormat="1" ht="39.75" customHeight="1">
      <c r="A164" s="58"/>
      <c r="B164" s="44" t="s">
        <v>1089</v>
      </c>
      <c r="C164" s="44" t="s">
        <v>1046</v>
      </c>
      <c r="D164" s="44" t="s">
        <v>1046</v>
      </c>
      <c r="E164" s="44" t="s">
        <v>1090</v>
      </c>
      <c r="F164" s="45" t="str">
        <f t="shared" si="33"/>
        <v>岩国市麻里布町7丁目1-5</v>
      </c>
      <c r="G164" s="45" t="s">
        <v>1091</v>
      </c>
      <c r="H164" s="46">
        <v>30042</v>
      </c>
      <c r="I164" s="79">
        <v>90</v>
      </c>
      <c r="J164" s="48" t="s">
        <v>1092</v>
      </c>
      <c r="K164" s="49" t="s">
        <v>29</v>
      </c>
      <c r="L164" s="50">
        <v>1</v>
      </c>
      <c r="M164" s="51" t="s">
        <v>30</v>
      </c>
      <c r="N164" s="51" t="s">
        <v>1050</v>
      </c>
      <c r="O164" s="51" t="s">
        <v>1046</v>
      </c>
      <c r="P164" s="52" t="s">
        <v>1093</v>
      </c>
      <c r="Q164" s="52" t="s">
        <v>1094</v>
      </c>
      <c r="R164" s="53" t="str">
        <f t="shared" si="34"/>
        <v>（公立）</v>
      </c>
      <c r="S164" s="54" t="s">
        <v>34</v>
      </c>
      <c r="V164" s="55">
        <f t="shared" si="35"/>
        <v>1</v>
      </c>
      <c r="W164" s="56">
        <f t="shared" si="36"/>
        <v>0</v>
      </c>
      <c r="X164" s="57">
        <f t="shared" si="37"/>
        <v>90</v>
      </c>
      <c r="Y164" s="56">
        <f t="shared" si="38"/>
        <v>0</v>
      </c>
    </row>
    <row r="165" spans="1:25" s="39" customFormat="1" ht="39.75" customHeight="1">
      <c r="A165" s="58"/>
      <c r="B165" s="44" t="s">
        <v>1095</v>
      </c>
      <c r="C165" s="44" t="s">
        <v>1096</v>
      </c>
      <c r="D165" s="44" t="s">
        <v>1097</v>
      </c>
      <c r="E165" s="44" t="s">
        <v>1098</v>
      </c>
      <c r="F165" s="45" t="str">
        <f t="shared" si="33"/>
        <v>岩国市楠町3丁目7-21</v>
      </c>
      <c r="G165" s="45" t="s">
        <v>1099</v>
      </c>
      <c r="H165" s="46">
        <v>17624</v>
      </c>
      <c r="I165" s="79">
        <v>70</v>
      </c>
      <c r="J165" s="48" t="s">
        <v>1100</v>
      </c>
      <c r="K165" s="49" t="s">
        <v>29</v>
      </c>
      <c r="L165" s="50">
        <v>2</v>
      </c>
      <c r="M165" s="51" t="s">
        <v>30</v>
      </c>
      <c r="N165" s="51" t="s">
        <v>1050</v>
      </c>
      <c r="O165" s="51" t="s">
        <v>1046</v>
      </c>
      <c r="P165" s="52" t="s">
        <v>1101</v>
      </c>
      <c r="Q165" s="52" t="s">
        <v>1102</v>
      </c>
      <c r="R165" s="53" t="str">
        <f t="shared" si="34"/>
        <v>（私立）</v>
      </c>
      <c r="S165" s="54" t="s">
        <v>91</v>
      </c>
      <c r="V165" s="55">
        <f t="shared" si="35"/>
        <v>0</v>
      </c>
      <c r="W165" s="56">
        <f t="shared" si="36"/>
        <v>1</v>
      </c>
      <c r="X165" s="57">
        <f t="shared" si="37"/>
        <v>0</v>
      </c>
      <c r="Y165" s="56">
        <f t="shared" si="38"/>
        <v>70</v>
      </c>
    </row>
    <row r="166" spans="1:25" s="39" customFormat="1" ht="42" customHeight="1">
      <c r="A166" s="58"/>
      <c r="B166" s="44" t="s">
        <v>1103</v>
      </c>
      <c r="C166" s="44" t="s">
        <v>1104</v>
      </c>
      <c r="D166" s="44" t="s">
        <v>1105</v>
      </c>
      <c r="E166" s="44" t="s">
        <v>1106</v>
      </c>
      <c r="F166" s="45" t="str">
        <f t="shared" si="33"/>
        <v>岩国市門前町2丁目28-15</v>
      </c>
      <c r="G166" s="45" t="s">
        <v>1107</v>
      </c>
      <c r="H166" s="46">
        <v>17624</v>
      </c>
      <c r="I166" s="79">
        <v>130</v>
      </c>
      <c r="J166" s="48" t="s">
        <v>1108</v>
      </c>
      <c r="K166" s="49" t="s">
        <v>29</v>
      </c>
      <c r="L166" s="50">
        <v>2</v>
      </c>
      <c r="M166" s="51" t="s">
        <v>30</v>
      </c>
      <c r="N166" s="51" t="s">
        <v>1050</v>
      </c>
      <c r="O166" s="51" t="s">
        <v>1046</v>
      </c>
      <c r="P166" s="52" t="s">
        <v>1109</v>
      </c>
      <c r="Q166" s="52" t="s">
        <v>1110</v>
      </c>
      <c r="R166" s="53" t="str">
        <f t="shared" si="34"/>
        <v>（私立）</v>
      </c>
      <c r="S166" s="54" t="s">
        <v>91</v>
      </c>
      <c r="V166" s="55">
        <f t="shared" si="35"/>
        <v>0</v>
      </c>
      <c r="W166" s="56">
        <f t="shared" si="36"/>
        <v>1</v>
      </c>
      <c r="X166" s="57">
        <f t="shared" si="37"/>
        <v>0</v>
      </c>
      <c r="Y166" s="56">
        <f t="shared" si="38"/>
        <v>130</v>
      </c>
    </row>
    <row r="167" spans="1:25" s="39" customFormat="1" ht="42" customHeight="1">
      <c r="A167" s="58"/>
      <c r="B167" s="44" t="s">
        <v>1111</v>
      </c>
      <c r="C167" s="44" t="s">
        <v>1112</v>
      </c>
      <c r="D167" s="44" t="s">
        <v>1113</v>
      </c>
      <c r="E167" s="44" t="s">
        <v>1114</v>
      </c>
      <c r="F167" s="45" t="str">
        <f t="shared" si="33"/>
        <v>岩国市玖珂町807</v>
      </c>
      <c r="G167" s="45" t="s">
        <v>1115</v>
      </c>
      <c r="H167" s="46">
        <v>17624</v>
      </c>
      <c r="I167" s="79">
        <v>120</v>
      </c>
      <c r="J167" s="48" t="s">
        <v>1116</v>
      </c>
      <c r="K167" s="49" t="s">
        <v>29</v>
      </c>
      <c r="L167" s="50">
        <v>2</v>
      </c>
      <c r="M167" s="51" t="s">
        <v>30</v>
      </c>
      <c r="N167" s="51">
        <v>35208</v>
      </c>
      <c r="O167" s="51" t="s">
        <v>1044</v>
      </c>
      <c r="P167" s="52" t="s">
        <v>1117</v>
      </c>
      <c r="Q167" s="52" t="s">
        <v>1118</v>
      </c>
      <c r="R167" s="53" t="str">
        <f t="shared" si="34"/>
        <v>（私立）</v>
      </c>
      <c r="S167" s="54" t="s">
        <v>91</v>
      </c>
      <c r="V167" s="55">
        <f t="shared" si="35"/>
        <v>0</v>
      </c>
      <c r="W167" s="56">
        <f t="shared" si="36"/>
        <v>1</v>
      </c>
      <c r="X167" s="57">
        <f t="shared" si="37"/>
        <v>0</v>
      </c>
      <c r="Y167" s="56">
        <f t="shared" si="38"/>
        <v>120</v>
      </c>
    </row>
    <row r="168" spans="1:25" s="39" customFormat="1" ht="42" customHeight="1">
      <c r="A168" s="58"/>
      <c r="B168" s="44" t="s">
        <v>1119</v>
      </c>
      <c r="C168" s="44" t="s">
        <v>1104</v>
      </c>
      <c r="D168" s="44" t="s">
        <v>1105</v>
      </c>
      <c r="E168" s="44" t="s">
        <v>1120</v>
      </c>
      <c r="F168" s="45" t="str">
        <f t="shared" si="33"/>
        <v>岩国市海土路町2丁目2-5</v>
      </c>
      <c r="G168" s="45" t="s">
        <v>1121</v>
      </c>
      <c r="H168" s="46">
        <v>17624</v>
      </c>
      <c r="I168" s="79">
        <v>100</v>
      </c>
      <c r="J168" s="48" t="s">
        <v>1122</v>
      </c>
      <c r="K168" s="49" t="s">
        <v>29</v>
      </c>
      <c r="L168" s="50">
        <v>2</v>
      </c>
      <c r="M168" s="51" t="s">
        <v>30</v>
      </c>
      <c r="N168" s="51" t="s">
        <v>1050</v>
      </c>
      <c r="O168" s="51" t="s">
        <v>1046</v>
      </c>
      <c r="P168" s="52" t="s">
        <v>1123</v>
      </c>
      <c r="Q168" s="52" t="s">
        <v>1124</v>
      </c>
      <c r="R168" s="53" t="str">
        <f t="shared" si="34"/>
        <v>（私立）</v>
      </c>
      <c r="S168" s="54" t="s">
        <v>91</v>
      </c>
      <c r="V168" s="55">
        <f t="shared" si="35"/>
        <v>0</v>
      </c>
      <c r="W168" s="56">
        <f t="shared" si="36"/>
        <v>1</v>
      </c>
      <c r="X168" s="57">
        <f t="shared" si="37"/>
        <v>0</v>
      </c>
      <c r="Y168" s="56">
        <f t="shared" si="38"/>
        <v>100</v>
      </c>
    </row>
    <row r="169" spans="1:25" s="39" customFormat="1" ht="42" customHeight="1">
      <c r="A169" s="58"/>
      <c r="B169" s="44" t="s">
        <v>1125</v>
      </c>
      <c r="C169" s="44" t="s">
        <v>1126</v>
      </c>
      <c r="D169" s="44" t="s">
        <v>1126</v>
      </c>
      <c r="E169" s="44" t="s">
        <v>1126</v>
      </c>
      <c r="F169" s="45" t="str">
        <f t="shared" si="33"/>
        <v>岩国市玖珂町5950-2</v>
      </c>
      <c r="G169" s="45" t="s">
        <v>1115</v>
      </c>
      <c r="H169" s="46">
        <v>18354</v>
      </c>
      <c r="I169" s="79">
        <v>60</v>
      </c>
      <c r="J169" s="48" t="s">
        <v>1127</v>
      </c>
      <c r="K169" s="49" t="s">
        <v>29</v>
      </c>
      <c r="L169" s="50">
        <v>2</v>
      </c>
      <c r="M169" s="51" t="s">
        <v>30</v>
      </c>
      <c r="N169" s="51">
        <v>35208</v>
      </c>
      <c r="O169" s="51" t="s">
        <v>1044</v>
      </c>
      <c r="P169" s="52" t="s">
        <v>1128</v>
      </c>
      <c r="Q169" s="52" t="s">
        <v>331</v>
      </c>
      <c r="R169" s="53" t="str">
        <f t="shared" si="34"/>
        <v>（私立）</v>
      </c>
      <c r="S169" s="54" t="s">
        <v>122</v>
      </c>
      <c r="V169" s="55">
        <f t="shared" si="35"/>
        <v>0</v>
      </c>
      <c r="W169" s="56">
        <f t="shared" si="36"/>
        <v>1</v>
      </c>
      <c r="X169" s="57">
        <f t="shared" si="37"/>
        <v>0</v>
      </c>
      <c r="Y169" s="56">
        <f t="shared" si="38"/>
        <v>60</v>
      </c>
    </row>
    <row r="170" spans="1:25" s="39" customFormat="1" ht="39.75" customHeight="1">
      <c r="A170" s="58"/>
      <c r="B170" s="44" t="s">
        <v>1129</v>
      </c>
      <c r="C170" s="44" t="s">
        <v>1130</v>
      </c>
      <c r="D170" s="44" t="s">
        <v>1131</v>
      </c>
      <c r="E170" s="44" t="s">
        <v>1132</v>
      </c>
      <c r="F170" s="45" t="str">
        <f t="shared" si="33"/>
        <v>岩国市由宇町南2丁目10-17</v>
      </c>
      <c r="G170" s="45" t="s">
        <v>1133</v>
      </c>
      <c r="H170" s="46">
        <v>18354</v>
      </c>
      <c r="I170" s="79">
        <v>60</v>
      </c>
      <c r="J170" s="48" t="s">
        <v>1134</v>
      </c>
      <c r="K170" s="49" t="s">
        <v>29</v>
      </c>
      <c r="L170" s="50">
        <v>2</v>
      </c>
      <c r="M170" s="51" t="s">
        <v>30</v>
      </c>
      <c r="N170" s="51">
        <v>35208</v>
      </c>
      <c r="O170" s="51" t="s">
        <v>1044</v>
      </c>
      <c r="P170" s="52" t="s">
        <v>1135</v>
      </c>
      <c r="Q170" s="52" t="s">
        <v>1136</v>
      </c>
      <c r="R170" s="53" t="str">
        <f t="shared" si="34"/>
        <v>（私立）</v>
      </c>
      <c r="S170" s="54" t="s">
        <v>91</v>
      </c>
      <c r="V170" s="55">
        <f t="shared" si="35"/>
        <v>0</v>
      </c>
      <c r="W170" s="56">
        <f t="shared" si="36"/>
        <v>1</v>
      </c>
      <c r="X170" s="57">
        <f t="shared" si="37"/>
        <v>0</v>
      </c>
      <c r="Y170" s="56">
        <f t="shared" si="38"/>
        <v>60</v>
      </c>
    </row>
    <row r="171" spans="1:25" s="39" customFormat="1" ht="42" customHeight="1">
      <c r="A171" s="58"/>
      <c r="B171" s="44" t="s">
        <v>1137</v>
      </c>
      <c r="C171" s="44" t="s">
        <v>1138</v>
      </c>
      <c r="D171" s="44" t="s">
        <v>1139</v>
      </c>
      <c r="E171" s="44" t="s">
        <v>1140</v>
      </c>
      <c r="F171" s="45" t="str">
        <f t="shared" si="33"/>
        <v>岩国市錦見2丁目11-30</v>
      </c>
      <c r="G171" s="45" t="s">
        <v>1141</v>
      </c>
      <c r="H171" s="46">
        <v>19694</v>
      </c>
      <c r="I171" s="79">
        <v>60</v>
      </c>
      <c r="J171" s="48" t="s">
        <v>1142</v>
      </c>
      <c r="K171" s="49" t="s">
        <v>29</v>
      </c>
      <c r="L171" s="50">
        <v>2</v>
      </c>
      <c r="M171" s="51" t="s">
        <v>30</v>
      </c>
      <c r="N171" s="51" t="s">
        <v>1050</v>
      </c>
      <c r="O171" s="51" t="s">
        <v>1046</v>
      </c>
      <c r="P171" s="52" t="s">
        <v>1143</v>
      </c>
      <c r="Q171" s="52" t="s">
        <v>1144</v>
      </c>
      <c r="R171" s="53" t="str">
        <f t="shared" si="34"/>
        <v>（私立）</v>
      </c>
      <c r="S171" s="54" t="s">
        <v>91</v>
      </c>
      <c r="V171" s="55">
        <f t="shared" si="35"/>
        <v>0</v>
      </c>
      <c r="W171" s="56">
        <f t="shared" si="36"/>
        <v>1</v>
      </c>
      <c r="X171" s="57">
        <f t="shared" si="37"/>
        <v>0</v>
      </c>
      <c r="Y171" s="56">
        <f t="shared" si="38"/>
        <v>60</v>
      </c>
    </row>
    <row r="172" spans="1:25" s="39" customFormat="1" ht="42" customHeight="1">
      <c r="A172" s="58"/>
      <c r="B172" s="44" t="s">
        <v>999</v>
      </c>
      <c r="C172" s="44" t="s">
        <v>1145</v>
      </c>
      <c r="D172" s="44" t="s">
        <v>1146</v>
      </c>
      <c r="E172" s="44" t="s">
        <v>1147</v>
      </c>
      <c r="F172" s="45" t="str">
        <f t="shared" si="33"/>
        <v>岩国市平田6丁目4-20</v>
      </c>
      <c r="G172" s="45" t="s">
        <v>1148</v>
      </c>
      <c r="H172" s="46">
        <v>19695</v>
      </c>
      <c r="I172" s="79">
        <v>90</v>
      </c>
      <c r="J172" s="48" t="s">
        <v>1149</v>
      </c>
      <c r="K172" s="49" t="s">
        <v>29</v>
      </c>
      <c r="L172" s="50">
        <v>2</v>
      </c>
      <c r="M172" s="51" t="s">
        <v>30</v>
      </c>
      <c r="N172" s="51" t="s">
        <v>1050</v>
      </c>
      <c r="O172" s="51" t="s">
        <v>1046</v>
      </c>
      <c r="P172" s="52" t="s">
        <v>1150</v>
      </c>
      <c r="Q172" s="52" t="s">
        <v>1004</v>
      </c>
      <c r="R172" s="53" t="str">
        <f t="shared" si="34"/>
        <v>（私立）</v>
      </c>
      <c r="S172" s="54" t="s">
        <v>91</v>
      </c>
      <c r="V172" s="55">
        <f t="shared" si="35"/>
        <v>0</v>
      </c>
      <c r="W172" s="56">
        <f t="shared" si="36"/>
        <v>1</v>
      </c>
      <c r="X172" s="57">
        <f t="shared" si="37"/>
        <v>0</v>
      </c>
      <c r="Y172" s="56">
        <f t="shared" si="38"/>
        <v>90</v>
      </c>
    </row>
    <row r="173" spans="1:25" s="39" customFormat="1" ht="42" customHeight="1">
      <c r="A173" s="58"/>
      <c r="B173" s="44" t="s">
        <v>1151</v>
      </c>
      <c r="C173" s="44" t="s">
        <v>1152</v>
      </c>
      <c r="D173" s="44" t="s">
        <v>1153</v>
      </c>
      <c r="E173" s="44" t="s">
        <v>1154</v>
      </c>
      <c r="F173" s="45" t="str">
        <f t="shared" si="33"/>
        <v>岩国市小瀬294-4</v>
      </c>
      <c r="G173" s="45" t="s">
        <v>1155</v>
      </c>
      <c r="H173" s="46">
        <v>23102</v>
      </c>
      <c r="I173" s="47">
        <v>30</v>
      </c>
      <c r="J173" s="48" t="s">
        <v>1156</v>
      </c>
      <c r="K173" s="49" t="s">
        <v>29</v>
      </c>
      <c r="L173" s="50">
        <v>2</v>
      </c>
      <c r="M173" s="51" t="s">
        <v>30</v>
      </c>
      <c r="N173" s="51" t="s">
        <v>1050</v>
      </c>
      <c r="O173" s="51" t="s">
        <v>1046</v>
      </c>
      <c r="P173" s="52" t="s">
        <v>1157</v>
      </c>
      <c r="Q173" s="52" t="s">
        <v>1158</v>
      </c>
      <c r="R173" s="53" t="str">
        <f t="shared" si="34"/>
        <v>（私立）</v>
      </c>
      <c r="S173" s="54" t="s">
        <v>91</v>
      </c>
      <c r="V173" s="55">
        <f t="shared" si="35"/>
        <v>0</v>
      </c>
      <c r="W173" s="56">
        <f t="shared" si="36"/>
        <v>1</v>
      </c>
      <c r="X173" s="57">
        <f t="shared" si="37"/>
        <v>0</v>
      </c>
      <c r="Y173" s="56">
        <f t="shared" si="38"/>
        <v>30</v>
      </c>
    </row>
    <row r="174" spans="1:25" s="39" customFormat="1" ht="42" customHeight="1">
      <c r="A174" s="66"/>
      <c r="B174" s="44" t="s">
        <v>1159</v>
      </c>
      <c r="C174" s="44" t="s">
        <v>1160</v>
      </c>
      <c r="D174" s="44" t="s">
        <v>1161</v>
      </c>
      <c r="E174" s="44" t="s">
        <v>1162</v>
      </c>
      <c r="F174" s="45" t="str">
        <f t="shared" si="33"/>
        <v>岩国市立石町3丁目3-24</v>
      </c>
      <c r="G174" s="45" t="s">
        <v>1163</v>
      </c>
      <c r="H174" s="46">
        <v>24016</v>
      </c>
      <c r="I174" s="79">
        <v>60</v>
      </c>
      <c r="J174" s="48" t="s">
        <v>1164</v>
      </c>
      <c r="K174" s="49" t="s">
        <v>29</v>
      </c>
      <c r="L174" s="50">
        <v>2</v>
      </c>
      <c r="M174" s="51" t="s">
        <v>30</v>
      </c>
      <c r="N174" s="51" t="s">
        <v>1050</v>
      </c>
      <c r="O174" s="51" t="s">
        <v>1046</v>
      </c>
      <c r="P174" s="52" t="s">
        <v>1165</v>
      </c>
      <c r="Q174" s="52" t="s">
        <v>1166</v>
      </c>
      <c r="R174" s="53" t="str">
        <f t="shared" si="34"/>
        <v>（私立）</v>
      </c>
      <c r="S174" s="54" t="s">
        <v>91</v>
      </c>
      <c r="V174" s="55">
        <f t="shared" si="35"/>
        <v>0</v>
      </c>
      <c r="W174" s="56">
        <f t="shared" si="36"/>
        <v>1</v>
      </c>
      <c r="X174" s="57">
        <f t="shared" si="37"/>
        <v>0</v>
      </c>
      <c r="Y174" s="56">
        <f t="shared" si="38"/>
        <v>60</v>
      </c>
    </row>
    <row r="175" spans="1:25" s="39" customFormat="1" ht="42" customHeight="1">
      <c r="A175" s="67"/>
      <c r="B175" s="44" t="s">
        <v>1167</v>
      </c>
      <c r="C175" s="44" t="s">
        <v>1168</v>
      </c>
      <c r="D175" s="44" t="s">
        <v>1169</v>
      </c>
      <c r="E175" s="44" t="s">
        <v>1170</v>
      </c>
      <c r="F175" s="45" t="str">
        <f t="shared" si="33"/>
        <v>岩国市錦町広瀬6570</v>
      </c>
      <c r="G175" s="45" t="s">
        <v>1171</v>
      </c>
      <c r="H175" s="46">
        <v>24646</v>
      </c>
      <c r="I175" s="47">
        <v>20</v>
      </c>
      <c r="J175" s="48" t="s">
        <v>1172</v>
      </c>
      <c r="K175" s="49" t="s">
        <v>29</v>
      </c>
      <c r="L175" s="50">
        <v>2</v>
      </c>
      <c r="M175" s="51" t="s">
        <v>30</v>
      </c>
      <c r="N175" s="51">
        <v>35208</v>
      </c>
      <c r="O175" s="51" t="s">
        <v>1044</v>
      </c>
      <c r="P175" s="52" t="s">
        <v>1173</v>
      </c>
      <c r="Q175" s="52" t="s">
        <v>1174</v>
      </c>
      <c r="R175" s="53" t="str">
        <f t="shared" si="34"/>
        <v>（私立）</v>
      </c>
      <c r="S175" s="54" t="s">
        <v>91</v>
      </c>
      <c r="V175" s="55">
        <f t="shared" si="35"/>
        <v>0</v>
      </c>
      <c r="W175" s="56">
        <f t="shared" si="36"/>
        <v>1</v>
      </c>
      <c r="X175" s="57">
        <f t="shared" si="37"/>
        <v>0</v>
      </c>
      <c r="Y175" s="56">
        <f t="shared" si="38"/>
        <v>20</v>
      </c>
    </row>
    <row r="176" spans="1:25" s="39" customFormat="1" ht="42" customHeight="1">
      <c r="A176" s="58"/>
      <c r="B176" s="44" t="s">
        <v>1175</v>
      </c>
      <c r="C176" s="44" t="s">
        <v>1176</v>
      </c>
      <c r="D176" s="44" t="s">
        <v>1177</v>
      </c>
      <c r="E176" s="44" t="s">
        <v>1178</v>
      </c>
      <c r="F176" s="45" t="str">
        <f t="shared" si="33"/>
        <v>岩国市今津町6丁目13-13</v>
      </c>
      <c r="G176" s="45" t="s">
        <v>1179</v>
      </c>
      <c r="H176" s="46">
        <v>25294</v>
      </c>
      <c r="I176" s="79">
        <v>90</v>
      </c>
      <c r="J176" s="48" t="s">
        <v>1180</v>
      </c>
      <c r="K176" s="49" t="s">
        <v>29</v>
      </c>
      <c r="L176" s="50">
        <v>2</v>
      </c>
      <c r="M176" s="51" t="s">
        <v>30</v>
      </c>
      <c r="N176" s="51" t="s">
        <v>1050</v>
      </c>
      <c r="O176" s="51" t="s">
        <v>1046</v>
      </c>
      <c r="P176" s="52" t="s">
        <v>1181</v>
      </c>
      <c r="Q176" s="52" t="s">
        <v>1182</v>
      </c>
      <c r="R176" s="53" t="str">
        <f t="shared" si="34"/>
        <v>（私立）</v>
      </c>
      <c r="S176" s="54" t="s">
        <v>91</v>
      </c>
      <c r="V176" s="55">
        <f t="shared" si="35"/>
        <v>0</v>
      </c>
      <c r="W176" s="56">
        <f t="shared" si="36"/>
        <v>1</v>
      </c>
      <c r="X176" s="57">
        <f t="shared" si="37"/>
        <v>0</v>
      </c>
      <c r="Y176" s="56">
        <f t="shared" si="38"/>
        <v>90</v>
      </c>
    </row>
    <row r="177" spans="1:25" s="39" customFormat="1" ht="42" customHeight="1">
      <c r="A177" s="58"/>
      <c r="B177" s="44" t="s">
        <v>1183</v>
      </c>
      <c r="C177" s="44" t="s">
        <v>1104</v>
      </c>
      <c r="D177" s="44" t="s">
        <v>1105</v>
      </c>
      <c r="E177" s="44" t="s">
        <v>1184</v>
      </c>
      <c r="F177" s="45" t="str">
        <f t="shared" si="33"/>
        <v>岩国市牛野谷町3丁目29-11</v>
      </c>
      <c r="G177" s="45" t="s">
        <v>1185</v>
      </c>
      <c r="H177" s="46">
        <v>28307</v>
      </c>
      <c r="I177" s="79">
        <v>70</v>
      </c>
      <c r="J177" s="48" t="s">
        <v>1186</v>
      </c>
      <c r="K177" s="49" t="s">
        <v>29</v>
      </c>
      <c r="L177" s="50">
        <v>2</v>
      </c>
      <c r="M177" s="51" t="s">
        <v>30</v>
      </c>
      <c r="N177" s="51" t="s">
        <v>1050</v>
      </c>
      <c r="O177" s="51" t="s">
        <v>1046</v>
      </c>
      <c r="P177" s="52" t="s">
        <v>1187</v>
      </c>
      <c r="Q177" s="52" t="s">
        <v>1188</v>
      </c>
      <c r="R177" s="53" t="str">
        <f t="shared" si="34"/>
        <v>（私立）</v>
      </c>
      <c r="S177" s="54" t="s">
        <v>91</v>
      </c>
      <c r="V177" s="55">
        <f t="shared" si="35"/>
        <v>0</v>
      </c>
      <c r="W177" s="56">
        <f t="shared" si="36"/>
        <v>1</v>
      </c>
      <c r="X177" s="57">
        <f t="shared" si="37"/>
        <v>0</v>
      </c>
      <c r="Y177" s="56">
        <f t="shared" si="38"/>
        <v>70</v>
      </c>
    </row>
    <row r="178" spans="1:25" s="39" customFormat="1" ht="42" customHeight="1">
      <c r="A178" s="58"/>
      <c r="B178" s="44" t="s">
        <v>1189</v>
      </c>
      <c r="C178" s="44" t="s">
        <v>1190</v>
      </c>
      <c r="D178" s="44" t="s">
        <v>1191</v>
      </c>
      <c r="E178" s="44" t="s">
        <v>1192</v>
      </c>
      <c r="F178" s="45" t="str">
        <f t="shared" si="33"/>
        <v>岩国市由宇町千鳥ケ丘3丁目1-7</v>
      </c>
      <c r="G178" s="45" t="s">
        <v>1193</v>
      </c>
      <c r="H178" s="46">
        <v>28581</v>
      </c>
      <c r="I178" s="79">
        <v>60</v>
      </c>
      <c r="J178" s="48" t="s">
        <v>1194</v>
      </c>
      <c r="K178" s="49" t="s">
        <v>29</v>
      </c>
      <c r="L178" s="50">
        <v>2</v>
      </c>
      <c r="M178" s="51" t="s">
        <v>30</v>
      </c>
      <c r="N178" s="51">
        <v>35208</v>
      </c>
      <c r="O178" s="51" t="s">
        <v>1044</v>
      </c>
      <c r="P178" s="52" t="s">
        <v>1195</v>
      </c>
      <c r="Q178" s="52" t="s">
        <v>1196</v>
      </c>
      <c r="R178" s="53" t="str">
        <f t="shared" si="34"/>
        <v>（私立）</v>
      </c>
      <c r="S178" s="54" t="s">
        <v>91</v>
      </c>
      <c r="V178" s="55">
        <f t="shared" si="35"/>
        <v>0</v>
      </c>
      <c r="W178" s="56">
        <f t="shared" si="36"/>
        <v>1</v>
      </c>
      <c r="X178" s="57">
        <f t="shared" si="37"/>
        <v>0</v>
      </c>
      <c r="Y178" s="56">
        <f t="shared" si="38"/>
        <v>60</v>
      </c>
    </row>
    <row r="179" spans="1:25" s="39" customFormat="1" ht="42" customHeight="1">
      <c r="A179" s="58"/>
      <c r="B179" s="44" t="s">
        <v>1197</v>
      </c>
      <c r="C179" s="44" t="s">
        <v>1198</v>
      </c>
      <c r="D179" s="44" t="s">
        <v>1199</v>
      </c>
      <c r="E179" s="44" t="s">
        <v>1200</v>
      </c>
      <c r="F179" s="45" t="str">
        <f t="shared" si="33"/>
        <v>岩国市旭町1丁目1-1</v>
      </c>
      <c r="G179" s="45" t="s">
        <v>1201</v>
      </c>
      <c r="H179" s="46">
        <v>29677</v>
      </c>
      <c r="I179" s="79">
        <v>70</v>
      </c>
      <c r="J179" s="48" t="s">
        <v>1202</v>
      </c>
      <c r="K179" s="49" t="s">
        <v>29</v>
      </c>
      <c r="L179" s="50">
        <v>2</v>
      </c>
      <c r="M179" s="51" t="s">
        <v>30</v>
      </c>
      <c r="N179" s="51" t="s">
        <v>1050</v>
      </c>
      <c r="O179" s="51" t="s">
        <v>1046</v>
      </c>
      <c r="P179" s="52" t="s">
        <v>1203</v>
      </c>
      <c r="Q179" s="52" t="s">
        <v>1204</v>
      </c>
      <c r="R179" s="53" t="str">
        <f t="shared" si="34"/>
        <v>（私立）</v>
      </c>
      <c r="S179" s="54" t="s">
        <v>91</v>
      </c>
      <c r="V179" s="55">
        <f t="shared" si="35"/>
        <v>0</v>
      </c>
      <c r="W179" s="56">
        <f t="shared" si="36"/>
        <v>1</v>
      </c>
      <c r="X179" s="57">
        <f t="shared" si="37"/>
        <v>0</v>
      </c>
      <c r="Y179" s="56">
        <f t="shared" si="38"/>
        <v>70</v>
      </c>
    </row>
    <row r="180" spans="1:25" s="39" customFormat="1" ht="42" customHeight="1">
      <c r="A180" s="58"/>
      <c r="B180" s="44" t="s">
        <v>1205</v>
      </c>
      <c r="C180" s="44" t="s">
        <v>1206</v>
      </c>
      <c r="D180" s="44" t="s">
        <v>1207</v>
      </c>
      <c r="E180" s="44" t="s">
        <v>1208</v>
      </c>
      <c r="F180" s="45" t="str">
        <f t="shared" si="33"/>
        <v>岩国市川西1丁目7-5</v>
      </c>
      <c r="G180" s="45" t="s">
        <v>1209</v>
      </c>
      <c r="H180" s="46">
        <v>40634</v>
      </c>
      <c r="I180" s="47">
        <v>50</v>
      </c>
      <c r="J180" s="48" t="s">
        <v>1210</v>
      </c>
      <c r="K180" s="49"/>
      <c r="L180" s="81">
        <v>2</v>
      </c>
      <c r="M180" s="82" t="s">
        <v>30</v>
      </c>
      <c r="N180" s="82">
        <v>35208</v>
      </c>
      <c r="O180" s="82" t="s">
        <v>1044</v>
      </c>
      <c r="P180" s="83" t="s">
        <v>1211</v>
      </c>
      <c r="Q180" s="83" t="s">
        <v>1212</v>
      </c>
      <c r="R180" s="53" t="str">
        <f t="shared" si="34"/>
        <v>（私立）</v>
      </c>
      <c r="S180" s="54" t="s">
        <v>91</v>
      </c>
      <c r="V180" s="55">
        <f t="shared" si="35"/>
        <v>0</v>
      </c>
      <c r="W180" s="56">
        <f t="shared" si="36"/>
        <v>1</v>
      </c>
      <c r="X180" s="57">
        <f t="shared" si="37"/>
        <v>0</v>
      </c>
      <c r="Y180" s="56">
        <f t="shared" si="38"/>
        <v>50</v>
      </c>
    </row>
    <row r="181" spans="1:25" s="39" customFormat="1" ht="50.1" customHeight="1">
      <c r="A181" s="58"/>
      <c r="B181" s="44" t="s">
        <v>1213</v>
      </c>
      <c r="C181" s="44" t="s">
        <v>1214</v>
      </c>
      <c r="D181" s="44" t="s">
        <v>1215</v>
      </c>
      <c r="E181" s="44" t="s">
        <v>1216</v>
      </c>
      <c r="F181" s="45" t="str">
        <f t="shared" si="33"/>
        <v>岩国市周東町下久原８３０－１</v>
      </c>
      <c r="G181" s="45" t="s">
        <v>1217</v>
      </c>
      <c r="H181" s="46" t="s">
        <v>1218</v>
      </c>
      <c r="I181" s="47">
        <v>110</v>
      </c>
      <c r="J181" s="48" t="s">
        <v>1219</v>
      </c>
      <c r="K181" s="49"/>
      <c r="L181" s="81">
        <v>2</v>
      </c>
      <c r="M181" s="89" t="s">
        <v>680</v>
      </c>
      <c r="N181" s="89" t="s">
        <v>1220</v>
      </c>
      <c r="O181" s="89" t="s">
        <v>1044</v>
      </c>
      <c r="P181" s="113" t="s">
        <v>1221</v>
      </c>
      <c r="Q181" s="113" t="s">
        <v>1222</v>
      </c>
      <c r="R181" s="53" t="str">
        <f t="shared" si="34"/>
        <v>（私立）</v>
      </c>
      <c r="S181" s="98" t="s">
        <v>139</v>
      </c>
      <c r="V181" s="55">
        <f t="shared" si="35"/>
        <v>0</v>
      </c>
      <c r="W181" s="56">
        <f t="shared" si="36"/>
        <v>1</v>
      </c>
      <c r="X181" s="57">
        <f t="shared" si="37"/>
        <v>0</v>
      </c>
      <c r="Y181" s="56">
        <f t="shared" si="38"/>
        <v>110</v>
      </c>
    </row>
    <row r="182" spans="1:25" s="39" customFormat="1" ht="49.5" customHeight="1">
      <c r="A182" s="88"/>
      <c r="B182" s="44" t="s">
        <v>1223</v>
      </c>
      <c r="C182" s="44" t="s">
        <v>1168</v>
      </c>
      <c r="D182" s="44" t="s">
        <v>1169</v>
      </c>
      <c r="E182" s="44" t="s">
        <v>1224</v>
      </c>
      <c r="F182" s="45" t="str">
        <f t="shared" si="33"/>
        <v>岩国市周東町下久原1265-1</v>
      </c>
      <c r="G182" s="45" t="s">
        <v>1217</v>
      </c>
      <c r="H182" s="46">
        <v>43191</v>
      </c>
      <c r="I182" s="47">
        <v>110</v>
      </c>
      <c r="J182" s="48" t="s">
        <v>1225</v>
      </c>
      <c r="K182" s="49"/>
      <c r="L182" s="50">
        <v>2</v>
      </c>
      <c r="M182" s="114" t="s">
        <v>30</v>
      </c>
      <c r="N182" s="115">
        <v>35208</v>
      </c>
      <c r="O182" s="116" t="s">
        <v>1044</v>
      </c>
      <c r="P182" s="117" t="s">
        <v>1226</v>
      </c>
      <c r="Q182" s="52" t="s">
        <v>1227</v>
      </c>
      <c r="R182" s="53" t="str">
        <f t="shared" si="34"/>
        <v>（私立）</v>
      </c>
      <c r="S182" s="54" t="s">
        <v>91</v>
      </c>
      <c r="V182" s="55">
        <f t="shared" si="35"/>
        <v>0</v>
      </c>
      <c r="W182" s="56">
        <f t="shared" si="36"/>
        <v>1</v>
      </c>
      <c r="X182" s="57">
        <f t="shared" si="37"/>
        <v>0</v>
      </c>
      <c r="Y182" s="56">
        <f t="shared" si="38"/>
        <v>110</v>
      </c>
    </row>
    <row r="183" spans="1:25" s="39" customFormat="1" ht="42" customHeight="1">
      <c r="A183" s="67" t="s">
        <v>1228</v>
      </c>
      <c r="B183" s="45"/>
      <c r="C183" s="68" t="str">
        <f>"〔施設"&amp;M300&amp;"（公立"&amp;H300&amp;"、"&amp;"私立"&amp;I300&amp;"）"&amp;"  定員"&amp;N300&amp;"（公立"&amp;J300&amp;"、私立"&amp;K300&amp;"）〕"</f>
        <v>〔施設10（公立3、私立7）  定員1100（公立230、私立870）〕</v>
      </c>
      <c r="D183" s="45"/>
      <c r="E183" s="45"/>
      <c r="F183" s="45"/>
      <c r="G183" s="45"/>
      <c r="H183" s="46"/>
      <c r="I183" s="47"/>
      <c r="J183" s="48"/>
      <c r="K183" s="49"/>
      <c r="L183" s="69"/>
      <c r="M183" s="70"/>
      <c r="N183" s="70"/>
      <c r="O183" s="70"/>
      <c r="P183" s="71"/>
      <c r="Q183" s="71"/>
      <c r="R183" s="72"/>
      <c r="S183" s="73"/>
      <c r="V183" s="55"/>
      <c r="W183" s="56"/>
      <c r="X183" s="57"/>
      <c r="Y183" s="56"/>
    </row>
    <row r="184" spans="1:25" s="39" customFormat="1" ht="34.5" customHeight="1">
      <c r="A184" s="43">
        <f>M300</f>
        <v>10</v>
      </c>
      <c r="B184" s="44" t="s">
        <v>1229</v>
      </c>
      <c r="C184" s="44" t="s">
        <v>1228</v>
      </c>
      <c r="D184" s="44" t="s">
        <v>1228</v>
      </c>
      <c r="E184" s="44" t="s">
        <v>1230</v>
      </c>
      <c r="F184" s="45" t="str">
        <f t="shared" ref="F184:F201" si="39">O184&amp;P184</f>
        <v>光市大字三輪1106</v>
      </c>
      <c r="G184" s="45" t="s">
        <v>1231</v>
      </c>
      <c r="H184" s="46">
        <v>23102</v>
      </c>
      <c r="I184" s="79">
        <v>90</v>
      </c>
      <c r="J184" s="48" t="s">
        <v>1232</v>
      </c>
      <c r="K184" s="49" t="s">
        <v>29</v>
      </c>
      <c r="L184" s="50">
        <v>1</v>
      </c>
      <c r="M184" s="51" t="s">
        <v>30</v>
      </c>
      <c r="N184" s="51">
        <v>35210</v>
      </c>
      <c r="O184" s="51" t="s">
        <v>1228</v>
      </c>
      <c r="P184" s="52" t="s">
        <v>1233</v>
      </c>
      <c r="Q184" s="52" t="s">
        <v>1234</v>
      </c>
      <c r="R184" s="53" t="str">
        <f t="shared" ref="R184:R193" si="40">IF(S184="","",IF(OR(S184="国",S184="県",S184="市町",S184="組合その他"),"（公立）","（私立）"))</f>
        <v>（公立）</v>
      </c>
      <c r="S184" s="54" t="s">
        <v>34</v>
      </c>
      <c r="V184" s="55">
        <f t="shared" ref="V184:V193" si="41">IF(R184="（公立）",1,0)</f>
        <v>1</v>
      </c>
      <c r="W184" s="56">
        <f t="shared" ref="W184:W193" si="42">IF(R184="（私立）",1,0)</f>
        <v>0</v>
      </c>
      <c r="X184" s="57">
        <f t="shared" ref="X184:X193" si="43">IF(R184="（公立）",I184,0)</f>
        <v>90</v>
      </c>
      <c r="Y184" s="56">
        <f t="shared" ref="Y184:Y193" si="44">IF(R184="（私立）",I184,0)</f>
        <v>0</v>
      </c>
    </row>
    <row r="185" spans="1:25" s="39" customFormat="1" ht="40.5" customHeight="1">
      <c r="A185" s="58"/>
      <c r="B185" s="44" t="s">
        <v>1235</v>
      </c>
      <c r="C185" s="44" t="s">
        <v>1236</v>
      </c>
      <c r="D185" s="44" t="s">
        <v>1236</v>
      </c>
      <c r="E185" s="44" t="s">
        <v>1237</v>
      </c>
      <c r="F185" s="45" t="str">
        <f t="shared" si="39"/>
        <v>光市浅江302番地1</v>
      </c>
      <c r="G185" s="45" t="s">
        <v>1238</v>
      </c>
      <c r="H185" s="46">
        <v>24929</v>
      </c>
      <c r="I185" s="79">
        <v>90</v>
      </c>
      <c r="J185" s="48" t="s">
        <v>1239</v>
      </c>
      <c r="K185" s="49" t="s">
        <v>29</v>
      </c>
      <c r="L185" s="50">
        <v>1</v>
      </c>
      <c r="M185" s="51" t="s">
        <v>30</v>
      </c>
      <c r="N185" s="51" t="s">
        <v>1240</v>
      </c>
      <c r="O185" s="51" t="s">
        <v>1236</v>
      </c>
      <c r="P185" s="52" t="s">
        <v>1241</v>
      </c>
      <c r="Q185" s="52" t="s">
        <v>1242</v>
      </c>
      <c r="R185" s="53" t="str">
        <f t="shared" si="40"/>
        <v>（公立）</v>
      </c>
      <c r="S185" s="54" t="s">
        <v>34</v>
      </c>
      <c r="V185" s="55">
        <f t="shared" si="41"/>
        <v>1</v>
      </c>
      <c r="W185" s="56">
        <f t="shared" si="42"/>
        <v>0</v>
      </c>
      <c r="X185" s="57">
        <f t="shared" si="43"/>
        <v>90</v>
      </c>
      <c r="Y185" s="56">
        <f t="shared" si="44"/>
        <v>0</v>
      </c>
    </row>
    <row r="186" spans="1:25" s="39" customFormat="1" ht="40.5" customHeight="1">
      <c r="A186" s="43"/>
      <c r="B186" s="44" t="s">
        <v>1243</v>
      </c>
      <c r="C186" s="44" t="s">
        <v>1236</v>
      </c>
      <c r="D186" s="44" t="s">
        <v>1236</v>
      </c>
      <c r="E186" s="44" t="s">
        <v>1244</v>
      </c>
      <c r="F186" s="45" t="str">
        <f t="shared" si="39"/>
        <v>光市大字浅江7丁目4-23</v>
      </c>
      <c r="G186" s="45" t="s">
        <v>1238</v>
      </c>
      <c r="H186" s="46">
        <v>25659</v>
      </c>
      <c r="I186" s="79">
        <v>50</v>
      </c>
      <c r="J186" s="48" t="s">
        <v>1245</v>
      </c>
      <c r="K186" s="49" t="s">
        <v>29</v>
      </c>
      <c r="L186" s="50">
        <v>1</v>
      </c>
      <c r="M186" s="51" t="s">
        <v>30</v>
      </c>
      <c r="N186" s="51" t="s">
        <v>1240</v>
      </c>
      <c r="O186" s="51" t="s">
        <v>1236</v>
      </c>
      <c r="P186" s="52" t="s">
        <v>1246</v>
      </c>
      <c r="Q186" s="52" t="s">
        <v>1247</v>
      </c>
      <c r="R186" s="53" t="str">
        <f t="shared" si="40"/>
        <v>（公立）</v>
      </c>
      <c r="S186" s="54" t="s">
        <v>34</v>
      </c>
      <c r="V186" s="55">
        <f t="shared" si="41"/>
        <v>1</v>
      </c>
      <c r="W186" s="56">
        <f t="shared" si="42"/>
        <v>0</v>
      </c>
      <c r="X186" s="57">
        <f t="shared" si="43"/>
        <v>50</v>
      </c>
      <c r="Y186" s="56">
        <f t="shared" si="44"/>
        <v>0</v>
      </c>
    </row>
    <row r="187" spans="1:25" s="39" customFormat="1" ht="40.5" customHeight="1">
      <c r="A187" s="43"/>
      <c r="B187" s="44" t="s">
        <v>1248</v>
      </c>
      <c r="C187" s="44" t="s">
        <v>1249</v>
      </c>
      <c r="D187" s="44" t="s">
        <v>1250</v>
      </c>
      <c r="E187" s="44" t="s">
        <v>1251</v>
      </c>
      <c r="F187" s="45" t="str">
        <f t="shared" si="39"/>
        <v>光市光井3丁目4-1</v>
      </c>
      <c r="G187" s="45" t="s">
        <v>1252</v>
      </c>
      <c r="H187" s="46">
        <v>17624</v>
      </c>
      <c r="I187" s="47">
        <v>110</v>
      </c>
      <c r="J187" s="48" t="s">
        <v>1253</v>
      </c>
      <c r="K187" s="49" t="s">
        <v>29</v>
      </c>
      <c r="L187" s="50">
        <v>2</v>
      </c>
      <c r="M187" s="51" t="s">
        <v>30</v>
      </c>
      <c r="N187" s="51" t="s">
        <v>1240</v>
      </c>
      <c r="O187" s="51" t="s">
        <v>1236</v>
      </c>
      <c r="P187" s="52" t="s">
        <v>1254</v>
      </c>
      <c r="Q187" s="52" t="s">
        <v>1255</v>
      </c>
      <c r="R187" s="53" t="str">
        <f t="shared" si="40"/>
        <v>（私立）</v>
      </c>
      <c r="S187" s="54" t="s">
        <v>91</v>
      </c>
      <c r="V187" s="55">
        <f t="shared" si="41"/>
        <v>0</v>
      </c>
      <c r="W187" s="56">
        <f t="shared" si="42"/>
        <v>1</v>
      </c>
      <c r="X187" s="57">
        <f t="shared" si="43"/>
        <v>0</v>
      </c>
      <c r="Y187" s="56">
        <f t="shared" si="44"/>
        <v>110</v>
      </c>
    </row>
    <row r="188" spans="1:25" s="39" customFormat="1" ht="40.5" customHeight="1">
      <c r="A188" s="43"/>
      <c r="B188" s="44" t="s">
        <v>1256</v>
      </c>
      <c r="C188" s="44" t="s">
        <v>1257</v>
      </c>
      <c r="D188" s="44" t="s">
        <v>1258</v>
      </c>
      <c r="E188" s="44" t="s">
        <v>1259</v>
      </c>
      <c r="F188" s="45" t="str">
        <f t="shared" si="39"/>
        <v>光市中央3丁目5-12</v>
      </c>
      <c r="G188" s="45" t="s">
        <v>1260</v>
      </c>
      <c r="H188" s="46">
        <v>17624</v>
      </c>
      <c r="I188" s="47">
        <v>60</v>
      </c>
      <c r="J188" s="48" t="s">
        <v>1261</v>
      </c>
      <c r="K188" s="49" t="s">
        <v>29</v>
      </c>
      <c r="L188" s="50">
        <v>2</v>
      </c>
      <c r="M188" s="51" t="s">
        <v>30</v>
      </c>
      <c r="N188" s="51" t="s">
        <v>1240</v>
      </c>
      <c r="O188" s="51" t="s">
        <v>1236</v>
      </c>
      <c r="P188" s="52" t="s">
        <v>1262</v>
      </c>
      <c r="Q188" s="52" t="s">
        <v>1263</v>
      </c>
      <c r="R188" s="53" t="str">
        <f t="shared" si="40"/>
        <v>（私立）</v>
      </c>
      <c r="S188" s="54" t="s">
        <v>91</v>
      </c>
      <c r="V188" s="55">
        <f t="shared" si="41"/>
        <v>0</v>
      </c>
      <c r="W188" s="56">
        <f t="shared" si="42"/>
        <v>1</v>
      </c>
      <c r="X188" s="57">
        <f t="shared" si="43"/>
        <v>0</v>
      </c>
      <c r="Y188" s="56">
        <f t="shared" si="44"/>
        <v>60</v>
      </c>
    </row>
    <row r="189" spans="1:25" s="39" customFormat="1" ht="42" customHeight="1">
      <c r="A189" s="58"/>
      <c r="B189" s="44" t="s">
        <v>140</v>
      </c>
      <c r="C189" s="44" t="s">
        <v>1264</v>
      </c>
      <c r="D189" s="44" t="s">
        <v>1265</v>
      </c>
      <c r="E189" s="44" t="s">
        <v>1266</v>
      </c>
      <c r="F189" s="45" t="str">
        <f t="shared" si="39"/>
        <v>光市木園1丁目11-2</v>
      </c>
      <c r="G189" s="45" t="s">
        <v>1267</v>
      </c>
      <c r="H189" s="46">
        <v>17624</v>
      </c>
      <c r="I189" s="79">
        <v>225</v>
      </c>
      <c r="J189" s="48" t="s">
        <v>1268</v>
      </c>
      <c r="K189" s="49" t="s">
        <v>29</v>
      </c>
      <c r="L189" s="50">
        <v>2</v>
      </c>
      <c r="M189" s="51" t="s">
        <v>30</v>
      </c>
      <c r="N189" s="51" t="s">
        <v>1240</v>
      </c>
      <c r="O189" s="51" t="s">
        <v>1236</v>
      </c>
      <c r="P189" s="52" t="s">
        <v>1269</v>
      </c>
      <c r="Q189" s="52" t="s">
        <v>147</v>
      </c>
      <c r="R189" s="53" t="str">
        <f t="shared" si="40"/>
        <v>（私立）</v>
      </c>
      <c r="S189" s="54" t="s">
        <v>91</v>
      </c>
      <c r="V189" s="55">
        <f t="shared" si="41"/>
        <v>0</v>
      </c>
      <c r="W189" s="56">
        <f t="shared" si="42"/>
        <v>1</v>
      </c>
      <c r="X189" s="57">
        <f t="shared" si="43"/>
        <v>0</v>
      </c>
      <c r="Y189" s="56">
        <f t="shared" si="44"/>
        <v>225</v>
      </c>
    </row>
    <row r="190" spans="1:25" s="39" customFormat="1" ht="42" customHeight="1">
      <c r="A190" s="58"/>
      <c r="B190" s="44" t="s">
        <v>1270</v>
      </c>
      <c r="C190" s="44" t="s">
        <v>1271</v>
      </c>
      <c r="D190" s="44" t="s">
        <v>1272</v>
      </c>
      <c r="E190" s="44" t="s">
        <v>1273</v>
      </c>
      <c r="F190" s="45" t="str">
        <f t="shared" si="39"/>
        <v>光市上島田3丁目6-1</v>
      </c>
      <c r="G190" s="45" t="s">
        <v>1274</v>
      </c>
      <c r="H190" s="46">
        <v>17624</v>
      </c>
      <c r="I190" s="79">
        <v>140</v>
      </c>
      <c r="J190" s="48" t="s">
        <v>1275</v>
      </c>
      <c r="K190" s="49" t="s">
        <v>29</v>
      </c>
      <c r="L190" s="50">
        <v>2</v>
      </c>
      <c r="M190" s="51" t="s">
        <v>30</v>
      </c>
      <c r="N190" s="51" t="s">
        <v>1240</v>
      </c>
      <c r="O190" s="51" t="s">
        <v>1236</v>
      </c>
      <c r="P190" s="52" t="s">
        <v>1276</v>
      </c>
      <c r="Q190" s="52" t="s">
        <v>1196</v>
      </c>
      <c r="R190" s="53" t="str">
        <f t="shared" si="40"/>
        <v>（私立）</v>
      </c>
      <c r="S190" s="54" t="s">
        <v>91</v>
      </c>
      <c r="V190" s="55">
        <f t="shared" si="41"/>
        <v>0</v>
      </c>
      <c r="W190" s="56">
        <f t="shared" si="42"/>
        <v>1</v>
      </c>
      <c r="X190" s="57">
        <f t="shared" si="43"/>
        <v>0</v>
      </c>
      <c r="Y190" s="56">
        <f t="shared" si="44"/>
        <v>140</v>
      </c>
    </row>
    <row r="191" spans="1:25" s="39" customFormat="1" ht="42" customHeight="1">
      <c r="A191" s="58"/>
      <c r="B191" s="44" t="s">
        <v>1277</v>
      </c>
      <c r="C191" s="44" t="s">
        <v>1278</v>
      </c>
      <c r="D191" s="44" t="s">
        <v>1279</v>
      </c>
      <c r="E191" s="44" t="s">
        <v>1278</v>
      </c>
      <c r="F191" s="45" t="str">
        <f t="shared" si="39"/>
        <v>光市室積5丁目13番27号</v>
      </c>
      <c r="G191" s="45" t="s">
        <v>1280</v>
      </c>
      <c r="H191" s="46">
        <v>17989</v>
      </c>
      <c r="I191" s="79">
        <v>45</v>
      </c>
      <c r="J191" s="48" t="s">
        <v>1281</v>
      </c>
      <c r="K191" s="49" t="s">
        <v>29</v>
      </c>
      <c r="L191" s="50">
        <v>2</v>
      </c>
      <c r="M191" s="51" t="s">
        <v>30</v>
      </c>
      <c r="N191" s="51" t="s">
        <v>1240</v>
      </c>
      <c r="O191" s="51" t="s">
        <v>1236</v>
      </c>
      <c r="P191" s="52" t="s">
        <v>1282</v>
      </c>
      <c r="Q191" s="52" t="s">
        <v>1283</v>
      </c>
      <c r="R191" s="53" t="str">
        <f t="shared" si="40"/>
        <v>（私立）</v>
      </c>
      <c r="S191" s="54" t="s">
        <v>122</v>
      </c>
      <c r="V191" s="55">
        <f t="shared" si="41"/>
        <v>0</v>
      </c>
      <c r="W191" s="56">
        <f t="shared" si="42"/>
        <v>1</v>
      </c>
      <c r="X191" s="57">
        <f t="shared" si="43"/>
        <v>0</v>
      </c>
      <c r="Y191" s="56">
        <f t="shared" si="44"/>
        <v>45</v>
      </c>
    </row>
    <row r="192" spans="1:25" s="39" customFormat="1" ht="42" customHeight="1">
      <c r="A192" s="58"/>
      <c r="B192" s="44" t="s">
        <v>1284</v>
      </c>
      <c r="C192" s="44" t="s">
        <v>1285</v>
      </c>
      <c r="D192" s="44" t="s">
        <v>1286</v>
      </c>
      <c r="E192" s="44" t="s">
        <v>1287</v>
      </c>
      <c r="F192" s="45" t="str">
        <f t="shared" si="39"/>
        <v>光市室積新開2丁目1-17</v>
      </c>
      <c r="G192" s="45" t="s">
        <v>1288</v>
      </c>
      <c r="H192" s="46">
        <v>19143</v>
      </c>
      <c r="I192" s="79">
        <v>90</v>
      </c>
      <c r="J192" s="48" t="s">
        <v>1289</v>
      </c>
      <c r="K192" s="49" t="s">
        <v>29</v>
      </c>
      <c r="L192" s="50">
        <v>2</v>
      </c>
      <c r="M192" s="51" t="s">
        <v>30</v>
      </c>
      <c r="N192" s="51" t="s">
        <v>1240</v>
      </c>
      <c r="O192" s="51" t="s">
        <v>1236</v>
      </c>
      <c r="P192" s="52" t="s">
        <v>1290</v>
      </c>
      <c r="Q192" s="52" t="s">
        <v>1291</v>
      </c>
      <c r="R192" s="53" t="str">
        <f t="shared" si="40"/>
        <v>（私立）</v>
      </c>
      <c r="S192" s="54" t="s">
        <v>91</v>
      </c>
      <c r="V192" s="55">
        <f t="shared" si="41"/>
        <v>0</v>
      </c>
      <c r="W192" s="56">
        <f t="shared" si="42"/>
        <v>1</v>
      </c>
      <c r="X192" s="57">
        <f t="shared" si="43"/>
        <v>0</v>
      </c>
      <c r="Y192" s="56">
        <f t="shared" si="44"/>
        <v>90</v>
      </c>
    </row>
    <row r="193" spans="1:25" s="39" customFormat="1" ht="39.75" customHeight="1">
      <c r="A193" s="58"/>
      <c r="B193" s="44" t="s">
        <v>1292</v>
      </c>
      <c r="C193" s="44" t="s">
        <v>1293</v>
      </c>
      <c r="D193" s="44" t="s">
        <v>1294</v>
      </c>
      <c r="E193" s="44" t="s">
        <v>1295</v>
      </c>
      <c r="F193" s="45" t="str">
        <f t="shared" si="39"/>
        <v>光市虹ケ丘4丁目22-1</v>
      </c>
      <c r="G193" s="45" t="s">
        <v>1296</v>
      </c>
      <c r="H193" s="46">
        <v>25659</v>
      </c>
      <c r="I193" s="79">
        <v>200</v>
      </c>
      <c r="J193" s="48" t="s">
        <v>1297</v>
      </c>
      <c r="K193" s="49" t="s">
        <v>29</v>
      </c>
      <c r="L193" s="50">
        <v>2</v>
      </c>
      <c r="M193" s="51" t="s">
        <v>30</v>
      </c>
      <c r="N193" s="51" t="s">
        <v>1240</v>
      </c>
      <c r="O193" s="51" t="s">
        <v>1236</v>
      </c>
      <c r="P193" s="52" t="s">
        <v>1298</v>
      </c>
      <c r="Q193" s="52" t="s">
        <v>1299</v>
      </c>
      <c r="R193" s="53" t="str">
        <f t="shared" si="40"/>
        <v>（私立）</v>
      </c>
      <c r="S193" s="54" t="s">
        <v>91</v>
      </c>
      <c r="V193" s="55">
        <f t="shared" si="41"/>
        <v>0</v>
      </c>
      <c r="W193" s="56">
        <f t="shared" si="42"/>
        <v>1</v>
      </c>
      <c r="X193" s="57">
        <f t="shared" si="43"/>
        <v>0</v>
      </c>
      <c r="Y193" s="56">
        <f t="shared" si="44"/>
        <v>200</v>
      </c>
    </row>
    <row r="194" spans="1:25" s="39" customFormat="1" ht="42" customHeight="1">
      <c r="A194" s="58"/>
      <c r="B194" s="44"/>
      <c r="C194" s="68" t="str">
        <f>"〔施設"&amp;M301&amp;"（公立"&amp;H301&amp;"、"&amp;"私立"&amp;I301&amp;"）"&amp;"  定員"&amp;N301&amp;"（公立"&amp;J301&amp;"、私立"&amp;K301&amp;"）〕"</f>
        <v>〔施設7（公立6、私立1）  定員655（公立565、私立90）〕</v>
      </c>
      <c r="D194" s="44"/>
      <c r="E194" s="44"/>
      <c r="F194" s="45"/>
      <c r="G194" s="45"/>
      <c r="H194" s="46"/>
      <c r="I194" s="47"/>
      <c r="J194" s="48"/>
      <c r="K194" s="49"/>
      <c r="L194" s="69"/>
      <c r="M194" s="70"/>
      <c r="N194" s="70"/>
      <c r="O194" s="70"/>
      <c r="P194" s="71"/>
      <c r="Q194" s="71"/>
      <c r="R194" s="72"/>
      <c r="S194" s="73"/>
      <c r="V194" s="55"/>
      <c r="W194" s="56"/>
      <c r="X194" s="57"/>
      <c r="Y194" s="56"/>
    </row>
    <row r="195" spans="1:25" s="39" customFormat="1" ht="42" customHeight="1">
      <c r="A195" s="67" t="s">
        <v>1300</v>
      </c>
      <c r="B195" s="44" t="s">
        <v>1301</v>
      </c>
      <c r="C195" s="44" t="s">
        <v>1300</v>
      </c>
      <c r="D195" s="44" t="s">
        <v>1300</v>
      </c>
      <c r="E195" s="44" t="s">
        <v>1302</v>
      </c>
      <c r="F195" s="45" t="str">
        <f t="shared" si="39"/>
        <v>長門市日置上5926</v>
      </c>
      <c r="G195" s="45" t="s">
        <v>1303</v>
      </c>
      <c r="H195" s="46">
        <v>19085</v>
      </c>
      <c r="I195" s="79">
        <v>70</v>
      </c>
      <c r="J195" s="48" t="s">
        <v>1304</v>
      </c>
      <c r="K195" s="49" t="s">
        <v>29</v>
      </c>
      <c r="L195" s="50">
        <v>1</v>
      </c>
      <c r="M195" s="51" t="s">
        <v>30</v>
      </c>
      <c r="N195" s="51" t="s">
        <v>1305</v>
      </c>
      <c r="O195" s="51" t="s">
        <v>1306</v>
      </c>
      <c r="P195" s="52" t="s">
        <v>1307</v>
      </c>
      <c r="Q195" s="52" t="s">
        <v>1308</v>
      </c>
      <c r="R195" s="53" t="str">
        <f t="shared" ref="R195:R201" si="45">IF(S195="","",IF(OR(S195="国",S195="県",S195="市町",S195="組合その他"),"（公立）","（私立）"))</f>
        <v>（公立）</v>
      </c>
      <c r="S195" s="54" t="s">
        <v>34</v>
      </c>
      <c r="V195" s="55">
        <f t="shared" ref="V195:V201" si="46">IF(R195="（公立）",1,0)</f>
        <v>1</v>
      </c>
      <c r="W195" s="56">
        <f t="shared" ref="W195:W201" si="47">IF(R195="（私立）",1,0)</f>
        <v>0</v>
      </c>
      <c r="X195" s="57">
        <f t="shared" ref="X195:X201" si="48">IF(R195="（公立）",I195,0)</f>
        <v>70</v>
      </c>
      <c r="Y195" s="56">
        <f t="shared" ref="Y195:Y201" si="49">IF(R195="（私立）",I195,0)</f>
        <v>0</v>
      </c>
    </row>
    <row r="196" spans="1:25" s="39" customFormat="1" ht="34.5" customHeight="1">
      <c r="A196" s="43">
        <f>M301</f>
        <v>7</v>
      </c>
      <c r="B196" s="44" t="s">
        <v>1309</v>
      </c>
      <c r="C196" s="44" t="s">
        <v>1300</v>
      </c>
      <c r="D196" s="44" t="s">
        <v>1300</v>
      </c>
      <c r="E196" s="44" t="s">
        <v>1310</v>
      </c>
      <c r="F196" s="45" t="str">
        <f t="shared" si="39"/>
        <v>長門市油谷新別名10801</v>
      </c>
      <c r="G196" s="45" t="s">
        <v>1311</v>
      </c>
      <c r="H196" s="46">
        <v>19104</v>
      </c>
      <c r="I196" s="79">
        <v>90</v>
      </c>
      <c r="J196" s="48" t="s">
        <v>1312</v>
      </c>
      <c r="K196" s="49" t="s">
        <v>29</v>
      </c>
      <c r="L196" s="50">
        <v>1</v>
      </c>
      <c r="M196" s="51" t="s">
        <v>30</v>
      </c>
      <c r="N196" s="51" t="s">
        <v>1305</v>
      </c>
      <c r="O196" s="51" t="s">
        <v>1306</v>
      </c>
      <c r="P196" s="52" t="s">
        <v>1313</v>
      </c>
      <c r="Q196" s="52" t="s">
        <v>1314</v>
      </c>
      <c r="R196" s="53" t="str">
        <f t="shared" si="45"/>
        <v>（公立）</v>
      </c>
      <c r="S196" s="54" t="s">
        <v>34</v>
      </c>
      <c r="V196" s="55">
        <f t="shared" si="46"/>
        <v>1</v>
      </c>
      <c r="W196" s="56">
        <f t="shared" si="47"/>
        <v>0</v>
      </c>
      <c r="X196" s="57">
        <f t="shared" si="48"/>
        <v>90</v>
      </c>
      <c r="Y196" s="56">
        <f t="shared" si="49"/>
        <v>0</v>
      </c>
    </row>
    <row r="197" spans="1:25" s="39" customFormat="1" ht="39.75" customHeight="1">
      <c r="A197" s="58"/>
      <c r="B197" s="44" t="s">
        <v>1315</v>
      </c>
      <c r="C197" s="44" t="s">
        <v>1300</v>
      </c>
      <c r="D197" s="44" t="s">
        <v>1300</v>
      </c>
      <c r="E197" s="44" t="s">
        <v>1316</v>
      </c>
      <c r="F197" s="45" t="str">
        <f t="shared" si="39"/>
        <v>長門市日置上2388-26</v>
      </c>
      <c r="G197" s="45" t="s">
        <v>1303</v>
      </c>
      <c r="H197" s="46">
        <v>21276</v>
      </c>
      <c r="I197" s="79">
        <v>45</v>
      </c>
      <c r="J197" s="48" t="s">
        <v>1317</v>
      </c>
      <c r="K197" s="49" t="s">
        <v>29</v>
      </c>
      <c r="L197" s="50">
        <v>1</v>
      </c>
      <c r="M197" s="51" t="s">
        <v>30</v>
      </c>
      <c r="N197" s="51" t="s">
        <v>1305</v>
      </c>
      <c r="O197" s="51" t="s">
        <v>1306</v>
      </c>
      <c r="P197" s="52" t="s">
        <v>1318</v>
      </c>
      <c r="Q197" s="52" t="s">
        <v>1319</v>
      </c>
      <c r="R197" s="53" t="str">
        <f t="shared" si="45"/>
        <v>（公立）</v>
      </c>
      <c r="S197" s="54" t="s">
        <v>34</v>
      </c>
      <c r="V197" s="55">
        <f t="shared" si="46"/>
        <v>1</v>
      </c>
      <c r="W197" s="56">
        <f t="shared" si="47"/>
        <v>0</v>
      </c>
      <c r="X197" s="57">
        <f t="shared" si="48"/>
        <v>45</v>
      </c>
      <c r="Y197" s="56">
        <f t="shared" si="49"/>
        <v>0</v>
      </c>
    </row>
    <row r="198" spans="1:25" s="39" customFormat="1" ht="39.75" customHeight="1">
      <c r="A198" s="58"/>
      <c r="B198" s="44" t="s">
        <v>1320</v>
      </c>
      <c r="C198" s="44" t="s">
        <v>1300</v>
      </c>
      <c r="D198" s="44" t="s">
        <v>1300</v>
      </c>
      <c r="E198" s="44" t="s">
        <v>1321</v>
      </c>
      <c r="F198" s="45" t="str">
        <f t="shared" si="39"/>
        <v>長門市油谷向津具上1136-26</v>
      </c>
      <c r="G198" s="45" t="s">
        <v>1322</v>
      </c>
      <c r="H198" s="46">
        <v>21290</v>
      </c>
      <c r="I198" s="79">
        <v>30</v>
      </c>
      <c r="J198" s="48" t="s">
        <v>1323</v>
      </c>
      <c r="K198" s="49" t="s">
        <v>29</v>
      </c>
      <c r="L198" s="50">
        <v>1</v>
      </c>
      <c r="M198" s="51" t="s">
        <v>30</v>
      </c>
      <c r="N198" s="51" t="s">
        <v>1305</v>
      </c>
      <c r="O198" s="51" t="s">
        <v>1306</v>
      </c>
      <c r="P198" s="52" t="s">
        <v>1324</v>
      </c>
      <c r="Q198" s="52" t="s">
        <v>1325</v>
      </c>
      <c r="R198" s="53" t="str">
        <f t="shared" si="45"/>
        <v>（公立）</v>
      </c>
      <c r="S198" s="54" t="s">
        <v>34</v>
      </c>
      <c r="V198" s="55">
        <f t="shared" si="46"/>
        <v>1</v>
      </c>
      <c r="W198" s="56">
        <f t="shared" si="47"/>
        <v>0</v>
      </c>
      <c r="X198" s="57">
        <f t="shared" si="48"/>
        <v>30</v>
      </c>
      <c r="Y198" s="56">
        <f t="shared" si="49"/>
        <v>0</v>
      </c>
    </row>
    <row r="199" spans="1:25" s="39" customFormat="1" ht="39.75" customHeight="1">
      <c r="A199" s="66"/>
      <c r="B199" s="44" t="s">
        <v>1326</v>
      </c>
      <c r="C199" s="44" t="s">
        <v>1300</v>
      </c>
      <c r="D199" s="44" t="s">
        <v>1300</v>
      </c>
      <c r="E199" s="44" t="s">
        <v>1327</v>
      </c>
      <c r="F199" s="45" t="str">
        <f t="shared" si="39"/>
        <v>長門市三隅下473</v>
      </c>
      <c r="G199" s="45" t="s">
        <v>1328</v>
      </c>
      <c r="H199" s="46">
        <v>38443</v>
      </c>
      <c r="I199" s="47">
        <v>150</v>
      </c>
      <c r="J199" s="48" t="s">
        <v>1329</v>
      </c>
      <c r="K199" s="49"/>
      <c r="L199" s="50">
        <v>1</v>
      </c>
      <c r="M199" s="51" t="s">
        <v>30</v>
      </c>
      <c r="N199" s="51" t="s">
        <v>1305</v>
      </c>
      <c r="O199" s="51" t="s">
        <v>1300</v>
      </c>
      <c r="P199" s="52" t="s">
        <v>1330</v>
      </c>
      <c r="Q199" s="52" t="s">
        <v>1331</v>
      </c>
      <c r="R199" s="53" t="str">
        <f t="shared" si="45"/>
        <v>（公立）</v>
      </c>
      <c r="S199" s="54" t="s">
        <v>34</v>
      </c>
      <c r="V199" s="55">
        <f t="shared" si="46"/>
        <v>1</v>
      </c>
      <c r="W199" s="56">
        <f t="shared" si="47"/>
        <v>0</v>
      </c>
      <c r="X199" s="57">
        <f t="shared" si="48"/>
        <v>150</v>
      </c>
      <c r="Y199" s="56">
        <f t="shared" si="49"/>
        <v>0</v>
      </c>
    </row>
    <row r="200" spans="1:25" s="39" customFormat="1" ht="39.75" customHeight="1">
      <c r="A200" s="67"/>
      <c r="B200" s="44" t="s">
        <v>1332</v>
      </c>
      <c r="C200" s="44" t="s">
        <v>1300</v>
      </c>
      <c r="D200" s="44" t="s">
        <v>1300</v>
      </c>
      <c r="E200" s="44" t="s">
        <v>1333</v>
      </c>
      <c r="F200" s="45" t="str">
        <f t="shared" si="39"/>
        <v>長門市西深川3766</v>
      </c>
      <c r="G200" s="45" t="s">
        <v>1334</v>
      </c>
      <c r="H200" s="46">
        <v>39173</v>
      </c>
      <c r="I200" s="79">
        <v>180</v>
      </c>
      <c r="J200" s="48" t="s">
        <v>1335</v>
      </c>
      <c r="K200" s="49"/>
      <c r="L200" s="50">
        <v>1</v>
      </c>
      <c r="M200" s="51" t="s">
        <v>30</v>
      </c>
      <c r="N200" s="51" t="s">
        <v>1305</v>
      </c>
      <c r="O200" s="51" t="s">
        <v>1306</v>
      </c>
      <c r="P200" s="52" t="s">
        <v>1336</v>
      </c>
      <c r="Q200" s="52" t="s">
        <v>1337</v>
      </c>
      <c r="R200" s="53" t="str">
        <f t="shared" si="45"/>
        <v>（公立）</v>
      </c>
      <c r="S200" s="54" t="s">
        <v>34</v>
      </c>
      <c r="V200" s="55">
        <f t="shared" si="46"/>
        <v>1</v>
      </c>
      <c r="W200" s="56">
        <f t="shared" si="47"/>
        <v>0</v>
      </c>
      <c r="X200" s="57">
        <f t="shared" si="48"/>
        <v>180</v>
      </c>
      <c r="Y200" s="56">
        <f t="shared" si="49"/>
        <v>0</v>
      </c>
    </row>
    <row r="201" spans="1:25" s="39" customFormat="1" ht="39.75" customHeight="1">
      <c r="A201" s="58"/>
      <c r="B201" s="44" t="s">
        <v>1338</v>
      </c>
      <c r="C201" s="44" t="s">
        <v>1339</v>
      </c>
      <c r="D201" s="44" t="s">
        <v>1340</v>
      </c>
      <c r="E201" s="44" t="s">
        <v>1341</v>
      </c>
      <c r="F201" s="45" t="str">
        <f t="shared" si="39"/>
        <v>長門市仙崎1263-1</v>
      </c>
      <c r="G201" s="45" t="s">
        <v>1342</v>
      </c>
      <c r="H201" s="46">
        <v>17624</v>
      </c>
      <c r="I201" s="47">
        <v>90</v>
      </c>
      <c r="J201" s="48" t="s">
        <v>1343</v>
      </c>
      <c r="K201" s="49" t="s">
        <v>29</v>
      </c>
      <c r="L201" s="50">
        <v>2</v>
      </c>
      <c r="M201" s="51" t="s">
        <v>30</v>
      </c>
      <c r="N201" s="51" t="s">
        <v>1305</v>
      </c>
      <c r="O201" s="51" t="s">
        <v>1306</v>
      </c>
      <c r="P201" s="52" t="s">
        <v>1344</v>
      </c>
      <c r="Q201" s="52" t="s">
        <v>1345</v>
      </c>
      <c r="R201" s="53" t="str">
        <f t="shared" si="45"/>
        <v>（私立）</v>
      </c>
      <c r="S201" s="54" t="s">
        <v>91</v>
      </c>
      <c r="V201" s="55">
        <f t="shared" si="46"/>
        <v>0</v>
      </c>
      <c r="W201" s="56">
        <f t="shared" si="47"/>
        <v>1</v>
      </c>
      <c r="X201" s="57">
        <f t="shared" si="48"/>
        <v>0</v>
      </c>
      <c r="Y201" s="56">
        <f t="shared" si="49"/>
        <v>90</v>
      </c>
    </row>
    <row r="202" spans="1:25" s="39" customFormat="1" ht="39.75" customHeight="1">
      <c r="A202" s="58"/>
      <c r="B202" s="45"/>
      <c r="C202" s="68" t="str">
        <f>"〔施設"&amp;M302&amp;"（公立"&amp;H302&amp;"、"&amp;"私立"&amp;I302&amp;"）"&amp;"  定員"&amp;N302&amp;"（公立"&amp;J302&amp;"、私立"&amp;K302&amp;"）〕"</f>
        <v>〔施設11（公立2、私立9）  定員790（公立120、私立670）〕</v>
      </c>
      <c r="D202" s="45"/>
      <c r="E202" s="45"/>
      <c r="F202" s="45"/>
      <c r="G202" s="45"/>
      <c r="H202" s="46"/>
      <c r="I202" s="47"/>
      <c r="J202" s="48"/>
      <c r="K202" s="49"/>
      <c r="L202" s="69"/>
      <c r="M202" s="70"/>
      <c r="N202" s="70"/>
      <c r="O202" s="70"/>
      <c r="P202" s="71"/>
      <c r="Q202" s="71"/>
      <c r="R202" s="72"/>
      <c r="S202" s="73"/>
      <c r="V202" s="55"/>
      <c r="W202" s="56"/>
      <c r="X202" s="57"/>
      <c r="Y202" s="56"/>
    </row>
    <row r="203" spans="1:25" s="39" customFormat="1" ht="42" customHeight="1">
      <c r="A203" s="67" t="s">
        <v>1346</v>
      </c>
      <c r="B203" s="44" t="s">
        <v>1347</v>
      </c>
      <c r="C203" s="44" t="s">
        <v>1348</v>
      </c>
      <c r="D203" s="44" t="s">
        <v>1348</v>
      </c>
      <c r="E203" s="44" t="s">
        <v>1349</v>
      </c>
      <c r="F203" s="45" t="str">
        <f t="shared" ref="F203:F213" si="50">O203&amp;P203</f>
        <v>柳井市伊保庄2530-3</v>
      </c>
      <c r="G203" s="45" t="s">
        <v>1350</v>
      </c>
      <c r="H203" s="46">
        <v>20210</v>
      </c>
      <c r="I203" s="79">
        <v>60</v>
      </c>
      <c r="J203" s="48" t="s">
        <v>1351</v>
      </c>
      <c r="K203" s="49" t="s">
        <v>29</v>
      </c>
      <c r="L203" s="50">
        <v>1</v>
      </c>
      <c r="M203" s="51" t="s">
        <v>30</v>
      </c>
      <c r="N203" s="51" t="s">
        <v>1352</v>
      </c>
      <c r="O203" s="51" t="s">
        <v>1348</v>
      </c>
      <c r="P203" s="52" t="s">
        <v>1353</v>
      </c>
      <c r="Q203" s="52" t="s">
        <v>1354</v>
      </c>
      <c r="R203" s="53" t="str">
        <f t="shared" ref="R203:R213" si="51">IF(S203="","",IF(OR(S203="国",S203="県",S203="市町",S203="組合その他"),"（公立）","（私立）"))</f>
        <v>（公立）</v>
      </c>
      <c r="S203" s="54" t="s">
        <v>34</v>
      </c>
      <c r="V203" s="55">
        <f t="shared" ref="V203:V213" si="52">IF(R203="（公立）",1,0)</f>
        <v>1</v>
      </c>
      <c r="W203" s="56">
        <f t="shared" ref="W203:W213" si="53">IF(R203="（私立）",1,0)</f>
        <v>0</v>
      </c>
      <c r="X203" s="57">
        <f t="shared" ref="X203:X213" si="54">IF(R203="（公立）",I203,0)</f>
        <v>60</v>
      </c>
      <c r="Y203" s="56">
        <f t="shared" ref="Y203:Y213" si="55">IF(R203="（私立）",I203,0)</f>
        <v>0</v>
      </c>
    </row>
    <row r="204" spans="1:25" s="39" customFormat="1" ht="34.5" customHeight="1">
      <c r="A204" s="43">
        <f>M302</f>
        <v>11</v>
      </c>
      <c r="B204" s="44" t="s">
        <v>1355</v>
      </c>
      <c r="C204" s="44" t="s">
        <v>1346</v>
      </c>
      <c r="D204" s="44" t="s">
        <v>1346</v>
      </c>
      <c r="E204" s="44" t="s">
        <v>1356</v>
      </c>
      <c r="F204" s="45" t="str">
        <f t="shared" si="50"/>
        <v>柳井市神代2966-25</v>
      </c>
      <c r="G204" s="45" t="s">
        <v>1357</v>
      </c>
      <c r="H204" s="46">
        <v>23833</v>
      </c>
      <c r="I204" s="79">
        <v>60</v>
      </c>
      <c r="J204" s="48" t="s">
        <v>1358</v>
      </c>
      <c r="K204" s="49" t="s">
        <v>29</v>
      </c>
      <c r="L204" s="50">
        <v>1</v>
      </c>
      <c r="M204" s="51" t="s">
        <v>30</v>
      </c>
      <c r="N204" s="51" t="s">
        <v>1352</v>
      </c>
      <c r="O204" s="51" t="s">
        <v>1348</v>
      </c>
      <c r="P204" s="52" t="s">
        <v>1359</v>
      </c>
      <c r="Q204" s="52" t="s">
        <v>1360</v>
      </c>
      <c r="R204" s="53" t="str">
        <f t="shared" si="51"/>
        <v>（公立）</v>
      </c>
      <c r="S204" s="54" t="s">
        <v>34</v>
      </c>
      <c r="V204" s="55">
        <f t="shared" si="52"/>
        <v>1</v>
      </c>
      <c r="W204" s="56">
        <f t="shared" si="53"/>
        <v>0</v>
      </c>
      <c r="X204" s="57">
        <f t="shared" si="54"/>
        <v>60</v>
      </c>
      <c r="Y204" s="56">
        <f t="shared" si="55"/>
        <v>0</v>
      </c>
    </row>
    <row r="205" spans="1:25" s="39" customFormat="1" ht="39.75" customHeight="1">
      <c r="A205" s="58"/>
      <c r="B205" s="44" t="s">
        <v>1361</v>
      </c>
      <c r="C205" s="44" t="s">
        <v>1362</v>
      </c>
      <c r="D205" s="44" t="s">
        <v>1363</v>
      </c>
      <c r="E205" s="44" t="s">
        <v>1364</v>
      </c>
      <c r="F205" s="45" t="str">
        <f t="shared" si="50"/>
        <v>柳井市柳井津308-4</v>
      </c>
      <c r="G205" s="45" t="s">
        <v>1365</v>
      </c>
      <c r="H205" s="46">
        <v>18354</v>
      </c>
      <c r="I205" s="79">
        <v>100</v>
      </c>
      <c r="J205" s="48" t="s">
        <v>1366</v>
      </c>
      <c r="K205" s="49" t="s">
        <v>29</v>
      </c>
      <c r="L205" s="50">
        <v>2</v>
      </c>
      <c r="M205" s="51" t="s">
        <v>30</v>
      </c>
      <c r="N205" s="51" t="s">
        <v>1352</v>
      </c>
      <c r="O205" s="51" t="s">
        <v>1348</v>
      </c>
      <c r="P205" s="52" t="s">
        <v>1367</v>
      </c>
      <c r="Q205" s="52" t="s">
        <v>1368</v>
      </c>
      <c r="R205" s="53" t="str">
        <f t="shared" si="51"/>
        <v>（私立）</v>
      </c>
      <c r="S205" s="54" t="s">
        <v>91</v>
      </c>
      <c r="V205" s="55">
        <f t="shared" si="52"/>
        <v>0</v>
      </c>
      <c r="W205" s="56">
        <f t="shared" si="53"/>
        <v>1</v>
      </c>
      <c r="X205" s="57">
        <f t="shared" si="54"/>
        <v>0</v>
      </c>
      <c r="Y205" s="56">
        <f t="shared" si="55"/>
        <v>100</v>
      </c>
    </row>
    <row r="206" spans="1:25" s="39" customFormat="1" ht="39.75" customHeight="1">
      <c r="A206" s="43"/>
      <c r="B206" s="44" t="s">
        <v>1369</v>
      </c>
      <c r="C206" s="44" t="s">
        <v>1370</v>
      </c>
      <c r="D206" s="44" t="s">
        <v>1371</v>
      </c>
      <c r="E206" s="44" t="s">
        <v>1372</v>
      </c>
      <c r="F206" s="45" t="str">
        <f t="shared" si="50"/>
        <v>柳井市余田松堂1418</v>
      </c>
      <c r="G206" s="45" t="s">
        <v>1373</v>
      </c>
      <c r="H206" s="46">
        <v>18719</v>
      </c>
      <c r="I206" s="79">
        <v>60</v>
      </c>
      <c r="J206" s="48" t="s">
        <v>1374</v>
      </c>
      <c r="K206" s="49" t="s">
        <v>29</v>
      </c>
      <c r="L206" s="50">
        <v>2</v>
      </c>
      <c r="M206" s="51" t="s">
        <v>30</v>
      </c>
      <c r="N206" s="51" t="s">
        <v>1352</v>
      </c>
      <c r="O206" s="51" t="s">
        <v>1348</v>
      </c>
      <c r="P206" s="52" t="s">
        <v>1375</v>
      </c>
      <c r="Q206" s="52" t="s">
        <v>1376</v>
      </c>
      <c r="R206" s="53" t="str">
        <f t="shared" si="51"/>
        <v>（私立）</v>
      </c>
      <c r="S206" s="54" t="s">
        <v>91</v>
      </c>
      <c r="V206" s="55">
        <f t="shared" si="52"/>
        <v>0</v>
      </c>
      <c r="W206" s="56">
        <f t="shared" si="53"/>
        <v>1</v>
      </c>
      <c r="X206" s="57">
        <f t="shared" si="54"/>
        <v>0</v>
      </c>
      <c r="Y206" s="56">
        <f t="shared" si="55"/>
        <v>60</v>
      </c>
    </row>
    <row r="207" spans="1:25" s="39" customFormat="1" ht="42" customHeight="1">
      <c r="A207" s="58"/>
      <c r="B207" s="44" t="s">
        <v>1377</v>
      </c>
      <c r="C207" s="44" t="s">
        <v>1378</v>
      </c>
      <c r="D207" s="44" t="s">
        <v>1379</v>
      </c>
      <c r="E207" s="44" t="s">
        <v>1380</v>
      </c>
      <c r="F207" s="45" t="str">
        <f t="shared" si="50"/>
        <v>柳井市伊陸6215-2</v>
      </c>
      <c r="G207" s="45" t="s">
        <v>1381</v>
      </c>
      <c r="H207" s="46">
        <v>19085</v>
      </c>
      <c r="I207" s="79">
        <v>40</v>
      </c>
      <c r="J207" s="48" t="s">
        <v>1382</v>
      </c>
      <c r="K207" s="49" t="s">
        <v>29</v>
      </c>
      <c r="L207" s="50">
        <v>2</v>
      </c>
      <c r="M207" s="51" t="s">
        <v>30</v>
      </c>
      <c r="N207" s="51" t="s">
        <v>1352</v>
      </c>
      <c r="O207" s="51" t="s">
        <v>1348</v>
      </c>
      <c r="P207" s="52" t="s">
        <v>1383</v>
      </c>
      <c r="Q207" s="52" t="s">
        <v>1384</v>
      </c>
      <c r="R207" s="53" t="str">
        <f t="shared" si="51"/>
        <v>（私立）</v>
      </c>
      <c r="S207" s="54" t="s">
        <v>91</v>
      </c>
      <c r="V207" s="55">
        <f t="shared" si="52"/>
        <v>0</v>
      </c>
      <c r="W207" s="56">
        <f t="shared" si="53"/>
        <v>1</v>
      </c>
      <c r="X207" s="57">
        <f t="shared" si="54"/>
        <v>0</v>
      </c>
      <c r="Y207" s="56">
        <f t="shared" si="55"/>
        <v>40</v>
      </c>
    </row>
    <row r="208" spans="1:25" s="39" customFormat="1" ht="42" customHeight="1">
      <c r="A208" s="58"/>
      <c r="B208" s="44" t="s">
        <v>1125</v>
      </c>
      <c r="C208" s="44" t="s">
        <v>1385</v>
      </c>
      <c r="D208" s="44" t="s">
        <v>1386</v>
      </c>
      <c r="E208" s="44" t="s">
        <v>1387</v>
      </c>
      <c r="F208" s="45" t="str">
        <f t="shared" si="50"/>
        <v>柳井市柳井2202-2</v>
      </c>
      <c r="G208" s="45" t="s">
        <v>1388</v>
      </c>
      <c r="H208" s="46">
        <v>19450</v>
      </c>
      <c r="I208" s="79">
        <v>100</v>
      </c>
      <c r="J208" s="48" t="s">
        <v>1389</v>
      </c>
      <c r="K208" s="49" t="s">
        <v>29</v>
      </c>
      <c r="L208" s="50">
        <v>2</v>
      </c>
      <c r="M208" s="51" t="s">
        <v>30</v>
      </c>
      <c r="N208" s="51" t="s">
        <v>1352</v>
      </c>
      <c r="O208" s="51" t="s">
        <v>1348</v>
      </c>
      <c r="P208" s="52" t="s">
        <v>1390</v>
      </c>
      <c r="Q208" s="52" t="s">
        <v>331</v>
      </c>
      <c r="R208" s="53" t="str">
        <f t="shared" si="51"/>
        <v>（私立）</v>
      </c>
      <c r="S208" s="54" t="s">
        <v>91</v>
      </c>
      <c r="V208" s="55">
        <f t="shared" si="52"/>
        <v>0</v>
      </c>
      <c r="W208" s="56">
        <f t="shared" si="53"/>
        <v>1</v>
      </c>
      <c r="X208" s="57">
        <f t="shared" si="54"/>
        <v>0</v>
      </c>
      <c r="Y208" s="56">
        <f t="shared" si="55"/>
        <v>100</v>
      </c>
    </row>
    <row r="209" spans="1:26" s="39" customFormat="1" ht="42" customHeight="1">
      <c r="A209" s="58"/>
      <c r="B209" s="44" t="s">
        <v>1391</v>
      </c>
      <c r="C209" s="44" t="s">
        <v>1392</v>
      </c>
      <c r="D209" s="44" t="s">
        <v>1393</v>
      </c>
      <c r="E209" s="44" t="s">
        <v>1394</v>
      </c>
      <c r="F209" s="45" t="str">
        <f t="shared" si="50"/>
        <v>柳井市古開作962-5</v>
      </c>
      <c r="G209" s="45" t="s">
        <v>1395</v>
      </c>
      <c r="H209" s="46">
        <v>19450</v>
      </c>
      <c r="I209" s="79">
        <v>60</v>
      </c>
      <c r="J209" s="48" t="s">
        <v>1396</v>
      </c>
      <c r="K209" s="49" t="s">
        <v>29</v>
      </c>
      <c r="L209" s="50">
        <v>2</v>
      </c>
      <c r="M209" s="51" t="s">
        <v>30</v>
      </c>
      <c r="N209" s="51" t="s">
        <v>1352</v>
      </c>
      <c r="O209" s="51" t="s">
        <v>1348</v>
      </c>
      <c r="P209" s="52" t="s">
        <v>1397</v>
      </c>
      <c r="Q209" s="52" t="s">
        <v>1398</v>
      </c>
      <c r="R209" s="53" t="str">
        <f t="shared" si="51"/>
        <v>（私立）</v>
      </c>
      <c r="S209" s="54" t="s">
        <v>91</v>
      </c>
      <c r="V209" s="55">
        <f t="shared" si="52"/>
        <v>0</v>
      </c>
      <c r="W209" s="56">
        <f t="shared" si="53"/>
        <v>1</v>
      </c>
      <c r="X209" s="57">
        <f t="shared" si="54"/>
        <v>0</v>
      </c>
      <c r="Y209" s="56">
        <f t="shared" si="55"/>
        <v>60</v>
      </c>
    </row>
    <row r="210" spans="1:26" s="39" customFormat="1" ht="42" customHeight="1">
      <c r="A210" s="58"/>
      <c r="B210" s="44" t="s">
        <v>1399</v>
      </c>
      <c r="C210" s="44" t="s">
        <v>1400</v>
      </c>
      <c r="D210" s="44" t="s">
        <v>1401</v>
      </c>
      <c r="E210" s="44" t="s">
        <v>1402</v>
      </c>
      <c r="F210" s="45" t="str">
        <f t="shared" si="50"/>
        <v>柳井市新庄2628-1</v>
      </c>
      <c r="G210" s="45" t="s">
        <v>1403</v>
      </c>
      <c r="H210" s="46">
        <v>20546</v>
      </c>
      <c r="I210" s="79">
        <v>60</v>
      </c>
      <c r="J210" s="48" t="s">
        <v>1404</v>
      </c>
      <c r="K210" s="49" t="s">
        <v>29</v>
      </c>
      <c r="L210" s="50">
        <v>2</v>
      </c>
      <c r="M210" s="51" t="s">
        <v>30</v>
      </c>
      <c r="N210" s="51" t="s">
        <v>1352</v>
      </c>
      <c r="O210" s="51" t="s">
        <v>1348</v>
      </c>
      <c r="P210" s="52" t="s">
        <v>1405</v>
      </c>
      <c r="Q210" s="52" t="s">
        <v>1406</v>
      </c>
      <c r="R210" s="53" t="str">
        <f t="shared" si="51"/>
        <v>（私立）</v>
      </c>
      <c r="S210" s="54" t="s">
        <v>91</v>
      </c>
      <c r="V210" s="55">
        <f t="shared" si="52"/>
        <v>0</v>
      </c>
      <c r="W210" s="56">
        <f t="shared" si="53"/>
        <v>1</v>
      </c>
      <c r="X210" s="57">
        <f t="shared" si="54"/>
        <v>0</v>
      </c>
      <c r="Y210" s="56">
        <f t="shared" si="55"/>
        <v>60</v>
      </c>
    </row>
    <row r="211" spans="1:26" s="39" customFormat="1" ht="42" customHeight="1">
      <c r="A211" s="58"/>
      <c r="B211" s="44" t="s">
        <v>1407</v>
      </c>
      <c r="C211" s="44" t="s">
        <v>1408</v>
      </c>
      <c r="D211" s="44" t="s">
        <v>1409</v>
      </c>
      <c r="E211" s="44" t="s">
        <v>1410</v>
      </c>
      <c r="F211" s="45" t="str">
        <f t="shared" si="50"/>
        <v>柳井市日積5551-1</v>
      </c>
      <c r="G211" s="45" t="s">
        <v>1411</v>
      </c>
      <c r="H211" s="46">
        <v>23102</v>
      </c>
      <c r="I211" s="79">
        <v>30</v>
      </c>
      <c r="J211" s="48" t="s">
        <v>1412</v>
      </c>
      <c r="K211" s="49" t="s">
        <v>29</v>
      </c>
      <c r="L211" s="50">
        <v>2</v>
      </c>
      <c r="M211" s="51" t="s">
        <v>30</v>
      </c>
      <c r="N211" s="51" t="s">
        <v>1352</v>
      </c>
      <c r="O211" s="51" t="s">
        <v>1348</v>
      </c>
      <c r="P211" s="52" t="s">
        <v>1413</v>
      </c>
      <c r="Q211" s="52" t="s">
        <v>1414</v>
      </c>
      <c r="R211" s="53" t="str">
        <f t="shared" si="51"/>
        <v>（私立）</v>
      </c>
      <c r="S211" s="54" t="s">
        <v>91</v>
      </c>
      <c r="V211" s="55">
        <f t="shared" si="52"/>
        <v>0</v>
      </c>
      <c r="W211" s="56">
        <f t="shared" si="53"/>
        <v>1</v>
      </c>
      <c r="X211" s="57">
        <f t="shared" si="54"/>
        <v>0</v>
      </c>
      <c r="Y211" s="56">
        <f t="shared" si="55"/>
        <v>30</v>
      </c>
    </row>
    <row r="212" spans="1:26" s="39" customFormat="1" ht="42" customHeight="1">
      <c r="A212" s="58"/>
      <c r="B212" s="44" t="s">
        <v>1415</v>
      </c>
      <c r="C212" s="44" t="s">
        <v>1416</v>
      </c>
      <c r="D212" s="44" t="s">
        <v>1417</v>
      </c>
      <c r="E212" s="44" t="s">
        <v>1418</v>
      </c>
      <c r="F212" s="45" t="str">
        <f t="shared" si="50"/>
        <v>柳井市柳井4395-1</v>
      </c>
      <c r="G212" s="45" t="s">
        <v>1388</v>
      </c>
      <c r="H212" s="46">
        <v>35983</v>
      </c>
      <c r="I212" s="79">
        <v>120</v>
      </c>
      <c r="J212" s="48" t="s">
        <v>1419</v>
      </c>
      <c r="K212" s="49" t="s">
        <v>29</v>
      </c>
      <c r="L212" s="50">
        <v>2</v>
      </c>
      <c r="M212" s="51" t="s">
        <v>30</v>
      </c>
      <c r="N212" s="51" t="s">
        <v>1352</v>
      </c>
      <c r="O212" s="51" t="s">
        <v>1348</v>
      </c>
      <c r="P212" s="52" t="s">
        <v>1420</v>
      </c>
      <c r="Q212" s="52" t="s">
        <v>1421</v>
      </c>
      <c r="R212" s="53" t="str">
        <f t="shared" si="51"/>
        <v>（私立）</v>
      </c>
      <c r="S212" s="54" t="s">
        <v>91</v>
      </c>
      <c r="V212" s="55">
        <f t="shared" si="52"/>
        <v>0</v>
      </c>
      <c r="W212" s="56">
        <f t="shared" si="53"/>
        <v>1</v>
      </c>
      <c r="X212" s="57">
        <f t="shared" si="54"/>
        <v>0</v>
      </c>
      <c r="Y212" s="56">
        <f t="shared" si="55"/>
        <v>120</v>
      </c>
    </row>
    <row r="213" spans="1:26" s="39" customFormat="1" ht="42" customHeight="1">
      <c r="A213" s="58"/>
      <c r="B213" s="44" t="s">
        <v>1422</v>
      </c>
      <c r="C213" s="44" t="s">
        <v>1423</v>
      </c>
      <c r="D213" s="44" t="s">
        <v>1424</v>
      </c>
      <c r="E213" s="44" t="s">
        <v>1425</v>
      </c>
      <c r="F213" s="45" t="str">
        <f t="shared" si="50"/>
        <v>柳井市柳井961-1</v>
      </c>
      <c r="G213" s="45" t="s">
        <v>1388</v>
      </c>
      <c r="H213" s="46">
        <v>38443</v>
      </c>
      <c r="I213" s="47">
        <v>100</v>
      </c>
      <c r="J213" s="48" t="s">
        <v>1426</v>
      </c>
      <c r="K213" s="49"/>
      <c r="L213" s="50">
        <v>2</v>
      </c>
      <c r="M213" s="51" t="s">
        <v>30</v>
      </c>
      <c r="N213" s="51" t="s">
        <v>1352</v>
      </c>
      <c r="O213" s="51" t="s">
        <v>1346</v>
      </c>
      <c r="P213" s="52" t="s">
        <v>1427</v>
      </c>
      <c r="Q213" s="52" t="s">
        <v>1428</v>
      </c>
      <c r="R213" s="53" t="str">
        <f t="shared" si="51"/>
        <v>（私立）</v>
      </c>
      <c r="S213" s="54" t="s">
        <v>91</v>
      </c>
      <c r="V213" s="55">
        <f t="shared" si="52"/>
        <v>0</v>
      </c>
      <c r="W213" s="56">
        <f t="shared" si="53"/>
        <v>1</v>
      </c>
      <c r="X213" s="57">
        <f t="shared" si="54"/>
        <v>0</v>
      </c>
      <c r="Y213" s="56">
        <f t="shared" si="55"/>
        <v>100</v>
      </c>
    </row>
    <row r="214" spans="1:26" s="39" customFormat="1" ht="42" customHeight="1">
      <c r="A214" s="58"/>
      <c r="B214" s="45"/>
      <c r="C214" s="68" t="str">
        <f>"〔施設"&amp;M303&amp;"（公立"&amp;H303&amp;"、"&amp;"私立"&amp;I303&amp;"）"&amp;"  定員"&amp;N303&amp;"（公立"&amp;J303&amp;"、私立"&amp;K303&amp;"）〕"</f>
        <v>〔施設9（公立6、私立3）  定員320（公立210、私立110）〕</v>
      </c>
      <c r="D214" s="45"/>
      <c r="E214" s="45"/>
      <c r="F214" s="45"/>
      <c r="G214" s="45"/>
      <c r="H214" s="46"/>
      <c r="I214" s="47"/>
      <c r="J214" s="48"/>
      <c r="K214" s="49"/>
      <c r="L214" s="69"/>
      <c r="M214" s="70"/>
      <c r="N214" s="70"/>
      <c r="O214" s="70"/>
      <c r="P214" s="71"/>
      <c r="Q214" s="71"/>
      <c r="R214" s="72"/>
      <c r="S214" s="73"/>
      <c r="V214" s="55"/>
      <c r="W214" s="56"/>
      <c r="X214" s="57"/>
      <c r="Y214" s="56"/>
    </row>
    <row r="215" spans="1:26" s="39" customFormat="1" ht="42" customHeight="1">
      <c r="A215" s="67" t="s">
        <v>1429</v>
      </c>
      <c r="B215" s="44" t="s">
        <v>1430</v>
      </c>
      <c r="C215" s="44" t="s">
        <v>1431</v>
      </c>
      <c r="D215" s="44" t="s">
        <v>1431</v>
      </c>
      <c r="E215" s="44" t="s">
        <v>1432</v>
      </c>
      <c r="F215" s="45" t="str">
        <f t="shared" ref="F215:F245" si="56">O215&amp;P215</f>
        <v>美祢市西厚保町本郷618</v>
      </c>
      <c r="G215" s="45" t="s">
        <v>1433</v>
      </c>
      <c r="H215" s="46">
        <v>19085</v>
      </c>
      <c r="I215" s="79">
        <v>25</v>
      </c>
      <c r="J215" s="48" t="s">
        <v>1434</v>
      </c>
      <c r="K215" s="49" t="s">
        <v>29</v>
      </c>
      <c r="L215" s="50">
        <v>1</v>
      </c>
      <c r="M215" s="51" t="s">
        <v>30</v>
      </c>
      <c r="N215" s="51" t="s">
        <v>1435</v>
      </c>
      <c r="O215" s="51" t="s">
        <v>1431</v>
      </c>
      <c r="P215" s="52" t="s">
        <v>1436</v>
      </c>
      <c r="Q215" s="52" t="s">
        <v>1437</v>
      </c>
      <c r="R215" s="53" t="str">
        <f t="shared" ref="R215:R223" si="57">IF(S215="","",IF(OR(S215="国",S215="県",S215="市町",S215="組合その他"),"（公立）","（私立）"))</f>
        <v>（公立）</v>
      </c>
      <c r="S215" s="54" t="s">
        <v>34</v>
      </c>
      <c r="V215" s="55">
        <f t="shared" ref="V215:V223" si="58">IF(R215="（公立）",1,0)</f>
        <v>1</v>
      </c>
      <c r="W215" s="56">
        <f t="shared" ref="W215:W223" si="59">IF(R215="（私立）",1,0)</f>
        <v>0</v>
      </c>
      <c r="X215" s="57">
        <f t="shared" ref="X215:X223" si="60">IF(R215="（公立）",I215,0)</f>
        <v>25</v>
      </c>
      <c r="Y215" s="56">
        <f t="shared" ref="Y215:Y223" si="61">IF(R215="（私立）",I215,0)</f>
        <v>0</v>
      </c>
    </row>
    <row r="216" spans="1:26" s="39" customFormat="1" ht="34.5" customHeight="1">
      <c r="A216" s="43">
        <f>M303</f>
        <v>9</v>
      </c>
      <c r="B216" s="44" t="s">
        <v>1438</v>
      </c>
      <c r="C216" s="44" t="s">
        <v>1429</v>
      </c>
      <c r="D216" s="44" t="s">
        <v>1429</v>
      </c>
      <c r="E216" s="44" t="s">
        <v>1439</v>
      </c>
      <c r="F216" s="45" t="str">
        <f t="shared" si="56"/>
        <v>美祢市美東町大田6225-1</v>
      </c>
      <c r="G216" s="45" t="s">
        <v>1440</v>
      </c>
      <c r="H216" s="46">
        <v>19511</v>
      </c>
      <c r="I216" s="79">
        <v>60</v>
      </c>
      <c r="J216" s="48" t="s">
        <v>1441</v>
      </c>
      <c r="K216" s="49" t="s">
        <v>29</v>
      </c>
      <c r="L216" s="50">
        <v>1</v>
      </c>
      <c r="M216" s="51" t="s">
        <v>30</v>
      </c>
      <c r="N216" s="51" t="s">
        <v>1435</v>
      </c>
      <c r="O216" s="51" t="s">
        <v>1429</v>
      </c>
      <c r="P216" s="52" t="s">
        <v>1442</v>
      </c>
      <c r="Q216" s="52" t="s">
        <v>1443</v>
      </c>
      <c r="R216" s="53" t="str">
        <f t="shared" si="57"/>
        <v>（公立）</v>
      </c>
      <c r="S216" s="54" t="s">
        <v>34</v>
      </c>
      <c r="V216" s="55">
        <f t="shared" si="58"/>
        <v>1</v>
      </c>
      <c r="W216" s="56">
        <f t="shared" si="59"/>
        <v>0</v>
      </c>
      <c r="X216" s="57">
        <f t="shared" si="60"/>
        <v>60</v>
      </c>
      <c r="Y216" s="56">
        <f t="shared" si="61"/>
        <v>0</v>
      </c>
    </row>
    <row r="217" spans="1:26" s="39" customFormat="1" ht="39.75" customHeight="1">
      <c r="A217" s="58"/>
      <c r="B217" s="44" t="s">
        <v>1444</v>
      </c>
      <c r="C217" s="44" t="s">
        <v>1431</v>
      </c>
      <c r="D217" s="44" t="s">
        <v>1431</v>
      </c>
      <c r="E217" s="44" t="s">
        <v>1445</v>
      </c>
      <c r="F217" s="45" t="str">
        <f t="shared" si="56"/>
        <v>美祢市伊佐町伊佐4533</v>
      </c>
      <c r="G217" s="45" t="s">
        <v>1446</v>
      </c>
      <c r="H217" s="46">
        <v>19815</v>
      </c>
      <c r="I217" s="79">
        <v>20</v>
      </c>
      <c r="J217" s="48" t="s">
        <v>1447</v>
      </c>
      <c r="K217" s="49" t="s">
        <v>29</v>
      </c>
      <c r="L217" s="50">
        <v>1</v>
      </c>
      <c r="M217" s="51" t="s">
        <v>30</v>
      </c>
      <c r="N217" s="51" t="s">
        <v>1435</v>
      </c>
      <c r="O217" s="51" t="s">
        <v>1431</v>
      </c>
      <c r="P217" s="52" t="s">
        <v>1448</v>
      </c>
      <c r="Q217" s="52" t="s">
        <v>1449</v>
      </c>
      <c r="R217" s="53" t="str">
        <f t="shared" si="57"/>
        <v>（公立）</v>
      </c>
      <c r="S217" s="54" t="s">
        <v>34</v>
      </c>
      <c r="V217" s="55">
        <f t="shared" si="58"/>
        <v>1</v>
      </c>
      <c r="W217" s="56">
        <f t="shared" si="59"/>
        <v>0</v>
      </c>
      <c r="X217" s="57">
        <f t="shared" si="60"/>
        <v>20</v>
      </c>
      <c r="Y217" s="56">
        <f t="shared" si="61"/>
        <v>0</v>
      </c>
      <c r="Z217" s="118"/>
    </row>
    <row r="218" spans="1:26" s="39" customFormat="1" ht="39.75" customHeight="1">
      <c r="A218" s="43"/>
      <c r="B218" s="44" t="s">
        <v>1450</v>
      </c>
      <c r="C218" s="44" t="s">
        <v>1429</v>
      </c>
      <c r="D218" s="44" t="s">
        <v>1429</v>
      </c>
      <c r="E218" s="44" t="s">
        <v>1451</v>
      </c>
      <c r="F218" s="45" t="str">
        <f t="shared" si="56"/>
        <v>美祢市秋芳町秋吉5320-1</v>
      </c>
      <c r="G218" s="45" t="s">
        <v>1452</v>
      </c>
      <c r="H218" s="46">
        <v>24198</v>
      </c>
      <c r="I218" s="79">
        <v>40</v>
      </c>
      <c r="J218" s="48" t="s">
        <v>1453</v>
      </c>
      <c r="K218" s="49" t="s">
        <v>29</v>
      </c>
      <c r="L218" s="50">
        <v>1</v>
      </c>
      <c r="M218" s="51" t="s">
        <v>30</v>
      </c>
      <c r="N218" s="51" t="s">
        <v>1435</v>
      </c>
      <c r="O218" s="51" t="s">
        <v>1429</v>
      </c>
      <c r="P218" s="52" t="s">
        <v>1454</v>
      </c>
      <c r="Q218" s="52" t="s">
        <v>1455</v>
      </c>
      <c r="R218" s="53" t="str">
        <f t="shared" si="57"/>
        <v>（公立）</v>
      </c>
      <c r="S218" s="54" t="s">
        <v>34</v>
      </c>
      <c r="V218" s="55">
        <f t="shared" si="58"/>
        <v>1</v>
      </c>
      <c r="W218" s="56">
        <f t="shared" si="59"/>
        <v>0</v>
      </c>
      <c r="X218" s="57">
        <f t="shared" si="60"/>
        <v>40</v>
      </c>
      <c r="Y218" s="56">
        <f t="shared" si="61"/>
        <v>0</v>
      </c>
      <c r="Z218" s="118"/>
    </row>
    <row r="219" spans="1:26" s="39" customFormat="1" ht="39.75" customHeight="1">
      <c r="A219" s="58"/>
      <c r="B219" s="44" t="s">
        <v>1456</v>
      </c>
      <c r="C219" s="44" t="s">
        <v>1429</v>
      </c>
      <c r="D219" s="44" t="s">
        <v>1429</v>
      </c>
      <c r="E219" s="44" t="s">
        <v>1457</v>
      </c>
      <c r="F219" s="45" t="str">
        <f t="shared" si="56"/>
        <v>美祢市美東町真名472-3</v>
      </c>
      <c r="G219" s="45" t="s">
        <v>1458</v>
      </c>
      <c r="H219" s="46">
        <v>30042</v>
      </c>
      <c r="I219" s="79">
        <v>25</v>
      </c>
      <c r="J219" s="48" t="s">
        <v>1459</v>
      </c>
      <c r="K219" s="49" t="s">
        <v>29</v>
      </c>
      <c r="L219" s="50">
        <v>1</v>
      </c>
      <c r="M219" s="51" t="s">
        <v>30</v>
      </c>
      <c r="N219" s="51" t="s">
        <v>1435</v>
      </c>
      <c r="O219" s="51" t="s">
        <v>1429</v>
      </c>
      <c r="P219" s="52" t="s">
        <v>1460</v>
      </c>
      <c r="Q219" s="52" t="s">
        <v>1461</v>
      </c>
      <c r="R219" s="53" t="str">
        <f t="shared" si="57"/>
        <v>（公立）</v>
      </c>
      <c r="S219" s="54" t="s">
        <v>34</v>
      </c>
      <c r="V219" s="55">
        <f t="shared" si="58"/>
        <v>1</v>
      </c>
      <c r="W219" s="56">
        <f t="shared" si="59"/>
        <v>0</v>
      </c>
      <c r="X219" s="57">
        <f t="shared" si="60"/>
        <v>25</v>
      </c>
      <c r="Y219" s="56">
        <f t="shared" si="61"/>
        <v>0</v>
      </c>
      <c r="Z219" s="118"/>
    </row>
    <row r="220" spans="1:26" s="39" customFormat="1" ht="39.75" customHeight="1">
      <c r="A220" s="58"/>
      <c r="B220" s="44" t="s">
        <v>1462</v>
      </c>
      <c r="C220" s="44" t="s">
        <v>1429</v>
      </c>
      <c r="D220" s="44" t="s">
        <v>1429</v>
      </c>
      <c r="E220" s="44" t="s">
        <v>1463</v>
      </c>
      <c r="F220" s="45" t="str">
        <f t="shared" si="56"/>
        <v>美祢市秋芳町嘉万2960-3</v>
      </c>
      <c r="G220" s="45" t="s">
        <v>1464</v>
      </c>
      <c r="H220" s="46">
        <v>43191</v>
      </c>
      <c r="I220" s="47">
        <v>40</v>
      </c>
      <c r="J220" s="48" t="s">
        <v>1465</v>
      </c>
      <c r="K220" s="49"/>
      <c r="L220" s="50">
        <v>1</v>
      </c>
      <c r="M220" s="51" t="s">
        <v>680</v>
      </c>
      <c r="N220" s="51" t="s">
        <v>1466</v>
      </c>
      <c r="O220" s="51" t="s">
        <v>1429</v>
      </c>
      <c r="P220" s="52" t="s">
        <v>1467</v>
      </c>
      <c r="Q220" s="52" t="s">
        <v>1468</v>
      </c>
      <c r="R220" s="53" t="str">
        <f t="shared" si="57"/>
        <v>（公立）</v>
      </c>
      <c r="S220" s="54" t="s">
        <v>34</v>
      </c>
      <c r="V220" s="55">
        <f t="shared" si="58"/>
        <v>1</v>
      </c>
      <c r="W220" s="56">
        <f t="shared" si="59"/>
        <v>0</v>
      </c>
      <c r="X220" s="57">
        <f t="shared" si="60"/>
        <v>40</v>
      </c>
      <c r="Y220" s="56">
        <f t="shared" si="61"/>
        <v>0</v>
      </c>
      <c r="Z220" s="118"/>
    </row>
    <row r="221" spans="1:26" s="39" customFormat="1" ht="39.75" customHeight="1">
      <c r="A221" s="58"/>
      <c r="B221" s="44" t="s">
        <v>1469</v>
      </c>
      <c r="C221" s="44" t="s">
        <v>1470</v>
      </c>
      <c r="D221" s="44" t="s">
        <v>1471</v>
      </c>
      <c r="E221" s="44" t="s">
        <v>1472</v>
      </c>
      <c r="F221" s="45" t="str">
        <f t="shared" si="56"/>
        <v>美祢市大嶺町奥分2058-4</v>
      </c>
      <c r="G221" s="45" t="s">
        <v>1473</v>
      </c>
      <c r="H221" s="46">
        <v>19085</v>
      </c>
      <c r="I221" s="79">
        <v>20</v>
      </c>
      <c r="J221" s="48" t="s">
        <v>1474</v>
      </c>
      <c r="K221" s="49" t="s">
        <v>29</v>
      </c>
      <c r="L221" s="50">
        <v>2</v>
      </c>
      <c r="M221" s="51" t="s">
        <v>30</v>
      </c>
      <c r="N221" s="51" t="s">
        <v>1435</v>
      </c>
      <c r="O221" s="51" t="s">
        <v>1431</v>
      </c>
      <c r="P221" s="52" t="s">
        <v>1475</v>
      </c>
      <c r="Q221" s="52" t="s">
        <v>1476</v>
      </c>
      <c r="R221" s="53" t="str">
        <f t="shared" si="57"/>
        <v>（私立）</v>
      </c>
      <c r="S221" s="54" t="s">
        <v>91</v>
      </c>
      <c r="V221" s="55">
        <f t="shared" si="58"/>
        <v>0</v>
      </c>
      <c r="W221" s="56">
        <f t="shared" si="59"/>
        <v>1</v>
      </c>
      <c r="X221" s="57">
        <f t="shared" si="60"/>
        <v>0</v>
      </c>
      <c r="Y221" s="56">
        <f t="shared" si="61"/>
        <v>20</v>
      </c>
      <c r="Z221" s="118"/>
    </row>
    <row r="222" spans="1:26" s="39" customFormat="1" ht="39.75" customHeight="1">
      <c r="A222" s="58"/>
      <c r="B222" s="44" t="s">
        <v>1477</v>
      </c>
      <c r="C222" s="44" t="s">
        <v>1478</v>
      </c>
      <c r="D222" s="44" t="s">
        <v>1479</v>
      </c>
      <c r="E222" s="44" t="s">
        <v>1480</v>
      </c>
      <c r="F222" s="45" t="str">
        <f t="shared" si="56"/>
        <v>美祢市大嶺町西分10504-5</v>
      </c>
      <c r="G222" s="45" t="s">
        <v>1481</v>
      </c>
      <c r="H222" s="46">
        <v>19190</v>
      </c>
      <c r="I222" s="79">
        <v>20</v>
      </c>
      <c r="J222" s="48" t="s">
        <v>1482</v>
      </c>
      <c r="K222" s="49" t="s">
        <v>29</v>
      </c>
      <c r="L222" s="50">
        <v>2</v>
      </c>
      <c r="M222" s="51" t="s">
        <v>30</v>
      </c>
      <c r="N222" s="51" t="s">
        <v>1435</v>
      </c>
      <c r="O222" s="51" t="s">
        <v>1431</v>
      </c>
      <c r="P222" s="52" t="s">
        <v>1483</v>
      </c>
      <c r="Q222" s="52" t="s">
        <v>1484</v>
      </c>
      <c r="R222" s="53" t="str">
        <f t="shared" si="57"/>
        <v>（私立）</v>
      </c>
      <c r="S222" s="54" t="s">
        <v>91</v>
      </c>
      <c r="V222" s="55">
        <f t="shared" si="58"/>
        <v>0</v>
      </c>
      <c r="W222" s="56">
        <f t="shared" si="59"/>
        <v>1</v>
      </c>
      <c r="X222" s="57">
        <f t="shared" si="60"/>
        <v>0</v>
      </c>
      <c r="Y222" s="56">
        <f t="shared" si="61"/>
        <v>20</v>
      </c>
    </row>
    <row r="223" spans="1:26" s="39" customFormat="1" ht="42" customHeight="1">
      <c r="A223" s="58"/>
      <c r="B223" s="44" t="s">
        <v>1485</v>
      </c>
      <c r="C223" s="44" t="s">
        <v>1486</v>
      </c>
      <c r="D223" s="44" t="s">
        <v>1487</v>
      </c>
      <c r="E223" s="44" t="s">
        <v>1488</v>
      </c>
      <c r="F223" s="45" t="str">
        <f t="shared" si="56"/>
        <v>美祢市大嶺町東分2991-5</v>
      </c>
      <c r="G223" s="45" t="s">
        <v>1489</v>
      </c>
      <c r="H223" s="46">
        <v>20180</v>
      </c>
      <c r="I223" s="47">
        <v>70</v>
      </c>
      <c r="J223" s="48" t="s">
        <v>1490</v>
      </c>
      <c r="K223" s="49" t="s">
        <v>29</v>
      </c>
      <c r="L223" s="50">
        <v>2</v>
      </c>
      <c r="M223" s="51" t="s">
        <v>30</v>
      </c>
      <c r="N223" s="51" t="s">
        <v>1435</v>
      </c>
      <c r="O223" s="51" t="s">
        <v>1431</v>
      </c>
      <c r="P223" s="52" t="s">
        <v>1491</v>
      </c>
      <c r="Q223" s="52" t="s">
        <v>1492</v>
      </c>
      <c r="R223" s="53" t="str">
        <f t="shared" si="57"/>
        <v>（私立）</v>
      </c>
      <c r="S223" s="54" t="s">
        <v>91</v>
      </c>
      <c r="V223" s="55">
        <f t="shared" si="58"/>
        <v>0</v>
      </c>
      <c r="W223" s="56">
        <f t="shared" si="59"/>
        <v>1</v>
      </c>
      <c r="X223" s="57">
        <f t="shared" si="60"/>
        <v>0</v>
      </c>
      <c r="Y223" s="56">
        <f t="shared" si="61"/>
        <v>70</v>
      </c>
    </row>
    <row r="224" spans="1:26" s="39" customFormat="1" ht="42" customHeight="1">
      <c r="A224" s="66"/>
      <c r="B224" s="45"/>
      <c r="C224" s="68" t="str">
        <f>"〔施設"&amp;M304&amp;"（公立"&amp;H304&amp;"、"&amp;"私立"&amp;I304&amp;"）"&amp;"  定員"&amp;N304&amp;"（公立"&amp;J304&amp;"、私立"&amp;K304&amp;"）〕"</f>
        <v>〔施設23（公立11、私立12）  定員2121（公立985、私立1136）〕</v>
      </c>
      <c r="D224" s="45"/>
      <c r="E224" s="45"/>
      <c r="F224" s="45"/>
      <c r="G224" s="45"/>
      <c r="H224" s="46"/>
      <c r="I224" s="47"/>
      <c r="J224" s="48"/>
      <c r="K224" s="49"/>
      <c r="L224" s="69"/>
      <c r="M224" s="70"/>
      <c r="N224" s="70"/>
      <c r="O224" s="70"/>
      <c r="P224" s="71"/>
      <c r="Q224" s="71"/>
      <c r="R224" s="72"/>
      <c r="S224" s="73"/>
      <c r="V224" s="55"/>
      <c r="W224" s="56"/>
      <c r="X224" s="57"/>
      <c r="Y224" s="56"/>
    </row>
    <row r="225" spans="1:26" s="39" customFormat="1" ht="42" customHeight="1">
      <c r="A225" s="67" t="s">
        <v>1493</v>
      </c>
      <c r="B225" s="44" t="s">
        <v>1494</v>
      </c>
      <c r="C225" s="44" t="s">
        <v>1495</v>
      </c>
      <c r="D225" s="44" t="s">
        <v>1495</v>
      </c>
      <c r="E225" s="44" t="s">
        <v>1496</v>
      </c>
      <c r="F225" s="45" t="str">
        <f t="shared" si="56"/>
        <v>周南市大字須々万奥737</v>
      </c>
      <c r="G225" s="45" t="s">
        <v>1497</v>
      </c>
      <c r="H225" s="46">
        <v>19114</v>
      </c>
      <c r="I225" s="79">
        <v>90</v>
      </c>
      <c r="J225" s="48" t="s">
        <v>1498</v>
      </c>
      <c r="K225" s="49" t="s">
        <v>29</v>
      </c>
      <c r="L225" s="50">
        <v>1</v>
      </c>
      <c r="M225" s="51" t="s">
        <v>30</v>
      </c>
      <c r="N225" s="51" t="s">
        <v>1499</v>
      </c>
      <c r="O225" s="51" t="s">
        <v>1495</v>
      </c>
      <c r="P225" s="52" t="s">
        <v>1500</v>
      </c>
      <c r="Q225" s="52" t="s">
        <v>1501</v>
      </c>
      <c r="R225" s="53" t="str">
        <f>IF(S225="","",IF(OR(S225="国",S225="県",S225="市町",S225="組合その他"),"（公立）","（私立）"))</f>
        <v>（公立）</v>
      </c>
      <c r="S225" s="54" t="s">
        <v>34</v>
      </c>
      <c r="V225" s="55">
        <f>IF(R225="（公立）",1,0)</f>
        <v>1</v>
      </c>
      <c r="W225" s="56">
        <f>IF(R225="（私立）",1,0)</f>
        <v>0</v>
      </c>
      <c r="X225" s="57">
        <f>IF(R225="（公立）",I225,0)</f>
        <v>90</v>
      </c>
      <c r="Y225" s="56">
        <f>IF(R225="（私立）",I225,0)</f>
        <v>0</v>
      </c>
    </row>
    <row r="226" spans="1:26" s="39" customFormat="1" ht="34.5" customHeight="1">
      <c r="A226" s="43">
        <f>M304</f>
        <v>23</v>
      </c>
      <c r="B226" s="44" t="s">
        <v>1502</v>
      </c>
      <c r="C226" s="44" t="s">
        <v>1495</v>
      </c>
      <c r="D226" s="44" t="s">
        <v>1495</v>
      </c>
      <c r="E226" s="44" t="s">
        <v>1503</v>
      </c>
      <c r="F226" s="45" t="str">
        <f t="shared" si="56"/>
        <v>周南市岡田町2-23</v>
      </c>
      <c r="G226" s="45" t="s">
        <v>1504</v>
      </c>
      <c r="H226" s="46">
        <v>19464</v>
      </c>
      <c r="I226" s="79">
        <v>120</v>
      </c>
      <c r="J226" s="48" t="s">
        <v>1505</v>
      </c>
      <c r="K226" s="49" t="s">
        <v>29</v>
      </c>
      <c r="L226" s="50">
        <v>1</v>
      </c>
      <c r="M226" s="51" t="s">
        <v>30</v>
      </c>
      <c r="N226" s="51" t="s">
        <v>1499</v>
      </c>
      <c r="O226" s="51" t="s">
        <v>1495</v>
      </c>
      <c r="P226" s="52" t="s">
        <v>1506</v>
      </c>
      <c r="Q226" s="52" t="s">
        <v>1507</v>
      </c>
      <c r="R226" s="53" t="str">
        <f t="shared" ref="R226:R245" si="62">IF(S226="","",IF(OR(S226="国",S226="県",S226="市町",S226="組合その他"),"（公立）","（私立）"))</f>
        <v>（公立）</v>
      </c>
      <c r="S226" s="54" t="s">
        <v>34</v>
      </c>
      <c r="V226" s="55">
        <f t="shared" ref="V226:V245" si="63">IF(R226="（公立）",1,0)</f>
        <v>1</v>
      </c>
      <c r="W226" s="56">
        <f t="shared" ref="W226:W245" si="64">IF(R226="（私立）",1,0)</f>
        <v>0</v>
      </c>
      <c r="X226" s="57">
        <f t="shared" ref="X226:X245" si="65">IF(R226="（公立）",I226,0)</f>
        <v>120</v>
      </c>
      <c r="Y226" s="56">
        <f t="shared" ref="Y226:Y243" si="66">IF(R226="（私立）",I226,0)</f>
        <v>0</v>
      </c>
    </row>
    <row r="227" spans="1:26" s="39" customFormat="1" ht="39.75" customHeight="1">
      <c r="A227" s="58"/>
      <c r="B227" s="44" t="s">
        <v>1508</v>
      </c>
      <c r="C227" s="44" t="s">
        <v>1495</v>
      </c>
      <c r="D227" s="44" t="s">
        <v>1495</v>
      </c>
      <c r="E227" s="44" t="s">
        <v>1509</v>
      </c>
      <c r="F227" s="45" t="str">
        <f t="shared" si="56"/>
        <v>周南市大字安田638-1</v>
      </c>
      <c r="G227" s="45" t="s">
        <v>1510</v>
      </c>
      <c r="H227" s="46">
        <v>20911</v>
      </c>
      <c r="I227" s="79">
        <v>45</v>
      </c>
      <c r="J227" s="48" t="s">
        <v>1511</v>
      </c>
      <c r="K227" s="49" t="s">
        <v>29</v>
      </c>
      <c r="L227" s="50">
        <v>1</v>
      </c>
      <c r="M227" s="51" t="s">
        <v>30</v>
      </c>
      <c r="N227" s="51" t="s">
        <v>1499</v>
      </c>
      <c r="O227" s="51" t="s">
        <v>1495</v>
      </c>
      <c r="P227" s="52" t="s">
        <v>1512</v>
      </c>
      <c r="Q227" s="52" t="s">
        <v>1513</v>
      </c>
      <c r="R227" s="53" t="str">
        <f t="shared" si="62"/>
        <v>（公立）</v>
      </c>
      <c r="S227" s="54" t="s">
        <v>34</v>
      </c>
      <c r="V227" s="55">
        <f t="shared" si="63"/>
        <v>1</v>
      </c>
      <c r="W227" s="56">
        <f t="shared" si="64"/>
        <v>0</v>
      </c>
      <c r="X227" s="57">
        <f t="shared" si="65"/>
        <v>45</v>
      </c>
      <c r="Y227" s="56">
        <f t="shared" si="66"/>
        <v>0</v>
      </c>
      <c r="Z227" s="118"/>
    </row>
    <row r="228" spans="1:26" s="39" customFormat="1" ht="39.75" customHeight="1">
      <c r="A228" s="43"/>
      <c r="B228" s="44" t="s">
        <v>1514</v>
      </c>
      <c r="C228" s="44" t="s">
        <v>1495</v>
      </c>
      <c r="D228" s="44" t="s">
        <v>1495</v>
      </c>
      <c r="E228" s="44" t="s">
        <v>1515</v>
      </c>
      <c r="F228" s="45" t="str">
        <f t="shared" si="56"/>
        <v>周南市大字栗屋859-4</v>
      </c>
      <c r="G228" s="45" t="s">
        <v>1516</v>
      </c>
      <c r="H228" s="46">
        <v>22007</v>
      </c>
      <c r="I228" s="47">
        <v>120</v>
      </c>
      <c r="J228" s="48" t="s">
        <v>1517</v>
      </c>
      <c r="K228" s="49" t="s">
        <v>29</v>
      </c>
      <c r="L228" s="50">
        <v>1</v>
      </c>
      <c r="M228" s="51" t="s">
        <v>30</v>
      </c>
      <c r="N228" s="51" t="s">
        <v>1499</v>
      </c>
      <c r="O228" s="51" t="s">
        <v>1495</v>
      </c>
      <c r="P228" s="52" t="s">
        <v>1518</v>
      </c>
      <c r="Q228" s="52" t="s">
        <v>1519</v>
      </c>
      <c r="R228" s="53" t="str">
        <f t="shared" si="62"/>
        <v>（公立）</v>
      </c>
      <c r="S228" s="54" t="s">
        <v>34</v>
      </c>
      <c r="V228" s="55">
        <f t="shared" si="63"/>
        <v>1</v>
      </c>
      <c r="W228" s="56">
        <f t="shared" si="64"/>
        <v>0</v>
      </c>
      <c r="X228" s="57">
        <f t="shared" si="65"/>
        <v>120</v>
      </c>
      <c r="Y228" s="56">
        <f t="shared" si="66"/>
        <v>0</v>
      </c>
      <c r="Z228" s="118"/>
    </row>
    <row r="229" spans="1:26" s="39" customFormat="1" ht="39.75" customHeight="1">
      <c r="A229" s="58"/>
      <c r="B229" s="44" t="s">
        <v>1520</v>
      </c>
      <c r="C229" s="44" t="s">
        <v>1495</v>
      </c>
      <c r="D229" s="44" t="s">
        <v>1495</v>
      </c>
      <c r="E229" s="44" t="s">
        <v>1521</v>
      </c>
      <c r="F229" s="45" t="str">
        <f t="shared" si="56"/>
        <v>周南市川崎2丁目14-4</v>
      </c>
      <c r="G229" s="45" t="s">
        <v>1522</v>
      </c>
      <c r="H229" s="46">
        <v>26390</v>
      </c>
      <c r="I229" s="47">
        <v>60</v>
      </c>
      <c r="J229" s="48" t="s">
        <v>1523</v>
      </c>
      <c r="K229" s="49" t="s">
        <v>29</v>
      </c>
      <c r="L229" s="50">
        <v>1</v>
      </c>
      <c r="M229" s="51" t="s">
        <v>30</v>
      </c>
      <c r="N229" s="51" t="s">
        <v>1499</v>
      </c>
      <c r="O229" s="51" t="s">
        <v>1495</v>
      </c>
      <c r="P229" s="52" t="s">
        <v>1524</v>
      </c>
      <c r="Q229" s="52" t="s">
        <v>1525</v>
      </c>
      <c r="R229" s="53" t="str">
        <f t="shared" si="62"/>
        <v>（公立）</v>
      </c>
      <c r="S229" s="54" t="s">
        <v>34</v>
      </c>
      <c r="V229" s="55">
        <f t="shared" si="63"/>
        <v>1</v>
      </c>
      <c r="W229" s="56">
        <f t="shared" si="64"/>
        <v>0</v>
      </c>
      <c r="X229" s="57">
        <f t="shared" si="65"/>
        <v>60</v>
      </c>
      <c r="Y229" s="56">
        <f t="shared" si="66"/>
        <v>0</v>
      </c>
      <c r="Z229" s="118"/>
    </row>
    <row r="230" spans="1:26" s="39" customFormat="1" ht="39.75" customHeight="1">
      <c r="A230" s="58"/>
      <c r="B230" s="44" t="s">
        <v>1526</v>
      </c>
      <c r="C230" s="44" t="s">
        <v>1495</v>
      </c>
      <c r="D230" s="44" t="s">
        <v>1495</v>
      </c>
      <c r="E230" s="44" t="s">
        <v>1527</v>
      </c>
      <c r="F230" s="45" t="str">
        <f t="shared" si="56"/>
        <v>周南市椎木町5-19</v>
      </c>
      <c r="G230" s="45" t="s">
        <v>1528</v>
      </c>
      <c r="H230" s="46">
        <v>27485</v>
      </c>
      <c r="I230" s="79">
        <v>60</v>
      </c>
      <c r="J230" s="48" t="s">
        <v>1529</v>
      </c>
      <c r="K230" s="49" t="s">
        <v>29</v>
      </c>
      <c r="L230" s="50">
        <v>1</v>
      </c>
      <c r="M230" s="51" t="s">
        <v>30</v>
      </c>
      <c r="N230" s="51" t="s">
        <v>1499</v>
      </c>
      <c r="O230" s="51" t="s">
        <v>1495</v>
      </c>
      <c r="P230" s="52" t="s">
        <v>1530</v>
      </c>
      <c r="Q230" s="52" t="s">
        <v>1531</v>
      </c>
      <c r="R230" s="53" t="str">
        <f t="shared" si="62"/>
        <v>（公立）</v>
      </c>
      <c r="S230" s="54" t="s">
        <v>34</v>
      </c>
      <c r="V230" s="55">
        <f t="shared" si="63"/>
        <v>1</v>
      </c>
      <c r="W230" s="56">
        <f t="shared" si="64"/>
        <v>0</v>
      </c>
      <c r="X230" s="57">
        <f t="shared" si="65"/>
        <v>60</v>
      </c>
      <c r="Y230" s="56">
        <f t="shared" si="66"/>
        <v>0</v>
      </c>
      <c r="Z230" s="118"/>
    </row>
    <row r="231" spans="1:26" s="39" customFormat="1" ht="39.75" customHeight="1">
      <c r="A231" s="58"/>
      <c r="B231" s="44" t="s">
        <v>1532</v>
      </c>
      <c r="C231" s="44" t="s">
        <v>1495</v>
      </c>
      <c r="D231" s="44" t="s">
        <v>1495</v>
      </c>
      <c r="E231" s="44" t="s">
        <v>1533</v>
      </c>
      <c r="F231" s="45" t="str">
        <f t="shared" si="56"/>
        <v>周南市大字呼坂418-176</v>
      </c>
      <c r="G231" s="45" t="s">
        <v>1534</v>
      </c>
      <c r="H231" s="46">
        <v>27485</v>
      </c>
      <c r="I231" s="79">
        <v>90</v>
      </c>
      <c r="J231" s="48" t="s">
        <v>1535</v>
      </c>
      <c r="K231" s="49" t="s">
        <v>29</v>
      </c>
      <c r="L231" s="50">
        <v>1</v>
      </c>
      <c r="M231" s="51" t="s">
        <v>30</v>
      </c>
      <c r="N231" s="51" t="s">
        <v>1499</v>
      </c>
      <c r="O231" s="51" t="s">
        <v>1495</v>
      </c>
      <c r="P231" s="52" t="s">
        <v>1536</v>
      </c>
      <c r="Q231" s="52" t="s">
        <v>1537</v>
      </c>
      <c r="R231" s="53" t="str">
        <f t="shared" si="62"/>
        <v>（公立）</v>
      </c>
      <c r="S231" s="54" t="s">
        <v>34</v>
      </c>
      <c r="V231" s="55">
        <f t="shared" si="63"/>
        <v>1</v>
      </c>
      <c r="W231" s="56">
        <f t="shared" si="64"/>
        <v>0</v>
      </c>
      <c r="X231" s="57">
        <f t="shared" si="65"/>
        <v>90</v>
      </c>
      <c r="Y231" s="56">
        <f t="shared" si="66"/>
        <v>0</v>
      </c>
      <c r="Z231" s="118"/>
    </row>
    <row r="232" spans="1:26" s="39" customFormat="1" ht="39.75" customHeight="1">
      <c r="A232" s="58"/>
      <c r="B232" s="44" t="s">
        <v>1538</v>
      </c>
      <c r="C232" s="44" t="s">
        <v>1495</v>
      </c>
      <c r="D232" s="44" t="s">
        <v>1495</v>
      </c>
      <c r="E232" s="44" t="s">
        <v>1539</v>
      </c>
      <c r="F232" s="45" t="str">
        <f t="shared" si="56"/>
        <v>周南市新宿通6丁目1-22</v>
      </c>
      <c r="G232" s="45" t="s">
        <v>1540</v>
      </c>
      <c r="H232" s="46">
        <v>27851</v>
      </c>
      <c r="I232" s="47">
        <v>70</v>
      </c>
      <c r="J232" s="48" t="s">
        <v>1541</v>
      </c>
      <c r="K232" s="49" t="s">
        <v>29</v>
      </c>
      <c r="L232" s="50">
        <v>1</v>
      </c>
      <c r="M232" s="51" t="s">
        <v>30</v>
      </c>
      <c r="N232" s="51" t="s">
        <v>1499</v>
      </c>
      <c r="O232" s="51" t="s">
        <v>1495</v>
      </c>
      <c r="P232" s="52" t="s">
        <v>1542</v>
      </c>
      <c r="Q232" s="52" t="s">
        <v>1543</v>
      </c>
      <c r="R232" s="53" t="str">
        <f t="shared" si="62"/>
        <v>（公立）</v>
      </c>
      <c r="S232" s="54" t="s">
        <v>34</v>
      </c>
      <c r="V232" s="55">
        <f t="shared" si="63"/>
        <v>1</v>
      </c>
      <c r="W232" s="56">
        <f t="shared" si="64"/>
        <v>0</v>
      </c>
      <c r="X232" s="57">
        <f t="shared" si="65"/>
        <v>70</v>
      </c>
      <c r="Y232" s="56">
        <f t="shared" si="66"/>
        <v>0</v>
      </c>
      <c r="Z232" s="118"/>
    </row>
    <row r="233" spans="1:26" s="39" customFormat="1" ht="39.75" customHeight="1">
      <c r="A233" s="58"/>
      <c r="B233" s="44" t="s">
        <v>1544</v>
      </c>
      <c r="C233" s="44" t="s">
        <v>1495</v>
      </c>
      <c r="D233" s="44" t="s">
        <v>1495</v>
      </c>
      <c r="E233" s="44" t="s">
        <v>1545</v>
      </c>
      <c r="F233" s="45" t="str">
        <f t="shared" si="56"/>
        <v>周南市大内町6-15</v>
      </c>
      <c r="G233" s="45" t="s">
        <v>1546</v>
      </c>
      <c r="H233" s="46">
        <v>28946</v>
      </c>
      <c r="I233" s="79">
        <v>120</v>
      </c>
      <c r="J233" s="48" t="s">
        <v>1547</v>
      </c>
      <c r="K233" s="49" t="s">
        <v>29</v>
      </c>
      <c r="L233" s="50">
        <v>1</v>
      </c>
      <c r="M233" s="51" t="s">
        <v>30</v>
      </c>
      <c r="N233" s="51" t="s">
        <v>1499</v>
      </c>
      <c r="O233" s="51" t="s">
        <v>1495</v>
      </c>
      <c r="P233" s="52" t="s">
        <v>1548</v>
      </c>
      <c r="Q233" s="52" t="s">
        <v>1549</v>
      </c>
      <c r="R233" s="53" t="str">
        <f t="shared" si="62"/>
        <v>（公立）</v>
      </c>
      <c r="S233" s="54" t="s">
        <v>34</v>
      </c>
      <c r="V233" s="55">
        <f t="shared" si="63"/>
        <v>1</v>
      </c>
      <c r="W233" s="56">
        <f t="shared" si="64"/>
        <v>0</v>
      </c>
      <c r="X233" s="57">
        <f t="shared" si="65"/>
        <v>120</v>
      </c>
      <c r="Y233" s="56">
        <f t="shared" si="66"/>
        <v>0</v>
      </c>
      <c r="Z233" s="118"/>
    </row>
    <row r="234" spans="1:26" s="39" customFormat="1" ht="39.75" customHeight="1">
      <c r="A234" s="58"/>
      <c r="B234" s="44" t="s">
        <v>1550</v>
      </c>
      <c r="C234" s="44" t="s">
        <v>1495</v>
      </c>
      <c r="D234" s="44" t="s">
        <v>1495</v>
      </c>
      <c r="E234" s="44" t="s">
        <v>1551</v>
      </c>
      <c r="F234" s="45" t="str">
        <f t="shared" si="56"/>
        <v>周南市大字下上1975-4</v>
      </c>
      <c r="G234" s="45" t="s">
        <v>1552</v>
      </c>
      <c r="H234" s="46">
        <v>29312</v>
      </c>
      <c r="I234" s="47">
        <v>90</v>
      </c>
      <c r="J234" s="48" t="s">
        <v>1553</v>
      </c>
      <c r="K234" s="49" t="s">
        <v>29</v>
      </c>
      <c r="L234" s="50">
        <v>1</v>
      </c>
      <c r="M234" s="51" t="s">
        <v>30</v>
      </c>
      <c r="N234" s="51" t="s">
        <v>1499</v>
      </c>
      <c r="O234" s="51" t="s">
        <v>1495</v>
      </c>
      <c r="P234" s="52" t="s">
        <v>1554</v>
      </c>
      <c r="Q234" s="52" t="s">
        <v>1555</v>
      </c>
      <c r="R234" s="53" t="str">
        <f t="shared" si="62"/>
        <v>（公立）</v>
      </c>
      <c r="S234" s="54" t="s">
        <v>34</v>
      </c>
      <c r="V234" s="55">
        <f t="shared" si="63"/>
        <v>1</v>
      </c>
      <c r="W234" s="56">
        <f t="shared" si="64"/>
        <v>0</v>
      </c>
      <c r="X234" s="57">
        <f t="shared" si="65"/>
        <v>90</v>
      </c>
      <c r="Y234" s="56">
        <f t="shared" si="66"/>
        <v>0</v>
      </c>
      <c r="Z234" s="118"/>
    </row>
    <row r="235" spans="1:26" s="39" customFormat="1" ht="39.75" customHeight="1">
      <c r="A235" s="58"/>
      <c r="B235" s="44" t="s">
        <v>1556</v>
      </c>
      <c r="C235" s="44" t="s">
        <v>1495</v>
      </c>
      <c r="D235" s="44" t="s">
        <v>1495</v>
      </c>
      <c r="E235" s="44" t="s">
        <v>1557</v>
      </c>
      <c r="F235" s="45" t="str">
        <f t="shared" si="56"/>
        <v>周南市城ケ丘3丁目13-6</v>
      </c>
      <c r="G235" s="45" t="s">
        <v>1558</v>
      </c>
      <c r="H235" s="46">
        <v>30042</v>
      </c>
      <c r="I235" s="47">
        <v>120</v>
      </c>
      <c r="J235" s="48" t="s">
        <v>1559</v>
      </c>
      <c r="K235" s="49" t="s">
        <v>29</v>
      </c>
      <c r="L235" s="50">
        <v>1</v>
      </c>
      <c r="M235" s="51" t="s">
        <v>30</v>
      </c>
      <c r="N235" s="51" t="s">
        <v>1499</v>
      </c>
      <c r="O235" s="51" t="s">
        <v>1495</v>
      </c>
      <c r="P235" s="52" t="s">
        <v>1560</v>
      </c>
      <c r="Q235" s="52" t="s">
        <v>1561</v>
      </c>
      <c r="R235" s="53" t="str">
        <f t="shared" si="62"/>
        <v>（公立）</v>
      </c>
      <c r="S235" s="54" t="s">
        <v>34</v>
      </c>
      <c r="V235" s="55">
        <f t="shared" si="63"/>
        <v>1</v>
      </c>
      <c r="W235" s="56">
        <f t="shared" si="64"/>
        <v>0</v>
      </c>
      <c r="X235" s="57">
        <f t="shared" si="65"/>
        <v>120</v>
      </c>
      <c r="Y235" s="56">
        <f t="shared" si="66"/>
        <v>0</v>
      </c>
      <c r="Z235" s="118"/>
    </row>
    <row r="236" spans="1:26" s="39" customFormat="1" ht="39.75" customHeight="1">
      <c r="A236" s="58"/>
      <c r="B236" s="44" t="s">
        <v>1562</v>
      </c>
      <c r="C236" s="44" t="s">
        <v>1563</v>
      </c>
      <c r="D236" s="44" t="s">
        <v>1564</v>
      </c>
      <c r="E236" s="44" t="s">
        <v>1565</v>
      </c>
      <c r="F236" s="45" t="str">
        <f t="shared" si="56"/>
        <v>周南市青山町1589</v>
      </c>
      <c r="G236" s="45" t="s">
        <v>1566</v>
      </c>
      <c r="H236" s="46">
        <v>18719</v>
      </c>
      <c r="I236" s="79">
        <v>90</v>
      </c>
      <c r="J236" s="48" t="s">
        <v>1567</v>
      </c>
      <c r="K236" s="49" t="s">
        <v>29</v>
      </c>
      <c r="L236" s="50">
        <v>2</v>
      </c>
      <c r="M236" s="51" t="s">
        <v>30</v>
      </c>
      <c r="N236" s="51" t="s">
        <v>1499</v>
      </c>
      <c r="O236" s="51" t="s">
        <v>1495</v>
      </c>
      <c r="P236" s="52" t="s">
        <v>1568</v>
      </c>
      <c r="Q236" s="52" t="s">
        <v>1569</v>
      </c>
      <c r="R236" s="53" t="str">
        <f t="shared" si="62"/>
        <v>（私立）</v>
      </c>
      <c r="S236" s="54" t="s">
        <v>122</v>
      </c>
      <c r="V236" s="55">
        <f t="shared" si="63"/>
        <v>0</v>
      </c>
      <c r="W236" s="56">
        <f t="shared" si="64"/>
        <v>1</v>
      </c>
      <c r="X236" s="57">
        <f t="shared" si="65"/>
        <v>0</v>
      </c>
      <c r="Y236" s="56">
        <f t="shared" si="66"/>
        <v>90</v>
      </c>
      <c r="Z236" s="118"/>
    </row>
    <row r="237" spans="1:26" s="39" customFormat="1" ht="39.75" customHeight="1">
      <c r="A237" s="58"/>
      <c r="B237" s="44" t="s">
        <v>1570</v>
      </c>
      <c r="C237" s="44" t="s">
        <v>1571</v>
      </c>
      <c r="D237" s="44" t="s">
        <v>1572</v>
      </c>
      <c r="E237" s="44" t="s">
        <v>1573</v>
      </c>
      <c r="F237" s="45" t="str">
        <f t="shared" si="56"/>
        <v>周南市平和通1丁目31</v>
      </c>
      <c r="G237" s="45" t="s">
        <v>1574</v>
      </c>
      <c r="H237" s="46">
        <v>18719</v>
      </c>
      <c r="I237" s="79">
        <v>120</v>
      </c>
      <c r="J237" s="48" t="s">
        <v>1575</v>
      </c>
      <c r="K237" s="49" t="s">
        <v>1576</v>
      </c>
      <c r="L237" s="50">
        <v>2</v>
      </c>
      <c r="M237" s="51" t="s">
        <v>30</v>
      </c>
      <c r="N237" s="51" t="s">
        <v>1499</v>
      </c>
      <c r="O237" s="51" t="s">
        <v>1495</v>
      </c>
      <c r="P237" s="52" t="s">
        <v>1577</v>
      </c>
      <c r="Q237" s="52" t="s">
        <v>1578</v>
      </c>
      <c r="R237" s="53" t="str">
        <f t="shared" si="62"/>
        <v>（私立）</v>
      </c>
      <c r="S237" s="54" t="s">
        <v>122</v>
      </c>
      <c r="V237" s="55">
        <f t="shared" si="63"/>
        <v>0</v>
      </c>
      <c r="W237" s="56">
        <f t="shared" si="64"/>
        <v>1</v>
      </c>
      <c r="X237" s="57">
        <f t="shared" si="65"/>
        <v>0</v>
      </c>
      <c r="Y237" s="56">
        <f t="shared" si="66"/>
        <v>120</v>
      </c>
      <c r="Z237" s="118"/>
    </row>
    <row r="238" spans="1:26" s="39" customFormat="1" ht="39.75" customHeight="1">
      <c r="A238" s="58"/>
      <c r="B238" s="44" t="s">
        <v>1579</v>
      </c>
      <c r="C238" s="44" t="s">
        <v>1580</v>
      </c>
      <c r="D238" s="44" t="s">
        <v>1581</v>
      </c>
      <c r="E238" s="44" t="s">
        <v>1582</v>
      </c>
      <c r="F238" s="45" t="str">
        <f t="shared" si="56"/>
        <v>周南市大字富田2438</v>
      </c>
      <c r="G238" s="45" t="s">
        <v>1583</v>
      </c>
      <c r="H238" s="46">
        <v>20180</v>
      </c>
      <c r="I238" s="79">
        <v>45</v>
      </c>
      <c r="J238" s="48" t="s">
        <v>1584</v>
      </c>
      <c r="K238" s="49" t="s">
        <v>29</v>
      </c>
      <c r="L238" s="50">
        <v>2</v>
      </c>
      <c r="M238" s="51" t="s">
        <v>30</v>
      </c>
      <c r="N238" s="51" t="s">
        <v>1499</v>
      </c>
      <c r="O238" s="51" t="s">
        <v>1495</v>
      </c>
      <c r="P238" s="52" t="s">
        <v>1585</v>
      </c>
      <c r="Q238" s="52" t="s">
        <v>1586</v>
      </c>
      <c r="R238" s="53" t="str">
        <f t="shared" si="62"/>
        <v>（私立）</v>
      </c>
      <c r="S238" s="54" t="s">
        <v>122</v>
      </c>
      <c r="V238" s="55">
        <f t="shared" si="63"/>
        <v>0</v>
      </c>
      <c r="W238" s="56">
        <f t="shared" si="64"/>
        <v>1</v>
      </c>
      <c r="X238" s="57">
        <f t="shared" si="65"/>
        <v>0</v>
      </c>
      <c r="Y238" s="56">
        <f t="shared" si="66"/>
        <v>45</v>
      </c>
      <c r="Z238" s="118"/>
    </row>
    <row r="239" spans="1:26" s="39" customFormat="1" ht="39.75" customHeight="1">
      <c r="A239" s="58"/>
      <c r="B239" s="44" t="s">
        <v>164</v>
      </c>
      <c r="C239" s="44" t="s">
        <v>1587</v>
      </c>
      <c r="D239" s="44" t="s">
        <v>1588</v>
      </c>
      <c r="E239" s="44" t="s">
        <v>1589</v>
      </c>
      <c r="F239" s="45" t="str">
        <f>O239&amp;P239</f>
        <v>周南市大字大河内2180-1</v>
      </c>
      <c r="G239" s="45" t="s">
        <v>1590</v>
      </c>
      <c r="H239" s="46">
        <v>28946</v>
      </c>
      <c r="I239" s="79">
        <v>110</v>
      </c>
      <c r="J239" s="48" t="s">
        <v>1591</v>
      </c>
      <c r="K239" s="49" t="s">
        <v>29</v>
      </c>
      <c r="L239" s="50">
        <v>2</v>
      </c>
      <c r="M239" s="51" t="s">
        <v>30</v>
      </c>
      <c r="N239" s="51" t="s">
        <v>1499</v>
      </c>
      <c r="O239" s="51" t="s">
        <v>1495</v>
      </c>
      <c r="P239" s="52" t="s">
        <v>1592</v>
      </c>
      <c r="Q239" s="52" t="s">
        <v>171</v>
      </c>
      <c r="R239" s="53" t="str">
        <f t="shared" si="62"/>
        <v>（私立）</v>
      </c>
      <c r="S239" s="54" t="s">
        <v>91</v>
      </c>
      <c r="V239" s="55">
        <f t="shared" si="63"/>
        <v>0</v>
      </c>
      <c r="W239" s="56">
        <f t="shared" si="64"/>
        <v>1</v>
      </c>
      <c r="X239" s="57">
        <f t="shared" si="65"/>
        <v>0</v>
      </c>
      <c r="Y239" s="56">
        <f t="shared" si="66"/>
        <v>110</v>
      </c>
      <c r="Z239" s="118"/>
    </row>
    <row r="240" spans="1:26" s="39" customFormat="1" ht="39.75" customHeight="1">
      <c r="A240" s="58"/>
      <c r="B240" s="44" t="s">
        <v>131</v>
      </c>
      <c r="C240" s="44" t="s">
        <v>1593</v>
      </c>
      <c r="D240" s="44" t="s">
        <v>1594</v>
      </c>
      <c r="E240" s="44" t="s">
        <v>1595</v>
      </c>
      <c r="F240" s="45" t="str">
        <f t="shared" si="56"/>
        <v>周南市遠石1丁目10-1</v>
      </c>
      <c r="G240" s="45" t="s">
        <v>1596</v>
      </c>
      <c r="H240" s="46">
        <v>36982</v>
      </c>
      <c r="I240" s="79">
        <v>130</v>
      </c>
      <c r="J240" s="48" t="s">
        <v>1597</v>
      </c>
      <c r="K240" s="49" t="s">
        <v>29</v>
      </c>
      <c r="L240" s="50">
        <v>2</v>
      </c>
      <c r="M240" s="51" t="s">
        <v>30</v>
      </c>
      <c r="N240" s="51" t="s">
        <v>1499</v>
      </c>
      <c r="O240" s="51" t="s">
        <v>1495</v>
      </c>
      <c r="P240" s="52" t="s">
        <v>1598</v>
      </c>
      <c r="Q240" s="52" t="s">
        <v>138</v>
      </c>
      <c r="R240" s="53" t="str">
        <f t="shared" si="62"/>
        <v>（私立）</v>
      </c>
      <c r="S240" s="54" t="s">
        <v>91</v>
      </c>
      <c r="V240" s="55">
        <f t="shared" si="63"/>
        <v>0</v>
      </c>
      <c r="W240" s="56">
        <f t="shared" si="64"/>
        <v>1</v>
      </c>
      <c r="X240" s="57">
        <f t="shared" si="65"/>
        <v>0</v>
      </c>
      <c r="Y240" s="56">
        <f t="shared" si="66"/>
        <v>130</v>
      </c>
      <c r="Z240" s="118"/>
    </row>
    <row r="241" spans="1:26" s="39" customFormat="1" ht="42" customHeight="1">
      <c r="A241" s="58"/>
      <c r="B241" s="44" t="s">
        <v>1599</v>
      </c>
      <c r="C241" s="44" t="s">
        <v>1600</v>
      </c>
      <c r="D241" s="44" t="s">
        <v>1601</v>
      </c>
      <c r="E241" s="44" t="s">
        <v>1602</v>
      </c>
      <c r="F241" s="45" t="str">
        <f t="shared" si="56"/>
        <v>周南市中央町2-12</v>
      </c>
      <c r="G241" s="45" t="s">
        <v>1603</v>
      </c>
      <c r="H241" s="46">
        <v>37347</v>
      </c>
      <c r="I241" s="47">
        <v>90</v>
      </c>
      <c r="J241" s="48" t="s">
        <v>1604</v>
      </c>
      <c r="K241" s="49" t="s">
        <v>29</v>
      </c>
      <c r="L241" s="50">
        <v>2</v>
      </c>
      <c r="M241" s="51" t="s">
        <v>30</v>
      </c>
      <c r="N241" s="51" t="s">
        <v>1499</v>
      </c>
      <c r="O241" s="51" t="s">
        <v>1495</v>
      </c>
      <c r="P241" s="52" t="s">
        <v>1605</v>
      </c>
      <c r="Q241" s="52" t="s">
        <v>1606</v>
      </c>
      <c r="R241" s="53" t="str">
        <f t="shared" si="62"/>
        <v>（私立）</v>
      </c>
      <c r="S241" s="54" t="s">
        <v>91</v>
      </c>
      <c r="V241" s="55">
        <f t="shared" si="63"/>
        <v>0</v>
      </c>
      <c r="W241" s="56">
        <f t="shared" si="64"/>
        <v>1</v>
      </c>
      <c r="X241" s="57">
        <f t="shared" si="65"/>
        <v>0</v>
      </c>
      <c r="Y241" s="56">
        <f t="shared" si="66"/>
        <v>90</v>
      </c>
      <c r="Z241" s="118"/>
    </row>
    <row r="242" spans="1:26" s="39" customFormat="1" ht="42" customHeight="1">
      <c r="A242" s="58"/>
      <c r="B242" s="44" t="s">
        <v>100</v>
      </c>
      <c r="C242" s="44" t="s">
        <v>1607</v>
      </c>
      <c r="D242" s="44" t="s">
        <v>1608</v>
      </c>
      <c r="E242" s="44" t="s">
        <v>1609</v>
      </c>
      <c r="F242" s="45" t="str">
        <f t="shared" si="56"/>
        <v>周南市野村二丁目7-12</v>
      </c>
      <c r="G242" s="45" t="s">
        <v>1610</v>
      </c>
      <c r="H242" s="46">
        <v>39173</v>
      </c>
      <c r="I242" s="79">
        <v>90</v>
      </c>
      <c r="J242" s="48" t="s">
        <v>1611</v>
      </c>
      <c r="K242" s="49" t="s">
        <v>29</v>
      </c>
      <c r="L242" s="50">
        <v>2</v>
      </c>
      <c r="M242" s="51" t="s">
        <v>30</v>
      </c>
      <c r="N242" s="51" t="s">
        <v>1499</v>
      </c>
      <c r="O242" s="51" t="s">
        <v>1495</v>
      </c>
      <c r="P242" s="51" t="s">
        <v>1612</v>
      </c>
      <c r="Q242" s="52" t="s">
        <v>107</v>
      </c>
      <c r="R242" s="53" t="str">
        <f t="shared" si="62"/>
        <v>（私立）</v>
      </c>
      <c r="S242" s="54" t="s">
        <v>91</v>
      </c>
      <c r="V242" s="55">
        <f t="shared" si="63"/>
        <v>0</v>
      </c>
      <c r="W242" s="56">
        <f t="shared" si="64"/>
        <v>1</v>
      </c>
      <c r="X242" s="57">
        <f t="shared" si="65"/>
        <v>0</v>
      </c>
      <c r="Y242" s="56">
        <f t="shared" si="66"/>
        <v>90</v>
      </c>
      <c r="Z242" s="118"/>
    </row>
    <row r="243" spans="1:26" s="39" customFormat="1" ht="42" customHeight="1">
      <c r="A243" s="58"/>
      <c r="B243" s="44" t="s">
        <v>1613</v>
      </c>
      <c r="C243" s="44" t="s">
        <v>1614</v>
      </c>
      <c r="D243" s="44" t="s">
        <v>1615</v>
      </c>
      <c r="E243" s="44" t="s">
        <v>1616</v>
      </c>
      <c r="F243" s="45" t="str">
        <f t="shared" si="56"/>
        <v>周南市新宿通5丁目5-34</v>
      </c>
      <c r="G243" s="45" t="s">
        <v>1540</v>
      </c>
      <c r="H243" s="46">
        <v>42826</v>
      </c>
      <c r="I243" s="79">
        <v>120</v>
      </c>
      <c r="J243" s="48" t="s">
        <v>1617</v>
      </c>
      <c r="K243" s="49" t="s">
        <v>1618</v>
      </c>
      <c r="L243" s="50">
        <v>2</v>
      </c>
      <c r="M243" s="51" t="s">
        <v>30</v>
      </c>
      <c r="N243" s="51" t="s">
        <v>1499</v>
      </c>
      <c r="O243" s="51" t="s">
        <v>1495</v>
      </c>
      <c r="P243" s="51" t="s">
        <v>1619</v>
      </c>
      <c r="Q243" s="52" t="s">
        <v>1620</v>
      </c>
      <c r="R243" s="53" t="str">
        <f t="shared" si="62"/>
        <v>（私立）</v>
      </c>
      <c r="S243" s="98" t="s">
        <v>139</v>
      </c>
      <c r="V243" s="55">
        <f t="shared" si="63"/>
        <v>0</v>
      </c>
      <c r="W243" s="56">
        <f t="shared" si="64"/>
        <v>1</v>
      </c>
      <c r="X243" s="57">
        <f t="shared" si="65"/>
        <v>0</v>
      </c>
      <c r="Y243" s="56">
        <f t="shared" si="66"/>
        <v>120</v>
      </c>
      <c r="Z243" s="118"/>
    </row>
    <row r="244" spans="1:26" s="39" customFormat="1" ht="42" customHeight="1">
      <c r="A244" s="58"/>
      <c r="B244" s="44" t="s">
        <v>1621</v>
      </c>
      <c r="C244" s="44" t="s">
        <v>1622</v>
      </c>
      <c r="D244" s="44" t="s">
        <v>1623</v>
      </c>
      <c r="E244" s="44" t="s">
        <v>1624</v>
      </c>
      <c r="F244" s="45" t="str">
        <f t="shared" si="56"/>
        <v>周南市上迫町9-3</v>
      </c>
      <c r="G244" s="45" t="s">
        <v>1625</v>
      </c>
      <c r="H244" s="46">
        <v>42826</v>
      </c>
      <c r="I244" s="79">
        <v>90</v>
      </c>
      <c r="J244" s="48" t="s">
        <v>1626</v>
      </c>
      <c r="K244" s="49"/>
      <c r="L244" s="50">
        <v>2</v>
      </c>
      <c r="M244" s="51" t="s">
        <v>30</v>
      </c>
      <c r="N244" s="51" t="s">
        <v>1499</v>
      </c>
      <c r="O244" s="51" t="s">
        <v>1495</v>
      </c>
      <c r="P244" s="110" t="s">
        <v>1627</v>
      </c>
      <c r="Q244" s="111" t="s">
        <v>1628</v>
      </c>
      <c r="R244" s="53" t="str">
        <f>IF(S244="","",IF(OR(S244="国",S244="県",S244="市町",S244="組合その他"),"（公立）","（私立）"))</f>
        <v>（私立）</v>
      </c>
      <c r="S244" s="54" t="s">
        <v>91</v>
      </c>
      <c r="V244" s="55">
        <f>IF(R244="（公立）",1,0)</f>
        <v>0</v>
      </c>
      <c r="W244" s="56">
        <f>IF(R244="（私立）",1,0)</f>
        <v>1</v>
      </c>
      <c r="X244" s="57">
        <f>IF(R244="（公立）",I244,0)</f>
        <v>0</v>
      </c>
      <c r="Y244" s="56">
        <f>IF(R244="（私立）",I244,0)</f>
        <v>90</v>
      </c>
      <c r="Z244" s="118"/>
    </row>
    <row r="245" spans="1:26" s="39" customFormat="1" ht="42" customHeight="1">
      <c r="A245" s="66"/>
      <c r="B245" s="44" t="s">
        <v>1629</v>
      </c>
      <c r="C245" s="44" t="s">
        <v>1622</v>
      </c>
      <c r="D245" s="44" t="s">
        <v>1623</v>
      </c>
      <c r="E245" s="44" t="s">
        <v>1630</v>
      </c>
      <c r="F245" s="45" t="str">
        <f t="shared" si="56"/>
        <v>周南市周陽2-1-48</v>
      </c>
      <c r="G245" s="45" t="s">
        <v>1631</v>
      </c>
      <c r="H245" s="46">
        <v>44652</v>
      </c>
      <c r="I245" s="79">
        <v>105</v>
      </c>
      <c r="J245" s="48" t="s">
        <v>1632</v>
      </c>
      <c r="K245" s="49" t="s">
        <v>1633</v>
      </c>
      <c r="L245" s="50">
        <v>2</v>
      </c>
      <c r="M245" s="51" t="s">
        <v>30</v>
      </c>
      <c r="N245" s="51" t="s">
        <v>1499</v>
      </c>
      <c r="O245" s="51" t="s">
        <v>1495</v>
      </c>
      <c r="P245" s="110" t="s">
        <v>1634</v>
      </c>
      <c r="Q245" s="111" t="s">
        <v>1635</v>
      </c>
      <c r="R245" s="53" t="str">
        <f t="shared" si="62"/>
        <v>（私立）</v>
      </c>
      <c r="S245" s="54" t="s">
        <v>91</v>
      </c>
      <c r="V245" s="55">
        <f t="shared" si="63"/>
        <v>0</v>
      </c>
      <c r="W245" s="56">
        <f t="shared" si="64"/>
        <v>1</v>
      </c>
      <c r="X245" s="57">
        <f t="shared" si="65"/>
        <v>0</v>
      </c>
      <c r="Y245" s="56">
        <v>105</v>
      </c>
      <c r="Z245" s="118"/>
    </row>
    <row r="246" spans="1:26" s="39" customFormat="1" ht="42" customHeight="1">
      <c r="A246" s="66"/>
      <c r="B246" s="44" t="s">
        <v>1636</v>
      </c>
      <c r="C246" s="44" t="s">
        <v>1614</v>
      </c>
      <c r="D246" s="44" t="s">
        <v>1637</v>
      </c>
      <c r="E246" s="44" t="s">
        <v>1638</v>
      </c>
      <c r="F246" s="119" t="s">
        <v>1639</v>
      </c>
      <c r="G246" s="45" t="s">
        <v>1640</v>
      </c>
      <c r="H246" s="46">
        <v>45017</v>
      </c>
      <c r="I246" s="79">
        <v>80</v>
      </c>
      <c r="J246" s="48" t="s">
        <v>1641</v>
      </c>
      <c r="K246" s="49" t="s">
        <v>1633</v>
      </c>
      <c r="L246" s="50">
        <v>2</v>
      </c>
      <c r="M246" s="51" t="s">
        <v>30</v>
      </c>
      <c r="N246" s="51" t="s">
        <v>1499</v>
      </c>
      <c r="O246" s="51" t="s">
        <v>1495</v>
      </c>
      <c r="P246" s="119" t="s">
        <v>1639</v>
      </c>
      <c r="Q246" s="111" t="s">
        <v>1642</v>
      </c>
      <c r="R246" s="53" t="str">
        <f>IF(S246="","",IF(OR(S246="国",S246="県",S246="市町",S246="組合その他"),"（公立）","（私立）"))</f>
        <v>（私立）</v>
      </c>
      <c r="S246" s="98" t="s">
        <v>139</v>
      </c>
      <c r="V246" s="55">
        <f>IF(R246="（公立）",1,0)</f>
        <v>0</v>
      </c>
      <c r="W246" s="56">
        <f>IF(R246="（私立）",1,0)</f>
        <v>1</v>
      </c>
      <c r="X246" s="57">
        <f>IF(R246="（公立）",I246,0)</f>
        <v>0</v>
      </c>
      <c r="Y246" s="56">
        <f>IF(R246="（私立）",I246,0)</f>
        <v>80</v>
      </c>
      <c r="Z246" s="120"/>
    </row>
    <row r="247" spans="1:26" s="121" customFormat="1" ht="42" customHeight="1">
      <c r="A247" s="58"/>
      <c r="B247" s="44" t="s">
        <v>1643</v>
      </c>
      <c r="C247" s="44" t="s">
        <v>1644</v>
      </c>
      <c r="D247" s="44" t="s">
        <v>1645</v>
      </c>
      <c r="E247" s="44" t="s">
        <v>1646</v>
      </c>
      <c r="F247" s="119" t="s">
        <v>1647</v>
      </c>
      <c r="G247" s="45" t="s">
        <v>1540</v>
      </c>
      <c r="H247" s="46">
        <v>45017</v>
      </c>
      <c r="I247" s="79">
        <v>66</v>
      </c>
      <c r="J247" s="48" t="s">
        <v>1648</v>
      </c>
      <c r="K247" s="49" t="s">
        <v>1633</v>
      </c>
      <c r="L247" s="50">
        <v>2</v>
      </c>
      <c r="M247" s="51" t="s">
        <v>30</v>
      </c>
      <c r="N247" s="51" t="s">
        <v>1499</v>
      </c>
      <c r="O247" s="51" t="s">
        <v>1495</v>
      </c>
      <c r="P247" s="119" t="s">
        <v>1647</v>
      </c>
      <c r="Q247" s="111" t="s">
        <v>1649</v>
      </c>
      <c r="R247" s="53" t="str">
        <f>IF(S247="","",IF(OR(S247="国",S247="県",S247="市町",S247="組合その他"),"（公立）","（私立）"))</f>
        <v>（私立）</v>
      </c>
      <c r="S247" s="98" t="s">
        <v>139</v>
      </c>
      <c r="T247" s="39"/>
      <c r="U247" s="39"/>
      <c r="V247" s="55">
        <f>IF(R247="（公立）",1,0)</f>
        <v>0</v>
      </c>
      <c r="W247" s="56">
        <f>IF(R247="（私立）",1,0)</f>
        <v>1</v>
      </c>
      <c r="X247" s="57">
        <f>IF(R247="（公立）",I247,0)</f>
        <v>0</v>
      </c>
      <c r="Y247" s="56">
        <f>IF(R247="（私立）",I247,0)</f>
        <v>66</v>
      </c>
      <c r="Z247" s="120"/>
    </row>
    <row r="248" spans="1:26" s="121" customFormat="1" ht="42" customHeight="1">
      <c r="A248" s="66"/>
      <c r="B248" s="45"/>
      <c r="C248" s="68" t="str">
        <f>"〔施設"&amp;M305&amp;"（公立"&amp;H305&amp;"、"&amp;"私立"&amp;I305&amp;"）"&amp;"  定員"&amp;N305&amp;"（公立"&amp;J305&amp;"、私立"&amp;K305&amp;"）〕"</f>
        <v>〔施設16（公立3、私立13）  定員1355（公立320、私立1035）〕</v>
      </c>
      <c r="D248" s="45"/>
      <c r="E248" s="45"/>
      <c r="F248" s="45"/>
      <c r="G248" s="45"/>
      <c r="H248" s="46"/>
      <c r="I248" s="47"/>
      <c r="J248" s="48"/>
      <c r="K248" s="49"/>
      <c r="L248" s="69"/>
      <c r="M248" s="70"/>
      <c r="N248" s="70"/>
      <c r="O248" s="70"/>
      <c r="P248" s="71"/>
      <c r="Q248" s="71"/>
      <c r="R248" s="72"/>
      <c r="S248" s="73"/>
      <c r="T248" s="39"/>
      <c r="U248" s="39"/>
      <c r="V248" s="55"/>
      <c r="W248" s="56"/>
      <c r="X248" s="57"/>
      <c r="Y248" s="56"/>
      <c r="Z248" s="120"/>
    </row>
    <row r="249" spans="1:26" s="121" customFormat="1" ht="42" customHeight="1">
      <c r="A249" s="122" t="s">
        <v>1650</v>
      </c>
      <c r="B249" s="44" t="s">
        <v>1651</v>
      </c>
      <c r="C249" s="44" t="s">
        <v>1652</v>
      </c>
      <c r="D249" s="44" t="s">
        <v>1652</v>
      </c>
      <c r="E249" s="44" t="s">
        <v>1653</v>
      </c>
      <c r="F249" s="45" t="str">
        <f t="shared" ref="F249:F260" si="67">O249&amp;P249</f>
        <v>山陽小野田市日の出二丁目5-28</v>
      </c>
      <c r="G249" s="45" t="s">
        <v>1654</v>
      </c>
      <c r="H249" s="46">
        <v>19085</v>
      </c>
      <c r="I249" s="79">
        <v>120</v>
      </c>
      <c r="J249" s="48" t="s">
        <v>1655</v>
      </c>
      <c r="K249" s="49" t="s">
        <v>29</v>
      </c>
      <c r="L249" s="50">
        <v>1</v>
      </c>
      <c r="M249" s="51" t="s">
        <v>30</v>
      </c>
      <c r="N249" s="51">
        <v>35216</v>
      </c>
      <c r="O249" s="51" t="s">
        <v>1652</v>
      </c>
      <c r="P249" s="52" t="s">
        <v>1656</v>
      </c>
      <c r="Q249" s="52" t="s">
        <v>1657</v>
      </c>
      <c r="R249" s="53" t="str">
        <f t="shared" ref="R249:R262" si="68">IF(S249="","",IF(OR(S249="国",S249="県",S249="市町",S249="組合その他"),"（公立）","（私立）"))</f>
        <v>（公立）</v>
      </c>
      <c r="S249" s="54" t="s">
        <v>34</v>
      </c>
      <c r="T249" s="39"/>
      <c r="U249" s="39"/>
      <c r="V249" s="55">
        <f t="shared" ref="V249:V262" si="69">IF(R249="（公立）",1,0)</f>
        <v>1</v>
      </c>
      <c r="W249" s="56">
        <f t="shared" ref="W249:W262" si="70">IF(R249="（私立）",1,0)</f>
        <v>0</v>
      </c>
      <c r="X249" s="57">
        <f>IF(R249="（公立）",I249,0)</f>
        <v>120</v>
      </c>
      <c r="Y249" s="56">
        <f>IF(R249="（私立）",I249,0)</f>
        <v>0</v>
      </c>
      <c r="Z249" s="118"/>
    </row>
    <row r="250" spans="1:26" s="39" customFormat="1" ht="42" customHeight="1">
      <c r="A250" s="43">
        <f>M305</f>
        <v>16</v>
      </c>
      <c r="B250" s="44" t="s">
        <v>1658</v>
      </c>
      <c r="C250" s="44" t="s">
        <v>1652</v>
      </c>
      <c r="D250" s="44" t="s">
        <v>1652</v>
      </c>
      <c r="E250" s="44" t="s">
        <v>1659</v>
      </c>
      <c r="F250" s="45" t="str">
        <f t="shared" si="67"/>
        <v>山陽小野田市大字郡3510</v>
      </c>
      <c r="G250" s="45" t="s">
        <v>1660</v>
      </c>
      <c r="H250" s="46">
        <v>19845</v>
      </c>
      <c r="I250" s="79">
        <v>60</v>
      </c>
      <c r="J250" s="48" t="s">
        <v>1661</v>
      </c>
      <c r="K250" s="49" t="s">
        <v>29</v>
      </c>
      <c r="L250" s="50">
        <v>1</v>
      </c>
      <c r="M250" s="51" t="s">
        <v>30</v>
      </c>
      <c r="N250" s="51">
        <v>35216</v>
      </c>
      <c r="O250" s="51" t="s">
        <v>1652</v>
      </c>
      <c r="P250" s="52" t="s">
        <v>1662</v>
      </c>
      <c r="Q250" s="52" t="s">
        <v>1663</v>
      </c>
      <c r="R250" s="53" t="str">
        <f t="shared" si="68"/>
        <v>（公立）</v>
      </c>
      <c r="S250" s="54" t="s">
        <v>34</v>
      </c>
      <c r="V250" s="55">
        <f t="shared" si="69"/>
        <v>1</v>
      </c>
      <c r="W250" s="56">
        <f t="shared" si="70"/>
        <v>0</v>
      </c>
      <c r="X250" s="57">
        <f>IF(R250="（公立）",I250,0)</f>
        <v>60</v>
      </c>
      <c r="Y250" s="56">
        <f>IF(R250="（私立）",I250,0)</f>
        <v>0</v>
      </c>
    </row>
    <row r="251" spans="1:26" s="39" customFormat="1" ht="39.75" customHeight="1">
      <c r="A251" s="43"/>
      <c r="B251" s="44" t="s">
        <v>1664</v>
      </c>
      <c r="C251" s="44" t="s">
        <v>1652</v>
      </c>
      <c r="D251" s="44" t="s">
        <v>1650</v>
      </c>
      <c r="E251" s="44" t="s">
        <v>1665</v>
      </c>
      <c r="F251" s="45" t="str">
        <f t="shared" si="67"/>
        <v>山陽小野田市桜二丁目3番21号</v>
      </c>
      <c r="G251" s="45" t="s">
        <v>1666</v>
      </c>
      <c r="H251" s="46">
        <v>44652</v>
      </c>
      <c r="I251" s="79">
        <v>140</v>
      </c>
      <c r="J251" s="48" t="s">
        <v>1667</v>
      </c>
      <c r="K251" s="49" t="s">
        <v>1633</v>
      </c>
      <c r="L251" s="50">
        <v>1</v>
      </c>
      <c r="M251" s="51" t="s">
        <v>30</v>
      </c>
      <c r="N251" s="51">
        <v>35216</v>
      </c>
      <c r="O251" s="51" t="s">
        <v>1652</v>
      </c>
      <c r="P251" s="113" t="s">
        <v>1668</v>
      </c>
      <c r="Q251" s="52" t="s">
        <v>1669</v>
      </c>
      <c r="R251" s="53" t="str">
        <f>IF(S251="","",IF(OR(S251="国",S251="県",S251="市町",S251="組合その他"),"（公立）","（私立）"))</f>
        <v>（公立）</v>
      </c>
      <c r="S251" s="54" t="s">
        <v>34</v>
      </c>
      <c r="V251" s="55">
        <f>IF(R251="（公立）",1,0)</f>
        <v>1</v>
      </c>
      <c r="W251" s="56">
        <f>IF(R251="（私立）",1,0)</f>
        <v>0</v>
      </c>
      <c r="X251" s="57">
        <f>IF(R251="（公立）",I251,0)</f>
        <v>140</v>
      </c>
      <c r="Y251" s="56">
        <f>IF(R251="（私立）",#REF!,0)</f>
        <v>0</v>
      </c>
    </row>
    <row r="252" spans="1:26" s="39" customFormat="1" ht="39.75" customHeight="1">
      <c r="A252" s="58"/>
      <c r="B252" s="44" t="s">
        <v>1670</v>
      </c>
      <c r="C252" s="44" t="s">
        <v>1671</v>
      </c>
      <c r="D252" s="44" t="s">
        <v>1672</v>
      </c>
      <c r="E252" s="44" t="s">
        <v>1673</v>
      </c>
      <c r="F252" s="45" t="str">
        <f t="shared" si="67"/>
        <v>山陽小野田市大字小野田7301</v>
      </c>
      <c r="G252" s="45" t="s">
        <v>1674</v>
      </c>
      <c r="H252" s="46">
        <v>17624</v>
      </c>
      <c r="I252" s="47">
        <v>90</v>
      </c>
      <c r="J252" s="48" t="s">
        <v>1675</v>
      </c>
      <c r="K252" s="49" t="s">
        <v>29</v>
      </c>
      <c r="L252" s="50">
        <v>1</v>
      </c>
      <c r="M252" s="51" t="s">
        <v>30</v>
      </c>
      <c r="N252" s="51">
        <v>35216</v>
      </c>
      <c r="O252" s="51" t="s">
        <v>1652</v>
      </c>
      <c r="P252" s="45" t="s">
        <v>1676</v>
      </c>
      <c r="Q252" s="52" t="s">
        <v>1677</v>
      </c>
      <c r="R252" s="53" t="str">
        <f t="shared" si="68"/>
        <v>（私立）</v>
      </c>
      <c r="S252" s="54" t="s">
        <v>91</v>
      </c>
      <c r="V252" s="55">
        <f t="shared" si="69"/>
        <v>0</v>
      </c>
      <c r="W252" s="56">
        <f t="shared" si="70"/>
        <v>1</v>
      </c>
      <c r="X252" s="57">
        <f>IF(R252="（公立）",I252,0)</f>
        <v>0</v>
      </c>
      <c r="Y252" s="56">
        <f t="shared" ref="Y252:Y262" si="71">IF(R252="（私立）",I252,0)</f>
        <v>90</v>
      </c>
    </row>
    <row r="253" spans="1:26" s="39" customFormat="1" ht="42" customHeight="1">
      <c r="A253" s="58"/>
      <c r="B253" s="44" t="s">
        <v>1678</v>
      </c>
      <c r="C253" s="44" t="s">
        <v>1679</v>
      </c>
      <c r="D253" s="44" t="s">
        <v>1680</v>
      </c>
      <c r="E253" s="44" t="s">
        <v>1681</v>
      </c>
      <c r="F253" s="45" t="str">
        <f t="shared" si="67"/>
        <v>山陽小野田市大字小野田612-2</v>
      </c>
      <c r="G253" s="45" t="s">
        <v>1682</v>
      </c>
      <c r="H253" s="46">
        <v>17624</v>
      </c>
      <c r="I253" s="101">
        <v>120</v>
      </c>
      <c r="J253" s="48" t="s">
        <v>1683</v>
      </c>
      <c r="K253" s="49" t="s">
        <v>29</v>
      </c>
      <c r="L253" s="50">
        <v>2</v>
      </c>
      <c r="M253" s="51" t="s">
        <v>30</v>
      </c>
      <c r="N253" s="51">
        <v>35216</v>
      </c>
      <c r="O253" s="51" t="s">
        <v>1652</v>
      </c>
      <c r="P253" s="45" t="s">
        <v>1684</v>
      </c>
      <c r="Q253" s="52" t="s">
        <v>1685</v>
      </c>
      <c r="R253" s="53" t="str">
        <f t="shared" si="68"/>
        <v>（私立）</v>
      </c>
      <c r="S253" s="54" t="s">
        <v>91</v>
      </c>
      <c r="V253" s="55">
        <f t="shared" si="69"/>
        <v>0</v>
      </c>
      <c r="W253" s="56">
        <f t="shared" si="70"/>
        <v>1</v>
      </c>
      <c r="X253" s="57">
        <f t="shared" ref="X253:X262" si="72">IF(R253="（公立）",I252,0)</f>
        <v>0</v>
      </c>
      <c r="Y253" s="56">
        <f t="shared" si="71"/>
        <v>120</v>
      </c>
    </row>
    <row r="254" spans="1:26" s="39" customFormat="1" ht="42" customHeight="1">
      <c r="A254" s="58"/>
      <c r="B254" s="44" t="s">
        <v>1686</v>
      </c>
      <c r="C254" s="44" t="s">
        <v>1687</v>
      </c>
      <c r="D254" s="44" t="s">
        <v>1687</v>
      </c>
      <c r="E254" s="44" t="s">
        <v>1687</v>
      </c>
      <c r="F254" s="45" t="str">
        <f t="shared" si="67"/>
        <v>山陽小野田市大字埴生1903-1</v>
      </c>
      <c r="G254" s="45" t="s">
        <v>1688</v>
      </c>
      <c r="H254" s="46">
        <v>18921</v>
      </c>
      <c r="I254" s="101">
        <v>30</v>
      </c>
      <c r="J254" s="48" t="s">
        <v>1689</v>
      </c>
      <c r="K254" s="49" t="s">
        <v>29</v>
      </c>
      <c r="L254" s="50">
        <v>2</v>
      </c>
      <c r="M254" s="51" t="s">
        <v>30</v>
      </c>
      <c r="N254" s="51">
        <v>35216</v>
      </c>
      <c r="O254" s="51" t="s">
        <v>1652</v>
      </c>
      <c r="P254" s="45" t="s">
        <v>1690</v>
      </c>
      <c r="Q254" s="52" t="s">
        <v>1691</v>
      </c>
      <c r="R254" s="53" t="str">
        <f t="shared" si="68"/>
        <v>（私立）</v>
      </c>
      <c r="S254" s="54" t="s">
        <v>122</v>
      </c>
      <c r="V254" s="55">
        <f t="shared" si="69"/>
        <v>0</v>
      </c>
      <c r="W254" s="56">
        <f t="shared" si="70"/>
        <v>1</v>
      </c>
      <c r="X254" s="57">
        <f t="shared" si="72"/>
        <v>0</v>
      </c>
      <c r="Y254" s="56">
        <f t="shared" si="71"/>
        <v>30</v>
      </c>
    </row>
    <row r="255" spans="1:26" s="39" customFormat="1" ht="42" customHeight="1">
      <c r="A255" s="58"/>
      <c r="B255" s="44" t="s">
        <v>1692</v>
      </c>
      <c r="C255" s="44" t="s">
        <v>1693</v>
      </c>
      <c r="D255" s="44" t="s">
        <v>1694</v>
      </c>
      <c r="E255" s="44" t="s">
        <v>1695</v>
      </c>
      <c r="F255" s="45" t="str">
        <f t="shared" si="67"/>
        <v>山陽小野田市赤崎二丁目1-28</v>
      </c>
      <c r="G255" s="45" t="s">
        <v>1696</v>
      </c>
      <c r="H255" s="46">
        <v>19603</v>
      </c>
      <c r="I255" s="79">
        <v>100</v>
      </c>
      <c r="J255" s="48" t="s">
        <v>1697</v>
      </c>
      <c r="K255" s="49" t="s">
        <v>29</v>
      </c>
      <c r="L255" s="50">
        <v>2</v>
      </c>
      <c r="M255" s="51" t="s">
        <v>30</v>
      </c>
      <c r="N255" s="51">
        <v>35216</v>
      </c>
      <c r="O255" s="51" t="s">
        <v>1652</v>
      </c>
      <c r="P255" s="52" t="s">
        <v>1698</v>
      </c>
      <c r="Q255" s="52" t="s">
        <v>1699</v>
      </c>
      <c r="R255" s="53" t="str">
        <f t="shared" si="68"/>
        <v>（私立）</v>
      </c>
      <c r="S255" s="54" t="s">
        <v>91</v>
      </c>
      <c r="V255" s="55">
        <f t="shared" si="69"/>
        <v>0</v>
      </c>
      <c r="W255" s="56">
        <f t="shared" si="70"/>
        <v>1</v>
      </c>
      <c r="X255" s="57">
        <f t="shared" si="72"/>
        <v>0</v>
      </c>
      <c r="Y255" s="56">
        <f t="shared" si="71"/>
        <v>100</v>
      </c>
    </row>
    <row r="256" spans="1:26" s="39" customFormat="1" ht="39.75" customHeight="1">
      <c r="A256" s="58"/>
      <c r="B256" s="44" t="s">
        <v>1700</v>
      </c>
      <c r="C256" s="44" t="s">
        <v>1701</v>
      </c>
      <c r="D256" s="44" t="s">
        <v>1702</v>
      </c>
      <c r="E256" s="44" t="s">
        <v>1703</v>
      </c>
      <c r="F256" s="45" t="str">
        <f t="shared" si="67"/>
        <v>山陽小野田市大字郡1391</v>
      </c>
      <c r="G256" s="45" t="s">
        <v>1660</v>
      </c>
      <c r="H256" s="46">
        <v>20089</v>
      </c>
      <c r="I256" s="79">
        <v>60</v>
      </c>
      <c r="J256" s="48" t="s">
        <v>1704</v>
      </c>
      <c r="K256" s="49" t="s">
        <v>29</v>
      </c>
      <c r="L256" s="50">
        <v>2</v>
      </c>
      <c r="M256" s="51" t="s">
        <v>30</v>
      </c>
      <c r="N256" s="51">
        <v>35216</v>
      </c>
      <c r="O256" s="51" t="s">
        <v>1652</v>
      </c>
      <c r="P256" s="52" t="s">
        <v>1705</v>
      </c>
      <c r="Q256" s="52" t="s">
        <v>1706</v>
      </c>
      <c r="R256" s="53" t="str">
        <f t="shared" si="68"/>
        <v>（私立）</v>
      </c>
      <c r="S256" s="54" t="s">
        <v>91</v>
      </c>
      <c r="V256" s="55">
        <f t="shared" si="69"/>
        <v>0</v>
      </c>
      <c r="W256" s="56">
        <f t="shared" si="70"/>
        <v>1</v>
      </c>
      <c r="X256" s="57">
        <f t="shared" si="72"/>
        <v>0</v>
      </c>
      <c r="Y256" s="56">
        <f t="shared" si="71"/>
        <v>60</v>
      </c>
    </row>
    <row r="257" spans="1:25" s="39" customFormat="1" ht="42" customHeight="1">
      <c r="A257" s="58"/>
      <c r="B257" s="44" t="s">
        <v>1707</v>
      </c>
      <c r="C257" s="44" t="s">
        <v>1708</v>
      </c>
      <c r="D257" s="44" t="s">
        <v>1709</v>
      </c>
      <c r="E257" s="44" t="s">
        <v>1710</v>
      </c>
      <c r="F257" s="45" t="str">
        <f t="shared" si="67"/>
        <v>山陽小野田市大字小野田3385-6</v>
      </c>
      <c r="G257" s="45" t="s">
        <v>1711</v>
      </c>
      <c r="H257" s="46">
        <v>20180</v>
      </c>
      <c r="I257" s="47">
        <v>120</v>
      </c>
      <c r="J257" s="48" t="s">
        <v>1712</v>
      </c>
      <c r="K257" s="49" t="s">
        <v>29</v>
      </c>
      <c r="L257" s="50">
        <v>2</v>
      </c>
      <c r="M257" s="51" t="s">
        <v>30</v>
      </c>
      <c r="N257" s="51">
        <v>35216</v>
      </c>
      <c r="O257" s="51" t="s">
        <v>1652</v>
      </c>
      <c r="P257" s="45" t="s">
        <v>1713</v>
      </c>
      <c r="Q257" s="52" t="s">
        <v>502</v>
      </c>
      <c r="R257" s="53" t="str">
        <f t="shared" si="68"/>
        <v>（私立）</v>
      </c>
      <c r="S257" s="54" t="s">
        <v>91</v>
      </c>
      <c r="V257" s="55">
        <f t="shared" si="69"/>
        <v>0</v>
      </c>
      <c r="W257" s="56">
        <f t="shared" si="70"/>
        <v>1</v>
      </c>
      <c r="X257" s="57">
        <f t="shared" si="72"/>
        <v>0</v>
      </c>
      <c r="Y257" s="56">
        <f t="shared" si="71"/>
        <v>120</v>
      </c>
    </row>
    <row r="258" spans="1:25" s="39" customFormat="1" ht="42" customHeight="1">
      <c r="A258" s="58"/>
      <c r="B258" s="44" t="s">
        <v>1714</v>
      </c>
      <c r="C258" s="44" t="s">
        <v>1715</v>
      </c>
      <c r="D258" s="44" t="s">
        <v>1716</v>
      </c>
      <c r="E258" s="44" t="s">
        <v>1986</v>
      </c>
      <c r="F258" s="45" t="str">
        <f t="shared" si="67"/>
        <v>山陽小野田市大字東高泊333</v>
      </c>
      <c r="G258" s="45" t="s">
        <v>1717</v>
      </c>
      <c r="H258" s="46">
        <v>27484</v>
      </c>
      <c r="I258" s="79">
        <v>120</v>
      </c>
      <c r="J258" s="48" t="s">
        <v>1718</v>
      </c>
      <c r="K258" s="49"/>
      <c r="L258" s="50">
        <v>2</v>
      </c>
      <c r="M258" s="51" t="s">
        <v>30</v>
      </c>
      <c r="N258" s="51">
        <v>35216</v>
      </c>
      <c r="O258" s="51" t="s">
        <v>1652</v>
      </c>
      <c r="P258" s="45" t="s">
        <v>1719</v>
      </c>
      <c r="Q258" s="52" t="s">
        <v>1720</v>
      </c>
      <c r="R258" s="53" t="str">
        <f t="shared" si="68"/>
        <v>（私立）</v>
      </c>
      <c r="S258" s="54" t="s">
        <v>91</v>
      </c>
      <c r="V258" s="55">
        <f t="shared" si="69"/>
        <v>0</v>
      </c>
      <c r="W258" s="56">
        <f t="shared" si="70"/>
        <v>1</v>
      </c>
      <c r="X258" s="57">
        <f>IF(R258="（公立）",#REF!,0)</f>
        <v>0</v>
      </c>
      <c r="Y258" s="56">
        <f t="shared" si="71"/>
        <v>120</v>
      </c>
    </row>
    <row r="259" spans="1:25" s="39" customFormat="1" ht="42" customHeight="1">
      <c r="A259" s="58"/>
      <c r="B259" s="44" t="s">
        <v>1721</v>
      </c>
      <c r="C259" s="44" t="s">
        <v>1722</v>
      </c>
      <c r="D259" s="44" t="s">
        <v>1723</v>
      </c>
      <c r="E259" s="44" t="s">
        <v>1724</v>
      </c>
      <c r="F259" s="45" t="str">
        <f t="shared" si="67"/>
        <v>山陽小野田市大字厚狭1031の1</v>
      </c>
      <c r="G259" s="45" t="s">
        <v>1725</v>
      </c>
      <c r="H259" s="46">
        <v>27638</v>
      </c>
      <c r="I259" s="79">
        <v>100</v>
      </c>
      <c r="J259" s="48" t="s">
        <v>1726</v>
      </c>
      <c r="K259" s="49" t="s">
        <v>29</v>
      </c>
      <c r="L259" s="50">
        <v>2</v>
      </c>
      <c r="M259" s="51" t="s">
        <v>30</v>
      </c>
      <c r="N259" s="51">
        <v>35216</v>
      </c>
      <c r="O259" s="51" t="s">
        <v>1652</v>
      </c>
      <c r="P259" s="52" t="s">
        <v>1727</v>
      </c>
      <c r="Q259" s="52" t="s">
        <v>1728</v>
      </c>
      <c r="R259" s="53" t="str">
        <f t="shared" si="68"/>
        <v>（私立）</v>
      </c>
      <c r="S259" s="54" t="s">
        <v>91</v>
      </c>
      <c r="V259" s="55">
        <f t="shared" si="69"/>
        <v>0</v>
      </c>
      <c r="W259" s="56">
        <f t="shared" si="70"/>
        <v>1</v>
      </c>
      <c r="X259" s="57">
        <f t="shared" si="72"/>
        <v>0</v>
      </c>
      <c r="Y259" s="56">
        <f t="shared" si="71"/>
        <v>100</v>
      </c>
    </row>
    <row r="260" spans="1:25" s="39" customFormat="1" ht="42" customHeight="1">
      <c r="A260" s="58"/>
      <c r="B260" s="44" t="s">
        <v>1729</v>
      </c>
      <c r="C260" s="44" t="s">
        <v>1730</v>
      </c>
      <c r="D260" s="44" t="s">
        <v>1731</v>
      </c>
      <c r="E260" s="44" t="s">
        <v>1732</v>
      </c>
      <c r="F260" s="45" t="str">
        <f t="shared" si="67"/>
        <v>山陽小野田市大字埴生782</v>
      </c>
      <c r="G260" s="45" t="s">
        <v>1688</v>
      </c>
      <c r="H260" s="46">
        <v>30042</v>
      </c>
      <c r="I260" s="79">
        <v>45</v>
      </c>
      <c r="J260" s="48" t="s">
        <v>1733</v>
      </c>
      <c r="K260" s="49" t="s">
        <v>29</v>
      </c>
      <c r="L260" s="50">
        <v>2</v>
      </c>
      <c r="M260" s="51" t="s">
        <v>30</v>
      </c>
      <c r="N260" s="51">
        <v>35216</v>
      </c>
      <c r="O260" s="51" t="s">
        <v>1652</v>
      </c>
      <c r="P260" s="45" t="s">
        <v>1734</v>
      </c>
      <c r="Q260" s="52" t="s">
        <v>1735</v>
      </c>
      <c r="R260" s="53" t="str">
        <f t="shared" si="68"/>
        <v>（私立）</v>
      </c>
      <c r="S260" s="54" t="s">
        <v>91</v>
      </c>
      <c r="V260" s="55">
        <f t="shared" si="69"/>
        <v>0</v>
      </c>
      <c r="W260" s="56">
        <f t="shared" si="70"/>
        <v>1</v>
      </c>
      <c r="X260" s="57">
        <f t="shared" si="72"/>
        <v>0</v>
      </c>
      <c r="Y260" s="56">
        <f t="shared" si="71"/>
        <v>45</v>
      </c>
    </row>
    <row r="261" spans="1:25" s="39" customFormat="1" ht="42" customHeight="1">
      <c r="A261" s="58"/>
      <c r="B261" s="44" t="s">
        <v>1736</v>
      </c>
      <c r="C261" s="44" t="s">
        <v>1737</v>
      </c>
      <c r="D261" s="44" t="s">
        <v>1738</v>
      </c>
      <c r="E261" s="44" t="s">
        <v>1739</v>
      </c>
      <c r="F261" s="45" t="str">
        <f>O261&amp;P261</f>
        <v>山陽小野田市港町7番43号</v>
      </c>
      <c r="G261" s="45" t="s">
        <v>1740</v>
      </c>
      <c r="H261" s="46">
        <v>36982</v>
      </c>
      <c r="I261" s="79">
        <v>90</v>
      </c>
      <c r="J261" s="48" t="s">
        <v>1741</v>
      </c>
      <c r="K261" s="49" t="s">
        <v>29</v>
      </c>
      <c r="L261" s="50">
        <v>2</v>
      </c>
      <c r="M261" s="51" t="s">
        <v>30</v>
      </c>
      <c r="N261" s="51">
        <v>35216</v>
      </c>
      <c r="O261" s="51" t="s">
        <v>1652</v>
      </c>
      <c r="P261" s="52" t="s">
        <v>1742</v>
      </c>
      <c r="Q261" s="52" t="s">
        <v>1743</v>
      </c>
      <c r="R261" s="53" t="str">
        <f t="shared" si="68"/>
        <v>（私立）</v>
      </c>
      <c r="S261" s="54" t="s">
        <v>91</v>
      </c>
      <c r="V261" s="55">
        <f t="shared" si="69"/>
        <v>0</v>
      </c>
      <c r="W261" s="56">
        <f t="shared" si="70"/>
        <v>1</v>
      </c>
      <c r="X261" s="57">
        <f t="shared" si="72"/>
        <v>0</v>
      </c>
      <c r="Y261" s="56">
        <f t="shared" si="71"/>
        <v>90</v>
      </c>
    </row>
    <row r="262" spans="1:25" s="39" customFormat="1" ht="42" customHeight="1">
      <c r="A262" s="58"/>
      <c r="B262" s="44" t="s">
        <v>1744</v>
      </c>
      <c r="C262" s="44" t="s">
        <v>1701</v>
      </c>
      <c r="D262" s="44" t="s">
        <v>1702</v>
      </c>
      <c r="E262" s="44" t="s">
        <v>1745</v>
      </c>
      <c r="F262" s="45" t="str">
        <f>O262&amp;P262</f>
        <v>山陽小野田市大字鴨庄132-1</v>
      </c>
      <c r="G262" s="45" t="s">
        <v>1746</v>
      </c>
      <c r="H262" s="46">
        <v>39904</v>
      </c>
      <c r="I262" s="79">
        <v>60</v>
      </c>
      <c r="J262" s="48" t="s">
        <v>1747</v>
      </c>
      <c r="K262" s="49" t="s">
        <v>29</v>
      </c>
      <c r="L262" s="50">
        <v>2</v>
      </c>
      <c r="M262" s="51" t="s">
        <v>30</v>
      </c>
      <c r="N262" s="51">
        <v>35216</v>
      </c>
      <c r="O262" s="51" t="s">
        <v>1652</v>
      </c>
      <c r="P262" s="52" t="s">
        <v>1748</v>
      </c>
      <c r="Q262" s="52" t="s">
        <v>1749</v>
      </c>
      <c r="R262" s="53" t="str">
        <f t="shared" si="68"/>
        <v>（私立）</v>
      </c>
      <c r="S262" s="54" t="s">
        <v>91</v>
      </c>
      <c r="V262" s="55">
        <f t="shared" si="69"/>
        <v>0</v>
      </c>
      <c r="W262" s="56">
        <f t="shared" si="70"/>
        <v>1</v>
      </c>
      <c r="X262" s="57">
        <f t="shared" si="72"/>
        <v>0</v>
      </c>
      <c r="Y262" s="56">
        <f t="shared" si="71"/>
        <v>60</v>
      </c>
    </row>
    <row r="263" spans="1:25" s="39" customFormat="1" ht="42" customHeight="1">
      <c r="A263" s="58"/>
      <c r="B263" s="44" t="s">
        <v>1750</v>
      </c>
      <c r="C263" s="44" t="s">
        <v>1751</v>
      </c>
      <c r="D263" s="44" t="s">
        <v>1752</v>
      </c>
      <c r="E263" s="44" t="s">
        <v>1753</v>
      </c>
      <c r="F263" s="45" t="str">
        <f>O263&amp;P263</f>
        <v>山陽小野田市大字西高泊1867番地1</v>
      </c>
      <c r="G263" s="45" t="s">
        <v>1754</v>
      </c>
      <c r="H263" s="46">
        <v>44652</v>
      </c>
      <c r="I263" s="79">
        <v>60</v>
      </c>
      <c r="J263" s="48" t="s">
        <v>1755</v>
      </c>
      <c r="K263" s="49"/>
      <c r="L263" s="50">
        <v>2</v>
      </c>
      <c r="M263" s="51" t="s">
        <v>30</v>
      </c>
      <c r="N263" s="51">
        <v>35216</v>
      </c>
      <c r="O263" s="51" t="s">
        <v>1652</v>
      </c>
      <c r="P263" s="113" t="s">
        <v>1756</v>
      </c>
      <c r="Q263" s="111" t="s">
        <v>1757</v>
      </c>
      <c r="R263" s="53" t="str">
        <f>IF(S263="","",IF(OR(S263="国",S263="県",S263="市町",S263="組合その他"),"（公立）","（私立）"))</f>
        <v>（私立）</v>
      </c>
      <c r="S263" s="98" t="s">
        <v>139</v>
      </c>
      <c r="V263" s="55">
        <f>IF(R263="（公立）",1,0)</f>
        <v>0</v>
      </c>
      <c r="W263" s="56">
        <f>IF(R263="（私立）",1,0)</f>
        <v>1</v>
      </c>
      <c r="X263" s="57">
        <f>IF(R263="（公立）",I262,0)</f>
        <v>0</v>
      </c>
      <c r="Y263" s="56">
        <f>IF(R263="（私立）",I263,0)</f>
        <v>60</v>
      </c>
    </row>
    <row r="264" spans="1:25" s="39" customFormat="1" ht="42" customHeight="1">
      <c r="A264" s="58"/>
      <c r="B264" s="44" t="s">
        <v>1758</v>
      </c>
      <c r="C264" s="44" t="s">
        <v>1759</v>
      </c>
      <c r="D264" s="44" t="s">
        <v>1760</v>
      </c>
      <c r="E264" s="44" t="s">
        <v>1761</v>
      </c>
      <c r="F264" s="45" t="str">
        <f>O264&amp;P264</f>
        <v>山陽小野田市大字有帆10509番地15</v>
      </c>
      <c r="G264" s="45" t="s">
        <v>1762</v>
      </c>
      <c r="H264" s="46">
        <v>45017</v>
      </c>
      <c r="I264" s="101">
        <v>40</v>
      </c>
      <c r="J264" s="48" t="s">
        <v>1763</v>
      </c>
      <c r="K264" s="49"/>
      <c r="L264" s="50">
        <v>2</v>
      </c>
      <c r="M264" s="51" t="s">
        <v>30</v>
      </c>
      <c r="N264" s="51">
        <v>35216</v>
      </c>
      <c r="O264" s="51" t="s">
        <v>1652</v>
      </c>
      <c r="P264" s="123" t="s">
        <v>1764</v>
      </c>
      <c r="Q264" s="111" t="s">
        <v>1765</v>
      </c>
      <c r="R264" s="124" t="str">
        <f>IF(S264="","",IF(OR(S264="国",S264="県",S264="市町",S264="組合その他"),"（公立）","（私立）"))</f>
        <v>（私立）</v>
      </c>
      <c r="S264" s="125" t="s">
        <v>139</v>
      </c>
      <c r="V264" s="55">
        <v>0</v>
      </c>
      <c r="W264" s="56">
        <f>IF(R264="（私立）",1,0)</f>
        <v>1</v>
      </c>
      <c r="X264" s="57">
        <v>0</v>
      </c>
      <c r="Y264" s="56">
        <f>IF(R264="（私立）",I264,0)</f>
        <v>40</v>
      </c>
    </row>
    <row r="265" spans="1:25" s="39" customFormat="1" ht="42" customHeight="1">
      <c r="A265" s="126" t="s">
        <v>1766</v>
      </c>
      <c r="B265" s="45"/>
      <c r="C265" s="68" t="str">
        <f>"〔施設"&amp;M306&amp;"（公立"&amp;H306&amp;"、"&amp;"私立"&amp;I306&amp;"）"&amp;"  定員"&amp;N306&amp;"（公立"&amp;J306&amp;"、私立"&amp;K306&amp;"）〕"</f>
        <v>〔施設10（公立1、私立9）  定員310（公立20、私立290）〕</v>
      </c>
      <c r="D265" s="45"/>
      <c r="E265" s="45"/>
      <c r="F265" s="45"/>
      <c r="G265" s="45"/>
      <c r="H265" s="46"/>
      <c r="I265" s="47"/>
      <c r="J265" s="48"/>
      <c r="K265" s="49" t="s">
        <v>29</v>
      </c>
      <c r="L265" s="69"/>
      <c r="M265" s="70"/>
      <c r="N265" s="70"/>
      <c r="O265" s="70"/>
      <c r="P265" s="127"/>
      <c r="Q265" s="71"/>
      <c r="R265" s="72"/>
      <c r="S265" s="73"/>
      <c r="V265" s="55"/>
      <c r="W265" s="56"/>
      <c r="X265" s="57"/>
      <c r="Y265" s="56"/>
    </row>
    <row r="266" spans="1:25" s="39" customFormat="1" ht="42" customHeight="1">
      <c r="A266" s="128" t="s">
        <v>1767</v>
      </c>
      <c r="B266" s="44" t="s">
        <v>1768</v>
      </c>
      <c r="C266" s="44" t="s">
        <v>1769</v>
      </c>
      <c r="D266" s="44" t="s">
        <v>1770</v>
      </c>
      <c r="E266" s="44" t="s">
        <v>1771</v>
      </c>
      <c r="F266" s="45" t="str">
        <f t="shared" ref="F266:F273" si="73">O266&amp;P266</f>
        <v>大島郡周防大島町大字久賀2573-2</v>
      </c>
      <c r="G266" s="45" t="s">
        <v>1772</v>
      </c>
      <c r="H266" s="46">
        <v>20607</v>
      </c>
      <c r="I266" s="79">
        <v>20</v>
      </c>
      <c r="J266" s="48" t="s">
        <v>1773</v>
      </c>
      <c r="K266" s="49" t="s">
        <v>29</v>
      </c>
      <c r="L266" s="50">
        <v>1</v>
      </c>
      <c r="M266" s="51" t="s">
        <v>30</v>
      </c>
      <c r="N266" s="51">
        <v>35305</v>
      </c>
      <c r="O266" s="51" t="s">
        <v>1774</v>
      </c>
      <c r="P266" s="52" t="s">
        <v>1775</v>
      </c>
      <c r="Q266" s="52" t="s">
        <v>1776</v>
      </c>
      <c r="R266" s="53" t="str">
        <f t="shared" ref="R266:R275" si="74">IF(S266="","",IF(OR(S266="国",S266="県",S266="市町",S266="組合その他"),"（公立）","（私立）"))</f>
        <v>（公立）</v>
      </c>
      <c r="S266" s="54" t="s">
        <v>34</v>
      </c>
      <c r="V266" s="55">
        <f t="shared" ref="V266:V275" si="75">IF(R266="（公立）",1,0)</f>
        <v>1</v>
      </c>
      <c r="W266" s="56">
        <f t="shared" ref="W266:W275" si="76">IF(R266="（私立）",1,0)</f>
        <v>0</v>
      </c>
      <c r="X266" s="57">
        <f t="shared" ref="X266:X275" si="77">IF(R266="（公立）",I266,0)</f>
        <v>20</v>
      </c>
      <c r="Y266" s="56">
        <f t="shared" ref="Y266:Y271" si="78">IF(R266="（私立）",I266,0)</f>
        <v>0</v>
      </c>
    </row>
    <row r="267" spans="1:25" s="39" customFormat="1" ht="34.5" customHeight="1">
      <c r="A267" s="43">
        <f>M306</f>
        <v>10</v>
      </c>
      <c r="B267" s="44" t="s">
        <v>1777</v>
      </c>
      <c r="C267" s="44" t="s">
        <v>1778</v>
      </c>
      <c r="D267" s="44" t="s">
        <v>1778</v>
      </c>
      <c r="E267" s="44" t="s">
        <v>1779</v>
      </c>
      <c r="F267" s="45" t="str">
        <f t="shared" si="73"/>
        <v>大島郡周防大島町久賀4468</v>
      </c>
      <c r="G267" s="45" t="s">
        <v>1772</v>
      </c>
      <c r="H267" s="46">
        <v>16923</v>
      </c>
      <c r="I267" s="79">
        <v>70</v>
      </c>
      <c r="J267" s="48" t="s">
        <v>1780</v>
      </c>
      <c r="K267" s="49" t="s">
        <v>29</v>
      </c>
      <c r="L267" s="50">
        <v>2</v>
      </c>
      <c r="M267" s="51" t="s">
        <v>30</v>
      </c>
      <c r="N267" s="51">
        <v>35305</v>
      </c>
      <c r="O267" s="51" t="s">
        <v>1774</v>
      </c>
      <c r="P267" s="52" t="s">
        <v>1781</v>
      </c>
      <c r="Q267" s="52" t="s">
        <v>1782</v>
      </c>
      <c r="R267" s="53" t="str">
        <f t="shared" si="74"/>
        <v>（私立）</v>
      </c>
      <c r="S267" s="54" t="s">
        <v>122</v>
      </c>
      <c r="V267" s="55">
        <f t="shared" si="75"/>
        <v>0</v>
      </c>
      <c r="W267" s="56">
        <f t="shared" si="76"/>
        <v>1</v>
      </c>
      <c r="X267" s="57">
        <f t="shared" si="77"/>
        <v>0</v>
      </c>
      <c r="Y267" s="56">
        <f t="shared" si="78"/>
        <v>70</v>
      </c>
    </row>
    <row r="268" spans="1:25" s="39" customFormat="1" ht="39.75" customHeight="1">
      <c r="A268" s="43"/>
      <c r="B268" s="44" t="s">
        <v>1783</v>
      </c>
      <c r="C268" s="44" t="s">
        <v>1784</v>
      </c>
      <c r="D268" s="44" t="s">
        <v>1785</v>
      </c>
      <c r="E268" s="44" t="s">
        <v>1784</v>
      </c>
      <c r="F268" s="45" t="str">
        <f t="shared" si="73"/>
        <v>大島郡周防大島町大字戸田955</v>
      </c>
      <c r="G268" s="45" t="s">
        <v>1786</v>
      </c>
      <c r="H268" s="46">
        <v>17624</v>
      </c>
      <c r="I268" s="79">
        <v>60</v>
      </c>
      <c r="J268" s="48" t="s">
        <v>1787</v>
      </c>
      <c r="K268" s="49" t="s">
        <v>29</v>
      </c>
      <c r="L268" s="50">
        <v>2</v>
      </c>
      <c r="M268" s="51" t="s">
        <v>30</v>
      </c>
      <c r="N268" s="51">
        <v>35305</v>
      </c>
      <c r="O268" s="51" t="s">
        <v>1774</v>
      </c>
      <c r="P268" s="52" t="s">
        <v>1788</v>
      </c>
      <c r="Q268" s="52" t="s">
        <v>1789</v>
      </c>
      <c r="R268" s="53" t="str">
        <f t="shared" si="74"/>
        <v>（私立）</v>
      </c>
      <c r="S268" s="54" t="s">
        <v>122</v>
      </c>
      <c r="V268" s="55">
        <f t="shared" si="75"/>
        <v>0</v>
      </c>
      <c r="W268" s="56">
        <f t="shared" si="76"/>
        <v>1</v>
      </c>
      <c r="X268" s="57">
        <f t="shared" si="77"/>
        <v>0</v>
      </c>
      <c r="Y268" s="56">
        <f t="shared" si="78"/>
        <v>60</v>
      </c>
    </row>
    <row r="269" spans="1:25" s="39" customFormat="1" ht="39.75" customHeight="1">
      <c r="A269" s="58"/>
      <c r="B269" s="44" t="s">
        <v>1790</v>
      </c>
      <c r="C269" s="44" t="s">
        <v>1791</v>
      </c>
      <c r="D269" s="44" t="s">
        <v>1792</v>
      </c>
      <c r="E269" s="44" t="s">
        <v>1793</v>
      </c>
      <c r="F269" s="45" t="str">
        <f t="shared" si="73"/>
        <v>大島郡周防大島町大字小松749-11</v>
      </c>
      <c r="G269" s="45" t="s">
        <v>1794</v>
      </c>
      <c r="H269" s="46">
        <v>17624</v>
      </c>
      <c r="I269" s="79">
        <v>20</v>
      </c>
      <c r="J269" s="48" t="s">
        <v>1795</v>
      </c>
      <c r="K269" s="49" t="s">
        <v>29</v>
      </c>
      <c r="L269" s="50">
        <v>2</v>
      </c>
      <c r="M269" s="51" t="s">
        <v>30</v>
      </c>
      <c r="N269" s="51">
        <v>35305</v>
      </c>
      <c r="O269" s="51" t="s">
        <v>1774</v>
      </c>
      <c r="P269" s="52" t="s">
        <v>1796</v>
      </c>
      <c r="Q269" s="52" t="s">
        <v>1797</v>
      </c>
      <c r="R269" s="53" t="str">
        <f t="shared" si="74"/>
        <v>（私立）</v>
      </c>
      <c r="S269" s="54" t="s">
        <v>91</v>
      </c>
      <c r="V269" s="55">
        <f t="shared" si="75"/>
        <v>0</v>
      </c>
      <c r="W269" s="56">
        <f t="shared" si="76"/>
        <v>1</v>
      </c>
      <c r="X269" s="57">
        <f t="shared" si="77"/>
        <v>0</v>
      </c>
      <c r="Y269" s="56">
        <f t="shared" si="78"/>
        <v>20</v>
      </c>
    </row>
    <row r="270" spans="1:25" s="39" customFormat="1" ht="39.75" customHeight="1">
      <c r="A270" s="58"/>
      <c r="B270" s="44" t="s">
        <v>1798</v>
      </c>
      <c r="C270" s="44" t="s">
        <v>1799</v>
      </c>
      <c r="D270" s="44" t="s">
        <v>1800</v>
      </c>
      <c r="E270" s="44" t="s">
        <v>1799</v>
      </c>
      <c r="F270" s="45" t="str">
        <f t="shared" si="73"/>
        <v>大島郡周防大島町大字外入1566</v>
      </c>
      <c r="G270" s="45" t="s">
        <v>1801</v>
      </c>
      <c r="H270" s="46">
        <v>18233</v>
      </c>
      <c r="I270" s="47">
        <v>20</v>
      </c>
      <c r="J270" s="48" t="s">
        <v>1802</v>
      </c>
      <c r="K270" s="49" t="s">
        <v>29</v>
      </c>
      <c r="L270" s="50">
        <v>2</v>
      </c>
      <c r="M270" s="51" t="s">
        <v>30</v>
      </c>
      <c r="N270" s="51">
        <v>35305</v>
      </c>
      <c r="O270" s="51" t="s">
        <v>1774</v>
      </c>
      <c r="P270" s="52" t="s">
        <v>1803</v>
      </c>
      <c r="Q270" s="52" t="s">
        <v>1804</v>
      </c>
      <c r="R270" s="53" t="str">
        <f t="shared" si="74"/>
        <v>（私立）</v>
      </c>
      <c r="S270" s="54" t="s">
        <v>122</v>
      </c>
      <c r="V270" s="55">
        <f t="shared" si="75"/>
        <v>0</v>
      </c>
      <c r="W270" s="56">
        <f t="shared" si="76"/>
        <v>1</v>
      </c>
      <c r="X270" s="57">
        <f t="shared" si="77"/>
        <v>0</v>
      </c>
      <c r="Y270" s="56">
        <f t="shared" si="78"/>
        <v>20</v>
      </c>
    </row>
    <row r="271" spans="1:25" s="39" customFormat="1" ht="42" customHeight="1">
      <c r="A271" s="58"/>
      <c r="B271" s="44" t="s">
        <v>1805</v>
      </c>
      <c r="C271" s="44" t="s">
        <v>1806</v>
      </c>
      <c r="D271" s="44" t="s">
        <v>1807</v>
      </c>
      <c r="E271" s="44" t="s">
        <v>1808</v>
      </c>
      <c r="F271" s="45" t="str">
        <f t="shared" si="73"/>
        <v>大島郡周防大島町大字森第589</v>
      </c>
      <c r="G271" s="45" t="s">
        <v>1809</v>
      </c>
      <c r="H271" s="46">
        <v>18415</v>
      </c>
      <c r="I271" s="47">
        <v>20</v>
      </c>
      <c r="J271" s="48" t="s">
        <v>1810</v>
      </c>
      <c r="K271" s="49" t="s">
        <v>29</v>
      </c>
      <c r="L271" s="50">
        <v>2</v>
      </c>
      <c r="M271" s="51" t="s">
        <v>30</v>
      </c>
      <c r="N271" s="51">
        <v>35305</v>
      </c>
      <c r="O271" s="51" t="s">
        <v>1774</v>
      </c>
      <c r="P271" s="52" t="s">
        <v>1811</v>
      </c>
      <c r="Q271" s="52" t="s">
        <v>1812</v>
      </c>
      <c r="R271" s="53" t="str">
        <f t="shared" si="74"/>
        <v>（私立）</v>
      </c>
      <c r="S271" s="54" t="s">
        <v>122</v>
      </c>
      <c r="V271" s="55">
        <f t="shared" si="75"/>
        <v>0</v>
      </c>
      <c r="W271" s="56">
        <f t="shared" si="76"/>
        <v>1</v>
      </c>
      <c r="X271" s="57">
        <f t="shared" si="77"/>
        <v>0</v>
      </c>
      <c r="Y271" s="56">
        <f t="shared" si="78"/>
        <v>20</v>
      </c>
    </row>
    <row r="272" spans="1:25" s="39" customFormat="1" ht="39.75" customHeight="1">
      <c r="A272" s="58"/>
      <c r="B272" s="44" t="s">
        <v>1813</v>
      </c>
      <c r="C272" s="44" t="s">
        <v>1814</v>
      </c>
      <c r="D272" s="44" t="s">
        <v>1814</v>
      </c>
      <c r="E272" s="44" t="s">
        <v>1814</v>
      </c>
      <c r="F272" s="45" t="str">
        <f t="shared" si="73"/>
        <v>大島郡周防大島町大字西安下庄2651</v>
      </c>
      <c r="G272" s="45" t="s">
        <v>1815</v>
      </c>
      <c r="H272" s="46">
        <v>19085</v>
      </c>
      <c r="I272" s="79">
        <v>20</v>
      </c>
      <c r="J272" s="48" t="s">
        <v>1816</v>
      </c>
      <c r="K272" s="49" t="s">
        <v>29</v>
      </c>
      <c r="L272" s="50">
        <v>2</v>
      </c>
      <c r="M272" s="51" t="s">
        <v>30</v>
      </c>
      <c r="N272" s="51">
        <v>35305</v>
      </c>
      <c r="O272" s="51" t="s">
        <v>1774</v>
      </c>
      <c r="P272" s="52" t="s">
        <v>1817</v>
      </c>
      <c r="Q272" s="52" t="s">
        <v>1818</v>
      </c>
      <c r="R272" s="53" t="str">
        <f t="shared" si="74"/>
        <v>（私立）</v>
      </c>
      <c r="S272" s="54" t="s">
        <v>122</v>
      </c>
      <c r="V272" s="55">
        <f t="shared" si="75"/>
        <v>0</v>
      </c>
      <c r="W272" s="56">
        <f t="shared" si="76"/>
        <v>1</v>
      </c>
      <c r="X272" s="57">
        <f t="shared" si="77"/>
        <v>0</v>
      </c>
      <c r="Y272" s="56">
        <v>20</v>
      </c>
    </row>
    <row r="273" spans="1:26" s="39" customFormat="1" ht="39.75" customHeight="1">
      <c r="A273" s="58"/>
      <c r="B273" s="44" t="s">
        <v>1819</v>
      </c>
      <c r="C273" s="44" t="s">
        <v>1820</v>
      </c>
      <c r="D273" s="44" t="s">
        <v>1821</v>
      </c>
      <c r="E273" s="44" t="s">
        <v>1821</v>
      </c>
      <c r="F273" s="45" t="str">
        <f t="shared" si="73"/>
        <v>大島郡周防大島町大字東屋代6-1</v>
      </c>
      <c r="G273" s="45" t="s">
        <v>1822</v>
      </c>
      <c r="H273" s="46">
        <v>19353</v>
      </c>
      <c r="I273" s="79">
        <v>30</v>
      </c>
      <c r="J273" s="48" t="s">
        <v>1823</v>
      </c>
      <c r="K273" s="49" t="s">
        <v>29</v>
      </c>
      <c r="L273" s="50">
        <v>2</v>
      </c>
      <c r="M273" s="51" t="s">
        <v>30</v>
      </c>
      <c r="N273" s="51">
        <v>35305</v>
      </c>
      <c r="O273" s="51" t="s">
        <v>1774</v>
      </c>
      <c r="P273" s="52" t="s">
        <v>1824</v>
      </c>
      <c r="Q273" s="52" t="s">
        <v>1825</v>
      </c>
      <c r="R273" s="53" t="str">
        <f t="shared" si="74"/>
        <v>（私立）</v>
      </c>
      <c r="S273" s="54" t="s">
        <v>122</v>
      </c>
      <c r="V273" s="55">
        <f t="shared" si="75"/>
        <v>0</v>
      </c>
      <c r="W273" s="56">
        <f t="shared" si="76"/>
        <v>1</v>
      </c>
      <c r="X273" s="57">
        <f t="shared" si="77"/>
        <v>0</v>
      </c>
      <c r="Y273" s="56">
        <f>IF(R273="（私立）",I273,0)</f>
        <v>30</v>
      </c>
    </row>
    <row r="274" spans="1:26" s="39" customFormat="1" ht="39.75" customHeight="1">
      <c r="A274" s="58"/>
      <c r="B274" s="44" t="s">
        <v>1826</v>
      </c>
      <c r="C274" s="44" t="s">
        <v>1827</v>
      </c>
      <c r="D274" s="44" t="s">
        <v>1827</v>
      </c>
      <c r="E274" s="44" t="s">
        <v>1828</v>
      </c>
      <c r="F274" s="45" t="str">
        <f>O274&amp;P274</f>
        <v>大島郡周防大島町東安下庄1556</v>
      </c>
      <c r="G274" s="45" t="s">
        <v>1829</v>
      </c>
      <c r="H274" s="46">
        <v>19450</v>
      </c>
      <c r="I274" s="47">
        <v>20</v>
      </c>
      <c r="J274" s="48" t="s">
        <v>1830</v>
      </c>
      <c r="K274" s="49" t="s">
        <v>29</v>
      </c>
      <c r="L274" s="50">
        <v>2</v>
      </c>
      <c r="M274" s="51" t="s">
        <v>30</v>
      </c>
      <c r="N274" s="51">
        <v>35305</v>
      </c>
      <c r="O274" s="51" t="s">
        <v>1774</v>
      </c>
      <c r="P274" s="52" t="s">
        <v>1831</v>
      </c>
      <c r="Q274" s="52" t="s">
        <v>1832</v>
      </c>
      <c r="R274" s="53" t="str">
        <f>IF(S274="","",IF(OR(S274="国",S274="県",S274="市町",S274="組合その他"),"（公立）","（私立）"))</f>
        <v>（私立）</v>
      </c>
      <c r="S274" s="54" t="s">
        <v>122</v>
      </c>
      <c r="V274" s="55">
        <f>IF(R274="（公立）",1,0)</f>
        <v>0</v>
      </c>
      <c r="W274" s="56">
        <f>IF(R274="（私立）",1,0)</f>
        <v>1</v>
      </c>
      <c r="X274" s="57">
        <f>IF(R274="（公立）",I274,0)</f>
        <v>0</v>
      </c>
      <c r="Y274" s="56">
        <f>IF(R274="（私立）",I274,0)</f>
        <v>20</v>
      </c>
    </row>
    <row r="275" spans="1:26" s="39" customFormat="1" ht="39.75" customHeight="1">
      <c r="A275" s="58"/>
      <c r="B275" s="44" t="s">
        <v>1833</v>
      </c>
      <c r="C275" s="44" t="s">
        <v>1834</v>
      </c>
      <c r="D275" s="44" t="s">
        <v>1835</v>
      </c>
      <c r="E275" s="44" t="s">
        <v>1836</v>
      </c>
      <c r="F275" s="45" t="str">
        <f>O275&amp;P275</f>
        <v>大島郡周防大島町大字土居10830-7</v>
      </c>
      <c r="G275" s="45" t="s">
        <v>1837</v>
      </c>
      <c r="H275" s="46">
        <v>44287</v>
      </c>
      <c r="I275" s="79">
        <v>30</v>
      </c>
      <c r="J275" s="48" t="s">
        <v>1838</v>
      </c>
      <c r="K275" s="49" t="s">
        <v>1839</v>
      </c>
      <c r="L275" s="50">
        <v>1</v>
      </c>
      <c r="M275" s="51" t="s">
        <v>30</v>
      </c>
      <c r="N275" s="51">
        <v>35305</v>
      </c>
      <c r="O275" s="51" t="s">
        <v>1774</v>
      </c>
      <c r="P275" s="52" t="s">
        <v>1840</v>
      </c>
      <c r="Q275" s="52" t="s">
        <v>1841</v>
      </c>
      <c r="R275" s="53" t="str">
        <f t="shared" si="74"/>
        <v>（私立）</v>
      </c>
      <c r="S275" s="98" t="s">
        <v>139</v>
      </c>
      <c r="V275" s="55">
        <f t="shared" si="75"/>
        <v>0</v>
      </c>
      <c r="W275" s="56">
        <f t="shared" si="76"/>
        <v>1</v>
      </c>
      <c r="X275" s="57">
        <f t="shared" si="77"/>
        <v>0</v>
      </c>
      <c r="Y275" s="56">
        <f>IF(R275="（私立）",I275,0)</f>
        <v>30</v>
      </c>
    </row>
    <row r="276" spans="1:26" s="39" customFormat="1" ht="39.75" customHeight="1">
      <c r="A276" s="66" t="s">
        <v>1842</v>
      </c>
      <c r="B276" s="45"/>
      <c r="C276" s="68" t="str">
        <f>"〔施設"&amp;M321&amp;"（公立"&amp;H321&amp;"、"&amp;"私立"&amp;I321&amp;"）"&amp;"  定員"&amp;N321&amp;"（公立"&amp;J321&amp;"、私立"&amp;K321&amp;"）〕"</f>
        <v>〔施設9（公立3、私立6）  定員560（公立160、私立400）〕</v>
      </c>
      <c r="D276" s="45"/>
      <c r="E276" s="45"/>
      <c r="F276" s="45"/>
      <c r="G276" s="45"/>
      <c r="H276" s="46"/>
      <c r="I276" s="47"/>
      <c r="J276" s="48"/>
      <c r="K276" s="49" t="s">
        <v>29</v>
      </c>
      <c r="L276" s="69"/>
      <c r="M276" s="70"/>
      <c r="N276" s="70"/>
      <c r="O276" s="70"/>
      <c r="P276" s="71"/>
      <c r="Q276" s="71"/>
      <c r="R276" s="72"/>
      <c r="S276" s="73"/>
      <c r="V276" s="55"/>
      <c r="W276" s="56"/>
      <c r="X276" s="57"/>
      <c r="Y276" s="56"/>
    </row>
    <row r="277" spans="1:26" s="39" customFormat="1" ht="39.75" customHeight="1">
      <c r="A277" s="58" t="s">
        <v>1843</v>
      </c>
      <c r="B277" s="44" t="s">
        <v>1844</v>
      </c>
      <c r="C277" s="44" t="s">
        <v>1845</v>
      </c>
      <c r="D277" s="44" t="s">
        <v>1845</v>
      </c>
      <c r="E277" s="44" t="s">
        <v>1845</v>
      </c>
      <c r="F277" s="45" t="str">
        <f t="shared" ref="F277:F285" si="79">O277&amp;P277</f>
        <v>熊毛郡上関町大字長島440</v>
      </c>
      <c r="G277" s="45" t="s">
        <v>1846</v>
      </c>
      <c r="H277" s="46">
        <v>17868</v>
      </c>
      <c r="I277" s="79">
        <v>30</v>
      </c>
      <c r="J277" s="48" t="s">
        <v>1847</v>
      </c>
      <c r="K277" s="49" t="s">
        <v>29</v>
      </c>
      <c r="L277" s="129">
        <v>2</v>
      </c>
      <c r="M277" s="105" t="s">
        <v>30</v>
      </c>
      <c r="N277" s="105" t="s">
        <v>1848</v>
      </c>
      <c r="O277" s="105" t="s">
        <v>1849</v>
      </c>
      <c r="P277" s="106" t="s">
        <v>1850</v>
      </c>
      <c r="Q277" s="106" t="s">
        <v>1851</v>
      </c>
      <c r="R277" s="107" t="str">
        <f t="shared" ref="R277:R285" si="80">IF(S277="","",IF(OR(S277="国",S277="県",S277="市町",S277="組合その他"),"（公立）","（私立）"))</f>
        <v>（私立）</v>
      </c>
      <c r="S277" s="108" t="s">
        <v>122</v>
      </c>
      <c r="V277" s="55">
        <f t="shared" ref="V277:V284" si="81">IF(R277="（公立）",1,0)</f>
        <v>0</v>
      </c>
      <c r="W277" s="56">
        <f t="shared" ref="W277:W284" si="82">IF(R277="（私立）",1,0)</f>
        <v>1</v>
      </c>
      <c r="X277" s="57">
        <f t="shared" ref="X277:X284" si="83">IF(R277="（公立）",I277,0)</f>
        <v>0</v>
      </c>
      <c r="Y277" s="56">
        <f t="shared" ref="Y277:Y284" si="84">IF(R277="（私立）",I277,0)</f>
        <v>30</v>
      </c>
    </row>
    <row r="278" spans="1:26" s="39" customFormat="1" ht="34.5" customHeight="1">
      <c r="A278" s="130">
        <f>M308</f>
        <v>2</v>
      </c>
      <c r="B278" s="131" t="s">
        <v>1852</v>
      </c>
      <c r="C278" s="131" t="str">
        <f>E278</f>
        <v>玉木光宏</v>
      </c>
      <c r="D278" s="44" t="str">
        <f>E278</f>
        <v>玉木光宏</v>
      </c>
      <c r="E278" s="44" t="s">
        <v>1853</v>
      </c>
      <c r="F278" s="45" t="str">
        <f t="shared" si="79"/>
        <v>熊毛郡上関町大字長島644</v>
      </c>
      <c r="G278" s="45" t="s">
        <v>1846</v>
      </c>
      <c r="H278" s="46">
        <v>41238</v>
      </c>
      <c r="I278" s="47">
        <v>20</v>
      </c>
      <c r="J278" s="48" t="s">
        <v>1854</v>
      </c>
      <c r="K278" s="49" t="s">
        <v>29</v>
      </c>
      <c r="L278" s="50">
        <v>2</v>
      </c>
      <c r="M278" s="51" t="s">
        <v>30</v>
      </c>
      <c r="N278" s="51" t="s">
        <v>1848</v>
      </c>
      <c r="O278" s="51" t="s">
        <v>1849</v>
      </c>
      <c r="P278" s="52" t="s">
        <v>1855</v>
      </c>
      <c r="Q278" s="52" t="s">
        <v>1856</v>
      </c>
      <c r="R278" s="53" t="str">
        <f t="shared" si="80"/>
        <v>（私立）</v>
      </c>
      <c r="S278" s="54" t="s">
        <v>122</v>
      </c>
      <c r="V278" s="55">
        <f t="shared" si="81"/>
        <v>0</v>
      </c>
      <c r="W278" s="56">
        <f t="shared" si="82"/>
        <v>1</v>
      </c>
      <c r="X278" s="57">
        <f t="shared" si="83"/>
        <v>0</v>
      </c>
      <c r="Y278" s="56">
        <f t="shared" si="84"/>
        <v>20</v>
      </c>
    </row>
    <row r="279" spans="1:26" s="39" customFormat="1" ht="39.75" customHeight="1">
      <c r="A279" s="128" t="s">
        <v>1857</v>
      </c>
      <c r="B279" s="44" t="s">
        <v>1858</v>
      </c>
      <c r="C279" s="44" t="s">
        <v>1859</v>
      </c>
      <c r="D279" s="44" t="s">
        <v>1860</v>
      </c>
      <c r="E279" s="44" t="s">
        <v>1861</v>
      </c>
      <c r="F279" s="45" t="str">
        <f t="shared" si="79"/>
        <v>熊毛郡田布施町大字宿井1039-3</v>
      </c>
      <c r="G279" s="45" t="s">
        <v>1862</v>
      </c>
      <c r="H279" s="46">
        <v>19998</v>
      </c>
      <c r="I279" s="79">
        <v>60</v>
      </c>
      <c r="J279" s="48" t="s">
        <v>1863</v>
      </c>
      <c r="K279" s="49" t="s">
        <v>29</v>
      </c>
      <c r="L279" s="132">
        <v>1</v>
      </c>
      <c r="M279" s="133" t="s">
        <v>30</v>
      </c>
      <c r="N279" s="133" t="s">
        <v>1864</v>
      </c>
      <c r="O279" s="133" t="s">
        <v>1865</v>
      </c>
      <c r="P279" s="134" t="s">
        <v>1866</v>
      </c>
      <c r="Q279" s="134" t="s">
        <v>1867</v>
      </c>
      <c r="R279" s="135" t="str">
        <f t="shared" si="80"/>
        <v>（公立）</v>
      </c>
      <c r="S279" s="136" t="s">
        <v>34</v>
      </c>
      <c r="V279" s="55">
        <f t="shared" si="81"/>
        <v>1</v>
      </c>
      <c r="W279" s="56">
        <f t="shared" si="82"/>
        <v>0</v>
      </c>
      <c r="X279" s="57">
        <f t="shared" si="83"/>
        <v>60</v>
      </c>
      <c r="Y279" s="56">
        <f t="shared" si="84"/>
        <v>0</v>
      </c>
    </row>
    <row r="280" spans="1:26" s="39" customFormat="1" ht="39.75" customHeight="1">
      <c r="A280" s="43">
        <f>M309</f>
        <v>4</v>
      </c>
      <c r="B280" s="44" t="s">
        <v>1868</v>
      </c>
      <c r="C280" s="44" t="s">
        <v>1859</v>
      </c>
      <c r="D280" s="44" t="s">
        <v>1859</v>
      </c>
      <c r="E280" s="44" t="s">
        <v>1869</v>
      </c>
      <c r="F280" s="45" t="str">
        <f t="shared" si="79"/>
        <v>熊毛郡田布施町大字麻郷3651-5</v>
      </c>
      <c r="G280" s="45" t="s">
        <v>1870</v>
      </c>
      <c r="H280" s="46">
        <v>21641</v>
      </c>
      <c r="I280" s="79">
        <v>60</v>
      </c>
      <c r="J280" s="48" t="s">
        <v>1871</v>
      </c>
      <c r="K280" s="49" t="s">
        <v>29</v>
      </c>
      <c r="L280" s="50">
        <v>1</v>
      </c>
      <c r="M280" s="63" t="s">
        <v>30</v>
      </c>
      <c r="N280" s="63" t="s">
        <v>1864</v>
      </c>
      <c r="O280" s="63" t="s">
        <v>1865</v>
      </c>
      <c r="P280" s="52" t="s">
        <v>1872</v>
      </c>
      <c r="Q280" s="52" t="s">
        <v>1873</v>
      </c>
      <c r="R280" s="86" t="str">
        <f t="shared" si="80"/>
        <v>（公立）</v>
      </c>
      <c r="S280" s="54" t="s">
        <v>34</v>
      </c>
      <c r="V280" s="55">
        <f t="shared" si="81"/>
        <v>1</v>
      </c>
      <c r="W280" s="56">
        <f t="shared" si="82"/>
        <v>0</v>
      </c>
      <c r="X280" s="57">
        <f t="shared" si="83"/>
        <v>60</v>
      </c>
      <c r="Y280" s="56">
        <f t="shared" si="84"/>
        <v>0</v>
      </c>
    </row>
    <row r="281" spans="1:26" s="39" customFormat="1" ht="39.75" customHeight="1">
      <c r="A281" s="128"/>
      <c r="B281" s="44" t="s">
        <v>1874</v>
      </c>
      <c r="C281" s="44" t="s">
        <v>1875</v>
      </c>
      <c r="D281" s="44" t="s">
        <v>1876</v>
      </c>
      <c r="E281" s="44" t="s">
        <v>1877</v>
      </c>
      <c r="F281" s="45" t="str">
        <f t="shared" si="79"/>
        <v>熊毛郡田布施町大字下田布施419-6</v>
      </c>
      <c r="G281" s="45" t="s">
        <v>1878</v>
      </c>
      <c r="H281" s="46">
        <v>25659</v>
      </c>
      <c r="I281" s="79">
        <v>130</v>
      </c>
      <c r="J281" s="48" t="s">
        <v>1879</v>
      </c>
      <c r="K281" s="49" t="s">
        <v>29</v>
      </c>
      <c r="L281" s="50">
        <v>2</v>
      </c>
      <c r="M281" s="63" t="s">
        <v>30</v>
      </c>
      <c r="N281" s="63" t="s">
        <v>1864</v>
      </c>
      <c r="O281" s="63" t="s">
        <v>1865</v>
      </c>
      <c r="P281" s="52" t="s">
        <v>1880</v>
      </c>
      <c r="Q281" s="52" t="s">
        <v>1881</v>
      </c>
      <c r="R281" s="86" t="str">
        <f t="shared" si="80"/>
        <v>（私立）</v>
      </c>
      <c r="S281" s="54" t="s">
        <v>91</v>
      </c>
      <c r="V281" s="55">
        <f t="shared" si="81"/>
        <v>0</v>
      </c>
      <c r="W281" s="56">
        <f t="shared" si="82"/>
        <v>1</v>
      </c>
      <c r="X281" s="57">
        <f t="shared" si="83"/>
        <v>0</v>
      </c>
      <c r="Y281" s="56">
        <f t="shared" si="84"/>
        <v>130</v>
      </c>
    </row>
    <row r="282" spans="1:26" s="39" customFormat="1" ht="39.75" customHeight="1">
      <c r="A282" s="43"/>
      <c r="B282" s="44" t="s">
        <v>1882</v>
      </c>
      <c r="C282" s="44" t="s">
        <v>1875</v>
      </c>
      <c r="D282" s="44" t="s">
        <v>1883</v>
      </c>
      <c r="E282" s="44" t="s">
        <v>1884</v>
      </c>
      <c r="F282" s="45" t="str">
        <f t="shared" si="79"/>
        <v>熊毛郡田布施町大字下田布施425-1</v>
      </c>
      <c r="G282" s="45" t="s">
        <v>1878</v>
      </c>
      <c r="H282" s="46">
        <v>25659</v>
      </c>
      <c r="I282" s="79">
        <v>50</v>
      </c>
      <c r="J282" s="48" t="s">
        <v>1879</v>
      </c>
      <c r="K282" s="49" t="s">
        <v>29</v>
      </c>
      <c r="L282" s="50">
        <v>2</v>
      </c>
      <c r="M282" s="63" t="s">
        <v>30</v>
      </c>
      <c r="N282" s="63" t="s">
        <v>1864</v>
      </c>
      <c r="O282" s="63" t="s">
        <v>1865</v>
      </c>
      <c r="P282" s="52" t="s">
        <v>1885</v>
      </c>
      <c r="Q282" s="52" t="s">
        <v>1886</v>
      </c>
      <c r="R282" s="86" t="str">
        <f t="shared" si="80"/>
        <v>（私立）</v>
      </c>
      <c r="S282" s="54" t="s">
        <v>91</v>
      </c>
      <c r="V282" s="55">
        <f t="shared" si="81"/>
        <v>0</v>
      </c>
      <c r="W282" s="56">
        <f t="shared" si="82"/>
        <v>1</v>
      </c>
      <c r="X282" s="57">
        <f t="shared" si="83"/>
        <v>0</v>
      </c>
      <c r="Y282" s="56">
        <f t="shared" si="84"/>
        <v>50</v>
      </c>
    </row>
    <row r="283" spans="1:26" s="39" customFormat="1" ht="42" customHeight="1">
      <c r="A283" s="126" t="s">
        <v>1887</v>
      </c>
      <c r="B283" s="44" t="s">
        <v>1888</v>
      </c>
      <c r="C283" s="44" t="s">
        <v>1889</v>
      </c>
      <c r="D283" s="44" t="s">
        <v>1889</v>
      </c>
      <c r="E283" s="44" t="s">
        <v>1890</v>
      </c>
      <c r="F283" s="45" t="str">
        <f t="shared" si="79"/>
        <v>熊毛郡平生町佐賀1525-1</v>
      </c>
      <c r="G283" s="45" t="s">
        <v>1891</v>
      </c>
      <c r="H283" s="46">
        <v>19480</v>
      </c>
      <c r="I283" s="79">
        <v>40</v>
      </c>
      <c r="J283" s="48" t="s">
        <v>1892</v>
      </c>
      <c r="K283" s="49"/>
      <c r="L283" s="50">
        <v>1</v>
      </c>
      <c r="M283" s="51" t="s">
        <v>30</v>
      </c>
      <c r="N283" s="51" t="s">
        <v>1893</v>
      </c>
      <c r="O283" s="51" t="s">
        <v>1894</v>
      </c>
      <c r="P283" s="52" t="s">
        <v>1895</v>
      </c>
      <c r="Q283" s="52" t="s">
        <v>1896</v>
      </c>
      <c r="R283" s="53" t="str">
        <f t="shared" si="80"/>
        <v>（公立）</v>
      </c>
      <c r="S283" s="54" t="s">
        <v>34</v>
      </c>
      <c r="V283" s="55">
        <f t="shared" si="81"/>
        <v>1</v>
      </c>
      <c r="W283" s="56">
        <f t="shared" si="82"/>
        <v>0</v>
      </c>
      <c r="X283" s="57">
        <f t="shared" si="83"/>
        <v>40</v>
      </c>
      <c r="Y283" s="56">
        <f t="shared" si="84"/>
        <v>0</v>
      </c>
    </row>
    <row r="284" spans="1:26" s="39" customFormat="1" ht="42" customHeight="1">
      <c r="A284" s="137">
        <f>M310</f>
        <v>3</v>
      </c>
      <c r="B284" s="44" t="s">
        <v>1897</v>
      </c>
      <c r="C284" s="44" t="s">
        <v>1898</v>
      </c>
      <c r="D284" s="44" t="s">
        <v>1899</v>
      </c>
      <c r="E284" s="44" t="s">
        <v>1900</v>
      </c>
      <c r="F284" s="45" t="str">
        <f t="shared" si="79"/>
        <v>熊毛郡平生町曽根757-1</v>
      </c>
      <c r="G284" s="45" t="s">
        <v>1901</v>
      </c>
      <c r="H284" s="46">
        <v>37347</v>
      </c>
      <c r="I284" s="79">
        <v>50</v>
      </c>
      <c r="J284" s="48" t="s">
        <v>1902</v>
      </c>
      <c r="K284" s="49" t="s">
        <v>29</v>
      </c>
      <c r="L284" s="50">
        <v>2</v>
      </c>
      <c r="M284" s="51" t="s">
        <v>30</v>
      </c>
      <c r="N284" s="51" t="s">
        <v>1893</v>
      </c>
      <c r="O284" s="51" t="s">
        <v>1894</v>
      </c>
      <c r="P284" s="52" t="s">
        <v>1903</v>
      </c>
      <c r="Q284" s="52" t="s">
        <v>1904</v>
      </c>
      <c r="R284" s="53" t="str">
        <f t="shared" si="80"/>
        <v>（私立）</v>
      </c>
      <c r="S284" s="54" t="s">
        <v>91</v>
      </c>
      <c r="V284" s="55">
        <f t="shared" si="81"/>
        <v>0</v>
      </c>
      <c r="W284" s="56">
        <f t="shared" si="82"/>
        <v>1</v>
      </c>
      <c r="X284" s="57">
        <f t="shared" si="83"/>
        <v>0</v>
      </c>
      <c r="Y284" s="56">
        <f t="shared" si="84"/>
        <v>50</v>
      </c>
    </row>
    <row r="285" spans="1:26" s="39" customFormat="1" ht="39.75" customHeight="1">
      <c r="A285" s="58"/>
      <c r="B285" s="44" t="s">
        <v>1905</v>
      </c>
      <c r="C285" s="44" t="s">
        <v>1898</v>
      </c>
      <c r="D285" s="44" t="s">
        <v>1899</v>
      </c>
      <c r="E285" s="44" t="s">
        <v>1906</v>
      </c>
      <c r="F285" s="45" t="str">
        <f t="shared" si="79"/>
        <v>熊毛郡平生町平生村1357-1</v>
      </c>
      <c r="G285" s="45" t="s">
        <v>1907</v>
      </c>
      <c r="H285" s="46" t="s">
        <v>1218</v>
      </c>
      <c r="I285" s="79">
        <v>120</v>
      </c>
      <c r="J285" s="48" t="s">
        <v>1908</v>
      </c>
      <c r="K285" s="49"/>
      <c r="L285" s="81">
        <v>2</v>
      </c>
      <c r="M285" s="110" t="s">
        <v>680</v>
      </c>
      <c r="N285" s="51" t="s">
        <v>1909</v>
      </c>
      <c r="O285" s="51" t="s">
        <v>1894</v>
      </c>
      <c r="P285" s="52" t="s">
        <v>1910</v>
      </c>
      <c r="Q285" s="111" t="s">
        <v>1911</v>
      </c>
      <c r="R285" s="53" t="str">
        <f t="shared" si="80"/>
        <v>（私立）</v>
      </c>
      <c r="S285" s="54" t="s">
        <v>91</v>
      </c>
      <c r="V285" s="55">
        <v>0</v>
      </c>
      <c r="W285" s="56">
        <v>1</v>
      </c>
      <c r="X285" s="57">
        <v>0</v>
      </c>
      <c r="Y285" s="56">
        <v>120</v>
      </c>
    </row>
    <row r="286" spans="1:26" s="39" customFormat="1" ht="42" customHeight="1">
      <c r="A286" s="126" t="s">
        <v>1912</v>
      </c>
      <c r="B286" s="45"/>
      <c r="C286" s="68" t="str">
        <f>"〔施設"&amp;M323&amp;"（公立"&amp;H323&amp;"、"&amp;"私立"&amp;I323&amp;"）"&amp;"  定員"&amp;N323&amp;"（公立"&amp;J323&amp;"、私立"&amp;K323&amp;"）〕"</f>
        <v>〔施設1（公立1、私立0）  定員90（公立90、私立0）〕</v>
      </c>
      <c r="D286" s="45"/>
      <c r="E286" s="45"/>
      <c r="F286" s="45"/>
      <c r="G286" s="45"/>
      <c r="H286" s="46"/>
      <c r="I286" s="47"/>
      <c r="J286" s="48"/>
      <c r="K286" s="49"/>
      <c r="L286" s="69"/>
      <c r="M286" s="70"/>
      <c r="N286" s="70"/>
      <c r="O286" s="70"/>
      <c r="P286" s="71"/>
      <c r="Q286" s="71"/>
      <c r="R286" s="72"/>
      <c r="S286" s="73"/>
      <c r="T286" s="118"/>
      <c r="U286" s="118"/>
      <c r="V286" s="55"/>
      <c r="W286" s="56"/>
      <c r="X286" s="57"/>
      <c r="Y286" s="56"/>
    </row>
    <row r="287" spans="1:26" s="39" customFormat="1" ht="42" customHeight="1" thickBot="1">
      <c r="A287" s="138" t="s">
        <v>1913</v>
      </c>
      <c r="B287" s="139" t="s">
        <v>1914</v>
      </c>
      <c r="C287" s="139" t="s">
        <v>1915</v>
      </c>
      <c r="D287" s="139" t="s">
        <v>1915</v>
      </c>
      <c r="E287" s="139" t="s">
        <v>1916</v>
      </c>
      <c r="F287" s="140" t="str">
        <f>O287&amp;P287</f>
        <v>阿武郡阿武町大字奈古3066-2</v>
      </c>
      <c r="G287" s="141" t="s">
        <v>1917</v>
      </c>
      <c r="H287" s="142">
        <v>19114</v>
      </c>
      <c r="I287" s="143">
        <v>90</v>
      </c>
      <c r="J287" s="144" t="s">
        <v>1918</v>
      </c>
      <c r="K287" s="145" t="s">
        <v>29</v>
      </c>
      <c r="L287" s="146">
        <v>1</v>
      </c>
      <c r="M287" s="147" t="s">
        <v>30</v>
      </c>
      <c r="N287" s="148" t="s">
        <v>1919</v>
      </c>
      <c r="O287" s="149" t="s">
        <v>1920</v>
      </c>
      <c r="P287" s="148" t="s">
        <v>1921</v>
      </c>
      <c r="Q287" s="148" t="s">
        <v>1922</v>
      </c>
      <c r="R287" s="148" t="str">
        <f>IF(S287="","",IF(OR(S287="国",S287="県",S287="市町",S287="組合その他"),"（公立）","（私立）"))</f>
        <v>（公立）</v>
      </c>
      <c r="S287" s="150" t="s">
        <v>34</v>
      </c>
      <c r="T287" s="118"/>
      <c r="U287" s="118"/>
      <c r="V287" s="55">
        <f>IF(R287="（公立）",1,0)</f>
        <v>1</v>
      </c>
      <c r="W287" s="56">
        <f>IF(R287="（私立）",1,0)</f>
        <v>0</v>
      </c>
      <c r="X287" s="57">
        <f>IF(R287="（公立）",I287,0)</f>
        <v>90</v>
      </c>
      <c r="Y287" s="56">
        <f>IF(R287="（私立）",I287,0)</f>
        <v>0</v>
      </c>
    </row>
    <row r="288" spans="1:26" s="39" customFormat="1" ht="34.5" customHeight="1" thickTop="1">
      <c r="A288" s="151"/>
      <c r="B288" s="5">
        <f>COUNTA(B10:B287)</f>
        <v>263</v>
      </c>
      <c r="C288" s="2"/>
      <c r="D288" s="2"/>
      <c r="E288" s="2"/>
      <c r="F288" s="2"/>
      <c r="G288" s="2"/>
      <c r="H288" s="152"/>
      <c r="I288" s="153">
        <f>SUM(I10:I287)</f>
        <v>22615</v>
      </c>
      <c r="J288" s="2"/>
      <c r="K288" s="152"/>
      <c r="L288" s="2"/>
      <c r="M288" s="2"/>
      <c r="N288" s="2"/>
      <c r="O288" s="2"/>
      <c r="P288" s="2"/>
      <c r="Q288" s="2"/>
      <c r="R288" s="2"/>
      <c r="S288" s="2"/>
      <c r="T288" s="2"/>
      <c r="U288" s="2"/>
      <c r="V288" s="154">
        <f>SUM(V10:V287)</f>
        <v>84</v>
      </c>
      <c r="W288" s="155">
        <f>SUM(W10:W287)</f>
        <v>179</v>
      </c>
      <c r="X288" s="156">
        <f>SUM(X10:X287)</f>
        <v>6670</v>
      </c>
      <c r="Y288" s="155">
        <f>SUM(Y10:Y287)</f>
        <v>15945</v>
      </c>
      <c r="Z288" s="118"/>
    </row>
    <row r="289" spans="1:26" s="118" customFormat="1" ht="39.75" customHeight="1" thickBot="1">
      <c r="A289" s="157"/>
      <c r="B289" s="158" t="s">
        <v>1923</v>
      </c>
      <c r="C289" s="2"/>
      <c r="D289" s="159" t="s">
        <v>1924</v>
      </c>
      <c r="E289" s="2"/>
      <c r="F289" s="2"/>
      <c r="G289" s="2"/>
      <c r="H289" s="152"/>
      <c r="I289" s="160" t="s">
        <v>1925</v>
      </c>
      <c r="J289" s="2"/>
      <c r="K289" s="152"/>
      <c r="L289" s="2"/>
      <c r="M289" s="2"/>
      <c r="N289" s="2"/>
      <c r="O289" s="2"/>
      <c r="P289" s="159" t="s">
        <v>1926</v>
      </c>
      <c r="Q289" s="2"/>
      <c r="R289" s="2"/>
      <c r="S289" s="2"/>
      <c r="T289" s="2"/>
      <c r="U289" s="2"/>
      <c r="V289" s="2"/>
      <c r="W289" s="2"/>
      <c r="X289" s="2"/>
      <c r="Y289" s="2"/>
      <c r="Z289" s="5"/>
    </row>
    <row r="290" spans="1:26" s="5" customFormat="1" ht="39.75" customHeight="1" thickTop="1">
      <c r="A290" s="2"/>
      <c r="B290" s="2"/>
      <c r="C290" s="2"/>
      <c r="D290" s="161" t="s">
        <v>23</v>
      </c>
      <c r="E290" s="162">
        <f t="shared" ref="E290:E302" si="85">COUNTIF($O$10:$O$287,D290)</f>
        <v>33</v>
      </c>
      <c r="F290" s="2"/>
      <c r="G290" s="159" t="s">
        <v>1927</v>
      </c>
      <c r="H290" s="152"/>
      <c r="I290" s="152"/>
      <c r="J290" s="2"/>
      <c r="K290" s="152"/>
      <c r="L290" s="2"/>
      <c r="M290" s="2"/>
      <c r="N290" s="2"/>
      <c r="O290" s="2"/>
      <c r="P290" s="163"/>
      <c r="Q290" s="164" t="s">
        <v>20</v>
      </c>
      <c r="R290" s="164" t="s">
        <v>1</v>
      </c>
      <c r="S290" s="165" t="s">
        <v>2</v>
      </c>
      <c r="T290" s="2"/>
      <c r="U290" s="2"/>
      <c r="V290" s="2"/>
      <c r="W290" s="2"/>
      <c r="X290" s="2"/>
      <c r="Y290" s="2"/>
      <c r="Z290" s="2"/>
    </row>
    <row r="291" spans="1:26" ht="14.25" customHeight="1">
      <c r="A291" s="2"/>
      <c r="D291" s="166" t="s">
        <v>275</v>
      </c>
      <c r="E291" s="167">
        <f t="shared" si="85"/>
        <v>28</v>
      </c>
      <c r="G291" s="274"/>
      <c r="H291" s="271" t="s">
        <v>1</v>
      </c>
      <c r="I291" s="271"/>
      <c r="J291" s="271" t="s">
        <v>2</v>
      </c>
      <c r="K291" s="272"/>
      <c r="L291" s="168"/>
      <c r="M291" s="169" t="s">
        <v>1928</v>
      </c>
      <c r="N291" s="170" t="s">
        <v>1929</v>
      </c>
      <c r="P291" s="275" t="s">
        <v>3</v>
      </c>
      <c r="Q291" s="171" t="s">
        <v>1930</v>
      </c>
      <c r="R291" s="172">
        <f t="shared" ref="R291:R298" si="86">COUNTIF($S$10:$S$287,Q291)</f>
        <v>0</v>
      </c>
      <c r="S291" s="173">
        <f t="shared" ref="S291:S298" si="87">SUMIF($S$10:$S$287,Q291,$I$10:$I$287)</f>
        <v>0</v>
      </c>
    </row>
    <row r="292" spans="1:26" ht="14.25" customHeight="1">
      <c r="A292" s="2"/>
      <c r="D292" s="166" t="s">
        <v>481</v>
      </c>
      <c r="E292" s="167">
        <f t="shared" si="85"/>
        <v>38</v>
      </c>
      <c r="G292" s="274"/>
      <c r="H292" s="174" t="s">
        <v>21</v>
      </c>
      <c r="I292" s="174" t="s">
        <v>22</v>
      </c>
      <c r="J292" s="174" t="s">
        <v>21</v>
      </c>
      <c r="K292" s="175" t="s">
        <v>22</v>
      </c>
      <c r="L292" s="168"/>
      <c r="M292" s="176" t="s">
        <v>1931</v>
      </c>
      <c r="N292" s="177" t="s">
        <v>1931</v>
      </c>
      <c r="P292" s="276"/>
      <c r="Q292" s="171" t="s">
        <v>1932</v>
      </c>
      <c r="R292" s="172">
        <f t="shared" si="86"/>
        <v>0</v>
      </c>
      <c r="S292" s="173">
        <f t="shared" si="87"/>
        <v>0</v>
      </c>
    </row>
    <row r="293" spans="1:26" ht="14.25" customHeight="1">
      <c r="A293" s="2"/>
      <c r="D293" s="166" t="s">
        <v>751</v>
      </c>
      <c r="E293" s="167">
        <f t="shared" si="85"/>
        <v>15</v>
      </c>
      <c r="G293" s="178" t="s">
        <v>23</v>
      </c>
      <c r="H293" s="179">
        <f t="shared" ref="H293:K314" si="88">SUMIF($O$10:$O$287,$G293,V$10:V$287)</f>
        <v>9</v>
      </c>
      <c r="I293" s="179">
        <f t="shared" si="88"/>
        <v>24</v>
      </c>
      <c r="J293" s="180">
        <f t="shared" si="88"/>
        <v>745</v>
      </c>
      <c r="K293" s="181">
        <f t="shared" si="88"/>
        <v>2539</v>
      </c>
      <c r="L293" s="182"/>
      <c r="M293" s="183">
        <f t="shared" ref="M293:M314" si="89">H293+I293</f>
        <v>33</v>
      </c>
      <c r="N293" s="180">
        <f>J293+K293</f>
        <v>3284</v>
      </c>
      <c r="P293" s="276"/>
      <c r="Q293" s="171" t="s">
        <v>34</v>
      </c>
      <c r="R293" s="172">
        <f t="shared" si="86"/>
        <v>84</v>
      </c>
      <c r="S293" s="173">
        <f t="shared" si="87"/>
        <v>6670</v>
      </c>
    </row>
    <row r="294" spans="1:26" ht="14.25" customHeight="1" thickBot="1">
      <c r="A294" s="2"/>
      <c r="D294" s="166" t="s">
        <v>850</v>
      </c>
      <c r="E294" s="167">
        <f t="shared" si="85"/>
        <v>17</v>
      </c>
      <c r="G294" s="184" t="s">
        <v>275</v>
      </c>
      <c r="H294" s="185">
        <f t="shared" si="88"/>
        <v>5</v>
      </c>
      <c r="I294" s="185">
        <f t="shared" si="88"/>
        <v>23</v>
      </c>
      <c r="J294" s="186">
        <f t="shared" si="88"/>
        <v>510</v>
      </c>
      <c r="K294" s="187">
        <f t="shared" si="88"/>
        <v>2010</v>
      </c>
      <c r="L294" s="182"/>
      <c r="M294" s="188">
        <f t="shared" si="89"/>
        <v>28</v>
      </c>
      <c r="N294" s="186">
        <f t="shared" ref="N294:N314" si="90">J294+K294</f>
        <v>2520</v>
      </c>
      <c r="P294" s="277"/>
      <c r="Q294" s="189" t="s">
        <v>1933</v>
      </c>
      <c r="R294" s="190">
        <f t="shared" si="86"/>
        <v>0</v>
      </c>
      <c r="S294" s="191">
        <f t="shared" si="87"/>
        <v>0</v>
      </c>
    </row>
    <row r="295" spans="1:26" ht="14.25" customHeight="1" thickTop="1">
      <c r="A295" s="2"/>
      <c r="D295" s="166" t="s">
        <v>970</v>
      </c>
      <c r="E295" s="167">
        <f t="shared" si="85"/>
        <v>10</v>
      </c>
      <c r="G295" s="184" t="s">
        <v>481</v>
      </c>
      <c r="H295" s="185">
        <f t="shared" si="88"/>
        <v>11</v>
      </c>
      <c r="I295" s="185">
        <f t="shared" si="88"/>
        <v>27</v>
      </c>
      <c r="J295" s="186">
        <f t="shared" si="88"/>
        <v>1110</v>
      </c>
      <c r="K295" s="187">
        <f t="shared" si="88"/>
        <v>2753</v>
      </c>
      <c r="L295" s="182"/>
      <c r="M295" s="188">
        <f t="shared" si="89"/>
        <v>38</v>
      </c>
      <c r="N295" s="186">
        <f t="shared" si="90"/>
        <v>3863</v>
      </c>
      <c r="P295" s="276" t="s">
        <v>4</v>
      </c>
      <c r="Q295" s="177" t="s">
        <v>91</v>
      </c>
      <c r="R295" s="192">
        <f t="shared" si="86"/>
        <v>146</v>
      </c>
      <c r="S295" s="193">
        <f t="shared" si="87"/>
        <v>13902</v>
      </c>
    </row>
    <row r="296" spans="1:26" ht="14.25" customHeight="1">
      <c r="A296" s="2"/>
      <c r="D296" s="166" t="s">
        <v>1044</v>
      </c>
      <c r="E296" s="167">
        <f t="shared" si="85"/>
        <v>26</v>
      </c>
      <c r="G296" s="184" t="s">
        <v>751</v>
      </c>
      <c r="H296" s="185">
        <f t="shared" si="88"/>
        <v>11</v>
      </c>
      <c r="I296" s="185">
        <f t="shared" si="88"/>
        <v>4</v>
      </c>
      <c r="J296" s="186">
        <f t="shared" si="88"/>
        <v>705</v>
      </c>
      <c r="K296" s="187">
        <f t="shared" si="88"/>
        <v>365</v>
      </c>
      <c r="L296" s="182"/>
      <c r="M296" s="188">
        <f t="shared" si="89"/>
        <v>15</v>
      </c>
      <c r="N296" s="186">
        <f t="shared" si="90"/>
        <v>1070</v>
      </c>
      <c r="P296" s="276"/>
      <c r="Q296" s="171" t="s">
        <v>1934</v>
      </c>
      <c r="R296" s="172">
        <f t="shared" si="86"/>
        <v>0</v>
      </c>
      <c r="S296" s="173">
        <f t="shared" si="87"/>
        <v>0</v>
      </c>
    </row>
    <row r="297" spans="1:26" ht="14.25" customHeight="1">
      <c r="A297" s="2"/>
      <c r="D297" s="166" t="s">
        <v>1935</v>
      </c>
      <c r="E297" s="167">
        <f t="shared" si="85"/>
        <v>10</v>
      </c>
      <c r="G297" s="184" t="s">
        <v>850</v>
      </c>
      <c r="H297" s="185">
        <f t="shared" si="88"/>
        <v>2</v>
      </c>
      <c r="I297" s="185">
        <f t="shared" si="88"/>
        <v>15</v>
      </c>
      <c r="J297" s="186">
        <f t="shared" si="88"/>
        <v>150</v>
      </c>
      <c r="K297" s="187">
        <f t="shared" si="88"/>
        <v>1530</v>
      </c>
      <c r="L297" s="182"/>
      <c r="M297" s="188">
        <f t="shared" si="89"/>
        <v>17</v>
      </c>
      <c r="N297" s="186">
        <f t="shared" si="90"/>
        <v>1680</v>
      </c>
      <c r="P297" s="276"/>
      <c r="Q297" s="171" t="s">
        <v>139</v>
      </c>
      <c r="R297" s="172">
        <f t="shared" si="86"/>
        <v>12</v>
      </c>
      <c r="S297" s="173">
        <f t="shared" si="87"/>
        <v>943</v>
      </c>
    </row>
    <row r="298" spans="1:26" ht="14.25" customHeight="1" thickBot="1">
      <c r="A298" s="2"/>
      <c r="D298" s="166" t="s">
        <v>1300</v>
      </c>
      <c r="E298" s="167">
        <f t="shared" si="85"/>
        <v>7</v>
      </c>
      <c r="G298" s="184" t="s">
        <v>970</v>
      </c>
      <c r="H298" s="185">
        <f t="shared" si="88"/>
        <v>2</v>
      </c>
      <c r="I298" s="185">
        <f t="shared" si="88"/>
        <v>8</v>
      </c>
      <c r="J298" s="186">
        <f t="shared" si="88"/>
        <v>280</v>
      </c>
      <c r="K298" s="187">
        <f t="shared" si="88"/>
        <v>787</v>
      </c>
      <c r="L298" s="182"/>
      <c r="M298" s="188">
        <f t="shared" si="89"/>
        <v>10</v>
      </c>
      <c r="N298" s="186">
        <f t="shared" si="90"/>
        <v>1067</v>
      </c>
      <c r="P298" s="278"/>
      <c r="Q298" s="194" t="s">
        <v>122</v>
      </c>
      <c r="R298" s="195">
        <f t="shared" si="86"/>
        <v>21</v>
      </c>
      <c r="S298" s="196">
        <f t="shared" si="87"/>
        <v>1100</v>
      </c>
    </row>
    <row r="299" spans="1:26" ht="14.25" customHeight="1" thickTop="1">
      <c r="A299" s="2"/>
      <c r="D299" s="166" t="s">
        <v>1346</v>
      </c>
      <c r="E299" s="167">
        <f t="shared" si="85"/>
        <v>11</v>
      </c>
      <c r="G299" s="184" t="s">
        <v>1044</v>
      </c>
      <c r="H299" s="185">
        <f t="shared" si="88"/>
        <v>8</v>
      </c>
      <c r="I299" s="185">
        <f t="shared" si="88"/>
        <v>18</v>
      </c>
      <c r="J299" s="186">
        <f t="shared" si="88"/>
        <v>470</v>
      </c>
      <c r="K299" s="187">
        <f t="shared" si="88"/>
        <v>1360</v>
      </c>
      <c r="L299" s="182"/>
      <c r="M299" s="188">
        <f t="shared" si="89"/>
        <v>26</v>
      </c>
      <c r="N299" s="186">
        <f t="shared" si="90"/>
        <v>1830</v>
      </c>
      <c r="R299" s="197">
        <f>SUM(R291:R298)</f>
        <v>263</v>
      </c>
      <c r="S299" s="197">
        <f>SUM(S291:S298)</f>
        <v>22615</v>
      </c>
    </row>
    <row r="300" spans="1:26" ht="14.25" customHeight="1">
      <c r="A300" s="2"/>
      <c r="D300" s="166" t="s">
        <v>1429</v>
      </c>
      <c r="E300" s="167">
        <f t="shared" si="85"/>
        <v>9</v>
      </c>
      <c r="G300" s="184" t="s">
        <v>1935</v>
      </c>
      <c r="H300" s="185">
        <f t="shared" si="88"/>
        <v>3</v>
      </c>
      <c r="I300" s="185">
        <f t="shared" si="88"/>
        <v>7</v>
      </c>
      <c r="J300" s="186">
        <f t="shared" si="88"/>
        <v>230</v>
      </c>
      <c r="K300" s="187">
        <f t="shared" si="88"/>
        <v>870</v>
      </c>
      <c r="L300" s="182"/>
      <c r="M300" s="188">
        <f t="shared" si="89"/>
        <v>10</v>
      </c>
      <c r="N300" s="186">
        <f t="shared" si="90"/>
        <v>1100</v>
      </c>
    </row>
    <row r="301" spans="1:26" ht="14.25" customHeight="1">
      <c r="A301" s="2"/>
      <c r="D301" s="166" t="s">
        <v>1493</v>
      </c>
      <c r="E301" s="167">
        <f t="shared" si="85"/>
        <v>23</v>
      </c>
      <c r="G301" s="184" t="s">
        <v>1300</v>
      </c>
      <c r="H301" s="185">
        <f t="shared" si="88"/>
        <v>6</v>
      </c>
      <c r="I301" s="185">
        <f t="shared" si="88"/>
        <v>1</v>
      </c>
      <c r="J301" s="186">
        <f t="shared" si="88"/>
        <v>565</v>
      </c>
      <c r="K301" s="187">
        <f t="shared" si="88"/>
        <v>90</v>
      </c>
      <c r="L301" s="182"/>
      <c r="M301" s="188">
        <f t="shared" si="89"/>
        <v>7</v>
      </c>
      <c r="N301" s="186">
        <f t="shared" si="90"/>
        <v>655</v>
      </c>
    </row>
    <row r="302" spans="1:26" ht="14.25" customHeight="1" thickBot="1">
      <c r="A302" s="2"/>
      <c r="D302" s="198" t="s">
        <v>1650</v>
      </c>
      <c r="E302" s="199">
        <f t="shared" si="85"/>
        <v>16</v>
      </c>
      <c r="G302" s="184" t="s">
        <v>1346</v>
      </c>
      <c r="H302" s="185">
        <f t="shared" si="88"/>
        <v>2</v>
      </c>
      <c r="I302" s="185">
        <f t="shared" si="88"/>
        <v>9</v>
      </c>
      <c r="J302" s="186">
        <f t="shared" si="88"/>
        <v>120</v>
      </c>
      <c r="K302" s="187">
        <f t="shared" si="88"/>
        <v>670</v>
      </c>
      <c r="L302" s="182"/>
      <c r="M302" s="188">
        <f t="shared" si="89"/>
        <v>11</v>
      </c>
      <c r="N302" s="186">
        <f t="shared" si="90"/>
        <v>790</v>
      </c>
    </row>
    <row r="303" spans="1:26" ht="14.25" customHeight="1" thickTop="1" thickBot="1">
      <c r="A303" s="2"/>
      <c r="D303" s="200" t="s">
        <v>1936</v>
      </c>
      <c r="E303" s="201">
        <f>SUM(E290:E302)</f>
        <v>243</v>
      </c>
      <c r="G303" s="184" t="s">
        <v>1429</v>
      </c>
      <c r="H303" s="185">
        <f t="shared" si="88"/>
        <v>6</v>
      </c>
      <c r="I303" s="185">
        <f t="shared" si="88"/>
        <v>3</v>
      </c>
      <c r="J303" s="186">
        <f t="shared" si="88"/>
        <v>210</v>
      </c>
      <c r="K303" s="187">
        <f t="shared" si="88"/>
        <v>110</v>
      </c>
      <c r="L303" s="182"/>
      <c r="M303" s="188">
        <f t="shared" si="89"/>
        <v>9</v>
      </c>
      <c r="N303" s="186">
        <f t="shared" si="90"/>
        <v>320</v>
      </c>
    </row>
    <row r="304" spans="1:26" ht="14.25" customHeight="1" thickTop="1">
      <c r="A304" s="2"/>
      <c r="D304" s="202" t="s">
        <v>1937</v>
      </c>
      <c r="E304" s="203">
        <f t="shared" ref="E304:E312" si="91">COUNTIF($O$10:$O$287,D304)</f>
        <v>10</v>
      </c>
      <c r="G304" s="184" t="s">
        <v>1493</v>
      </c>
      <c r="H304" s="185">
        <f t="shared" si="88"/>
        <v>11</v>
      </c>
      <c r="I304" s="185">
        <f t="shared" si="88"/>
        <v>12</v>
      </c>
      <c r="J304" s="186">
        <f t="shared" si="88"/>
        <v>985</v>
      </c>
      <c r="K304" s="187">
        <f t="shared" si="88"/>
        <v>1136</v>
      </c>
      <c r="L304" s="182"/>
      <c r="M304" s="188">
        <f t="shared" si="89"/>
        <v>23</v>
      </c>
      <c r="N304" s="186">
        <f t="shared" si="90"/>
        <v>2121</v>
      </c>
    </row>
    <row r="305" spans="1:14" ht="14.25" customHeight="1">
      <c r="A305" s="2"/>
      <c r="D305" s="166" t="s">
        <v>1938</v>
      </c>
      <c r="E305" s="167">
        <f t="shared" si="91"/>
        <v>0</v>
      </c>
      <c r="G305" s="204" t="s">
        <v>1650</v>
      </c>
      <c r="H305" s="185">
        <f t="shared" si="88"/>
        <v>3</v>
      </c>
      <c r="I305" s="185">
        <f t="shared" si="88"/>
        <v>13</v>
      </c>
      <c r="J305" s="186">
        <f t="shared" si="88"/>
        <v>320</v>
      </c>
      <c r="K305" s="187">
        <f t="shared" si="88"/>
        <v>1035</v>
      </c>
      <c r="L305" s="182"/>
      <c r="M305" s="188">
        <f>H305+I305</f>
        <v>16</v>
      </c>
      <c r="N305" s="186">
        <f t="shared" si="90"/>
        <v>1355</v>
      </c>
    </row>
    <row r="306" spans="1:14" ht="14.25" customHeight="1">
      <c r="A306" s="2"/>
      <c r="D306" s="166" t="s">
        <v>1939</v>
      </c>
      <c r="E306" s="167">
        <f t="shared" si="91"/>
        <v>2</v>
      </c>
      <c r="G306" s="204" t="s">
        <v>1937</v>
      </c>
      <c r="H306" s="185">
        <f t="shared" si="88"/>
        <v>1</v>
      </c>
      <c r="I306" s="185">
        <f t="shared" si="88"/>
        <v>9</v>
      </c>
      <c r="J306" s="186">
        <f t="shared" si="88"/>
        <v>20</v>
      </c>
      <c r="K306" s="187">
        <f t="shared" si="88"/>
        <v>290</v>
      </c>
      <c r="L306" s="182"/>
      <c r="M306" s="188">
        <f t="shared" si="89"/>
        <v>10</v>
      </c>
      <c r="N306" s="186">
        <f t="shared" si="90"/>
        <v>310</v>
      </c>
    </row>
    <row r="307" spans="1:14" ht="14.25" customHeight="1">
      <c r="A307" s="2"/>
      <c r="D307" s="166" t="s">
        <v>1940</v>
      </c>
      <c r="E307" s="167">
        <f t="shared" si="91"/>
        <v>4</v>
      </c>
      <c r="G307" s="204" t="s">
        <v>1938</v>
      </c>
      <c r="H307" s="185">
        <f t="shared" si="88"/>
        <v>0</v>
      </c>
      <c r="I307" s="185">
        <f t="shared" si="88"/>
        <v>0</v>
      </c>
      <c r="J307" s="186">
        <f t="shared" si="88"/>
        <v>0</v>
      </c>
      <c r="K307" s="187">
        <f t="shared" si="88"/>
        <v>0</v>
      </c>
      <c r="L307" s="182"/>
      <c r="M307" s="188">
        <f t="shared" si="89"/>
        <v>0</v>
      </c>
      <c r="N307" s="186">
        <f t="shared" si="90"/>
        <v>0</v>
      </c>
    </row>
    <row r="308" spans="1:14" ht="14.25" customHeight="1">
      <c r="A308" s="2"/>
      <c r="D308" s="166" t="s">
        <v>1941</v>
      </c>
      <c r="E308" s="167">
        <f t="shared" si="91"/>
        <v>3</v>
      </c>
      <c r="G308" s="204" t="s">
        <v>1939</v>
      </c>
      <c r="H308" s="185">
        <f t="shared" si="88"/>
        <v>0</v>
      </c>
      <c r="I308" s="185">
        <f t="shared" si="88"/>
        <v>2</v>
      </c>
      <c r="J308" s="186">
        <f t="shared" si="88"/>
        <v>0</v>
      </c>
      <c r="K308" s="187">
        <f t="shared" si="88"/>
        <v>50</v>
      </c>
      <c r="L308" s="182"/>
      <c r="M308" s="188">
        <f t="shared" si="89"/>
        <v>2</v>
      </c>
      <c r="N308" s="186">
        <f t="shared" si="90"/>
        <v>50</v>
      </c>
    </row>
    <row r="309" spans="1:14" ht="14.25" customHeight="1">
      <c r="A309" s="2"/>
      <c r="D309" s="166" t="s">
        <v>1942</v>
      </c>
      <c r="E309" s="167">
        <f t="shared" si="91"/>
        <v>0</v>
      </c>
      <c r="G309" s="204" t="s">
        <v>1940</v>
      </c>
      <c r="H309" s="185">
        <f t="shared" si="88"/>
        <v>2</v>
      </c>
      <c r="I309" s="185">
        <f t="shared" si="88"/>
        <v>2</v>
      </c>
      <c r="J309" s="186">
        <f t="shared" si="88"/>
        <v>120</v>
      </c>
      <c r="K309" s="187">
        <f t="shared" si="88"/>
        <v>180</v>
      </c>
      <c r="L309" s="182"/>
      <c r="M309" s="188">
        <f t="shared" si="89"/>
        <v>4</v>
      </c>
      <c r="N309" s="186">
        <f t="shared" si="90"/>
        <v>300</v>
      </c>
    </row>
    <row r="310" spans="1:14" ht="14.25" customHeight="1">
      <c r="A310" s="2"/>
      <c r="D310" s="166" t="s">
        <v>1943</v>
      </c>
      <c r="E310" s="167">
        <f t="shared" si="91"/>
        <v>0</v>
      </c>
      <c r="G310" s="204" t="s">
        <v>1941</v>
      </c>
      <c r="H310" s="185">
        <f t="shared" si="88"/>
        <v>1</v>
      </c>
      <c r="I310" s="185">
        <f t="shared" si="88"/>
        <v>2</v>
      </c>
      <c r="J310" s="186">
        <f t="shared" si="88"/>
        <v>40</v>
      </c>
      <c r="K310" s="187">
        <f t="shared" si="88"/>
        <v>170</v>
      </c>
      <c r="L310" s="182"/>
      <c r="M310" s="188">
        <f t="shared" si="89"/>
        <v>3</v>
      </c>
      <c r="N310" s="186">
        <f t="shared" si="90"/>
        <v>210</v>
      </c>
    </row>
    <row r="311" spans="1:14" ht="14.25" customHeight="1">
      <c r="A311" s="2"/>
      <c r="D311" s="166" t="s">
        <v>1944</v>
      </c>
      <c r="E311" s="167">
        <f t="shared" si="91"/>
        <v>1</v>
      </c>
      <c r="G311" s="184" t="s">
        <v>1942</v>
      </c>
      <c r="H311" s="185">
        <f t="shared" si="88"/>
        <v>0</v>
      </c>
      <c r="I311" s="185">
        <f t="shared" si="88"/>
        <v>0</v>
      </c>
      <c r="J311" s="186">
        <f t="shared" si="88"/>
        <v>0</v>
      </c>
      <c r="K311" s="187">
        <f t="shared" si="88"/>
        <v>0</v>
      </c>
      <c r="L311" s="182"/>
      <c r="M311" s="188">
        <f t="shared" si="89"/>
        <v>0</v>
      </c>
      <c r="N311" s="186">
        <f t="shared" si="90"/>
        <v>0</v>
      </c>
    </row>
    <row r="312" spans="1:14" ht="14.25" customHeight="1" thickBot="1">
      <c r="A312" s="2"/>
      <c r="D312" s="198" t="s">
        <v>1945</v>
      </c>
      <c r="E312" s="199">
        <f t="shared" si="91"/>
        <v>0</v>
      </c>
      <c r="G312" s="184" t="s">
        <v>1943</v>
      </c>
      <c r="H312" s="185">
        <f t="shared" si="88"/>
        <v>0</v>
      </c>
      <c r="I312" s="185">
        <f t="shared" si="88"/>
        <v>0</v>
      </c>
      <c r="J312" s="186">
        <f t="shared" si="88"/>
        <v>0</v>
      </c>
      <c r="K312" s="187">
        <f t="shared" si="88"/>
        <v>0</v>
      </c>
      <c r="L312" s="182"/>
      <c r="M312" s="188">
        <f t="shared" si="89"/>
        <v>0</v>
      </c>
      <c r="N312" s="186">
        <f t="shared" si="90"/>
        <v>0</v>
      </c>
    </row>
    <row r="313" spans="1:14" ht="14.25" customHeight="1" thickTop="1" thickBot="1">
      <c r="A313" s="2"/>
      <c r="D313" s="200" t="s">
        <v>1946</v>
      </c>
      <c r="E313" s="201">
        <f>SUM(E304:E312)</f>
        <v>20</v>
      </c>
      <c r="G313" s="204" t="s">
        <v>1944</v>
      </c>
      <c r="H313" s="185">
        <f t="shared" si="88"/>
        <v>1</v>
      </c>
      <c r="I313" s="185">
        <f t="shared" si="88"/>
        <v>0</v>
      </c>
      <c r="J313" s="186">
        <f t="shared" si="88"/>
        <v>90</v>
      </c>
      <c r="K313" s="187">
        <f t="shared" si="88"/>
        <v>0</v>
      </c>
      <c r="L313" s="182"/>
      <c r="M313" s="188">
        <f t="shared" si="89"/>
        <v>1</v>
      </c>
      <c r="N313" s="186">
        <f t="shared" si="90"/>
        <v>90</v>
      </c>
    </row>
    <row r="314" spans="1:14" ht="14.25" customHeight="1" thickTop="1" thickBot="1">
      <c r="A314" s="2"/>
      <c r="D314" s="205" t="s">
        <v>1947</v>
      </c>
      <c r="E314" s="206">
        <f>E303+E313</f>
        <v>263</v>
      </c>
      <c r="F314" s="2" t="str">
        <f>IF(E314=B288,"","おかしいぞ～？")</f>
        <v/>
      </c>
      <c r="G314" s="207" t="s">
        <v>1945</v>
      </c>
      <c r="H314" s="208">
        <f t="shared" si="88"/>
        <v>0</v>
      </c>
      <c r="I314" s="208">
        <f t="shared" si="88"/>
        <v>0</v>
      </c>
      <c r="J314" s="209">
        <f t="shared" si="88"/>
        <v>0</v>
      </c>
      <c r="K314" s="210">
        <f t="shared" si="88"/>
        <v>0</v>
      </c>
      <c r="L314" s="182"/>
      <c r="M314" s="211">
        <f t="shared" si="89"/>
        <v>0</v>
      </c>
      <c r="N314" s="209">
        <f t="shared" si="90"/>
        <v>0</v>
      </c>
    </row>
    <row r="315" spans="1:14" ht="14.25" customHeight="1" thickTop="1">
      <c r="A315" s="2"/>
      <c r="G315" s="212"/>
      <c r="H315" s="213">
        <f>SUM(H293:H314)</f>
        <v>84</v>
      </c>
      <c r="I315" s="213">
        <f>SUM(I293:I314)</f>
        <v>179</v>
      </c>
      <c r="J315" s="214">
        <f>SUM(J293:J314)</f>
        <v>6670</v>
      </c>
      <c r="K315" s="215">
        <f>SUM(K293:K314)</f>
        <v>15945</v>
      </c>
      <c r="L315" s="182"/>
      <c r="M315" s="216">
        <f>SUM(M293:M314)</f>
        <v>263</v>
      </c>
      <c r="N315" s="217">
        <f>SUM(N293:N314)</f>
        <v>22615</v>
      </c>
    </row>
    <row r="316" spans="1:14" ht="14.25" customHeight="1">
      <c r="A316" s="2"/>
      <c r="G316" s="218" t="s">
        <v>1948</v>
      </c>
    </row>
    <row r="317" spans="1:14" ht="14.25" customHeight="1">
      <c r="A317" s="2"/>
      <c r="G317" s="219"/>
      <c r="H317" s="271" t="s">
        <v>1</v>
      </c>
      <c r="I317" s="271"/>
      <c r="J317" s="271" t="s">
        <v>2</v>
      </c>
      <c r="K317" s="272"/>
      <c r="L317" s="220"/>
      <c r="M317" s="221" t="s">
        <v>1928</v>
      </c>
      <c r="N317" s="170" t="s">
        <v>1929</v>
      </c>
    </row>
    <row r="318" spans="1:14" ht="14.25" customHeight="1">
      <c r="A318" s="2"/>
      <c r="G318" s="177"/>
      <c r="H318" s="222" t="s">
        <v>21</v>
      </c>
      <c r="I318" s="222" t="s">
        <v>22</v>
      </c>
      <c r="J318" s="222" t="s">
        <v>21</v>
      </c>
      <c r="K318" s="223" t="s">
        <v>22</v>
      </c>
      <c r="L318" s="224"/>
      <c r="M318" s="225" t="s">
        <v>1931</v>
      </c>
      <c r="N318" s="226" t="s">
        <v>1931</v>
      </c>
    </row>
    <row r="319" spans="1:14" ht="14.25" customHeight="1">
      <c r="A319" s="2"/>
      <c r="G319" s="178" t="s">
        <v>1949</v>
      </c>
      <c r="H319" s="227">
        <f t="shared" ref="H319:K320" si="92">H306</f>
        <v>1</v>
      </c>
      <c r="I319" s="227">
        <f t="shared" si="92"/>
        <v>9</v>
      </c>
      <c r="J319" s="228">
        <f t="shared" si="92"/>
        <v>20</v>
      </c>
      <c r="K319" s="229">
        <f t="shared" si="92"/>
        <v>290</v>
      </c>
      <c r="L319" s="230"/>
      <c r="M319" s="231">
        <f>M306</f>
        <v>10</v>
      </c>
      <c r="N319" s="228">
        <f>N306</f>
        <v>310</v>
      </c>
    </row>
    <row r="320" spans="1:14" ht="14.25" customHeight="1">
      <c r="A320" s="2"/>
      <c r="G320" s="184" t="s">
        <v>1950</v>
      </c>
      <c r="H320" s="232">
        <f t="shared" si="92"/>
        <v>0</v>
      </c>
      <c r="I320" s="232">
        <f t="shared" si="92"/>
        <v>0</v>
      </c>
      <c r="J320" s="233">
        <f t="shared" si="92"/>
        <v>0</v>
      </c>
      <c r="K320" s="234">
        <f t="shared" si="92"/>
        <v>0</v>
      </c>
      <c r="L320" s="235"/>
      <c r="M320" s="236">
        <f>M307</f>
        <v>0</v>
      </c>
      <c r="N320" s="233">
        <f>N307</f>
        <v>0</v>
      </c>
    </row>
    <row r="321" spans="1:14" ht="14.25" customHeight="1">
      <c r="A321" s="2"/>
      <c r="G321" s="184" t="s">
        <v>1842</v>
      </c>
      <c r="H321" s="232">
        <f>H308+H309+H310</f>
        <v>3</v>
      </c>
      <c r="I321" s="232">
        <f>I308+I309+I310</f>
        <v>6</v>
      </c>
      <c r="J321" s="233">
        <f>J308+J309+J310</f>
        <v>160</v>
      </c>
      <c r="K321" s="234">
        <f>K308+K309+K310</f>
        <v>400</v>
      </c>
      <c r="L321" s="235"/>
      <c r="M321" s="236">
        <f>M308+M309+M310</f>
        <v>9</v>
      </c>
      <c r="N321" s="233">
        <f>N308+N309+N310</f>
        <v>560</v>
      </c>
    </row>
    <row r="322" spans="1:14" ht="14.25" customHeight="1">
      <c r="A322" s="2"/>
      <c r="G322" s="184" t="s">
        <v>1951</v>
      </c>
      <c r="H322" s="232">
        <f>H311+H312</f>
        <v>0</v>
      </c>
      <c r="I322" s="232">
        <f>I311+I312</f>
        <v>0</v>
      </c>
      <c r="J322" s="233">
        <f>J311+J312</f>
        <v>0</v>
      </c>
      <c r="K322" s="234">
        <f>K311+K312</f>
        <v>0</v>
      </c>
      <c r="L322" s="235"/>
      <c r="M322" s="236">
        <f>M311+M312</f>
        <v>0</v>
      </c>
      <c r="N322" s="233">
        <f>N311+N312</f>
        <v>0</v>
      </c>
    </row>
    <row r="323" spans="1:14" ht="14.25" customHeight="1">
      <c r="A323" s="2"/>
      <c r="G323" s="237" t="s">
        <v>1912</v>
      </c>
      <c r="H323" s="238">
        <f>H313+H314</f>
        <v>1</v>
      </c>
      <c r="I323" s="238">
        <f>I313+I314</f>
        <v>0</v>
      </c>
      <c r="J323" s="239">
        <f>J313+J314</f>
        <v>90</v>
      </c>
      <c r="K323" s="240">
        <f>K313+K314</f>
        <v>0</v>
      </c>
      <c r="L323" s="241"/>
      <c r="M323" s="242">
        <f>M313+M314</f>
        <v>1</v>
      </c>
      <c r="N323" s="239">
        <f>N313+N314</f>
        <v>90</v>
      </c>
    </row>
    <row r="324" spans="1:14" ht="14.25" customHeight="1">
      <c r="A324" s="2"/>
    </row>
    <row r="325" spans="1:14" ht="39.950000000000003" customHeight="1">
      <c r="A325" s="2"/>
    </row>
    <row r="326" spans="1:14" ht="39.950000000000003" customHeight="1"/>
  </sheetData>
  <autoFilter ref="A8:Z324" xr:uid="{6F92FFFF-9018-4544-BF0D-9BEBDF770B00}"/>
  <mergeCells count="8">
    <mergeCell ref="P291:P294"/>
    <mergeCell ref="P295:P298"/>
    <mergeCell ref="H317:I317"/>
    <mergeCell ref="J317:K317"/>
    <mergeCell ref="C4:F4"/>
    <mergeCell ref="G291:G292"/>
    <mergeCell ref="H291:I291"/>
    <mergeCell ref="J291:K291"/>
  </mergeCells>
  <phoneticPr fontId="3"/>
  <dataValidations count="3">
    <dataValidation type="list" allowBlank="1" showInputMessage="1" showErrorMessage="1" sqref="S16:S17 JO16:JO17 TK16:TK17 ADG16:ADG17 ANC16:ANC17 AWY16:AWY17 BGU16:BGU17 BQQ16:BQQ17 CAM16:CAM17 CKI16:CKI17 CUE16:CUE17 DEA16:DEA17 DNW16:DNW17 DXS16:DXS17 EHO16:EHO17 ERK16:ERK17 FBG16:FBG17 FLC16:FLC17 FUY16:FUY17 GEU16:GEU17 GOQ16:GOQ17 GYM16:GYM17 HII16:HII17 HSE16:HSE17 ICA16:ICA17 ILW16:ILW17 IVS16:IVS17 JFO16:JFO17 JPK16:JPK17 JZG16:JZG17 KJC16:KJC17 KSY16:KSY17 LCU16:LCU17 LMQ16:LMQ17 LWM16:LWM17 MGI16:MGI17 MQE16:MQE17 NAA16:NAA17 NJW16:NJW17 NTS16:NTS17 ODO16:ODO17 ONK16:ONK17 OXG16:OXG17 PHC16:PHC17 PQY16:PQY17 QAU16:QAU17 QKQ16:QKQ17 QUM16:QUM17 REI16:REI17 ROE16:ROE17 RYA16:RYA17 SHW16:SHW17 SRS16:SRS17 TBO16:TBO17 TLK16:TLK17 TVG16:TVG17 UFC16:UFC17 UOY16:UOY17 UYU16:UYU17 VIQ16:VIQ17 VSM16:VSM17 WCI16:WCI17 WME16:WME17 WWA16:WWA17 S65552:S65553 JO65552:JO65553 TK65552:TK65553 ADG65552:ADG65553 ANC65552:ANC65553 AWY65552:AWY65553 BGU65552:BGU65553 BQQ65552:BQQ65553 CAM65552:CAM65553 CKI65552:CKI65553 CUE65552:CUE65553 DEA65552:DEA65553 DNW65552:DNW65553 DXS65552:DXS65553 EHO65552:EHO65553 ERK65552:ERK65553 FBG65552:FBG65553 FLC65552:FLC65553 FUY65552:FUY65553 GEU65552:GEU65553 GOQ65552:GOQ65553 GYM65552:GYM65553 HII65552:HII65553 HSE65552:HSE65553 ICA65552:ICA65553 ILW65552:ILW65553 IVS65552:IVS65553 JFO65552:JFO65553 JPK65552:JPK65553 JZG65552:JZG65553 KJC65552:KJC65553 KSY65552:KSY65553 LCU65552:LCU65553 LMQ65552:LMQ65553 LWM65552:LWM65553 MGI65552:MGI65553 MQE65552:MQE65553 NAA65552:NAA65553 NJW65552:NJW65553 NTS65552:NTS65553 ODO65552:ODO65553 ONK65552:ONK65553 OXG65552:OXG65553 PHC65552:PHC65553 PQY65552:PQY65553 QAU65552:QAU65553 QKQ65552:QKQ65553 QUM65552:QUM65553 REI65552:REI65553 ROE65552:ROE65553 RYA65552:RYA65553 SHW65552:SHW65553 SRS65552:SRS65553 TBO65552:TBO65553 TLK65552:TLK65553 TVG65552:TVG65553 UFC65552:UFC65553 UOY65552:UOY65553 UYU65552:UYU65553 VIQ65552:VIQ65553 VSM65552:VSM65553 WCI65552:WCI65553 WME65552:WME65553 WWA65552:WWA65553 S131088:S131089 JO131088:JO131089 TK131088:TK131089 ADG131088:ADG131089 ANC131088:ANC131089 AWY131088:AWY131089 BGU131088:BGU131089 BQQ131088:BQQ131089 CAM131088:CAM131089 CKI131088:CKI131089 CUE131088:CUE131089 DEA131088:DEA131089 DNW131088:DNW131089 DXS131088:DXS131089 EHO131088:EHO131089 ERK131088:ERK131089 FBG131088:FBG131089 FLC131088:FLC131089 FUY131088:FUY131089 GEU131088:GEU131089 GOQ131088:GOQ131089 GYM131088:GYM131089 HII131088:HII131089 HSE131088:HSE131089 ICA131088:ICA131089 ILW131088:ILW131089 IVS131088:IVS131089 JFO131088:JFO131089 JPK131088:JPK131089 JZG131088:JZG131089 KJC131088:KJC131089 KSY131088:KSY131089 LCU131088:LCU131089 LMQ131088:LMQ131089 LWM131088:LWM131089 MGI131088:MGI131089 MQE131088:MQE131089 NAA131088:NAA131089 NJW131088:NJW131089 NTS131088:NTS131089 ODO131088:ODO131089 ONK131088:ONK131089 OXG131088:OXG131089 PHC131088:PHC131089 PQY131088:PQY131089 QAU131088:QAU131089 QKQ131088:QKQ131089 QUM131088:QUM131089 REI131088:REI131089 ROE131088:ROE131089 RYA131088:RYA131089 SHW131088:SHW131089 SRS131088:SRS131089 TBO131088:TBO131089 TLK131088:TLK131089 TVG131088:TVG131089 UFC131088:UFC131089 UOY131088:UOY131089 UYU131088:UYU131089 VIQ131088:VIQ131089 VSM131088:VSM131089 WCI131088:WCI131089 WME131088:WME131089 WWA131088:WWA131089 S196624:S196625 JO196624:JO196625 TK196624:TK196625 ADG196624:ADG196625 ANC196624:ANC196625 AWY196624:AWY196625 BGU196624:BGU196625 BQQ196624:BQQ196625 CAM196624:CAM196625 CKI196624:CKI196625 CUE196624:CUE196625 DEA196624:DEA196625 DNW196624:DNW196625 DXS196624:DXS196625 EHO196624:EHO196625 ERK196624:ERK196625 FBG196624:FBG196625 FLC196624:FLC196625 FUY196624:FUY196625 GEU196624:GEU196625 GOQ196624:GOQ196625 GYM196624:GYM196625 HII196624:HII196625 HSE196624:HSE196625 ICA196624:ICA196625 ILW196624:ILW196625 IVS196624:IVS196625 JFO196624:JFO196625 JPK196624:JPK196625 JZG196624:JZG196625 KJC196624:KJC196625 KSY196624:KSY196625 LCU196624:LCU196625 LMQ196624:LMQ196625 LWM196624:LWM196625 MGI196624:MGI196625 MQE196624:MQE196625 NAA196624:NAA196625 NJW196624:NJW196625 NTS196624:NTS196625 ODO196624:ODO196625 ONK196624:ONK196625 OXG196624:OXG196625 PHC196624:PHC196625 PQY196624:PQY196625 QAU196624:QAU196625 QKQ196624:QKQ196625 QUM196624:QUM196625 REI196624:REI196625 ROE196624:ROE196625 RYA196624:RYA196625 SHW196624:SHW196625 SRS196624:SRS196625 TBO196624:TBO196625 TLK196624:TLK196625 TVG196624:TVG196625 UFC196624:UFC196625 UOY196624:UOY196625 UYU196624:UYU196625 VIQ196624:VIQ196625 VSM196624:VSM196625 WCI196624:WCI196625 WME196624:WME196625 WWA196624:WWA196625 S262160:S262161 JO262160:JO262161 TK262160:TK262161 ADG262160:ADG262161 ANC262160:ANC262161 AWY262160:AWY262161 BGU262160:BGU262161 BQQ262160:BQQ262161 CAM262160:CAM262161 CKI262160:CKI262161 CUE262160:CUE262161 DEA262160:DEA262161 DNW262160:DNW262161 DXS262160:DXS262161 EHO262160:EHO262161 ERK262160:ERK262161 FBG262160:FBG262161 FLC262160:FLC262161 FUY262160:FUY262161 GEU262160:GEU262161 GOQ262160:GOQ262161 GYM262160:GYM262161 HII262160:HII262161 HSE262160:HSE262161 ICA262160:ICA262161 ILW262160:ILW262161 IVS262160:IVS262161 JFO262160:JFO262161 JPK262160:JPK262161 JZG262160:JZG262161 KJC262160:KJC262161 KSY262160:KSY262161 LCU262160:LCU262161 LMQ262160:LMQ262161 LWM262160:LWM262161 MGI262160:MGI262161 MQE262160:MQE262161 NAA262160:NAA262161 NJW262160:NJW262161 NTS262160:NTS262161 ODO262160:ODO262161 ONK262160:ONK262161 OXG262160:OXG262161 PHC262160:PHC262161 PQY262160:PQY262161 QAU262160:QAU262161 QKQ262160:QKQ262161 QUM262160:QUM262161 REI262160:REI262161 ROE262160:ROE262161 RYA262160:RYA262161 SHW262160:SHW262161 SRS262160:SRS262161 TBO262160:TBO262161 TLK262160:TLK262161 TVG262160:TVG262161 UFC262160:UFC262161 UOY262160:UOY262161 UYU262160:UYU262161 VIQ262160:VIQ262161 VSM262160:VSM262161 WCI262160:WCI262161 WME262160:WME262161 WWA262160:WWA262161 S327696:S327697 JO327696:JO327697 TK327696:TK327697 ADG327696:ADG327697 ANC327696:ANC327697 AWY327696:AWY327697 BGU327696:BGU327697 BQQ327696:BQQ327697 CAM327696:CAM327697 CKI327696:CKI327697 CUE327696:CUE327697 DEA327696:DEA327697 DNW327696:DNW327697 DXS327696:DXS327697 EHO327696:EHO327697 ERK327696:ERK327697 FBG327696:FBG327697 FLC327696:FLC327697 FUY327696:FUY327697 GEU327696:GEU327697 GOQ327696:GOQ327697 GYM327696:GYM327697 HII327696:HII327697 HSE327696:HSE327697 ICA327696:ICA327697 ILW327696:ILW327697 IVS327696:IVS327697 JFO327696:JFO327697 JPK327696:JPK327697 JZG327696:JZG327697 KJC327696:KJC327697 KSY327696:KSY327697 LCU327696:LCU327697 LMQ327696:LMQ327697 LWM327696:LWM327697 MGI327696:MGI327697 MQE327696:MQE327697 NAA327696:NAA327697 NJW327696:NJW327697 NTS327696:NTS327697 ODO327696:ODO327697 ONK327696:ONK327697 OXG327696:OXG327697 PHC327696:PHC327697 PQY327696:PQY327697 QAU327696:QAU327697 QKQ327696:QKQ327697 QUM327696:QUM327697 REI327696:REI327697 ROE327696:ROE327697 RYA327696:RYA327697 SHW327696:SHW327697 SRS327696:SRS327697 TBO327696:TBO327697 TLK327696:TLK327697 TVG327696:TVG327697 UFC327696:UFC327697 UOY327696:UOY327697 UYU327696:UYU327697 VIQ327696:VIQ327697 VSM327696:VSM327697 WCI327696:WCI327697 WME327696:WME327697 WWA327696:WWA327697 S393232:S393233 JO393232:JO393233 TK393232:TK393233 ADG393232:ADG393233 ANC393232:ANC393233 AWY393232:AWY393233 BGU393232:BGU393233 BQQ393232:BQQ393233 CAM393232:CAM393233 CKI393232:CKI393233 CUE393232:CUE393233 DEA393232:DEA393233 DNW393232:DNW393233 DXS393232:DXS393233 EHO393232:EHO393233 ERK393232:ERK393233 FBG393232:FBG393233 FLC393232:FLC393233 FUY393232:FUY393233 GEU393232:GEU393233 GOQ393232:GOQ393233 GYM393232:GYM393233 HII393232:HII393233 HSE393232:HSE393233 ICA393232:ICA393233 ILW393232:ILW393233 IVS393232:IVS393233 JFO393232:JFO393233 JPK393232:JPK393233 JZG393232:JZG393233 KJC393232:KJC393233 KSY393232:KSY393233 LCU393232:LCU393233 LMQ393232:LMQ393233 LWM393232:LWM393233 MGI393232:MGI393233 MQE393232:MQE393233 NAA393232:NAA393233 NJW393232:NJW393233 NTS393232:NTS393233 ODO393232:ODO393233 ONK393232:ONK393233 OXG393232:OXG393233 PHC393232:PHC393233 PQY393232:PQY393233 QAU393232:QAU393233 QKQ393232:QKQ393233 QUM393232:QUM393233 REI393232:REI393233 ROE393232:ROE393233 RYA393232:RYA393233 SHW393232:SHW393233 SRS393232:SRS393233 TBO393232:TBO393233 TLK393232:TLK393233 TVG393232:TVG393233 UFC393232:UFC393233 UOY393232:UOY393233 UYU393232:UYU393233 VIQ393232:VIQ393233 VSM393232:VSM393233 WCI393232:WCI393233 WME393232:WME393233 WWA393232:WWA393233 S458768:S458769 JO458768:JO458769 TK458768:TK458769 ADG458768:ADG458769 ANC458768:ANC458769 AWY458768:AWY458769 BGU458768:BGU458769 BQQ458768:BQQ458769 CAM458768:CAM458769 CKI458768:CKI458769 CUE458768:CUE458769 DEA458768:DEA458769 DNW458768:DNW458769 DXS458768:DXS458769 EHO458768:EHO458769 ERK458768:ERK458769 FBG458768:FBG458769 FLC458768:FLC458769 FUY458768:FUY458769 GEU458768:GEU458769 GOQ458768:GOQ458769 GYM458768:GYM458769 HII458768:HII458769 HSE458768:HSE458769 ICA458768:ICA458769 ILW458768:ILW458769 IVS458768:IVS458769 JFO458768:JFO458769 JPK458768:JPK458769 JZG458768:JZG458769 KJC458768:KJC458769 KSY458768:KSY458769 LCU458768:LCU458769 LMQ458768:LMQ458769 LWM458768:LWM458769 MGI458768:MGI458769 MQE458768:MQE458769 NAA458768:NAA458769 NJW458768:NJW458769 NTS458768:NTS458769 ODO458768:ODO458769 ONK458768:ONK458769 OXG458768:OXG458769 PHC458768:PHC458769 PQY458768:PQY458769 QAU458768:QAU458769 QKQ458768:QKQ458769 QUM458768:QUM458769 REI458768:REI458769 ROE458768:ROE458769 RYA458768:RYA458769 SHW458768:SHW458769 SRS458768:SRS458769 TBO458768:TBO458769 TLK458768:TLK458769 TVG458768:TVG458769 UFC458768:UFC458769 UOY458768:UOY458769 UYU458768:UYU458769 VIQ458768:VIQ458769 VSM458768:VSM458769 WCI458768:WCI458769 WME458768:WME458769 WWA458768:WWA458769 S524304:S524305 JO524304:JO524305 TK524304:TK524305 ADG524304:ADG524305 ANC524304:ANC524305 AWY524304:AWY524305 BGU524304:BGU524305 BQQ524304:BQQ524305 CAM524304:CAM524305 CKI524304:CKI524305 CUE524304:CUE524305 DEA524304:DEA524305 DNW524304:DNW524305 DXS524304:DXS524305 EHO524304:EHO524305 ERK524304:ERK524305 FBG524304:FBG524305 FLC524304:FLC524305 FUY524304:FUY524305 GEU524304:GEU524305 GOQ524304:GOQ524305 GYM524304:GYM524305 HII524304:HII524305 HSE524304:HSE524305 ICA524304:ICA524305 ILW524304:ILW524305 IVS524304:IVS524305 JFO524304:JFO524305 JPK524304:JPK524305 JZG524304:JZG524305 KJC524304:KJC524305 KSY524304:KSY524305 LCU524304:LCU524305 LMQ524304:LMQ524305 LWM524304:LWM524305 MGI524304:MGI524305 MQE524304:MQE524305 NAA524304:NAA524305 NJW524304:NJW524305 NTS524304:NTS524305 ODO524304:ODO524305 ONK524304:ONK524305 OXG524304:OXG524305 PHC524304:PHC524305 PQY524304:PQY524305 QAU524304:QAU524305 QKQ524304:QKQ524305 QUM524304:QUM524305 REI524304:REI524305 ROE524304:ROE524305 RYA524304:RYA524305 SHW524304:SHW524305 SRS524304:SRS524305 TBO524304:TBO524305 TLK524304:TLK524305 TVG524304:TVG524305 UFC524304:UFC524305 UOY524304:UOY524305 UYU524304:UYU524305 VIQ524304:VIQ524305 VSM524304:VSM524305 WCI524304:WCI524305 WME524304:WME524305 WWA524304:WWA524305 S589840:S589841 JO589840:JO589841 TK589840:TK589841 ADG589840:ADG589841 ANC589840:ANC589841 AWY589840:AWY589841 BGU589840:BGU589841 BQQ589840:BQQ589841 CAM589840:CAM589841 CKI589840:CKI589841 CUE589840:CUE589841 DEA589840:DEA589841 DNW589840:DNW589841 DXS589840:DXS589841 EHO589840:EHO589841 ERK589840:ERK589841 FBG589840:FBG589841 FLC589840:FLC589841 FUY589840:FUY589841 GEU589840:GEU589841 GOQ589840:GOQ589841 GYM589840:GYM589841 HII589840:HII589841 HSE589840:HSE589841 ICA589840:ICA589841 ILW589840:ILW589841 IVS589840:IVS589841 JFO589840:JFO589841 JPK589840:JPK589841 JZG589840:JZG589841 KJC589840:KJC589841 KSY589840:KSY589841 LCU589840:LCU589841 LMQ589840:LMQ589841 LWM589840:LWM589841 MGI589840:MGI589841 MQE589840:MQE589841 NAA589840:NAA589841 NJW589840:NJW589841 NTS589840:NTS589841 ODO589840:ODO589841 ONK589840:ONK589841 OXG589840:OXG589841 PHC589840:PHC589841 PQY589840:PQY589841 QAU589840:QAU589841 QKQ589840:QKQ589841 QUM589840:QUM589841 REI589840:REI589841 ROE589840:ROE589841 RYA589840:RYA589841 SHW589840:SHW589841 SRS589840:SRS589841 TBO589840:TBO589841 TLK589840:TLK589841 TVG589840:TVG589841 UFC589840:UFC589841 UOY589840:UOY589841 UYU589840:UYU589841 VIQ589840:VIQ589841 VSM589840:VSM589841 WCI589840:WCI589841 WME589840:WME589841 WWA589840:WWA589841 S655376:S655377 JO655376:JO655377 TK655376:TK655377 ADG655376:ADG655377 ANC655376:ANC655377 AWY655376:AWY655377 BGU655376:BGU655377 BQQ655376:BQQ655377 CAM655376:CAM655377 CKI655376:CKI655377 CUE655376:CUE655377 DEA655376:DEA655377 DNW655376:DNW655377 DXS655376:DXS655377 EHO655376:EHO655377 ERK655376:ERK655377 FBG655376:FBG655377 FLC655376:FLC655377 FUY655376:FUY655377 GEU655376:GEU655377 GOQ655376:GOQ655377 GYM655376:GYM655377 HII655376:HII655377 HSE655376:HSE655377 ICA655376:ICA655377 ILW655376:ILW655377 IVS655376:IVS655377 JFO655376:JFO655377 JPK655376:JPK655377 JZG655376:JZG655377 KJC655376:KJC655377 KSY655376:KSY655377 LCU655376:LCU655377 LMQ655376:LMQ655377 LWM655376:LWM655377 MGI655376:MGI655377 MQE655376:MQE655377 NAA655376:NAA655377 NJW655376:NJW655377 NTS655376:NTS655377 ODO655376:ODO655377 ONK655376:ONK655377 OXG655376:OXG655377 PHC655376:PHC655377 PQY655376:PQY655377 QAU655376:QAU655377 QKQ655376:QKQ655377 QUM655376:QUM655377 REI655376:REI655377 ROE655376:ROE655377 RYA655376:RYA655377 SHW655376:SHW655377 SRS655376:SRS655377 TBO655376:TBO655377 TLK655376:TLK655377 TVG655376:TVG655377 UFC655376:UFC655377 UOY655376:UOY655377 UYU655376:UYU655377 VIQ655376:VIQ655377 VSM655376:VSM655377 WCI655376:WCI655377 WME655376:WME655377 WWA655376:WWA655377 S720912:S720913 JO720912:JO720913 TK720912:TK720913 ADG720912:ADG720913 ANC720912:ANC720913 AWY720912:AWY720913 BGU720912:BGU720913 BQQ720912:BQQ720913 CAM720912:CAM720913 CKI720912:CKI720913 CUE720912:CUE720913 DEA720912:DEA720913 DNW720912:DNW720913 DXS720912:DXS720913 EHO720912:EHO720913 ERK720912:ERK720913 FBG720912:FBG720913 FLC720912:FLC720913 FUY720912:FUY720913 GEU720912:GEU720913 GOQ720912:GOQ720913 GYM720912:GYM720913 HII720912:HII720913 HSE720912:HSE720913 ICA720912:ICA720913 ILW720912:ILW720913 IVS720912:IVS720913 JFO720912:JFO720913 JPK720912:JPK720913 JZG720912:JZG720913 KJC720912:KJC720913 KSY720912:KSY720913 LCU720912:LCU720913 LMQ720912:LMQ720913 LWM720912:LWM720913 MGI720912:MGI720913 MQE720912:MQE720913 NAA720912:NAA720913 NJW720912:NJW720913 NTS720912:NTS720913 ODO720912:ODO720913 ONK720912:ONK720913 OXG720912:OXG720913 PHC720912:PHC720913 PQY720912:PQY720913 QAU720912:QAU720913 QKQ720912:QKQ720913 QUM720912:QUM720913 REI720912:REI720913 ROE720912:ROE720913 RYA720912:RYA720913 SHW720912:SHW720913 SRS720912:SRS720913 TBO720912:TBO720913 TLK720912:TLK720913 TVG720912:TVG720913 UFC720912:UFC720913 UOY720912:UOY720913 UYU720912:UYU720913 VIQ720912:VIQ720913 VSM720912:VSM720913 WCI720912:WCI720913 WME720912:WME720913 WWA720912:WWA720913 S786448:S786449 JO786448:JO786449 TK786448:TK786449 ADG786448:ADG786449 ANC786448:ANC786449 AWY786448:AWY786449 BGU786448:BGU786449 BQQ786448:BQQ786449 CAM786448:CAM786449 CKI786448:CKI786449 CUE786448:CUE786449 DEA786448:DEA786449 DNW786448:DNW786449 DXS786448:DXS786449 EHO786448:EHO786449 ERK786448:ERK786449 FBG786448:FBG786449 FLC786448:FLC786449 FUY786448:FUY786449 GEU786448:GEU786449 GOQ786448:GOQ786449 GYM786448:GYM786449 HII786448:HII786449 HSE786448:HSE786449 ICA786448:ICA786449 ILW786448:ILW786449 IVS786448:IVS786449 JFO786448:JFO786449 JPK786448:JPK786449 JZG786448:JZG786449 KJC786448:KJC786449 KSY786448:KSY786449 LCU786448:LCU786449 LMQ786448:LMQ786449 LWM786448:LWM786449 MGI786448:MGI786449 MQE786448:MQE786449 NAA786448:NAA786449 NJW786448:NJW786449 NTS786448:NTS786449 ODO786448:ODO786449 ONK786448:ONK786449 OXG786448:OXG786449 PHC786448:PHC786449 PQY786448:PQY786449 QAU786448:QAU786449 QKQ786448:QKQ786449 QUM786448:QUM786449 REI786448:REI786449 ROE786448:ROE786449 RYA786448:RYA786449 SHW786448:SHW786449 SRS786448:SRS786449 TBO786448:TBO786449 TLK786448:TLK786449 TVG786448:TVG786449 UFC786448:UFC786449 UOY786448:UOY786449 UYU786448:UYU786449 VIQ786448:VIQ786449 VSM786448:VSM786449 WCI786448:WCI786449 WME786448:WME786449 WWA786448:WWA786449 S851984:S851985 JO851984:JO851985 TK851984:TK851985 ADG851984:ADG851985 ANC851984:ANC851985 AWY851984:AWY851985 BGU851984:BGU851985 BQQ851984:BQQ851985 CAM851984:CAM851985 CKI851984:CKI851985 CUE851984:CUE851985 DEA851984:DEA851985 DNW851984:DNW851985 DXS851984:DXS851985 EHO851984:EHO851985 ERK851984:ERK851985 FBG851984:FBG851985 FLC851984:FLC851985 FUY851984:FUY851985 GEU851984:GEU851985 GOQ851984:GOQ851985 GYM851984:GYM851985 HII851984:HII851985 HSE851984:HSE851985 ICA851984:ICA851985 ILW851984:ILW851985 IVS851984:IVS851985 JFO851984:JFO851985 JPK851984:JPK851985 JZG851984:JZG851985 KJC851984:KJC851985 KSY851984:KSY851985 LCU851984:LCU851985 LMQ851984:LMQ851985 LWM851984:LWM851985 MGI851984:MGI851985 MQE851984:MQE851985 NAA851984:NAA851985 NJW851984:NJW851985 NTS851984:NTS851985 ODO851984:ODO851985 ONK851984:ONK851985 OXG851984:OXG851985 PHC851984:PHC851985 PQY851984:PQY851985 QAU851984:QAU851985 QKQ851984:QKQ851985 QUM851984:QUM851985 REI851984:REI851985 ROE851984:ROE851985 RYA851984:RYA851985 SHW851984:SHW851985 SRS851984:SRS851985 TBO851984:TBO851985 TLK851984:TLK851985 TVG851984:TVG851985 UFC851984:UFC851985 UOY851984:UOY851985 UYU851984:UYU851985 VIQ851984:VIQ851985 VSM851984:VSM851985 WCI851984:WCI851985 WME851984:WME851985 WWA851984:WWA851985 S917520:S917521 JO917520:JO917521 TK917520:TK917521 ADG917520:ADG917521 ANC917520:ANC917521 AWY917520:AWY917521 BGU917520:BGU917521 BQQ917520:BQQ917521 CAM917520:CAM917521 CKI917520:CKI917521 CUE917520:CUE917521 DEA917520:DEA917521 DNW917520:DNW917521 DXS917520:DXS917521 EHO917520:EHO917521 ERK917520:ERK917521 FBG917520:FBG917521 FLC917520:FLC917521 FUY917520:FUY917521 GEU917520:GEU917521 GOQ917520:GOQ917521 GYM917520:GYM917521 HII917520:HII917521 HSE917520:HSE917521 ICA917520:ICA917521 ILW917520:ILW917521 IVS917520:IVS917521 JFO917520:JFO917521 JPK917520:JPK917521 JZG917520:JZG917521 KJC917520:KJC917521 KSY917520:KSY917521 LCU917520:LCU917521 LMQ917520:LMQ917521 LWM917520:LWM917521 MGI917520:MGI917521 MQE917520:MQE917521 NAA917520:NAA917521 NJW917520:NJW917521 NTS917520:NTS917521 ODO917520:ODO917521 ONK917520:ONK917521 OXG917520:OXG917521 PHC917520:PHC917521 PQY917520:PQY917521 QAU917520:QAU917521 QKQ917520:QKQ917521 QUM917520:QUM917521 REI917520:REI917521 ROE917520:ROE917521 RYA917520:RYA917521 SHW917520:SHW917521 SRS917520:SRS917521 TBO917520:TBO917521 TLK917520:TLK917521 TVG917520:TVG917521 UFC917520:UFC917521 UOY917520:UOY917521 UYU917520:UYU917521 VIQ917520:VIQ917521 VSM917520:VSM917521 WCI917520:WCI917521 WME917520:WME917521 WWA917520:WWA917521 S983056:S983057 JO983056:JO983057 TK983056:TK983057 ADG983056:ADG983057 ANC983056:ANC983057 AWY983056:AWY983057 BGU983056:BGU983057 BQQ983056:BQQ983057 CAM983056:CAM983057 CKI983056:CKI983057 CUE983056:CUE983057 DEA983056:DEA983057 DNW983056:DNW983057 DXS983056:DXS983057 EHO983056:EHO983057 ERK983056:ERK983057 FBG983056:FBG983057 FLC983056:FLC983057 FUY983056:FUY983057 GEU983056:GEU983057 GOQ983056:GOQ983057 GYM983056:GYM983057 HII983056:HII983057 HSE983056:HSE983057 ICA983056:ICA983057 ILW983056:ILW983057 IVS983056:IVS983057 JFO983056:JFO983057 JPK983056:JPK983057 JZG983056:JZG983057 KJC983056:KJC983057 KSY983056:KSY983057 LCU983056:LCU983057 LMQ983056:LMQ983057 LWM983056:LWM983057 MGI983056:MGI983057 MQE983056:MQE983057 NAA983056:NAA983057 NJW983056:NJW983057 NTS983056:NTS983057 ODO983056:ODO983057 ONK983056:ONK983057 OXG983056:OXG983057 PHC983056:PHC983057 PQY983056:PQY983057 QAU983056:QAU983057 QKQ983056:QKQ983057 QUM983056:QUM983057 REI983056:REI983057 ROE983056:ROE983057 RYA983056:RYA983057 SHW983056:SHW983057 SRS983056:SRS983057 TBO983056:TBO983057 TLK983056:TLK983057 TVG983056:TVG983057 UFC983056:UFC983057 UOY983056:UOY983057 UYU983056:UYU983057 VIQ983056:VIQ983057 VSM983056:VSM983057 WCI983056:WCI983057 WME983056:WME983057 WWA983056:WWA983057 S20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S13:S14 JO13:JO14 TK13:TK14 ADG13:ADG14 ANC13:ANC14 AWY13:AWY14 BGU13:BGU14 BQQ13:BQQ14 CAM13:CAM14 CKI13:CKI14 CUE13:CUE14 DEA13:DEA14 DNW13:DNW14 DXS13:DXS14 EHO13:EHO14 ERK13:ERK14 FBG13:FBG14 FLC13:FLC14 FUY13:FUY14 GEU13:GEU14 GOQ13:GOQ14 GYM13:GYM14 HII13:HII14 HSE13:HSE14 ICA13:ICA14 ILW13:ILW14 IVS13:IVS14 JFO13:JFO14 JPK13:JPK14 JZG13:JZG14 KJC13:KJC14 KSY13:KSY14 LCU13:LCU14 LMQ13:LMQ14 LWM13:LWM14 MGI13:MGI14 MQE13:MQE14 NAA13:NAA14 NJW13:NJW14 NTS13:NTS14 ODO13:ODO14 ONK13:ONK14 OXG13:OXG14 PHC13:PHC14 PQY13:PQY14 QAU13:QAU14 QKQ13:QKQ14 QUM13:QUM14 REI13:REI14 ROE13:ROE14 RYA13:RYA14 SHW13:SHW14 SRS13:SRS14 TBO13:TBO14 TLK13:TLK14 TVG13:TVG14 UFC13:UFC14 UOY13:UOY14 UYU13:UYU14 VIQ13:VIQ14 VSM13:VSM14 WCI13:WCI14 WME13:WME14 WWA13:WWA14 S65549:S65550 JO65549:JO65550 TK65549:TK65550 ADG65549:ADG65550 ANC65549:ANC65550 AWY65549:AWY65550 BGU65549:BGU65550 BQQ65549:BQQ65550 CAM65549:CAM65550 CKI65549:CKI65550 CUE65549:CUE65550 DEA65549:DEA65550 DNW65549:DNW65550 DXS65549:DXS65550 EHO65549:EHO65550 ERK65549:ERK65550 FBG65549:FBG65550 FLC65549:FLC65550 FUY65549:FUY65550 GEU65549:GEU65550 GOQ65549:GOQ65550 GYM65549:GYM65550 HII65549:HII65550 HSE65549:HSE65550 ICA65549:ICA65550 ILW65549:ILW65550 IVS65549:IVS65550 JFO65549:JFO65550 JPK65549:JPK65550 JZG65549:JZG65550 KJC65549:KJC65550 KSY65549:KSY65550 LCU65549:LCU65550 LMQ65549:LMQ65550 LWM65549:LWM65550 MGI65549:MGI65550 MQE65549:MQE65550 NAA65549:NAA65550 NJW65549:NJW65550 NTS65549:NTS65550 ODO65549:ODO65550 ONK65549:ONK65550 OXG65549:OXG65550 PHC65549:PHC65550 PQY65549:PQY65550 QAU65549:QAU65550 QKQ65549:QKQ65550 QUM65549:QUM65550 REI65549:REI65550 ROE65549:ROE65550 RYA65549:RYA65550 SHW65549:SHW65550 SRS65549:SRS65550 TBO65549:TBO65550 TLK65549:TLK65550 TVG65549:TVG65550 UFC65549:UFC65550 UOY65549:UOY65550 UYU65549:UYU65550 VIQ65549:VIQ65550 VSM65549:VSM65550 WCI65549:WCI65550 WME65549:WME65550 WWA65549:WWA65550 S131085:S131086 JO131085:JO131086 TK131085:TK131086 ADG131085:ADG131086 ANC131085:ANC131086 AWY131085:AWY131086 BGU131085:BGU131086 BQQ131085:BQQ131086 CAM131085:CAM131086 CKI131085:CKI131086 CUE131085:CUE131086 DEA131085:DEA131086 DNW131085:DNW131086 DXS131085:DXS131086 EHO131085:EHO131086 ERK131085:ERK131086 FBG131085:FBG131086 FLC131085:FLC131086 FUY131085:FUY131086 GEU131085:GEU131086 GOQ131085:GOQ131086 GYM131085:GYM131086 HII131085:HII131086 HSE131085:HSE131086 ICA131085:ICA131086 ILW131085:ILW131086 IVS131085:IVS131086 JFO131085:JFO131086 JPK131085:JPK131086 JZG131085:JZG131086 KJC131085:KJC131086 KSY131085:KSY131086 LCU131085:LCU131086 LMQ131085:LMQ131086 LWM131085:LWM131086 MGI131085:MGI131086 MQE131085:MQE131086 NAA131085:NAA131086 NJW131085:NJW131086 NTS131085:NTS131086 ODO131085:ODO131086 ONK131085:ONK131086 OXG131085:OXG131086 PHC131085:PHC131086 PQY131085:PQY131086 QAU131085:QAU131086 QKQ131085:QKQ131086 QUM131085:QUM131086 REI131085:REI131086 ROE131085:ROE131086 RYA131085:RYA131086 SHW131085:SHW131086 SRS131085:SRS131086 TBO131085:TBO131086 TLK131085:TLK131086 TVG131085:TVG131086 UFC131085:UFC131086 UOY131085:UOY131086 UYU131085:UYU131086 VIQ131085:VIQ131086 VSM131085:VSM131086 WCI131085:WCI131086 WME131085:WME131086 WWA131085:WWA131086 S196621:S196622 JO196621:JO196622 TK196621:TK196622 ADG196621:ADG196622 ANC196621:ANC196622 AWY196621:AWY196622 BGU196621:BGU196622 BQQ196621:BQQ196622 CAM196621:CAM196622 CKI196621:CKI196622 CUE196621:CUE196622 DEA196621:DEA196622 DNW196621:DNW196622 DXS196621:DXS196622 EHO196621:EHO196622 ERK196621:ERK196622 FBG196621:FBG196622 FLC196621:FLC196622 FUY196621:FUY196622 GEU196621:GEU196622 GOQ196621:GOQ196622 GYM196621:GYM196622 HII196621:HII196622 HSE196621:HSE196622 ICA196621:ICA196622 ILW196621:ILW196622 IVS196621:IVS196622 JFO196621:JFO196622 JPK196621:JPK196622 JZG196621:JZG196622 KJC196621:KJC196622 KSY196621:KSY196622 LCU196621:LCU196622 LMQ196621:LMQ196622 LWM196621:LWM196622 MGI196621:MGI196622 MQE196621:MQE196622 NAA196621:NAA196622 NJW196621:NJW196622 NTS196621:NTS196622 ODO196621:ODO196622 ONK196621:ONK196622 OXG196621:OXG196622 PHC196621:PHC196622 PQY196621:PQY196622 QAU196621:QAU196622 QKQ196621:QKQ196622 QUM196621:QUM196622 REI196621:REI196622 ROE196621:ROE196622 RYA196621:RYA196622 SHW196621:SHW196622 SRS196621:SRS196622 TBO196621:TBO196622 TLK196621:TLK196622 TVG196621:TVG196622 UFC196621:UFC196622 UOY196621:UOY196622 UYU196621:UYU196622 VIQ196621:VIQ196622 VSM196621:VSM196622 WCI196621:WCI196622 WME196621:WME196622 WWA196621:WWA196622 S262157:S262158 JO262157:JO262158 TK262157:TK262158 ADG262157:ADG262158 ANC262157:ANC262158 AWY262157:AWY262158 BGU262157:BGU262158 BQQ262157:BQQ262158 CAM262157:CAM262158 CKI262157:CKI262158 CUE262157:CUE262158 DEA262157:DEA262158 DNW262157:DNW262158 DXS262157:DXS262158 EHO262157:EHO262158 ERK262157:ERK262158 FBG262157:FBG262158 FLC262157:FLC262158 FUY262157:FUY262158 GEU262157:GEU262158 GOQ262157:GOQ262158 GYM262157:GYM262158 HII262157:HII262158 HSE262157:HSE262158 ICA262157:ICA262158 ILW262157:ILW262158 IVS262157:IVS262158 JFO262157:JFO262158 JPK262157:JPK262158 JZG262157:JZG262158 KJC262157:KJC262158 KSY262157:KSY262158 LCU262157:LCU262158 LMQ262157:LMQ262158 LWM262157:LWM262158 MGI262157:MGI262158 MQE262157:MQE262158 NAA262157:NAA262158 NJW262157:NJW262158 NTS262157:NTS262158 ODO262157:ODO262158 ONK262157:ONK262158 OXG262157:OXG262158 PHC262157:PHC262158 PQY262157:PQY262158 QAU262157:QAU262158 QKQ262157:QKQ262158 QUM262157:QUM262158 REI262157:REI262158 ROE262157:ROE262158 RYA262157:RYA262158 SHW262157:SHW262158 SRS262157:SRS262158 TBO262157:TBO262158 TLK262157:TLK262158 TVG262157:TVG262158 UFC262157:UFC262158 UOY262157:UOY262158 UYU262157:UYU262158 VIQ262157:VIQ262158 VSM262157:VSM262158 WCI262157:WCI262158 WME262157:WME262158 WWA262157:WWA262158 S327693:S327694 JO327693:JO327694 TK327693:TK327694 ADG327693:ADG327694 ANC327693:ANC327694 AWY327693:AWY327694 BGU327693:BGU327694 BQQ327693:BQQ327694 CAM327693:CAM327694 CKI327693:CKI327694 CUE327693:CUE327694 DEA327693:DEA327694 DNW327693:DNW327694 DXS327693:DXS327694 EHO327693:EHO327694 ERK327693:ERK327694 FBG327693:FBG327694 FLC327693:FLC327694 FUY327693:FUY327694 GEU327693:GEU327694 GOQ327693:GOQ327694 GYM327693:GYM327694 HII327693:HII327694 HSE327693:HSE327694 ICA327693:ICA327694 ILW327693:ILW327694 IVS327693:IVS327694 JFO327693:JFO327694 JPK327693:JPK327694 JZG327693:JZG327694 KJC327693:KJC327694 KSY327693:KSY327694 LCU327693:LCU327694 LMQ327693:LMQ327694 LWM327693:LWM327694 MGI327693:MGI327694 MQE327693:MQE327694 NAA327693:NAA327694 NJW327693:NJW327694 NTS327693:NTS327694 ODO327693:ODO327694 ONK327693:ONK327694 OXG327693:OXG327694 PHC327693:PHC327694 PQY327693:PQY327694 QAU327693:QAU327694 QKQ327693:QKQ327694 QUM327693:QUM327694 REI327693:REI327694 ROE327693:ROE327694 RYA327693:RYA327694 SHW327693:SHW327694 SRS327693:SRS327694 TBO327693:TBO327694 TLK327693:TLK327694 TVG327693:TVG327694 UFC327693:UFC327694 UOY327693:UOY327694 UYU327693:UYU327694 VIQ327693:VIQ327694 VSM327693:VSM327694 WCI327693:WCI327694 WME327693:WME327694 WWA327693:WWA327694 S393229:S393230 JO393229:JO393230 TK393229:TK393230 ADG393229:ADG393230 ANC393229:ANC393230 AWY393229:AWY393230 BGU393229:BGU393230 BQQ393229:BQQ393230 CAM393229:CAM393230 CKI393229:CKI393230 CUE393229:CUE393230 DEA393229:DEA393230 DNW393229:DNW393230 DXS393229:DXS393230 EHO393229:EHO393230 ERK393229:ERK393230 FBG393229:FBG393230 FLC393229:FLC393230 FUY393229:FUY393230 GEU393229:GEU393230 GOQ393229:GOQ393230 GYM393229:GYM393230 HII393229:HII393230 HSE393229:HSE393230 ICA393229:ICA393230 ILW393229:ILW393230 IVS393229:IVS393230 JFO393229:JFO393230 JPK393229:JPK393230 JZG393229:JZG393230 KJC393229:KJC393230 KSY393229:KSY393230 LCU393229:LCU393230 LMQ393229:LMQ393230 LWM393229:LWM393230 MGI393229:MGI393230 MQE393229:MQE393230 NAA393229:NAA393230 NJW393229:NJW393230 NTS393229:NTS393230 ODO393229:ODO393230 ONK393229:ONK393230 OXG393229:OXG393230 PHC393229:PHC393230 PQY393229:PQY393230 QAU393229:QAU393230 QKQ393229:QKQ393230 QUM393229:QUM393230 REI393229:REI393230 ROE393229:ROE393230 RYA393229:RYA393230 SHW393229:SHW393230 SRS393229:SRS393230 TBO393229:TBO393230 TLK393229:TLK393230 TVG393229:TVG393230 UFC393229:UFC393230 UOY393229:UOY393230 UYU393229:UYU393230 VIQ393229:VIQ393230 VSM393229:VSM393230 WCI393229:WCI393230 WME393229:WME393230 WWA393229:WWA393230 S458765:S458766 JO458765:JO458766 TK458765:TK458766 ADG458765:ADG458766 ANC458765:ANC458766 AWY458765:AWY458766 BGU458765:BGU458766 BQQ458765:BQQ458766 CAM458765:CAM458766 CKI458765:CKI458766 CUE458765:CUE458766 DEA458765:DEA458766 DNW458765:DNW458766 DXS458765:DXS458766 EHO458765:EHO458766 ERK458765:ERK458766 FBG458765:FBG458766 FLC458765:FLC458766 FUY458765:FUY458766 GEU458765:GEU458766 GOQ458765:GOQ458766 GYM458765:GYM458766 HII458765:HII458766 HSE458765:HSE458766 ICA458765:ICA458766 ILW458765:ILW458766 IVS458765:IVS458766 JFO458765:JFO458766 JPK458765:JPK458766 JZG458765:JZG458766 KJC458765:KJC458766 KSY458765:KSY458766 LCU458765:LCU458766 LMQ458765:LMQ458766 LWM458765:LWM458766 MGI458765:MGI458766 MQE458765:MQE458766 NAA458765:NAA458766 NJW458765:NJW458766 NTS458765:NTS458766 ODO458765:ODO458766 ONK458765:ONK458766 OXG458765:OXG458766 PHC458765:PHC458766 PQY458765:PQY458766 QAU458765:QAU458766 QKQ458765:QKQ458766 QUM458765:QUM458766 REI458765:REI458766 ROE458765:ROE458766 RYA458765:RYA458766 SHW458765:SHW458766 SRS458765:SRS458766 TBO458765:TBO458766 TLK458765:TLK458766 TVG458765:TVG458766 UFC458765:UFC458766 UOY458765:UOY458766 UYU458765:UYU458766 VIQ458765:VIQ458766 VSM458765:VSM458766 WCI458765:WCI458766 WME458765:WME458766 WWA458765:WWA458766 S524301:S524302 JO524301:JO524302 TK524301:TK524302 ADG524301:ADG524302 ANC524301:ANC524302 AWY524301:AWY524302 BGU524301:BGU524302 BQQ524301:BQQ524302 CAM524301:CAM524302 CKI524301:CKI524302 CUE524301:CUE524302 DEA524301:DEA524302 DNW524301:DNW524302 DXS524301:DXS524302 EHO524301:EHO524302 ERK524301:ERK524302 FBG524301:FBG524302 FLC524301:FLC524302 FUY524301:FUY524302 GEU524301:GEU524302 GOQ524301:GOQ524302 GYM524301:GYM524302 HII524301:HII524302 HSE524301:HSE524302 ICA524301:ICA524302 ILW524301:ILW524302 IVS524301:IVS524302 JFO524301:JFO524302 JPK524301:JPK524302 JZG524301:JZG524302 KJC524301:KJC524302 KSY524301:KSY524302 LCU524301:LCU524302 LMQ524301:LMQ524302 LWM524301:LWM524302 MGI524301:MGI524302 MQE524301:MQE524302 NAA524301:NAA524302 NJW524301:NJW524302 NTS524301:NTS524302 ODO524301:ODO524302 ONK524301:ONK524302 OXG524301:OXG524302 PHC524301:PHC524302 PQY524301:PQY524302 QAU524301:QAU524302 QKQ524301:QKQ524302 QUM524301:QUM524302 REI524301:REI524302 ROE524301:ROE524302 RYA524301:RYA524302 SHW524301:SHW524302 SRS524301:SRS524302 TBO524301:TBO524302 TLK524301:TLK524302 TVG524301:TVG524302 UFC524301:UFC524302 UOY524301:UOY524302 UYU524301:UYU524302 VIQ524301:VIQ524302 VSM524301:VSM524302 WCI524301:WCI524302 WME524301:WME524302 WWA524301:WWA524302 S589837:S589838 JO589837:JO589838 TK589837:TK589838 ADG589837:ADG589838 ANC589837:ANC589838 AWY589837:AWY589838 BGU589837:BGU589838 BQQ589837:BQQ589838 CAM589837:CAM589838 CKI589837:CKI589838 CUE589837:CUE589838 DEA589837:DEA589838 DNW589837:DNW589838 DXS589837:DXS589838 EHO589837:EHO589838 ERK589837:ERK589838 FBG589837:FBG589838 FLC589837:FLC589838 FUY589837:FUY589838 GEU589837:GEU589838 GOQ589837:GOQ589838 GYM589837:GYM589838 HII589837:HII589838 HSE589837:HSE589838 ICA589837:ICA589838 ILW589837:ILW589838 IVS589837:IVS589838 JFO589837:JFO589838 JPK589837:JPK589838 JZG589837:JZG589838 KJC589837:KJC589838 KSY589837:KSY589838 LCU589837:LCU589838 LMQ589837:LMQ589838 LWM589837:LWM589838 MGI589837:MGI589838 MQE589837:MQE589838 NAA589837:NAA589838 NJW589837:NJW589838 NTS589837:NTS589838 ODO589837:ODO589838 ONK589837:ONK589838 OXG589837:OXG589838 PHC589837:PHC589838 PQY589837:PQY589838 QAU589837:QAU589838 QKQ589837:QKQ589838 QUM589837:QUM589838 REI589837:REI589838 ROE589837:ROE589838 RYA589837:RYA589838 SHW589837:SHW589838 SRS589837:SRS589838 TBO589837:TBO589838 TLK589837:TLK589838 TVG589837:TVG589838 UFC589837:UFC589838 UOY589837:UOY589838 UYU589837:UYU589838 VIQ589837:VIQ589838 VSM589837:VSM589838 WCI589837:WCI589838 WME589837:WME589838 WWA589837:WWA589838 S655373:S655374 JO655373:JO655374 TK655373:TK655374 ADG655373:ADG655374 ANC655373:ANC655374 AWY655373:AWY655374 BGU655373:BGU655374 BQQ655373:BQQ655374 CAM655373:CAM655374 CKI655373:CKI655374 CUE655373:CUE655374 DEA655373:DEA655374 DNW655373:DNW655374 DXS655373:DXS655374 EHO655373:EHO655374 ERK655373:ERK655374 FBG655373:FBG655374 FLC655373:FLC655374 FUY655373:FUY655374 GEU655373:GEU655374 GOQ655373:GOQ655374 GYM655373:GYM655374 HII655373:HII655374 HSE655373:HSE655374 ICA655373:ICA655374 ILW655373:ILW655374 IVS655373:IVS655374 JFO655373:JFO655374 JPK655373:JPK655374 JZG655373:JZG655374 KJC655373:KJC655374 KSY655373:KSY655374 LCU655373:LCU655374 LMQ655373:LMQ655374 LWM655373:LWM655374 MGI655373:MGI655374 MQE655373:MQE655374 NAA655373:NAA655374 NJW655373:NJW655374 NTS655373:NTS655374 ODO655373:ODO655374 ONK655373:ONK655374 OXG655373:OXG655374 PHC655373:PHC655374 PQY655373:PQY655374 QAU655373:QAU655374 QKQ655373:QKQ655374 QUM655373:QUM655374 REI655373:REI655374 ROE655373:ROE655374 RYA655373:RYA655374 SHW655373:SHW655374 SRS655373:SRS655374 TBO655373:TBO655374 TLK655373:TLK655374 TVG655373:TVG655374 UFC655373:UFC655374 UOY655373:UOY655374 UYU655373:UYU655374 VIQ655373:VIQ655374 VSM655373:VSM655374 WCI655373:WCI655374 WME655373:WME655374 WWA655373:WWA655374 S720909:S720910 JO720909:JO720910 TK720909:TK720910 ADG720909:ADG720910 ANC720909:ANC720910 AWY720909:AWY720910 BGU720909:BGU720910 BQQ720909:BQQ720910 CAM720909:CAM720910 CKI720909:CKI720910 CUE720909:CUE720910 DEA720909:DEA720910 DNW720909:DNW720910 DXS720909:DXS720910 EHO720909:EHO720910 ERK720909:ERK720910 FBG720909:FBG720910 FLC720909:FLC720910 FUY720909:FUY720910 GEU720909:GEU720910 GOQ720909:GOQ720910 GYM720909:GYM720910 HII720909:HII720910 HSE720909:HSE720910 ICA720909:ICA720910 ILW720909:ILW720910 IVS720909:IVS720910 JFO720909:JFO720910 JPK720909:JPK720910 JZG720909:JZG720910 KJC720909:KJC720910 KSY720909:KSY720910 LCU720909:LCU720910 LMQ720909:LMQ720910 LWM720909:LWM720910 MGI720909:MGI720910 MQE720909:MQE720910 NAA720909:NAA720910 NJW720909:NJW720910 NTS720909:NTS720910 ODO720909:ODO720910 ONK720909:ONK720910 OXG720909:OXG720910 PHC720909:PHC720910 PQY720909:PQY720910 QAU720909:QAU720910 QKQ720909:QKQ720910 QUM720909:QUM720910 REI720909:REI720910 ROE720909:ROE720910 RYA720909:RYA720910 SHW720909:SHW720910 SRS720909:SRS720910 TBO720909:TBO720910 TLK720909:TLK720910 TVG720909:TVG720910 UFC720909:UFC720910 UOY720909:UOY720910 UYU720909:UYU720910 VIQ720909:VIQ720910 VSM720909:VSM720910 WCI720909:WCI720910 WME720909:WME720910 WWA720909:WWA720910 S786445:S786446 JO786445:JO786446 TK786445:TK786446 ADG786445:ADG786446 ANC786445:ANC786446 AWY786445:AWY786446 BGU786445:BGU786446 BQQ786445:BQQ786446 CAM786445:CAM786446 CKI786445:CKI786446 CUE786445:CUE786446 DEA786445:DEA786446 DNW786445:DNW786446 DXS786445:DXS786446 EHO786445:EHO786446 ERK786445:ERK786446 FBG786445:FBG786446 FLC786445:FLC786446 FUY786445:FUY786446 GEU786445:GEU786446 GOQ786445:GOQ786446 GYM786445:GYM786446 HII786445:HII786446 HSE786445:HSE786446 ICA786445:ICA786446 ILW786445:ILW786446 IVS786445:IVS786446 JFO786445:JFO786446 JPK786445:JPK786446 JZG786445:JZG786446 KJC786445:KJC786446 KSY786445:KSY786446 LCU786445:LCU786446 LMQ786445:LMQ786446 LWM786445:LWM786446 MGI786445:MGI786446 MQE786445:MQE786446 NAA786445:NAA786446 NJW786445:NJW786446 NTS786445:NTS786446 ODO786445:ODO786446 ONK786445:ONK786446 OXG786445:OXG786446 PHC786445:PHC786446 PQY786445:PQY786446 QAU786445:QAU786446 QKQ786445:QKQ786446 QUM786445:QUM786446 REI786445:REI786446 ROE786445:ROE786446 RYA786445:RYA786446 SHW786445:SHW786446 SRS786445:SRS786446 TBO786445:TBO786446 TLK786445:TLK786446 TVG786445:TVG786446 UFC786445:UFC786446 UOY786445:UOY786446 UYU786445:UYU786446 VIQ786445:VIQ786446 VSM786445:VSM786446 WCI786445:WCI786446 WME786445:WME786446 WWA786445:WWA786446 S851981:S851982 JO851981:JO851982 TK851981:TK851982 ADG851981:ADG851982 ANC851981:ANC851982 AWY851981:AWY851982 BGU851981:BGU851982 BQQ851981:BQQ851982 CAM851981:CAM851982 CKI851981:CKI851982 CUE851981:CUE851982 DEA851981:DEA851982 DNW851981:DNW851982 DXS851981:DXS851982 EHO851981:EHO851982 ERK851981:ERK851982 FBG851981:FBG851982 FLC851981:FLC851982 FUY851981:FUY851982 GEU851981:GEU851982 GOQ851981:GOQ851982 GYM851981:GYM851982 HII851981:HII851982 HSE851981:HSE851982 ICA851981:ICA851982 ILW851981:ILW851982 IVS851981:IVS851982 JFO851981:JFO851982 JPK851981:JPK851982 JZG851981:JZG851982 KJC851981:KJC851982 KSY851981:KSY851982 LCU851981:LCU851982 LMQ851981:LMQ851982 LWM851981:LWM851982 MGI851981:MGI851982 MQE851981:MQE851982 NAA851981:NAA851982 NJW851981:NJW851982 NTS851981:NTS851982 ODO851981:ODO851982 ONK851981:ONK851982 OXG851981:OXG851982 PHC851981:PHC851982 PQY851981:PQY851982 QAU851981:QAU851982 QKQ851981:QKQ851982 QUM851981:QUM851982 REI851981:REI851982 ROE851981:ROE851982 RYA851981:RYA851982 SHW851981:SHW851982 SRS851981:SRS851982 TBO851981:TBO851982 TLK851981:TLK851982 TVG851981:TVG851982 UFC851981:UFC851982 UOY851981:UOY851982 UYU851981:UYU851982 VIQ851981:VIQ851982 VSM851981:VSM851982 WCI851981:WCI851982 WME851981:WME851982 WWA851981:WWA851982 S917517:S917518 JO917517:JO917518 TK917517:TK917518 ADG917517:ADG917518 ANC917517:ANC917518 AWY917517:AWY917518 BGU917517:BGU917518 BQQ917517:BQQ917518 CAM917517:CAM917518 CKI917517:CKI917518 CUE917517:CUE917518 DEA917517:DEA917518 DNW917517:DNW917518 DXS917517:DXS917518 EHO917517:EHO917518 ERK917517:ERK917518 FBG917517:FBG917518 FLC917517:FLC917518 FUY917517:FUY917518 GEU917517:GEU917518 GOQ917517:GOQ917518 GYM917517:GYM917518 HII917517:HII917518 HSE917517:HSE917518 ICA917517:ICA917518 ILW917517:ILW917518 IVS917517:IVS917518 JFO917517:JFO917518 JPK917517:JPK917518 JZG917517:JZG917518 KJC917517:KJC917518 KSY917517:KSY917518 LCU917517:LCU917518 LMQ917517:LMQ917518 LWM917517:LWM917518 MGI917517:MGI917518 MQE917517:MQE917518 NAA917517:NAA917518 NJW917517:NJW917518 NTS917517:NTS917518 ODO917517:ODO917518 ONK917517:ONK917518 OXG917517:OXG917518 PHC917517:PHC917518 PQY917517:PQY917518 QAU917517:QAU917518 QKQ917517:QKQ917518 QUM917517:QUM917518 REI917517:REI917518 ROE917517:ROE917518 RYA917517:RYA917518 SHW917517:SHW917518 SRS917517:SRS917518 TBO917517:TBO917518 TLK917517:TLK917518 TVG917517:TVG917518 UFC917517:UFC917518 UOY917517:UOY917518 UYU917517:UYU917518 VIQ917517:VIQ917518 VSM917517:VSM917518 WCI917517:WCI917518 WME917517:WME917518 WWA917517:WWA917518 S983053:S983054 JO983053:JO983054 TK983053:TK983054 ADG983053:ADG983054 ANC983053:ANC983054 AWY983053:AWY983054 BGU983053:BGU983054 BQQ983053:BQQ983054 CAM983053:CAM983054 CKI983053:CKI983054 CUE983053:CUE983054 DEA983053:DEA983054 DNW983053:DNW983054 DXS983053:DXS983054 EHO983053:EHO983054 ERK983053:ERK983054 FBG983053:FBG983054 FLC983053:FLC983054 FUY983053:FUY983054 GEU983053:GEU983054 GOQ983053:GOQ983054 GYM983053:GYM983054 HII983053:HII983054 HSE983053:HSE983054 ICA983053:ICA983054 ILW983053:ILW983054 IVS983053:IVS983054 JFO983053:JFO983054 JPK983053:JPK983054 JZG983053:JZG983054 KJC983053:KJC983054 KSY983053:KSY983054 LCU983053:LCU983054 LMQ983053:LMQ983054 LWM983053:LWM983054 MGI983053:MGI983054 MQE983053:MQE983054 NAA983053:NAA983054 NJW983053:NJW983054 NTS983053:NTS983054 ODO983053:ODO983054 ONK983053:ONK983054 OXG983053:OXG983054 PHC983053:PHC983054 PQY983053:PQY983054 QAU983053:QAU983054 QKQ983053:QKQ983054 QUM983053:QUM983054 REI983053:REI983054 ROE983053:ROE983054 RYA983053:RYA983054 SHW983053:SHW983054 SRS983053:SRS983054 TBO983053:TBO983054 TLK983053:TLK983054 TVG983053:TVG983054 UFC983053:UFC983054 UOY983053:UOY983054 UYU983053:UYU983054 VIQ983053:VIQ983054 VSM983053:VSM983054 WCI983053:WCI983054 WME983053:WME983054 WWA983053:WWA983054" xr:uid="{E1EAC972-11A7-4317-A9A9-4FD9EB4B0A03}">
      <formula1>$AA$5:$AH$5</formula1>
    </dataValidation>
    <dataValidation type="list" allowBlank="1" showInputMessage="1" showErrorMessage="1" sqref="S220 JO220 TK220 ADG220 ANC220 AWY220 BGU220 BQQ220 CAM220 CKI220 CUE220 DEA220 DNW220 DXS220 EHO220 ERK220 FBG220 FLC220 FUY220 GEU220 GOQ220 GYM220 HII220 HSE220 ICA220 ILW220 IVS220 JFO220 JPK220 JZG220 KJC220 KSY220 LCU220 LMQ220 LWM220 MGI220 MQE220 NAA220 NJW220 NTS220 ODO220 ONK220 OXG220 PHC220 PQY220 QAU220 QKQ220 QUM220 REI220 ROE220 RYA220 SHW220 SRS220 TBO220 TLK220 TVG220 UFC220 UOY220 UYU220 VIQ220 VSM220 WCI220 WME220 WWA220 S65756 JO65756 TK65756 ADG65756 ANC65756 AWY65756 BGU65756 BQQ65756 CAM65756 CKI65756 CUE65756 DEA65756 DNW65756 DXS65756 EHO65756 ERK65756 FBG65756 FLC65756 FUY65756 GEU65756 GOQ65756 GYM65756 HII65756 HSE65756 ICA65756 ILW65756 IVS65756 JFO65756 JPK65756 JZG65756 KJC65756 KSY65756 LCU65756 LMQ65756 LWM65756 MGI65756 MQE65756 NAA65756 NJW65756 NTS65756 ODO65756 ONK65756 OXG65756 PHC65756 PQY65756 QAU65756 QKQ65756 QUM65756 REI65756 ROE65756 RYA65756 SHW65756 SRS65756 TBO65756 TLK65756 TVG65756 UFC65756 UOY65756 UYU65756 VIQ65756 VSM65756 WCI65756 WME65756 WWA65756 S131292 JO131292 TK131292 ADG131292 ANC131292 AWY131292 BGU131292 BQQ131292 CAM131292 CKI131292 CUE131292 DEA131292 DNW131292 DXS131292 EHO131292 ERK131292 FBG131292 FLC131292 FUY131292 GEU131292 GOQ131292 GYM131292 HII131292 HSE131292 ICA131292 ILW131292 IVS131292 JFO131292 JPK131292 JZG131292 KJC131292 KSY131292 LCU131292 LMQ131292 LWM131292 MGI131292 MQE131292 NAA131292 NJW131292 NTS131292 ODO131292 ONK131292 OXG131292 PHC131292 PQY131292 QAU131292 QKQ131292 QUM131292 REI131292 ROE131292 RYA131292 SHW131292 SRS131292 TBO131292 TLK131292 TVG131292 UFC131292 UOY131292 UYU131292 VIQ131292 VSM131292 WCI131292 WME131292 WWA131292 S196828 JO196828 TK196828 ADG196828 ANC196828 AWY196828 BGU196828 BQQ196828 CAM196828 CKI196828 CUE196828 DEA196828 DNW196828 DXS196828 EHO196828 ERK196828 FBG196828 FLC196828 FUY196828 GEU196828 GOQ196828 GYM196828 HII196828 HSE196828 ICA196828 ILW196828 IVS196828 JFO196828 JPK196828 JZG196828 KJC196828 KSY196828 LCU196828 LMQ196828 LWM196828 MGI196828 MQE196828 NAA196828 NJW196828 NTS196828 ODO196828 ONK196828 OXG196828 PHC196828 PQY196828 QAU196828 QKQ196828 QUM196828 REI196828 ROE196828 RYA196828 SHW196828 SRS196828 TBO196828 TLK196828 TVG196828 UFC196828 UOY196828 UYU196828 VIQ196828 VSM196828 WCI196828 WME196828 WWA196828 S262364 JO262364 TK262364 ADG262364 ANC262364 AWY262364 BGU262364 BQQ262364 CAM262364 CKI262364 CUE262364 DEA262364 DNW262364 DXS262364 EHO262364 ERK262364 FBG262364 FLC262364 FUY262364 GEU262364 GOQ262364 GYM262364 HII262364 HSE262364 ICA262364 ILW262364 IVS262364 JFO262364 JPK262364 JZG262364 KJC262364 KSY262364 LCU262364 LMQ262364 LWM262364 MGI262364 MQE262364 NAA262364 NJW262364 NTS262364 ODO262364 ONK262364 OXG262364 PHC262364 PQY262364 QAU262364 QKQ262364 QUM262364 REI262364 ROE262364 RYA262364 SHW262364 SRS262364 TBO262364 TLK262364 TVG262364 UFC262364 UOY262364 UYU262364 VIQ262364 VSM262364 WCI262364 WME262364 WWA262364 S327900 JO327900 TK327900 ADG327900 ANC327900 AWY327900 BGU327900 BQQ327900 CAM327900 CKI327900 CUE327900 DEA327900 DNW327900 DXS327900 EHO327900 ERK327900 FBG327900 FLC327900 FUY327900 GEU327900 GOQ327900 GYM327900 HII327900 HSE327900 ICA327900 ILW327900 IVS327900 JFO327900 JPK327900 JZG327900 KJC327900 KSY327900 LCU327900 LMQ327900 LWM327900 MGI327900 MQE327900 NAA327900 NJW327900 NTS327900 ODO327900 ONK327900 OXG327900 PHC327900 PQY327900 QAU327900 QKQ327900 QUM327900 REI327900 ROE327900 RYA327900 SHW327900 SRS327900 TBO327900 TLK327900 TVG327900 UFC327900 UOY327900 UYU327900 VIQ327900 VSM327900 WCI327900 WME327900 WWA327900 S393436 JO393436 TK393436 ADG393436 ANC393436 AWY393436 BGU393436 BQQ393436 CAM393436 CKI393436 CUE393436 DEA393436 DNW393436 DXS393436 EHO393436 ERK393436 FBG393436 FLC393436 FUY393436 GEU393436 GOQ393436 GYM393436 HII393436 HSE393436 ICA393436 ILW393436 IVS393436 JFO393436 JPK393436 JZG393436 KJC393436 KSY393436 LCU393436 LMQ393436 LWM393436 MGI393436 MQE393436 NAA393436 NJW393436 NTS393436 ODO393436 ONK393436 OXG393436 PHC393436 PQY393436 QAU393436 QKQ393436 QUM393436 REI393436 ROE393436 RYA393436 SHW393436 SRS393436 TBO393436 TLK393436 TVG393436 UFC393436 UOY393436 UYU393436 VIQ393436 VSM393436 WCI393436 WME393436 WWA393436 S458972 JO458972 TK458972 ADG458972 ANC458972 AWY458972 BGU458972 BQQ458972 CAM458972 CKI458972 CUE458972 DEA458972 DNW458972 DXS458972 EHO458972 ERK458972 FBG458972 FLC458972 FUY458972 GEU458972 GOQ458972 GYM458972 HII458972 HSE458972 ICA458972 ILW458972 IVS458972 JFO458972 JPK458972 JZG458972 KJC458972 KSY458972 LCU458972 LMQ458972 LWM458972 MGI458972 MQE458972 NAA458972 NJW458972 NTS458972 ODO458972 ONK458972 OXG458972 PHC458972 PQY458972 QAU458972 QKQ458972 QUM458972 REI458972 ROE458972 RYA458972 SHW458972 SRS458972 TBO458972 TLK458972 TVG458972 UFC458972 UOY458972 UYU458972 VIQ458972 VSM458972 WCI458972 WME458972 WWA458972 S524508 JO524508 TK524508 ADG524508 ANC524508 AWY524508 BGU524508 BQQ524508 CAM524508 CKI524508 CUE524508 DEA524508 DNW524508 DXS524508 EHO524508 ERK524508 FBG524508 FLC524508 FUY524508 GEU524508 GOQ524508 GYM524508 HII524508 HSE524508 ICA524508 ILW524508 IVS524508 JFO524508 JPK524508 JZG524508 KJC524508 KSY524508 LCU524508 LMQ524508 LWM524508 MGI524508 MQE524508 NAA524508 NJW524508 NTS524508 ODO524508 ONK524508 OXG524508 PHC524508 PQY524508 QAU524508 QKQ524508 QUM524508 REI524508 ROE524508 RYA524508 SHW524508 SRS524508 TBO524508 TLK524508 TVG524508 UFC524508 UOY524508 UYU524508 VIQ524508 VSM524508 WCI524508 WME524508 WWA524508 S590044 JO590044 TK590044 ADG590044 ANC590044 AWY590044 BGU590044 BQQ590044 CAM590044 CKI590044 CUE590044 DEA590044 DNW590044 DXS590044 EHO590044 ERK590044 FBG590044 FLC590044 FUY590044 GEU590044 GOQ590044 GYM590044 HII590044 HSE590044 ICA590044 ILW590044 IVS590044 JFO590044 JPK590044 JZG590044 KJC590044 KSY590044 LCU590044 LMQ590044 LWM590044 MGI590044 MQE590044 NAA590044 NJW590044 NTS590044 ODO590044 ONK590044 OXG590044 PHC590044 PQY590044 QAU590044 QKQ590044 QUM590044 REI590044 ROE590044 RYA590044 SHW590044 SRS590044 TBO590044 TLK590044 TVG590044 UFC590044 UOY590044 UYU590044 VIQ590044 VSM590044 WCI590044 WME590044 WWA590044 S655580 JO655580 TK655580 ADG655580 ANC655580 AWY655580 BGU655580 BQQ655580 CAM655580 CKI655580 CUE655580 DEA655580 DNW655580 DXS655580 EHO655580 ERK655580 FBG655580 FLC655580 FUY655580 GEU655580 GOQ655580 GYM655580 HII655580 HSE655580 ICA655580 ILW655580 IVS655580 JFO655580 JPK655580 JZG655580 KJC655580 KSY655580 LCU655580 LMQ655580 LWM655580 MGI655580 MQE655580 NAA655580 NJW655580 NTS655580 ODO655580 ONK655580 OXG655580 PHC655580 PQY655580 QAU655580 QKQ655580 QUM655580 REI655580 ROE655580 RYA655580 SHW655580 SRS655580 TBO655580 TLK655580 TVG655580 UFC655580 UOY655580 UYU655580 VIQ655580 VSM655580 WCI655580 WME655580 WWA655580 S721116 JO721116 TK721116 ADG721116 ANC721116 AWY721116 BGU721116 BQQ721116 CAM721116 CKI721116 CUE721116 DEA721116 DNW721116 DXS721116 EHO721116 ERK721116 FBG721116 FLC721116 FUY721116 GEU721116 GOQ721116 GYM721116 HII721116 HSE721116 ICA721116 ILW721116 IVS721116 JFO721116 JPK721116 JZG721116 KJC721116 KSY721116 LCU721116 LMQ721116 LWM721116 MGI721116 MQE721116 NAA721116 NJW721116 NTS721116 ODO721116 ONK721116 OXG721116 PHC721116 PQY721116 QAU721116 QKQ721116 QUM721116 REI721116 ROE721116 RYA721116 SHW721116 SRS721116 TBO721116 TLK721116 TVG721116 UFC721116 UOY721116 UYU721116 VIQ721116 VSM721116 WCI721116 WME721116 WWA721116 S786652 JO786652 TK786652 ADG786652 ANC786652 AWY786652 BGU786652 BQQ786652 CAM786652 CKI786652 CUE786652 DEA786652 DNW786652 DXS786652 EHO786652 ERK786652 FBG786652 FLC786652 FUY786652 GEU786652 GOQ786652 GYM786652 HII786652 HSE786652 ICA786652 ILW786652 IVS786652 JFO786652 JPK786652 JZG786652 KJC786652 KSY786652 LCU786652 LMQ786652 LWM786652 MGI786652 MQE786652 NAA786652 NJW786652 NTS786652 ODO786652 ONK786652 OXG786652 PHC786652 PQY786652 QAU786652 QKQ786652 QUM786652 REI786652 ROE786652 RYA786652 SHW786652 SRS786652 TBO786652 TLK786652 TVG786652 UFC786652 UOY786652 UYU786652 VIQ786652 VSM786652 WCI786652 WME786652 WWA786652 S852188 JO852188 TK852188 ADG852188 ANC852188 AWY852188 BGU852188 BQQ852188 CAM852188 CKI852188 CUE852188 DEA852188 DNW852188 DXS852188 EHO852188 ERK852188 FBG852188 FLC852188 FUY852188 GEU852188 GOQ852188 GYM852188 HII852188 HSE852188 ICA852188 ILW852188 IVS852188 JFO852188 JPK852188 JZG852188 KJC852188 KSY852188 LCU852188 LMQ852188 LWM852188 MGI852188 MQE852188 NAA852188 NJW852188 NTS852188 ODO852188 ONK852188 OXG852188 PHC852188 PQY852188 QAU852188 QKQ852188 QUM852188 REI852188 ROE852188 RYA852188 SHW852188 SRS852188 TBO852188 TLK852188 TVG852188 UFC852188 UOY852188 UYU852188 VIQ852188 VSM852188 WCI852188 WME852188 WWA852188 S917724 JO917724 TK917724 ADG917724 ANC917724 AWY917724 BGU917724 BQQ917724 CAM917724 CKI917724 CUE917724 DEA917724 DNW917724 DXS917724 EHO917724 ERK917724 FBG917724 FLC917724 FUY917724 GEU917724 GOQ917724 GYM917724 HII917724 HSE917724 ICA917724 ILW917724 IVS917724 JFO917724 JPK917724 JZG917724 KJC917724 KSY917724 LCU917724 LMQ917724 LWM917724 MGI917724 MQE917724 NAA917724 NJW917724 NTS917724 ODO917724 ONK917724 OXG917724 PHC917724 PQY917724 QAU917724 QKQ917724 QUM917724 REI917724 ROE917724 RYA917724 SHW917724 SRS917724 TBO917724 TLK917724 TVG917724 UFC917724 UOY917724 UYU917724 VIQ917724 VSM917724 WCI917724 WME917724 WWA917724 S983260 JO983260 TK983260 ADG983260 ANC983260 AWY983260 BGU983260 BQQ983260 CAM983260 CKI983260 CUE983260 DEA983260 DNW983260 DXS983260 EHO983260 ERK983260 FBG983260 FLC983260 FUY983260 GEU983260 GOQ983260 GYM983260 HII983260 HSE983260 ICA983260 ILW983260 IVS983260 JFO983260 JPK983260 JZG983260 KJC983260 KSY983260 LCU983260 LMQ983260 LWM983260 MGI983260 MQE983260 NAA983260 NJW983260 NTS983260 ODO983260 ONK983260 OXG983260 PHC983260 PQY983260 QAU983260 QKQ983260 QUM983260 REI983260 ROE983260 RYA983260 SHW983260 SRS983260 TBO983260 TLK983260 TVG983260 UFC983260 UOY983260 UYU983260 VIQ983260 VSM983260 WCI983260 WME983260 WWA983260" xr:uid="{C7B246BC-0FB0-4748-B5FB-9E46FB7704B5}">
      <formula1>$Z$4:$Z$4</formula1>
    </dataValidation>
    <dataValidation type="list" allowBlank="1" showInputMessage="1" showErrorMessage="1" sqref="S221:S287 JO221:JO287 TK221:TK287 ADG221:ADG287 ANC221:ANC287 AWY221:AWY287 BGU221:BGU287 BQQ221:BQQ287 CAM221:CAM287 CKI221:CKI287 CUE221:CUE287 DEA221:DEA287 DNW221:DNW287 DXS221:DXS287 EHO221:EHO287 ERK221:ERK287 FBG221:FBG287 FLC221:FLC287 FUY221:FUY287 GEU221:GEU287 GOQ221:GOQ287 GYM221:GYM287 HII221:HII287 HSE221:HSE287 ICA221:ICA287 ILW221:ILW287 IVS221:IVS287 JFO221:JFO287 JPK221:JPK287 JZG221:JZG287 KJC221:KJC287 KSY221:KSY287 LCU221:LCU287 LMQ221:LMQ287 LWM221:LWM287 MGI221:MGI287 MQE221:MQE287 NAA221:NAA287 NJW221:NJW287 NTS221:NTS287 ODO221:ODO287 ONK221:ONK287 OXG221:OXG287 PHC221:PHC287 PQY221:PQY287 QAU221:QAU287 QKQ221:QKQ287 QUM221:QUM287 REI221:REI287 ROE221:ROE287 RYA221:RYA287 SHW221:SHW287 SRS221:SRS287 TBO221:TBO287 TLK221:TLK287 TVG221:TVG287 UFC221:UFC287 UOY221:UOY287 UYU221:UYU287 VIQ221:VIQ287 VSM221:VSM287 WCI221:WCI287 WME221:WME287 WWA221:WWA287 S65757:S65823 JO65757:JO65823 TK65757:TK65823 ADG65757:ADG65823 ANC65757:ANC65823 AWY65757:AWY65823 BGU65757:BGU65823 BQQ65757:BQQ65823 CAM65757:CAM65823 CKI65757:CKI65823 CUE65757:CUE65823 DEA65757:DEA65823 DNW65757:DNW65823 DXS65757:DXS65823 EHO65757:EHO65823 ERK65757:ERK65823 FBG65757:FBG65823 FLC65757:FLC65823 FUY65757:FUY65823 GEU65757:GEU65823 GOQ65757:GOQ65823 GYM65757:GYM65823 HII65757:HII65823 HSE65757:HSE65823 ICA65757:ICA65823 ILW65757:ILW65823 IVS65757:IVS65823 JFO65757:JFO65823 JPK65757:JPK65823 JZG65757:JZG65823 KJC65757:KJC65823 KSY65757:KSY65823 LCU65757:LCU65823 LMQ65757:LMQ65823 LWM65757:LWM65823 MGI65757:MGI65823 MQE65757:MQE65823 NAA65757:NAA65823 NJW65757:NJW65823 NTS65757:NTS65823 ODO65757:ODO65823 ONK65757:ONK65823 OXG65757:OXG65823 PHC65757:PHC65823 PQY65757:PQY65823 QAU65757:QAU65823 QKQ65757:QKQ65823 QUM65757:QUM65823 REI65757:REI65823 ROE65757:ROE65823 RYA65757:RYA65823 SHW65757:SHW65823 SRS65757:SRS65823 TBO65757:TBO65823 TLK65757:TLK65823 TVG65757:TVG65823 UFC65757:UFC65823 UOY65757:UOY65823 UYU65757:UYU65823 VIQ65757:VIQ65823 VSM65757:VSM65823 WCI65757:WCI65823 WME65757:WME65823 WWA65757:WWA65823 S131293:S131359 JO131293:JO131359 TK131293:TK131359 ADG131293:ADG131359 ANC131293:ANC131359 AWY131293:AWY131359 BGU131293:BGU131359 BQQ131293:BQQ131359 CAM131293:CAM131359 CKI131293:CKI131359 CUE131293:CUE131359 DEA131293:DEA131359 DNW131293:DNW131359 DXS131293:DXS131359 EHO131293:EHO131359 ERK131293:ERK131359 FBG131293:FBG131359 FLC131293:FLC131359 FUY131293:FUY131359 GEU131293:GEU131359 GOQ131293:GOQ131359 GYM131293:GYM131359 HII131293:HII131359 HSE131293:HSE131359 ICA131293:ICA131359 ILW131293:ILW131359 IVS131293:IVS131359 JFO131293:JFO131359 JPK131293:JPK131359 JZG131293:JZG131359 KJC131293:KJC131359 KSY131293:KSY131359 LCU131293:LCU131359 LMQ131293:LMQ131359 LWM131293:LWM131359 MGI131293:MGI131359 MQE131293:MQE131359 NAA131293:NAA131359 NJW131293:NJW131359 NTS131293:NTS131359 ODO131293:ODO131359 ONK131293:ONK131359 OXG131293:OXG131359 PHC131293:PHC131359 PQY131293:PQY131359 QAU131293:QAU131359 QKQ131293:QKQ131359 QUM131293:QUM131359 REI131293:REI131359 ROE131293:ROE131359 RYA131293:RYA131359 SHW131293:SHW131359 SRS131293:SRS131359 TBO131293:TBO131359 TLK131293:TLK131359 TVG131293:TVG131359 UFC131293:UFC131359 UOY131293:UOY131359 UYU131293:UYU131359 VIQ131293:VIQ131359 VSM131293:VSM131359 WCI131293:WCI131359 WME131293:WME131359 WWA131293:WWA131359 S196829:S196895 JO196829:JO196895 TK196829:TK196895 ADG196829:ADG196895 ANC196829:ANC196895 AWY196829:AWY196895 BGU196829:BGU196895 BQQ196829:BQQ196895 CAM196829:CAM196895 CKI196829:CKI196895 CUE196829:CUE196895 DEA196829:DEA196895 DNW196829:DNW196895 DXS196829:DXS196895 EHO196829:EHO196895 ERK196829:ERK196895 FBG196829:FBG196895 FLC196829:FLC196895 FUY196829:FUY196895 GEU196829:GEU196895 GOQ196829:GOQ196895 GYM196829:GYM196895 HII196829:HII196895 HSE196829:HSE196895 ICA196829:ICA196895 ILW196829:ILW196895 IVS196829:IVS196895 JFO196829:JFO196895 JPK196829:JPK196895 JZG196829:JZG196895 KJC196829:KJC196895 KSY196829:KSY196895 LCU196829:LCU196895 LMQ196829:LMQ196895 LWM196829:LWM196895 MGI196829:MGI196895 MQE196829:MQE196895 NAA196829:NAA196895 NJW196829:NJW196895 NTS196829:NTS196895 ODO196829:ODO196895 ONK196829:ONK196895 OXG196829:OXG196895 PHC196829:PHC196895 PQY196829:PQY196895 QAU196829:QAU196895 QKQ196829:QKQ196895 QUM196829:QUM196895 REI196829:REI196895 ROE196829:ROE196895 RYA196829:RYA196895 SHW196829:SHW196895 SRS196829:SRS196895 TBO196829:TBO196895 TLK196829:TLK196895 TVG196829:TVG196895 UFC196829:UFC196895 UOY196829:UOY196895 UYU196829:UYU196895 VIQ196829:VIQ196895 VSM196829:VSM196895 WCI196829:WCI196895 WME196829:WME196895 WWA196829:WWA196895 S262365:S262431 JO262365:JO262431 TK262365:TK262431 ADG262365:ADG262431 ANC262365:ANC262431 AWY262365:AWY262431 BGU262365:BGU262431 BQQ262365:BQQ262431 CAM262365:CAM262431 CKI262365:CKI262431 CUE262365:CUE262431 DEA262365:DEA262431 DNW262365:DNW262431 DXS262365:DXS262431 EHO262365:EHO262431 ERK262365:ERK262431 FBG262365:FBG262431 FLC262365:FLC262431 FUY262365:FUY262431 GEU262365:GEU262431 GOQ262365:GOQ262431 GYM262365:GYM262431 HII262365:HII262431 HSE262365:HSE262431 ICA262365:ICA262431 ILW262365:ILW262431 IVS262365:IVS262431 JFO262365:JFO262431 JPK262365:JPK262431 JZG262365:JZG262431 KJC262365:KJC262431 KSY262365:KSY262431 LCU262365:LCU262431 LMQ262365:LMQ262431 LWM262365:LWM262431 MGI262365:MGI262431 MQE262365:MQE262431 NAA262365:NAA262431 NJW262365:NJW262431 NTS262365:NTS262431 ODO262365:ODO262431 ONK262365:ONK262431 OXG262365:OXG262431 PHC262365:PHC262431 PQY262365:PQY262431 QAU262365:QAU262431 QKQ262365:QKQ262431 QUM262365:QUM262431 REI262365:REI262431 ROE262365:ROE262431 RYA262365:RYA262431 SHW262365:SHW262431 SRS262365:SRS262431 TBO262365:TBO262431 TLK262365:TLK262431 TVG262365:TVG262431 UFC262365:UFC262431 UOY262365:UOY262431 UYU262365:UYU262431 VIQ262365:VIQ262431 VSM262365:VSM262431 WCI262365:WCI262431 WME262365:WME262431 WWA262365:WWA262431 S327901:S327967 JO327901:JO327967 TK327901:TK327967 ADG327901:ADG327967 ANC327901:ANC327967 AWY327901:AWY327967 BGU327901:BGU327967 BQQ327901:BQQ327967 CAM327901:CAM327967 CKI327901:CKI327967 CUE327901:CUE327967 DEA327901:DEA327967 DNW327901:DNW327967 DXS327901:DXS327967 EHO327901:EHO327967 ERK327901:ERK327967 FBG327901:FBG327967 FLC327901:FLC327967 FUY327901:FUY327967 GEU327901:GEU327967 GOQ327901:GOQ327967 GYM327901:GYM327967 HII327901:HII327967 HSE327901:HSE327967 ICA327901:ICA327967 ILW327901:ILW327967 IVS327901:IVS327967 JFO327901:JFO327967 JPK327901:JPK327967 JZG327901:JZG327967 KJC327901:KJC327967 KSY327901:KSY327967 LCU327901:LCU327967 LMQ327901:LMQ327967 LWM327901:LWM327967 MGI327901:MGI327967 MQE327901:MQE327967 NAA327901:NAA327967 NJW327901:NJW327967 NTS327901:NTS327967 ODO327901:ODO327967 ONK327901:ONK327967 OXG327901:OXG327967 PHC327901:PHC327967 PQY327901:PQY327967 QAU327901:QAU327967 QKQ327901:QKQ327967 QUM327901:QUM327967 REI327901:REI327967 ROE327901:ROE327967 RYA327901:RYA327967 SHW327901:SHW327967 SRS327901:SRS327967 TBO327901:TBO327967 TLK327901:TLK327967 TVG327901:TVG327967 UFC327901:UFC327967 UOY327901:UOY327967 UYU327901:UYU327967 VIQ327901:VIQ327967 VSM327901:VSM327967 WCI327901:WCI327967 WME327901:WME327967 WWA327901:WWA327967 S393437:S393503 JO393437:JO393503 TK393437:TK393503 ADG393437:ADG393503 ANC393437:ANC393503 AWY393437:AWY393503 BGU393437:BGU393503 BQQ393437:BQQ393503 CAM393437:CAM393503 CKI393437:CKI393503 CUE393437:CUE393503 DEA393437:DEA393503 DNW393437:DNW393503 DXS393437:DXS393503 EHO393437:EHO393503 ERK393437:ERK393503 FBG393437:FBG393503 FLC393437:FLC393503 FUY393437:FUY393503 GEU393437:GEU393503 GOQ393437:GOQ393503 GYM393437:GYM393503 HII393437:HII393503 HSE393437:HSE393503 ICA393437:ICA393503 ILW393437:ILW393503 IVS393437:IVS393503 JFO393437:JFO393503 JPK393437:JPK393503 JZG393437:JZG393503 KJC393437:KJC393503 KSY393437:KSY393503 LCU393437:LCU393503 LMQ393437:LMQ393503 LWM393437:LWM393503 MGI393437:MGI393503 MQE393437:MQE393503 NAA393437:NAA393503 NJW393437:NJW393503 NTS393437:NTS393503 ODO393437:ODO393503 ONK393437:ONK393503 OXG393437:OXG393503 PHC393437:PHC393503 PQY393437:PQY393503 QAU393437:QAU393503 QKQ393437:QKQ393503 QUM393437:QUM393503 REI393437:REI393503 ROE393437:ROE393503 RYA393437:RYA393503 SHW393437:SHW393503 SRS393437:SRS393503 TBO393437:TBO393503 TLK393437:TLK393503 TVG393437:TVG393503 UFC393437:UFC393503 UOY393437:UOY393503 UYU393437:UYU393503 VIQ393437:VIQ393503 VSM393437:VSM393503 WCI393437:WCI393503 WME393437:WME393503 WWA393437:WWA393503 S458973:S459039 JO458973:JO459039 TK458973:TK459039 ADG458973:ADG459039 ANC458973:ANC459039 AWY458973:AWY459039 BGU458973:BGU459039 BQQ458973:BQQ459039 CAM458973:CAM459039 CKI458973:CKI459039 CUE458973:CUE459039 DEA458973:DEA459039 DNW458973:DNW459039 DXS458973:DXS459039 EHO458973:EHO459039 ERK458973:ERK459039 FBG458973:FBG459039 FLC458973:FLC459039 FUY458973:FUY459039 GEU458973:GEU459039 GOQ458973:GOQ459039 GYM458973:GYM459039 HII458973:HII459039 HSE458973:HSE459039 ICA458973:ICA459039 ILW458973:ILW459039 IVS458973:IVS459039 JFO458973:JFO459039 JPK458973:JPK459039 JZG458973:JZG459039 KJC458973:KJC459039 KSY458973:KSY459039 LCU458973:LCU459039 LMQ458973:LMQ459039 LWM458973:LWM459039 MGI458973:MGI459039 MQE458973:MQE459039 NAA458973:NAA459039 NJW458973:NJW459039 NTS458973:NTS459039 ODO458973:ODO459039 ONK458973:ONK459039 OXG458973:OXG459039 PHC458973:PHC459039 PQY458973:PQY459039 QAU458973:QAU459039 QKQ458973:QKQ459039 QUM458973:QUM459039 REI458973:REI459039 ROE458973:ROE459039 RYA458973:RYA459039 SHW458973:SHW459039 SRS458973:SRS459039 TBO458973:TBO459039 TLK458973:TLK459039 TVG458973:TVG459039 UFC458973:UFC459039 UOY458973:UOY459039 UYU458973:UYU459039 VIQ458973:VIQ459039 VSM458973:VSM459039 WCI458973:WCI459039 WME458973:WME459039 WWA458973:WWA459039 S524509:S524575 JO524509:JO524575 TK524509:TK524575 ADG524509:ADG524575 ANC524509:ANC524575 AWY524509:AWY524575 BGU524509:BGU524575 BQQ524509:BQQ524575 CAM524509:CAM524575 CKI524509:CKI524575 CUE524509:CUE524575 DEA524509:DEA524575 DNW524509:DNW524575 DXS524509:DXS524575 EHO524509:EHO524575 ERK524509:ERK524575 FBG524509:FBG524575 FLC524509:FLC524575 FUY524509:FUY524575 GEU524509:GEU524575 GOQ524509:GOQ524575 GYM524509:GYM524575 HII524509:HII524575 HSE524509:HSE524575 ICA524509:ICA524575 ILW524509:ILW524575 IVS524509:IVS524575 JFO524509:JFO524575 JPK524509:JPK524575 JZG524509:JZG524575 KJC524509:KJC524575 KSY524509:KSY524575 LCU524509:LCU524575 LMQ524509:LMQ524575 LWM524509:LWM524575 MGI524509:MGI524575 MQE524509:MQE524575 NAA524509:NAA524575 NJW524509:NJW524575 NTS524509:NTS524575 ODO524509:ODO524575 ONK524509:ONK524575 OXG524509:OXG524575 PHC524509:PHC524575 PQY524509:PQY524575 QAU524509:QAU524575 QKQ524509:QKQ524575 QUM524509:QUM524575 REI524509:REI524575 ROE524509:ROE524575 RYA524509:RYA524575 SHW524509:SHW524575 SRS524509:SRS524575 TBO524509:TBO524575 TLK524509:TLK524575 TVG524509:TVG524575 UFC524509:UFC524575 UOY524509:UOY524575 UYU524509:UYU524575 VIQ524509:VIQ524575 VSM524509:VSM524575 WCI524509:WCI524575 WME524509:WME524575 WWA524509:WWA524575 S590045:S590111 JO590045:JO590111 TK590045:TK590111 ADG590045:ADG590111 ANC590045:ANC590111 AWY590045:AWY590111 BGU590045:BGU590111 BQQ590045:BQQ590111 CAM590045:CAM590111 CKI590045:CKI590111 CUE590045:CUE590111 DEA590045:DEA590111 DNW590045:DNW590111 DXS590045:DXS590111 EHO590045:EHO590111 ERK590045:ERK590111 FBG590045:FBG590111 FLC590045:FLC590111 FUY590045:FUY590111 GEU590045:GEU590111 GOQ590045:GOQ590111 GYM590045:GYM590111 HII590045:HII590111 HSE590045:HSE590111 ICA590045:ICA590111 ILW590045:ILW590111 IVS590045:IVS590111 JFO590045:JFO590111 JPK590045:JPK590111 JZG590045:JZG590111 KJC590045:KJC590111 KSY590045:KSY590111 LCU590045:LCU590111 LMQ590045:LMQ590111 LWM590045:LWM590111 MGI590045:MGI590111 MQE590045:MQE590111 NAA590045:NAA590111 NJW590045:NJW590111 NTS590045:NTS590111 ODO590045:ODO590111 ONK590045:ONK590111 OXG590045:OXG590111 PHC590045:PHC590111 PQY590045:PQY590111 QAU590045:QAU590111 QKQ590045:QKQ590111 QUM590045:QUM590111 REI590045:REI590111 ROE590045:ROE590111 RYA590045:RYA590111 SHW590045:SHW590111 SRS590045:SRS590111 TBO590045:TBO590111 TLK590045:TLK590111 TVG590045:TVG590111 UFC590045:UFC590111 UOY590045:UOY590111 UYU590045:UYU590111 VIQ590045:VIQ590111 VSM590045:VSM590111 WCI590045:WCI590111 WME590045:WME590111 WWA590045:WWA590111 S655581:S655647 JO655581:JO655647 TK655581:TK655647 ADG655581:ADG655647 ANC655581:ANC655647 AWY655581:AWY655647 BGU655581:BGU655647 BQQ655581:BQQ655647 CAM655581:CAM655647 CKI655581:CKI655647 CUE655581:CUE655647 DEA655581:DEA655647 DNW655581:DNW655647 DXS655581:DXS655647 EHO655581:EHO655647 ERK655581:ERK655647 FBG655581:FBG655647 FLC655581:FLC655647 FUY655581:FUY655647 GEU655581:GEU655647 GOQ655581:GOQ655647 GYM655581:GYM655647 HII655581:HII655647 HSE655581:HSE655647 ICA655581:ICA655647 ILW655581:ILW655647 IVS655581:IVS655647 JFO655581:JFO655647 JPK655581:JPK655647 JZG655581:JZG655647 KJC655581:KJC655647 KSY655581:KSY655647 LCU655581:LCU655647 LMQ655581:LMQ655647 LWM655581:LWM655647 MGI655581:MGI655647 MQE655581:MQE655647 NAA655581:NAA655647 NJW655581:NJW655647 NTS655581:NTS655647 ODO655581:ODO655647 ONK655581:ONK655647 OXG655581:OXG655647 PHC655581:PHC655647 PQY655581:PQY655647 QAU655581:QAU655647 QKQ655581:QKQ655647 QUM655581:QUM655647 REI655581:REI655647 ROE655581:ROE655647 RYA655581:RYA655647 SHW655581:SHW655647 SRS655581:SRS655647 TBO655581:TBO655647 TLK655581:TLK655647 TVG655581:TVG655647 UFC655581:UFC655647 UOY655581:UOY655647 UYU655581:UYU655647 VIQ655581:VIQ655647 VSM655581:VSM655647 WCI655581:WCI655647 WME655581:WME655647 WWA655581:WWA655647 S721117:S721183 JO721117:JO721183 TK721117:TK721183 ADG721117:ADG721183 ANC721117:ANC721183 AWY721117:AWY721183 BGU721117:BGU721183 BQQ721117:BQQ721183 CAM721117:CAM721183 CKI721117:CKI721183 CUE721117:CUE721183 DEA721117:DEA721183 DNW721117:DNW721183 DXS721117:DXS721183 EHO721117:EHO721183 ERK721117:ERK721183 FBG721117:FBG721183 FLC721117:FLC721183 FUY721117:FUY721183 GEU721117:GEU721183 GOQ721117:GOQ721183 GYM721117:GYM721183 HII721117:HII721183 HSE721117:HSE721183 ICA721117:ICA721183 ILW721117:ILW721183 IVS721117:IVS721183 JFO721117:JFO721183 JPK721117:JPK721183 JZG721117:JZG721183 KJC721117:KJC721183 KSY721117:KSY721183 LCU721117:LCU721183 LMQ721117:LMQ721183 LWM721117:LWM721183 MGI721117:MGI721183 MQE721117:MQE721183 NAA721117:NAA721183 NJW721117:NJW721183 NTS721117:NTS721183 ODO721117:ODO721183 ONK721117:ONK721183 OXG721117:OXG721183 PHC721117:PHC721183 PQY721117:PQY721183 QAU721117:QAU721183 QKQ721117:QKQ721183 QUM721117:QUM721183 REI721117:REI721183 ROE721117:ROE721183 RYA721117:RYA721183 SHW721117:SHW721183 SRS721117:SRS721183 TBO721117:TBO721183 TLK721117:TLK721183 TVG721117:TVG721183 UFC721117:UFC721183 UOY721117:UOY721183 UYU721117:UYU721183 VIQ721117:VIQ721183 VSM721117:VSM721183 WCI721117:WCI721183 WME721117:WME721183 WWA721117:WWA721183 S786653:S786719 JO786653:JO786719 TK786653:TK786719 ADG786653:ADG786719 ANC786653:ANC786719 AWY786653:AWY786719 BGU786653:BGU786719 BQQ786653:BQQ786719 CAM786653:CAM786719 CKI786653:CKI786719 CUE786653:CUE786719 DEA786653:DEA786719 DNW786653:DNW786719 DXS786653:DXS786719 EHO786653:EHO786719 ERK786653:ERK786719 FBG786653:FBG786719 FLC786653:FLC786719 FUY786653:FUY786719 GEU786653:GEU786719 GOQ786653:GOQ786719 GYM786653:GYM786719 HII786653:HII786719 HSE786653:HSE786719 ICA786653:ICA786719 ILW786653:ILW786719 IVS786653:IVS786719 JFO786653:JFO786719 JPK786653:JPK786719 JZG786653:JZG786719 KJC786653:KJC786719 KSY786653:KSY786719 LCU786653:LCU786719 LMQ786653:LMQ786719 LWM786653:LWM786719 MGI786653:MGI786719 MQE786653:MQE786719 NAA786653:NAA786719 NJW786653:NJW786719 NTS786653:NTS786719 ODO786653:ODO786719 ONK786653:ONK786719 OXG786653:OXG786719 PHC786653:PHC786719 PQY786653:PQY786719 QAU786653:QAU786719 QKQ786653:QKQ786719 QUM786653:QUM786719 REI786653:REI786719 ROE786653:ROE786719 RYA786653:RYA786719 SHW786653:SHW786719 SRS786653:SRS786719 TBO786653:TBO786719 TLK786653:TLK786719 TVG786653:TVG786719 UFC786653:UFC786719 UOY786653:UOY786719 UYU786653:UYU786719 VIQ786653:VIQ786719 VSM786653:VSM786719 WCI786653:WCI786719 WME786653:WME786719 WWA786653:WWA786719 S852189:S852255 JO852189:JO852255 TK852189:TK852255 ADG852189:ADG852255 ANC852189:ANC852255 AWY852189:AWY852255 BGU852189:BGU852255 BQQ852189:BQQ852255 CAM852189:CAM852255 CKI852189:CKI852255 CUE852189:CUE852255 DEA852189:DEA852255 DNW852189:DNW852255 DXS852189:DXS852255 EHO852189:EHO852255 ERK852189:ERK852255 FBG852189:FBG852255 FLC852189:FLC852255 FUY852189:FUY852255 GEU852189:GEU852255 GOQ852189:GOQ852255 GYM852189:GYM852255 HII852189:HII852255 HSE852189:HSE852255 ICA852189:ICA852255 ILW852189:ILW852255 IVS852189:IVS852255 JFO852189:JFO852255 JPK852189:JPK852255 JZG852189:JZG852255 KJC852189:KJC852255 KSY852189:KSY852255 LCU852189:LCU852255 LMQ852189:LMQ852255 LWM852189:LWM852255 MGI852189:MGI852255 MQE852189:MQE852255 NAA852189:NAA852255 NJW852189:NJW852255 NTS852189:NTS852255 ODO852189:ODO852255 ONK852189:ONK852255 OXG852189:OXG852255 PHC852189:PHC852255 PQY852189:PQY852255 QAU852189:QAU852255 QKQ852189:QKQ852255 QUM852189:QUM852255 REI852189:REI852255 ROE852189:ROE852255 RYA852189:RYA852255 SHW852189:SHW852255 SRS852189:SRS852255 TBO852189:TBO852255 TLK852189:TLK852255 TVG852189:TVG852255 UFC852189:UFC852255 UOY852189:UOY852255 UYU852189:UYU852255 VIQ852189:VIQ852255 VSM852189:VSM852255 WCI852189:WCI852255 WME852189:WME852255 WWA852189:WWA852255 S917725:S917791 JO917725:JO917791 TK917725:TK917791 ADG917725:ADG917791 ANC917725:ANC917791 AWY917725:AWY917791 BGU917725:BGU917791 BQQ917725:BQQ917791 CAM917725:CAM917791 CKI917725:CKI917791 CUE917725:CUE917791 DEA917725:DEA917791 DNW917725:DNW917791 DXS917725:DXS917791 EHO917725:EHO917791 ERK917725:ERK917791 FBG917725:FBG917791 FLC917725:FLC917791 FUY917725:FUY917791 GEU917725:GEU917791 GOQ917725:GOQ917791 GYM917725:GYM917791 HII917725:HII917791 HSE917725:HSE917791 ICA917725:ICA917791 ILW917725:ILW917791 IVS917725:IVS917791 JFO917725:JFO917791 JPK917725:JPK917791 JZG917725:JZG917791 KJC917725:KJC917791 KSY917725:KSY917791 LCU917725:LCU917791 LMQ917725:LMQ917791 LWM917725:LWM917791 MGI917725:MGI917791 MQE917725:MQE917791 NAA917725:NAA917791 NJW917725:NJW917791 NTS917725:NTS917791 ODO917725:ODO917791 ONK917725:ONK917791 OXG917725:OXG917791 PHC917725:PHC917791 PQY917725:PQY917791 QAU917725:QAU917791 QKQ917725:QKQ917791 QUM917725:QUM917791 REI917725:REI917791 ROE917725:ROE917791 RYA917725:RYA917791 SHW917725:SHW917791 SRS917725:SRS917791 TBO917725:TBO917791 TLK917725:TLK917791 TVG917725:TVG917791 UFC917725:UFC917791 UOY917725:UOY917791 UYU917725:UYU917791 VIQ917725:VIQ917791 VSM917725:VSM917791 WCI917725:WCI917791 WME917725:WME917791 WWA917725:WWA917791 S983261:S983327 JO983261:JO983327 TK983261:TK983327 ADG983261:ADG983327 ANC983261:ANC983327 AWY983261:AWY983327 BGU983261:BGU983327 BQQ983261:BQQ983327 CAM983261:CAM983327 CKI983261:CKI983327 CUE983261:CUE983327 DEA983261:DEA983327 DNW983261:DNW983327 DXS983261:DXS983327 EHO983261:EHO983327 ERK983261:ERK983327 FBG983261:FBG983327 FLC983261:FLC983327 FUY983261:FUY983327 GEU983261:GEU983327 GOQ983261:GOQ983327 GYM983261:GYM983327 HII983261:HII983327 HSE983261:HSE983327 ICA983261:ICA983327 ILW983261:ILW983327 IVS983261:IVS983327 JFO983261:JFO983327 JPK983261:JPK983327 JZG983261:JZG983327 KJC983261:KJC983327 KSY983261:KSY983327 LCU983261:LCU983327 LMQ983261:LMQ983327 LWM983261:LWM983327 MGI983261:MGI983327 MQE983261:MQE983327 NAA983261:NAA983327 NJW983261:NJW983327 NTS983261:NTS983327 ODO983261:ODO983327 ONK983261:ONK983327 OXG983261:OXG983327 PHC983261:PHC983327 PQY983261:PQY983327 QAU983261:QAU983327 QKQ983261:QKQ983327 QUM983261:QUM983327 REI983261:REI983327 ROE983261:ROE983327 RYA983261:RYA983327 SHW983261:SHW983327 SRS983261:SRS983327 TBO983261:TBO983327 TLK983261:TLK983327 TVG983261:TVG983327 UFC983261:UFC983327 UOY983261:UOY983327 UYU983261:UYU983327 VIQ983261:VIQ983327 VSM983261:VSM983327 WCI983261:WCI983327 WME983261:WME983327 WWA983261:WWA983327 S111:S219 JO111:JO219 TK111:TK219 ADG111:ADG219 ANC111:ANC219 AWY111:AWY219 BGU111:BGU219 BQQ111:BQQ219 CAM111:CAM219 CKI111:CKI219 CUE111:CUE219 DEA111:DEA219 DNW111:DNW219 DXS111:DXS219 EHO111:EHO219 ERK111:ERK219 FBG111:FBG219 FLC111:FLC219 FUY111:FUY219 GEU111:GEU219 GOQ111:GOQ219 GYM111:GYM219 HII111:HII219 HSE111:HSE219 ICA111:ICA219 ILW111:ILW219 IVS111:IVS219 JFO111:JFO219 JPK111:JPK219 JZG111:JZG219 KJC111:KJC219 KSY111:KSY219 LCU111:LCU219 LMQ111:LMQ219 LWM111:LWM219 MGI111:MGI219 MQE111:MQE219 NAA111:NAA219 NJW111:NJW219 NTS111:NTS219 ODO111:ODO219 ONK111:ONK219 OXG111:OXG219 PHC111:PHC219 PQY111:PQY219 QAU111:QAU219 QKQ111:QKQ219 QUM111:QUM219 REI111:REI219 ROE111:ROE219 RYA111:RYA219 SHW111:SHW219 SRS111:SRS219 TBO111:TBO219 TLK111:TLK219 TVG111:TVG219 UFC111:UFC219 UOY111:UOY219 UYU111:UYU219 VIQ111:VIQ219 VSM111:VSM219 WCI111:WCI219 WME111:WME219 WWA111:WWA219 S65647:S65755 JO65647:JO65755 TK65647:TK65755 ADG65647:ADG65755 ANC65647:ANC65755 AWY65647:AWY65755 BGU65647:BGU65755 BQQ65647:BQQ65755 CAM65647:CAM65755 CKI65647:CKI65755 CUE65647:CUE65755 DEA65647:DEA65755 DNW65647:DNW65755 DXS65647:DXS65755 EHO65647:EHO65755 ERK65647:ERK65755 FBG65647:FBG65755 FLC65647:FLC65755 FUY65647:FUY65755 GEU65647:GEU65755 GOQ65647:GOQ65755 GYM65647:GYM65755 HII65647:HII65755 HSE65647:HSE65755 ICA65647:ICA65755 ILW65647:ILW65755 IVS65647:IVS65755 JFO65647:JFO65755 JPK65647:JPK65755 JZG65647:JZG65755 KJC65647:KJC65755 KSY65647:KSY65755 LCU65647:LCU65755 LMQ65647:LMQ65755 LWM65647:LWM65755 MGI65647:MGI65755 MQE65647:MQE65755 NAA65647:NAA65755 NJW65647:NJW65755 NTS65647:NTS65755 ODO65647:ODO65755 ONK65647:ONK65755 OXG65647:OXG65755 PHC65647:PHC65755 PQY65647:PQY65755 QAU65647:QAU65755 QKQ65647:QKQ65755 QUM65647:QUM65755 REI65647:REI65755 ROE65647:ROE65755 RYA65647:RYA65755 SHW65647:SHW65755 SRS65647:SRS65755 TBO65647:TBO65755 TLK65647:TLK65755 TVG65647:TVG65755 UFC65647:UFC65755 UOY65647:UOY65755 UYU65647:UYU65755 VIQ65647:VIQ65755 VSM65647:VSM65755 WCI65647:WCI65755 WME65647:WME65755 WWA65647:WWA65755 S131183:S131291 JO131183:JO131291 TK131183:TK131291 ADG131183:ADG131291 ANC131183:ANC131291 AWY131183:AWY131291 BGU131183:BGU131291 BQQ131183:BQQ131291 CAM131183:CAM131291 CKI131183:CKI131291 CUE131183:CUE131291 DEA131183:DEA131291 DNW131183:DNW131291 DXS131183:DXS131291 EHO131183:EHO131291 ERK131183:ERK131291 FBG131183:FBG131291 FLC131183:FLC131291 FUY131183:FUY131291 GEU131183:GEU131291 GOQ131183:GOQ131291 GYM131183:GYM131291 HII131183:HII131291 HSE131183:HSE131291 ICA131183:ICA131291 ILW131183:ILW131291 IVS131183:IVS131291 JFO131183:JFO131291 JPK131183:JPK131291 JZG131183:JZG131291 KJC131183:KJC131291 KSY131183:KSY131291 LCU131183:LCU131291 LMQ131183:LMQ131291 LWM131183:LWM131291 MGI131183:MGI131291 MQE131183:MQE131291 NAA131183:NAA131291 NJW131183:NJW131291 NTS131183:NTS131291 ODO131183:ODO131291 ONK131183:ONK131291 OXG131183:OXG131291 PHC131183:PHC131291 PQY131183:PQY131291 QAU131183:QAU131291 QKQ131183:QKQ131291 QUM131183:QUM131291 REI131183:REI131291 ROE131183:ROE131291 RYA131183:RYA131291 SHW131183:SHW131291 SRS131183:SRS131291 TBO131183:TBO131291 TLK131183:TLK131291 TVG131183:TVG131291 UFC131183:UFC131291 UOY131183:UOY131291 UYU131183:UYU131291 VIQ131183:VIQ131291 VSM131183:VSM131291 WCI131183:WCI131291 WME131183:WME131291 WWA131183:WWA131291 S196719:S196827 JO196719:JO196827 TK196719:TK196827 ADG196719:ADG196827 ANC196719:ANC196827 AWY196719:AWY196827 BGU196719:BGU196827 BQQ196719:BQQ196827 CAM196719:CAM196827 CKI196719:CKI196827 CUE196719:CUE196827 DEA196719:DEA196827 DNW196719:DNW196827 DXS196719:DXS196827 EHO196719:EHO196827 ERK196719:ERK196827 FBG196719:FBG196827 FLC196719:FLC196827 FUY196719:FUY196827 GEU196719:GEU196827 GOQ196719:GOQ196827 GYM196719:GYM196827 HII196719:HII196827 HSE196719:HSE196827 ICA196719:ICA196827 ILW196719:ILW196827 IVS196719:IVS196827 JFO196719:JFO196827 JPK196719:JPK196827 JZG196719:JZG196827 KJC196719:KJC196827 KSY196719:KSY196827 LCU196719:LCU196827 LMQ196719:LMQ196827 LWM196719:LWM196827 MGI196719:MGI196827 MQE196719:MQE196827 NAA196719:NAA196827 NJW196719:NJW196827 NTS196719:NTS196827 ODO196719:ODO196827 ONK196719:ONK196827 OXG196719:OXG196827 PHC196719:PHC196827 PQY196719:PQY196827 QAU196719:QAU196827 QKQ196719:QKQ196827 QUM196719:QUM196827 REI196719:REI196827 ROE196719:ROE196827 RYA196719:RYA196827 SHW196719:SHW196827 SRS196719:SRS196827 TBO196719:TBO196827 TLK196719:TLK196827 TVG196719:TVG196827 UFC196719:UFC196827 UOY196719:UOY196827 UYU196719:UYU196827 VIQ196719:VIQ196827 VSM196719:VSM196827 WCI196719:WCI196827 WME196719:WME196827 WWA196719:WWA196827 S262255:S262363 JO262255:JO262363 TK262255:TK262363 ADG262255:ADG262363 ANC262255:ANC262363 AWY262255:AWY262363 BGU262255:BGU262363 BQQ262255:BQQ262363 CAM262255:CAM262363 CKI262255:CKI262363 CUE262255:CUE262363 DEA262255:DEA262363 DNW262255:DNW262363 DXS262255:DXS262363 EHO262255:EHO262363 ERK262255:ERK262363 FBG262255:FBG262363 FLC262255:FLC262363 FUY262255:FUY262363 GEU262255:GEU262363 GOQ262255:GOQ262363 GYM262255:GYM262363 HII262255:HII262363 HSE262255:HSE262363 ICA262255:ICA262363 ILW262255:ILW262363 IVS262255:IVS262363 JFO262255:JFO262363 JPK262255:JPK262363 JZG262255:JZG262363 KJC262255:KJC262363 KSY262255:KSY262363 LCU262255:LCU262363 LMQ262255:LMQ262363 LWM262255:LWM262363 MGI262255:MGI262363 MQE262255:MQE262363 NAA262255:NAA262363 NJW262255:NJW262363 NTS262255:NTS262363 ODO262255:ODO262363 ONK262255:ONK262363 OXG262255:OXG262363 PHC262255:PHC262363 PQY262255:PQY262363 QAU262255:QAU262363 QKQ262255:QKQ262363 QUM262255:QUM262363 REI262255:REI262363 ROE262255:ROE262363 RYA262255:RYA262363 SHW262255:SHW262363 SRS262255:SRS262363 TBO262255:TBO262363 TLK262255:TLK262363 TVG262255:TVG262363 UFC262255:UFC262363 UOY262255:UOY262363 UYU262255:UYU262363 VIQ262255:VIQ262363 VSM262255:VSM262363 WCI262255:WCI262363 WME262255:WME262363 WWA262255:WWA262363 S327791:S327899 JO327791:JO327899 TK327791:TK327899 ADG327791:ADG327899 ANC327791:ANC327899 AWY327791:AWY327899 BGU327791:BGU327899 BQQ327791:BQQ327899 CAM327791:CAM327899 CKI327791:CKI327899 CUE327791:CUE327899 DEA327791:DEA327899 DNW327791:DNW327899 DXS327791:DXS327899 EHO327791:EHO327899 ERK327791:ERK327899 FBG327791:FBG327899 FLC327791:FLC327899 FUY327791:FUY327899 GEU327791:GEU327899 GOQ327791:GOQ327899 GYM327791:GYM327899 HII327791:HII327899 HSE327791:HSE327899 ICA327791:ICA327899 ILW327791:ILW327899 IVS327791:IVS327899 JFO327791:JFO327899 JPK327791:JPK327899 JZG327791:JZG327899 KJC327791:KJC327899 KSY327791:KSY327899 LCU327791:LCU327899 LMQ327791:LMQ327899 LWM327791:LWM327899 MGI327791:MGI327899 MQE327791:MQE327899 NAA327791:NAA327899 NJW327791:NJW327899 NTS327791:NTS327899 ODO327791:ODO327899 ONK327791:ONK327899 OXG327791:OXG327899 PHC327791:PHC327899 PQY327791:PQY327899 QAU327791:QAU327899 QKQ327791:QKQ327899 QUM327791:QUM327899 REI327791:REI327899 ROE327791:ROE327899 RYA327791:RYA327899 SHW327791:SHW327899 SRS327791:SRS327899 TBO327791:TBO327899 TLK327791:TLK327899 TVG327791:TVG327899 UFC327791:UFC327899 UOY327791:UOY327899 UYU327791:UYU327899 VIQ327791:VIQ327899 VSM327791:VSM327899 WCI327791:WCI327899 WME327791:WME327899 WWA327791:WWA327899 S393327:S393435 JO393327:JO393435 TK393327:TK393435 ADG393327:ADG393435 ANC393327:ANC393435 AWY393327:AWY393435 BGU393327:BGU393435 BQQ393327:BQQ393435 CAM393327:CAM393435 CKI393327:CKI393435 CUE393327:CUE393435 DEA393327:DEA393435 DNW393327:DNW393435 DXS393327:DXS393435 EHO393327:EHO393435 ERK393327:ERK393435 FBG393327:FBG393435 FLC393327:FLC393435 FUY393327:FUY393435 GEU393327:GEU393435 GOQ393327:GOQ393435 GYM393327:GYM393435 HII393327:HII393435 HSE393327:HSE393435 ICA393327:ICA393435 ILW393327:ILW393435 IVS393327:IVS393435 JFO393327:JFO393435 JPK393327:JPK393435 JZG393327:JZG393435 KJC393327:KJC393435 KSY393327:KSY393435 LCU393327:LCU393435 LMQ393327:LMQ393435 LWM393327:LWM393435 MGI393327:MGI393435 MQE393327:MQE393435 NAA393327:NAA393435 NJW393327:NJW393435 NTS393327:NTS393435 ODO393327:ODO393435 ONK393327:ONK393435 OXG393327:OXG393435 PHC393327:PHC393435 PQY393327:PQY393435 QAU393327:QAU393435 QKQ393327:QKQ393435 QUM393327:QUM393435 REI393327:REI393435 ROE393327:ROE393435 RYA393327:RYA393435 SHW393327:SHW393435 SRS393327:SRS393435 TBO393327:TBO393435 TLK393327:TLK393435 TVG393327:TVG393435 UFC393327:UFC393435 UOY393327:UOY393435 UYU393327:UYU393435 VIQ393327:VIQ393435 VSM393327:VSM393435 WCI393327:WCI393435 WME393327:WME393435 WWA393327:WWA393435 S458863:S458971 JO458863:JO458971 TK458863:TK458971 ADG458863:ADG458971 ANC458863:ANC458971 AWY458863:AWY458971 BGU458863:BGU458971 BQQ458863:BQQ458971 CAM458863:CAM458971 CKI458863:CKI458971 CUE458863:CUE458971 DEA458863:DEA458971 DNW458863:DNW458971 DXS458863:DXS458971 EHO458863:EHO458971 ERK458863:ERK458971 FBG458863:FBG458971 FLC458863:FLC458971 FUY458863:FUY458971 GEU458863:GEU458971 GOQ458863:GOQ458971 GYM458863:GYM458971 HII458863:HII458971 HSE458863:HSE458971 ICA458863:ICA458971 ILW458863:ILW458971 IVS458863:IVS458971 JFO458863:JFO458971 JPK458863:JPK458971 JZG458863:JZG458971 KJC458863:KJC458971 KSY458863:KSY458971 LCU458863:LCU458971 LMQ458863:LMQ458971 LWM458863:LWM458971 MGI458863:MGI458971 MQE458863:MQE458971 NAA458863:NAA458971 NJW458863:NJW458971 NTS458863:NTS458971 ODO458863:ODO458971 ONK458863:ONK458971 OXG458863:OXG458971 PHC458863:PHC458971 PQY458863:PQY458971 QAU458863:QAU458971 QKQ458863:QKQ458971 QUM458863:QUM458971 REI458863:REI458971 ROE458863:ROE458971 RYA458863:RYA458971 SHW458863:SHW458971 SRS458863:SRS458971 TBO458863:TBO458971 TLK458863:TLK458971 TVG458863:TVG458971 UFC458863:UFC458971 UOY458863:UOY458971 UYU458863:UYU458971 VIQ458863:VIQ458971 VSM458863:VSM458971 WCI458863:WCI458971 WME458863:WME458971 WWA458863:WWA458971 S524399:S524507 JO524399:JO524507 TK524399:TK524507 ADG524399:ADG524507 ANC524399:ANC524507 AWY524399:AWY524507 BGU524399:BGU524507 BQQ524399:BQQ524507 CAM524399:CAM524507 CKI524399:CKI524507 CUE524399:CUE524507 DEA524399:DEA524507 DNW524399:DNW524507 DXS524399:DXS524507 EHO524399:EHO524507 ERK524399:ERK524507 FBG524399:FBG524507 FLC524399:FLC524507 FUY524399:FUY524507 GEU524399:GEU524507 GOQ524399:GOQ524507 GYM524399:GYM524507 HII524399:HII524507 HSE524399:HSE524507 ICA524399:ICA524507 ILW524399:ILW524507 IVS524399:IVS524507 JFO524399:JFO524507 JPK524399:JPK524507 JZG524399:JZG524507 KJC524399:KJC524507 KSY524399:KSY524507 LCU524399:LCU524507 LMQ524399:LMQ524507 LWM524399:LWM524507 MGI524399:MGI524507 MQE524399:MQE524507 NAA524399:NAA524507 NJW524399:NJW524507 NTS524399:NTS524507 ODO524399:ODO524507 ONK524399:ONK524507 OXG524399:OXG524507 PHC524399:PHC524507 PQY524399:PQY524507 QAU524399:QAU524507 QKQ524399:QKQ524507 QUM524399:QUM524507 REI524399:REI524507 ROE524399:ROE524507 RYA524399:RYA524507 SHW524399:SHW524507 SRS524399:SRS524507 TBO524399:TBO524507 TLK524399:TLK524507 TVG524399:TVG524507 UFC524399:UFC524507 UOY524399:UOY524507 UYU524399:UYU524507 VIQ524399:VIQ524507 VSM524399:VSM524507 WCI524399:WCI524507 WME524399:WME524507 WWA524399:WWA524507 S589935:S590043 JO589935:JO590043 TK589935:TK590043 ADG589935:ADG590043 ANC589935:ANC590043 AWY589935:AWY590043 BGU589935:BGU590043 BQQ589935:BQQ590043 CAM589935:CAM590043 CKI589935:CKI590043 CUE589935:CUE590043 DEA589935:DEA590043 DNW589935:DNW590043 DXS589935:DXS590043 EHO589935:EHO590043 ERK589935:ERK590043 FBG589935:FBG590043 FLC589935:FLC590043 FUY589935:FUY590043 GEU589935:GEU590043 GOQ589935:GOQ590043 GYM589935:GYM590043 HII589935:HII590043 HSE589935:HSE590043 ICA589935:ICA590043 ILW589935:ILW590043 IVS589935:IVS590043 JFO589935:JFO590043 JPK589935:JPK590043 JZG589935:JZG590043 KJC589935:KJC590043 KSY589935:KSY590043 LCU589935:LCU590043 LMQ589935:LMQ590043 LWM589935:LWM590043 MGI589935:MGI590043 MQE589935:MQE590043 NAA589935:NAA590043 NJW589935:NJW590043 NTS589935:NTS590043 ODO589935:ODO590043 ONK589935:ONK590043 OXG589935:OXG590043 PHC589935:PHC590043 PQY589935:PQY590043 QAU589935:QAU590043 QKQ589935:QKQ590043 QUM589935:QUM590043 REI589935:REI590043 ROE589935:ROE590043 RYA589935:RYA590043 SHW589935:SHW590043 SRS589935:SRS590043 TBO589935:TBO590043 TLK589935:TLK590043 TVG589935:TVG590043 UFC589935:UFC590043 UOY589935:UOY590043 UYU589935:UYU590043 VIQ589935:VIQ590043 VSM589935:VSM590043 WCI589935:WCI590043 WME589935:WME590043 WWA589935:WWA590043 S655471:S655579 JO655471:JO655579 TK655471:TK655579 ADG655471:ADG655579 ANC655471:ANC655579 AWY655471:AWY655579 BGU655471:BGU655579 BQQ655471:BQQ655579 CAM655471:CAM655579 CKI655471:CKI655579 CUE655471:CUE655579 DEA655471:DEA655579 DNW655471:DNW655579 DXS655471:DXS655579 EHO655471:EHO655579 ERK655471:ERK655579 FBG655471:FBG655579 FLC655471:FLC655579 FUY655471:FUY655579 GEU655471:GEU655579 GOQ655471:GOQ655579 GYM655471:GYM655579 HII655471:HII655579 HSE655471:HSE655579 ICA655471:ICA655579 ILW655471:ILW655579 IVS655471:IVS655579 JFO655471:JFO655579 JPK655471:JPK655579 JZG655471:JZG655579 KJC655471:KJC655579 KSY655471:KSY655579 LCU655471:LCU655579 LMQ655471:LMQ655579 LWM655471:LWM655579 MGI655471:MGI655579 MQE655471:MQE655579 NAA655471:NAA655579 NJW655471:NJW655579 NTS655471:NTS655579 ODO655471:ODO655579 ONK655471:ONK655579 OXG655471:OXG655579 PHC655471:PHC655579 PQY655471:PQY655579 QAU655471:QAU655579 QKQ655471:QKQ655579 QUM655471:QUM655579 REI655471:REI655579 ROE655471:ROE655579 RYA655471:RYA655579 SHW655471:SHW655579 SRS655471:SRS655579 TBO655471:TBO655579 TLK655471:TLK655579 TVG655471:TVG655579 UFC655471:UFC655579 UOY655471:UOY655579 UYU655471:UYU655579 VIQ655471:VIQ655579 VSM655471:VSM655579 WCI655471:WCI655579 WME655471:WME655579 WWA655471:WWA655579 S721007:S721115 JO721007:JO721115 TK721007:TK721115 ADG721007:ADG721115 ANC721007:ANC721115 AWY721007:AWY721115 BGU721007:BGU721115 BQQ721007:BQQ721115 CAM721007:CAM721115 CKI721007:CKI721115 CUE721007:CUE721115 DEA721007:DEA721115 DNW721007:DNW721115 DXS721007:DXS721115 EHO721007:EHO721115 ERK721007:ERK721115 FBG721007:FBG721115 FLC721007:FLC721115 FUY721007:FUY721115 GEU721007:GEU721115 GOQ721007:GOQ721115 GYM721007:GYM721115 HII721007:HII721115 HSE721007:HSE721115 ICA721007:ICA721115 ILW721007:ILW721115 IVS721007:IVS721115 JFO721007:JFO721115 JPK721007:JPK721115 JZG721007:JZG721115 KJC721007:KJC721115 KSY721007:KSY721115 LCU721007:LCU721115 LMQ721007:LMQ721115 LWM721007:LWM721115 MGI721007:MGI721115 MQE721007:MQE721115 NAA721007:NAA721115 NJW721007:NJW721115 NTS721007:NTS721115 ODO721007:ODO721115 ONK721007:ONK721115 OXG721007:OXG721115 PHC721007:PHC721115 PQY721007:PQY721115 QAU721007:QAU721115 QKQ721007:QKQ721115 QUM721007:QUM721115 REI721007:REI721115 ROE721007:ROE721115 RYA721007:RYA721115 SHW721007:SHW721115 SRS721007:SRS721115 TBO721007:TBO721115 TLK721007:TLK721115 TVG721007:TVG721115 UFC721007:UFC721115 UOY721007:UOY721115 UYU721007:UYU721115 VIQ721007:VIQ721115 VSM721007:VSM721115 WCI721007:WCI721115 WME721007:WME721115 WWA721007:WWA721115 S786543:S786651 JO786543:JO786651 TK786543:TK786651 ADG786543:ADG786651 ANC786543:ANC786651 AWY786543:AWY786651 BGU786543:BGU786651 BQQ786543:BQQ786651 CAM786543:CAM786651 CKI786543:CKI786651 CUE786543:CUE786651 DEA786543:DEA786651 DNW786543:DNW786651 DXS786543:DXS786651 EHO786543:EHO786651 ERK786543:ERK786651 FBG786543:FBG786651 FLC786543:FLC786651 FUY786543:FUY786651 GEU786543:GEU786651 GOQ786543:GOQ786651 GYM786543:GYM786651 HII786543:HII786651 HSE786543:HSE786651 ICA786543:ICA786651 ILW786543:ILW786651 IVS786543:IVS786651 JFO786543:JFO786651 JPK786543:JPK786651 JZG786543:JZG786651 KJC786543:KJC786651 KSY786543:KSY786651 LCU786543:LCU786651 LMQ786543:LMQ786651 LWM786543:LWM786651 MGI786543:MGI786651 MQE786543:MQE786651 NAA786543:NAA786651 NJW786543:NJW786651 NTS786543:NTS786651 ODO786543:ODO786651 ONK786543:ONK786651 OXG786543:OXG786651 PHC786543:PHC786651 PQY786543:PQY786651 QAU786543:QAU786651 QKQ786543:QKQ786651 QUM786543:QUM786651 REI786543:REI786651 ROE786543:ROE786651 RYA786543:RYA786651 SHW786543:SHW786651 SRS786543:SRS786651 TBO786543:TBO786651 TLK786543:TLK786651 TVG786543:TVG786651 UFC786543:UFC786651 UOY786543:UOY786651 UYU786543:UYU786651 VIQ786543:VIQ786651 VSM786543:VSM786651 WCI786543:WCI786651 WME786543:WME786651 WWA786543:WWA786651 S852079:S852187 JO852079:JO852187 TK852079:TK852187 ADG852079:ADG852187 ANC852079:ANC852187 AWY852079:AWY852187 BGU852079:BGU852187 BQQ852079:BQQ852187 CAM852079:CAM852187 CKI852079:CKI852187 CUE852079:CUE852187 DEA852079:DEA852187 DNW852079:DNW852187 DXS852079:DXS852187 EHO852079:EHO852187 ERK852079:ERK852187 FBG852079:FBG852187 FLC852079:FLC852187 FUY852079:FUY852187 GEU852079:GEU852187 GOQ852079:GOQ852187 GYM852079:GYM852187 HII852079:HII852187 HSE852079:HSE852187 ICA852079:ICA852187 ILW852079:ILW852187 IVS852079:IVS852187 JFO852079:JFO852187 JPK852079:JPK852187 JZG852079:JZG852187 KJC852079:KJC852187 KSY852079:KSY852187 LCU852079:LCU852187 LMQ852079:LMQ852187 LWM852079:LWM852187 MGI852079:MGI852187 MQE852079:MQE852187 NAA852079:NAA852187 NJW852079:NJW852187 NTS852079:NTS852187 ODO852079:ODO852187 ONK852079:ONK852187 OXG852079:OXG852187 PHC852079:PHC852187 PQY852079:PQY852187 QAU852079:QAU852187 QKQ852079:QKQ852187 QUM852079:QUM852187 REI852079:REI852187 ROE852079:ROE852187 RYA852079:RYA852187 SHW852079:SHW852187 SRS852079:SRS852187 TBO852079:TBO852187 TLK852079:TLK852187 TVG852079:TVG852187 UFC852079:UFC852187 UOY852079:UOY852187 UYU852079:UYU852187 VIQ852079:VIQ852187 VSM852079:VSM852187 WCI852079:WCI852187 WME852079:WME852187 WWA852079:WWA852187 S917615:S917723 JO917615:JO917723 TK917615:TK917723 ADG917615:ADG917723 ANC917615:ANC917723 AWY917615:AWY917723 BGU917615:BGU917723 BQQ917615:BQQ917723 CAM917615:CAM917723 CKI917615:CKI917723 CUE917615:CUE917723 DEA917615:DEA917723 DNW917615:DNW917723 DXS917615:DXS917723 EHO917615:EHO917723 ERK917615:ERK917723 FBG917615:FBG917723 FLC917615:FLC917723 FUY917615:FUY917723 GEU917615:GEU917723 GOQ917615:GOQ917723 GYM917615:GYM917723 HII917615:HII917723 HSE917615:HSE917723 ICA917615:ICA917723 ILW917615:ILW917723 IVS917615:IVS917723 JFO917615:JFO917723 JPK917615:JPK917723 JZG917615:JZG917723 KJC917615:KJC917723 KSY917615:KSY917723 LCU917615:LCU917723 LMQ917615:LMQ917723 LWM917615:LWM917723 MGI917615:MGI917723 MQE917615:MQE917723 NAA917615:NAA917723 NJW917615:NJW917723 NTS917615:NTS917723 ODO917615:ODO917723 ONK917615:ONK917723 OXG917615:OXG917723 PHC917615:PHC917723 PQY917615:PQY917723 QAU917615:QAU917723 QKQ917615:QKQ917723 QUM917615:QUM917723 REI917615:REI917723 ROE917615:ROE917723 RYA917615:RYA917723 SHW917615:SHW917723 SRS917615:SRS917723 TBO917615:TBO917723 TLK917615:TLK917723 TVG917615:TVG917723 UFC917615:UFC917723 UOY917615:UOY917723 UYU917615:UYU917723 VIQ917615:VIQ917723 VSM917615:VSM917723 WCI917615:WCI917723 WME917615:WME917723 WWA917615:WWA917723 S983151:S983259 JO983151:JO983259 TK983151:TK983259 ADG983151:ADG983259 ANC983151:ANC983259 AWY983151:AWY983259 BGU983151:BGU983259 BQQ983151:BQQ983259 CAM983151:CAM983259 CKI983151:CKI983259 CUE983151:CUE983259 DEA983151:DEA983259 DNW983151:DNW983259 DXS983151:DXS983259 EHO983151:EHO983259 ERK983151:ERK983259 FBG983151:FBG983259 FLC983151:FLC983259 FUY983151:FUY983259 GEU983151:GEU983259 GOQ983151:GOQ983259 GYM983151:GYM983259 HII983151:HII983259 HSE983151:HSE983259 ICA983151:ICA983259 ILW983151:ILW983259 IVS983151:IVS983259 JFO983151:JFO983259 JPK983151:JPK983259 JZG983151:JZG983259 KJC983151:KJC983259 KSY983151:KSY983259 LCU983151:LCU983259 LMQ983151:LMQ983259 LWM983151:LWM983259 MGI983151:MGI983259 MQE983151:MQE983259 NAA983151:NAA983259 NJW983151:NJW983259 NTS983151:NTS983259 ODO983151:ODO983259 ONK983151:ONK983259 OXG983151:OXG983259 PHC983151:PHC983259 PQY983151:PQY983259 QAU983151:QAU983259 QKQ983151:QKQ983259 QUM983151:QUM983259 REI983151:REI983259 ROE983151:ROE983259 RYA983151:RYA983259 SHW983151:SHW983259 SRS983151:SRS983259 TBO983151:TBO983259 TLK983151:TLK983259 TVG983151:TVG983259 UFC983151:UFC983259 UOY983151:UOY983259 UYU983151:UYU983259 VIQ983151:VIQ983259 VSM983151:VSM983259 WCI983151:WCI983259 WME983151:WME983259 WWA983151:WWA983259 S18:S19 JO18:JO19 TK18:TK19 ADG18:ADG19 ANC18:ANC19 AWY18:AWY19 BGU18:BGU19 BQQ18:BQQ19 CAM18:CAM19 CKI18:CKI19 CUE18:CUE19 DEA18:DEA19 DNW18:DNW19 DXS18:DXS19 EHO18:EHO19 ERK18:ERK19 FBG18:FBG19 FLC18:FLC19 FUY18:FUY19 GEU18:GEU19 GOQ18:GOQ19 GYM18:GYM19 HII18:HII19 HSE18:HSE19 ICA18:ICA19 ILW18:ILW19 IVS18:IVS19 JFO18:JFO19 JPK18:JPK19 JZG18:JZG19 KJC18:KJC19 KSY18:KSY19 LCU18:LCU19 LMQ18:LMQ19 LWM18:LWM19 MGI18:MGI19 MQE18:MQE19 NAA18:NAA19 NJW18:NJW19 NTS18:NTS19 ODO18:ODO19 ONK18:ONK19 OXG18:OXG19 PHC18:PHC19 PQY18:PQY19 QAU18:QAU19 QKQ18:QKQ19 QUM18:QUM19 REI18:REI19 ROE18:ROE19 RYA18:RYA19 SHW18:SHW19 SRS18:SRS19 TBO18:TBO19 TLK18:TLK19 TVG18:TVG19 UFC18:UFC19 UOY18:UOY19 UYU18:UYU19 VIQ18:VIQ19 VSM18:VSM19 WCI18:WCI19 WME18:WME19 WWA18:WWA19 S65554:S65555 JO65554:JO65555 TK65554:TK65555 ADG65554:ADG65555 ANC65554:ANC65555 AWY65554:AWY65555 BGU65554:BGU65555 BQQ65554:BQQ65555 CAM65554:CAM65555 CKI65554:CKI65555 CUE65554:CUE65555 DEA65554:DEA65555 DNW65554:DNW65555 DXS65554:DXS65555 EHO65554:EHO65555 ERK65554:ERK65555 FBG65554:FBG65555 FLC65554:FLC65555 FUY65554:FUY65555 GEU65554:GEU65555 GOQ65554:GOQ65555 GYM65554:GYM65555 HII65554:HII65555 HSE65554:HSE65555 ICA65554:ICA65555 ILW65554:ILW65555 IVS65554:IVS65555 JFO65554:JFO65555 JPK65554:JPK65555 JZG65554:JZG65555 KJC65554:KJC65555 KSY65554:KSY65555 LCU65554:LCU65555 LMQ65554:LMQ65555 LWM65554:LWM65555 MGI65554:MGI65555 MQE65554:MQE65555 NAA65554:NAA65555 NJW65554:NJW65555 NTS65554:NTS65555 ODO65554:ODO65555 ONK65554:ONK65555 OXG65554:OXG65555 PHC65554:PHC65555 PQY65554:PQY65555 QAU65554:QAU65555 QKQ65554:QKQ65555 QUM65554:QUM65555 REI65554:REI65555 ROE65554:ROE65555 RYA65554:RYA65555 SHW65554:SHW65555 SRS65554:SRS65555 TBO65554:TBO65555 TLK65554:TLK65555 TVG65554:TVG65555 UFC65554:UFC65555 UOY65554:UOY65555 UYU65554:UYU65555 VIQ65554:VIQ65555 VSM65554:VSM65555 WCI65554:WCI65555 WME65554:WME65555 WWA65554:WWA65555 S131090:S131091 JO131090:JO131091 TK131090:TK131091 ADG131090:ADG131091 ANC131090:ANC131091 AWY131090:AWY131091 BGU131090:BGU131091 BQQ131090:BQQ131091 CAM131090:CAM131091 CKI131090:CKI131091 CUE131090:CUE131091 DEA131090:DEA131091 DNW131090:DNW131091 DXS131090:DXS131091 EHO131090:EHO131091 ERK131090:ERK131091 FBG131090:FBG131091 FLC131090:FLC131091 FUY131090:FUY131091 GEU131090:GEU131091 GOQ131090:GOQ131091 GYM131090:GYM131091 HII131090:HII131091 HSE131090:HSE131091 ICA131090:ICA131091 ILW131090:ILW131091 IVS131090:IVS131091 JFO131090:JFO131091 JPK131090:JPK131091 JZG131090:JZG131091 KJC131090:KJC131091 KSY131090:KSY131091 LCU131090:LCU131091 LMQ131090:LMQ131091 LWM131090:LWM131091 MGI131090:MGI131091 MQE131090:MQE131091 NAA131090:NAA131091 NJW131090:NJW131091 NTS131090:NTS131091 ODO131090:ODO131091 ONK131090:ONK131091 OXG131090:OXG131091 PHC131090:PHC131091 PQY131090:PQY131091 QAU131090:QAU131091 QKQ131090:QKQ131091 QUM131090:QUM131091 REI131090:REI131091 ROE131090:ROE131091 RYA131090:RYA131091 SHW131090:SHW131091 SRS131090:SRS131091 TBO131090:TBO131091 TLK131090:TLK131091 TVG131090:TVG131091 UFC131090:UFC131091 UOY131090:UOY131091 UYU131090:UYU131091 VIQ131090:VIQ131091 VSM131090:VSM131091 WCI131090:WCI131091 WME131090:WME131091 WWA131090:WWA131091 S196626:S196627 JO196626:JO196627 TK196626:TK196627 ADG196626:ADG196627 ANC196626:ANC196627 AWY196626:AWY196627 BGU196626:BGU196627 BQQ196626:BQQ196627 CAM196626:CAM196627 CKI196626:CKI196627 CUE196626:CUE196627 DEA196626:DEA196627 DNW196626:DNW196627 DXS196626:DXS196627 EHO196626:EHO196627 ERK196626:ERK196627 FBG196626:FBG196627 FLC196626:FLC196627 FUY196626:FUY196627 GEU196626:GEU196627 GOQ196626:GOQ196627 GYM196626:GYM196627 HII196626:HII196627 HSE196626:HSE196627 ICA196626:ICA196627 ILW196626:ILW196627 IVS196626:IVS196627 JFO196626:JFO196627 JPK196626:JPK196627 JZG196626:JZG196627 KJC196626:KJC196627 KSY196626:KSY196627 LCU196626:LCU196627 LMQ196626:LMQ196627 LWM196626:LWM196627 MGI196626:MGI196627 MQE196626:MQE196627 NAA196626:NAA196627 NJW196626:NJW196627 NTS196626:NTS196627 ODO196626:ODO196627 ONK196626:ONK196627 OXG196626:OXG196627 PHC196626:PHC196627 PQY196626:PQY196627 QAU196626:QAU196627 QKQ196626:QKQ196627 QUM196626:QUM196627 REI196626:REI196627 ROE196626:ROE196627 RYA196626:RYA196627 SHW196626:SHW196627 SRS196626:SRS196627 TBO196626:TBO196627 TLK196626:TLK196627 TVG196626:TVG196627 UFC196626:UFC196627 UOY196626:UOY196627 UYU196626:UYU196627 VIQ196626:VIQ196627 VSM196626:VSM196627 WCI196626:WCI196627 WME196626:WME196627 WWA196626:WWA196627 S262162:S262163 JO262162:JO262163 TK262162:TK262163 ADG262162:ADG262163 ANC262162:ANC262163 AWY262162:AWY262163 BGU262162:BGU262163 BQQ262162:BQQ262163 CAM262162:CAM262163 CKI262162:CKI262163 CUE262162:CUE262163 DEA262162:DEA262163 DNW262162:DNW262163 DXS262162:DXS262163 EHO262162:EHO262163 ERK262162:ERK262163 FBG262162:FBG262163 FLC262162:FLC262163 FUY262162:FUY262163 GEU262162:GEU262163 GOQ262162:GOQ262163 GYM262162:GYM262163 HII262162:HII262163 HSE262162:HSE262163 ICA262162:ICA262163 ILW262162:ILW262163 IVS262162:IVS262163 JFO262162:JFO262163 JPK262162:JPK262163 JZG262162:JZG262163 KJC262162:KJC262163 KSY262162:KSY262163 LCU262162:LCU262163 LMQ262162:LMQ262163 LWM262162:LWM262163 MGI262162:MGI262163 MQE262162:MQE262163 NAA262162:NAA262163 NJW262162:NJW262163 NTS262162:NTS262163 ODO262162:ODO262163 ONK262162:ONK262163 OXG262162:OXG262163 PHC262162:PHC262163 PQY262162:PQY262163 QAU262162:QAU262163 QKQ262162:QKQ262163 QUM262162:QUM262163 REI262162:REI262163 ROE262162:ROE262163 RYA262162:RYA262163 SHW262162:SHW262163 SRS262162:SRS262163 TBO262162:TBO262163 TLK262162:TLK262163 TVG262162:TVG262163 UFC262162:UFC262163 UOY262162:UOY262163 UYU262162:UYU262163 VIQ262162:VIQ262163 VSM262162:VSM262163 WCI262162:WCI262163 WME262162:WME262163 WWA262162:WWA262163 S327698:S327699 JO327698:JO327699 TK327698:TK327699 ADG327698:ADG327699 ANC327698:ANC327699 AWY327698:AWY327699 BGU327698:BGU327699 BQQ327698:BQQ327699 CAM327698:CAM327699 CKI327698:CKI327699 CUE327698:CUE327699 DEA327698:DEA327699 DNW327698:DNW327699 DXS327698:DXS327699 EHO327698:EHO327699 ERK327698:ERK327699 FBG327698:FBG327699 FLC327698:FLC327699 FUY327698:FUY327699 GEU327698:GEU327699 GOQ327698:GOQ327699 GYM327698:GYM327699 HII327698:HII327699 HSE327698:HSE327699 ICA327698:ICA327699 ILW327698:ILW327699 IVS327698:IVS327699 JFO327698:JFO327699 JPK327698:JPK327699 JZG327698:JZG327699 KJC327698:KJC327699 KSY327698:KSY327699 LCU327698:LCU327699 LMQ327698:LMQ327699 LWM327698:LWM327699 MGI327698:MGI327699 MQE327698:MQE327699 NAA327698:NAA327699 NJW327698:NJW327699 NTS327698:NTS327699 ODO327698:ODO327699 ONK327698:ONK327699 OXG327698:OXG327699 PHC327698:PHC327699 PQY327698:PQY327699 QAU327698:QAU327699 QKQ327698:QKQ327699 QUM327698:QUM327699 REI327698:REI327699 ROE327698:ROE327699 RYA327698:RYA327699 SHW327698:SHW327699 SRS327698:SRS327699 TBO327698:TBO327699 TLK327698:TLK327699 TVG327698:TVG327699 UFC327698:UFC327699 UOY327698:UOY327699 UYU327698:UYU327699 VIQ327698:VIQ327699 VSM327698:VSM327699 WCI327698:WCI327699 WME327698:WME327699 WWA327698:WWA327699 S393234:S393235 JO393234:JO393235 TK393234:TK393235 ADG393234:ADG393235 ANC393234:ANC393235 AWY393234:AWY393235 BGU393234:BGU393235 BQQ393234:BQQ393235 CAM393234:CAM393235 CKI393234:CKI393235 CUE393234:CUE393235 DEA393234:DEA393235 DNW393234:DNW393235 DXS393234:DXS393235 EHO393234:EHO393235 ERK393234:ERK393235 FBG393234:FBG393235 FLC393234:FLC393235 FUY393234:FUY393235 GEU393234:GEU393235 GOQ393234:GOQ393235 GYM393234:GYM393235 HII393234:HII393235 HSE393234:HSE393235 ICA393234:ICA393235 ILW393234:ILW393235 IVS393234:IVS393235 JFO393234:JFO393235 JPK393234:JPK393235 JZG393234:JZG393235 KJC393234:KJC393235 KSY393234:KSY393235 LCU393234:LCU393235 LMQ393234:LMQ393235 LWM393234:LWM393235 MGI393234:MGI393235 MQE393234:MQE393235 NAA393234:NAA393235 NJW393234:NJW393235 NTS393234:NTS393235 ODO393234:ODO393235 ONK393234:ONK393235 OXG393234:OXG393235 PHC393234:PHC393235 PQY393234:PQY393235 QAU393234:QAU393235 QKQ393234:QKQ393235 QUM393234:QUM393235 REI393234:REI393235 ROE393234:ROE393235 RYA393234:RYA393235 SHW393234:SHW393235 SRS393234:SRS393235 TBO393234:TBO393235 TLK393234:TLK393235 TVG393234:TVG393235 UFC393234:UFC393235 UOY393234:UOY393235 UYU393234:UYU393235 VIQ393234:VIQ393235 VSM393234:VSM393235 WCI393234:WCI393235 WME393234:WME393235 WWA393234:WWA393235 S458770:S458771 JO458770:JO458771 TK458770:TK458771 ADG458770:ADG458771 ANC458770:ANC458771 AWY458770:AWY458771 BGU458770:BGU458771 BQQ458770:BQQ458771 CAM458770:CAM458771 CKI458770:CKI458771 CUE458770:CUE458771 DEA458770:DEA458771 DNW458770:DNW458771 DXS458770:DXS458771 EHO458770:EHO458771 ERK458770:ERK458771 FBG458770:FBG458771 FLC458770:FLC458771 FUY458770:FUY458771 GEU458770:GEU458771 GOQ458770:GOQ458771 GYM458770:GYM458771 HII458770:HII458771 HSE458770:HSE458771 ICA458770:ICA458771 ILW458770:ILW458771 IVS458770:IVS458771 JFO458770:JFO458771 JPK458770:JPK458771 JZG458770:JZG458771 KJC458770:KJC458771 KSY458770:KSY458771 LCU458770:LCU458771 LMQ458770:LMQ458771 LWM458770:LWM458771 MGI458770:MGI458771 MQE458770:MQE458771 NAA458770:NAA458771 NJW458770:NJW458771 NTS458770:NTS458771 ODO458770:ODO458771 ONK458770:ONK458771 OXG458770:OXG458771 PHC458770:PHC458771 PQY458770:PQY458771 QAU458770:QAU458771 QKQ458770:QKQ458771 QUM458770:QUM458771 REI458770:REI458771 ROE458770:ROE458771 RYA458770:RYA458771 SHW458770:SHW458771 SRS458770:SRS458771 TBO458770:TBO458771 TLK458770:TLK458771 TVG458770:TVG458771 UFC458770:UFC458771 UOY458770:UOY458771 UYU458770:UYU458771 VIQ458770:VIQ458771 VSM458770:VSM458771 WCI458770:WCI458771 WME458770:WME458771 WWA458770:WWA458771 S524306:S524307 JO524306:JO524307 TK524306:TK524307 ADG524306:ADG524307 ANC524306:ANC524307 AWY524306:AWY524307 BGU524306:BGU524307 BQQ524306:BQQ524307 CAM524306:CAM524307 CKI524306:CKI524307 CUE524306:CUE524307 DEA524306:DEA524307 DNW524306:DNW524307 DXS524306:DXS524307 EHO524306:EHO524307 ERK524306:ERK524307 FBG524306:FBG524307 FLC524306:FLC524307 FUY524306:FUY524307 GEU524306:GEU524307 GOQ524306:GOQ524307 GYM524306:GYM524307 HII524306:HII524307 HSE524306:HSE524307 ICA524306:ICA524307 ILW524306:ILW524307 IVS524306:IVS524307 JFO524306:JFO524307 JPK524306:JPK524307 JZG524306:JZG524307 KJC524306:KJC524307 KSY524306:KSY524307 LCU524306:LCU524307 LMQ524306:LMQ524307 LWM524306:LWM524307 MGI524306:MGI524307 MQE524306:MQE524307 NAA524306:NAA524307 NJW524306:NJW524307 NTS524306:NTS524307 ODO524306:ODO524307 ONK524306:ONK524307 OXG524306:OXG524307 PHC524306:PHC524307 PQY524306:PQY524307 QAU524306:QAU524307 QKQ524306:QKQ524307 QUM524306:QUM524307 REI524306:REI524307 ROE524306:ROE524307 RYA524306:RYA524307 SHW524306:SHW524307 SRS524306:SRS524307 TBO524306:TBO524307 TLK524306:TLK524307 TVG524306:TVG524307 UFC524306:UFC524307 UOY524306:UOY524307 UYU524306:UYU524307 VIQ524306:VIQ524307 VSM524306:VSM524307 WCI524306:WCI524307 WME524306:WME524307 WWA524306:WWA524307 S589842:S589843 JO589842:JO589843 TK589842:TK589843 ADG589842:ADG589843 ANC589842:ANC589843 AWY589842:AWY589843 BGU589842:BGU589843 BQQ589842:BQQ589843 CAM589842:CAM589843 CKI589842:CKI589843 CUE589842:CUE589843 DEA589842:DEA589843 DNW589842:DNW589843 DXS589842:DXS589843 EHO589842:EHO589843 ERK589842:ERK589843 FBG589842:FBG589843 FLC589842:FLC589843 FUY589842:FUY589843 GEU589842:GEU589843 GOQ589842:GOQ589843 GYM589842:GYM589843 HII589842:HII589843 HSE589842:HSE589843 ICA589842:ICA589843 ILW589842:ILW589843 IVS589842:IVS589843 JFO589842:JFO589843 JPK589842:JPK589843 JZG589842:JZG589843 KJC589842:KJC589843 KSY589842:KSY589843 LCU589842:LCU589843 LMQ589842:LMQ589843 LWM589842:LWM589843 MGI589842:MGI589843 MQE589842:MQE589843 NAA589842:NAA589843 NJW589842:NJW589843 NTS589842:NTS589843 ODO589842:ODO589843 ONK589842:ONK589843 OXG589842:OXG589843 PHC589842:PHC589843 PQY589842:PQY589843 QAU589842:QAU589843 QKQ589842:QKQ589843 QUM589842:QUM589843 REI589842:REI589843 ROE589842:ROE589843 RYA589842:RYA589843 SHW589842:SHW589843 SRS589842:SRS589843 TBO589842:TBO589843 TLK589842:TLK589843 TVG589842:TVG589843 UFC589842:UFC589843 UOY589842:UOY589843 UYU589842:UYU589843 VIQ589842:VIQ589843 VSM589842:VSM589843 WCI589842:WCI589843 WME589842:WME589843 WWA589842:WWA589843 S655378:S655379 JO655378:JO655379 TK655378:TK655379 ADG655378:ADG655379 ANC655378:ANC655379 AWY655378:AWY655379 BGU655378:BGU655379 BQQ655378:BQQ655379 CAM655378:CAM655379 CKI655378:CKI655379 CUE655378:CUE655379 DEA655378:DEA655379 DNW655378:DNW655379 DXS655378:DXS655379 EHO655378:EHO655379 ERK655378:ERK655379 FBG655378:FBG655379 FLC655378:FLC655379 FUY655378:FUY655379 GEU655378:GEU655379 GOQ655378:GOQ655379 GYM655378:GYM655379 HII655378:HII655379 HSE655378:HSE655379 ICA655378:ICA655379 ILW655378:ILW655379 IVS655378:IVS655379 JFO655378:JFO655379 JPK655378:JPK655379 JZG655378:JZG655379 KJC655378:KJC655379 KSY655378:KSY655379 LCU655378:LCU655379 LMQ655378:LMQ655379 LWM655378:LWM655379 MGI655378:MGI655379 MQE655378:MQE655379 NAA655378:NAA655379 NJW655378:NJW655379 NTS655378:NTS655379 ODO655378:ODO655379 ONK655378:ONK655379 OXG655378:OXG655379 PHC655378:PHC655379 PQY655378:PQY655379 QAU655378:QAU655379 QKQ655378:QKQ655379 QUM655378:QUM655379 REI655378:REI655379 ROE655378:ROE655379 RYA655378:RYA655379 SHW655378:SHW655379 SRS655378:SRS655379 TBO655378:TBO655379 TLK655378:TLK655379 TVG655378:TVG655379 UFC655378:UFC655379 UOY655378:UOY655379 UYU655378:UYU655379 VIQ655378:VIQ655379 VSM655378:VSM655379 WCI655378:WCI655379 WME655378:WME655379 WWA655378:WWA655379 S720914:S720915 JO720914:JO720915 TK720914:TK720915 ADG720914:ADG720915 ANC720914:ANC720915 AWY720914:AWY720915 BGU720914:BGU720915 BQQ720914:BQQ720915 CAM720914:CAM720915 CKI720914:CKI720915 CUE720914:CUE720915 DEA720914:DEA720915 DNW720914:DNW720915 DXS720914:DXS720915 EHO720914:EHO720915 ERK720914:ERK720915 FBG720914:FBG720915 FLC720914:FLC720915 FUY720914:FUY720915 GEU720914:GEU720915 GOQ720914:GOQ720915 GYM720914:GYM720915 HII720914:HII720915 HSE720914:HSE720915 ICA720914:ICA720915 ILW720914:ILW720915 IVS720914:IVS720915 JFO720914:JFO720915 JPK720914:JPK720915 JZG720914:JZG720915 KJC720914:KJC720915 KSY720914:KSY720915 LCU720914:LCU720915 LMQ720914:LMQ720915 LWM720914:LWM720915 MGI720914:MGI720915 MQE720914:MQE720915 NAA720914:NAA720915 NJW720914:NJW720915 NTS720914:NTS720915 ODO720914:ODO720915 ONK720914:ONK720915 OXG720914:OXG720915 PHC720914:PHC720915 PQY720914:PQY720915 QAU720914:QAU720915 QKQ720914:QKQ720915 QUM720914:QUM720915 REI720914:REI720915 ROE720914:ROE720915 RYA720914:RYA720915 SHW720914:SHW720915 SRS720914:SRS720915 TBO720914:TBO720915 TLK720914:TLK720915 TVG720914:TVG720915 UFC720914:UFC720915 UOY720914:UOY720915 UYU720914:UYU720915 VIQ720914:VIQ720915 VSM720914:VSM720915 WCI720914:WCI720915 WME720914:WME720915 WWA720914:WWA720915 S786450:S786451 JO786450:JO786451 TK786450:TK786451 ADG786450:ADG786451 ANC786450:ANC786451 AWY786450:AWY786451 BGU786450:BGU786451 BQQ786450:BQQ786451 CAM786450:CAM786451 CKI786450:CKI786451 CUE786450:CUE786451 DEA786450:DEA786451 DNW786450:DNW786451 DXS786450:DXS786451 EHO786450:EHO786451 ERK786450:ERK786451 FBG786450:FBG786451 FLC786450:FLC786451 FUY786450:FUY786451 GEU786450:GEU786451 GOQ786450:GOQ786451 GYM786450:GYM786451 HII786450:HII786451 HSE786450:HSE786451 ICA786450:ICA786451 ILW786450:ILW786451 IVS786450:IVS786451 JFO786450:JFO786451 JPK786450:JPK786451 JZG786450:JZG786451 KJC786450:KJC786451 KSY786450:KSY786451 LCU786450:LCU786451 LMQ786450:LMQ786451 LWM786450:LWM786451 MGI786450:MGI786451 MQE786450:MQE786451 NAA786450:NAA786451 NJW786450:NJW786451 NTS786450:NTS786451 ODO786450:ODO786451 ONK786450:ONK786451 OXG786450:OXG786451 PHC786450:PHC786451 PQY786450:PQY786451 QAU786450:QAU786451 QKQ786450:QKQ786451 QUM786450:QUM786451 REI786450:REI786451 ROE786450:ROE786451 RYA786450:RYA786451 SHW786450:SHW786451 SRS786450:SRS786451 TBO786450:TBO786451 TLK786450:TLK786451 TVG786450:TVG786451 UFC786450:UFC786451 UOY786450:UOY786451 UYU786450:UYU786451 VIQ786450:VIQ786451 VSM786450:VSM786451 WCI786450:WCI786451 WME786450:WME786451 WWA786450:WWA786451 S851986:S851987 JO851986:JO851987 TK851986:TK851987 ADG851986:ADG851987 ANC851986:ANC851987 AWY851986:AWY851987 BGU851986:BGU851987 BQQ851986:BQQ851987 CAM851986:CAM851987 CKI851986:CKI851987 CUE851986:CUE851987 DEA851986:DEA851987 DNW851986:DNW851987 DXS851986:DXS851987 EHO851986:EHO851987 ERK851986:ERK851987 FBG851986:FBG851987 FLC851986:FLC851987 FUY851986:FUY851987 GEU851986:GEU851987 GOQ851986:GOQ851987 GYM851986:GYM851987 HII851986:HII851987 HSE851986:HSE851987 ICA851986:ICA851987 ILW851986:ILW851987 IVS851986:IVS851987 JFO851986:JFO851987 JPK851986:JPK851987 JZG851986:JZG851987 KJC851986:KJC851987 KSY851986:KSY851987 LCU851986:LCU851987 LMQ851986:LMQ851987 LWM851986:LWM851987 MGI851986:MGI851987 MQE851986:MQE851987 NAA851986:NAA851987 NJW851986:NJW851987 NTS851986:NTS851987 ODO851986:ODO851987 ONK851986:ONK851987 OXG851986:OXG851987 PHC851986:PHC851987 PQY851986:PQY851987 QAU851986:QAU851987 QKQ851986:QKQ851987 QUM851986:QUM851987 REI851986:REI851987 ROE851986:ROE851987 RYA851986:RYA851987 SHW851986:SHW851987 SRS851986:SRS851987 TBO851986:TBO851987 TLK851986:TLK851987 TVG851986:TVG851987 UFC851986:UFC851987 UOY851986:UOY851987 UYU851986:UYU851987 VIQ851986:VIQ851987 VSM851986:VSM851987 WCI851986:WCI851987 WME851986:WME851987 WWA851986:WWA851987 S917522:S917523 JO917522:JO917523 TK917522:TK917523 ADG917522:ADG917523 ANC917522:ANC917523 AWY917522:AWY917523 BGU917522:BGU917523 BQQ917522:BQQ917523 CAM917522:CAM917523 CKI917522:CKI917523 CUE917522:CUE917523 DEA917522:DEA917523 DNW917522:DNW917523 DXS917522:DXS917523 EHO917522:EHO917523 ERK917522:ERK917523 FBG917522:FBG917523 FLC917522:FLC917523 FUY917522:FUY917523 GEU917522:GEU917523 GOQ917522:GOQ917523 GYM917522:GYM917523 HII917522:HII917523 HSE917522:HSE917523 ICA917522:ICA917523 ILW917522:ILW917523 IVS917522:IVS917523 JFO917522:JFO917523 JPK917522:JPK917523 JZG917522:JZG917523 KJC917522:KJC917523 KSY917522:KSY917523 LCU917522:LCU917523 LMQ917522:LMQ917523 LWM917522:LWM917523 MGI917522:MGI917523 MQE917522:MQE917523 NAA917522:NAA917523 NJW917522:NJW917523 NTS917522:NTS917523 ODO917522:ODO917523 ONK917522:ONK917523 OXG917522:OXG917523 PHC917522:PHC917523 PQY917522:PQY917523 QAU917522:QAU917523 QKQ917522:QKQ917523 QUM917522:QUM917523 REI917522:REI917523 ROE917522:ROE917523 RYA917522:RYA917523 SHW917522:SHW917523 SRS917522:SRS917523 TBO917522:TBO917523 TLK917522:TLK917523 TVG917522:TVG917523 UFC917522:UFC917523 UOY917522:UOY917523 UYU917522:UYU917523 VIQ917522:VIQ917523 VSM917522:VSM917523 WCI917522:WCI917523 WME917522:WME917523 WWA917522:WWA917523 S983058:S983059 JO983058:JO983059 TK983058:TK983059 ADG983058:ADG983059 ANC983058:ANC983059 AWY983058:AWY983059 BGU983058:BGU983059 BQQ983058:BQQ983059 CAM983058:CAM983059 CKI983058:CKI983059 CUE983058:CUE983059 DEA983058:DEA983059 DNW983058:DNW983059 DXS983058:DXS983059 EHO983058:EHO983059 ERK983058:ERK983059 FBG983058:FBG983059 FLC983058:FLC983059 FUY983058:FUY983059 GEU983058:GEU983059 GOQ983058:GOQ983059 GYM983058:GYM983059 HII983058:HII983059 HSE983058:HSE983059 ICA983058:ICA983059 ILW983058:ILW983059 IVS983058:IVS983059 JFO983058:JFO983059 JPK983058:JPK983059 JZG983058:JZG983059 KJC983058:KJC983059 KSY983058:KSY983059 LCU983058:LCU983059 LMQ983058:LMQ983059 LWM983058:LWM983059 MGI983058:MGI983059 MQE983058:MQE983059 NAA983058:NAA983059 NJW983058:NJW983059 NTS983058:NTS983059 ODO983058:ODO983059 ONK983058:ONK983059 OXG983058:OXG983059 PHC983058:PHC983059 PQY983058:PQY983059 QAU983058:QAU983059 QKQ983058:QKQ983059 QUM983058:QUM983059 REI983058:REI983059 ROE983058:ROE983059 RYA983058:RYA983059 SHW983058:SHW983059 SRS983058:SRS983059 TBO983058:TBO983059 TLK983058:TLK983059 TVG983058:TVG983059 UFC983058:UFC983059 UOY983058:UOY983059 UYU983058:UYU983059 VIQ983058:VIQ983059 VSM983058:VSM983059 WCI983058:WCI983059 WME983058:WME983059 WWA983058:WWA983059 S21:S106 JO21:JO106 TK21:TK106 ADG21:ADG106 ANC21:ANC106 AWY21:AWY106 BGU21:BGU106 BQQ21:BQQ106 CAM21:CAM106 CKI21:CKI106 CUE21:CUE106 DEA21:DEA106 DNW21:DNW106 DXS21:DXS106 EHO21:EHO106 ERK21:ERK106 FBG21:FBG106 FLC21:FLC106 FUY21:FUY106 GEU21:GEU106 GOQ21:GOQ106 GYM21:GYM106 HII21:HII106 HSE21:HSE106 ICA21:ICA106 ILW21:ILW106 IVS21:IVS106 JFO21:JFO106 JPK21:JPK106 JZG21:JZG106 KJC21:KJC106 KSY21:KSY106 LCU21:LCU106 LMQ21:LMQ106 LWM21:LWM106 MGI21:MGI106 MQE21:MQE106 NAA21:NAA106 NJW21:NJW106 NTS21:NTS106 ODO21:ODO106 ONK21:ONK106 OXG21:OXG106 PHC21:PHC106 PQY21:PQY106 QAU21:QAU106 QKQ21:QKQ106 QUM21:QUM106 REI21:REI106 ROE21:ROE106 RYA21:RYA106 SHW21:SHW106 SRS21:SRS106 TBO21:TBO106 TLK21:TLK106 TVG21:TVG106 UFC21:UFC106 UOY21:UOY106 UYU21:UYU106 VIQ21:VIQ106 VSM21:VSM106 WCI21:WCI106 WME21:WME106 WWA21:WWA106 S65557:S65642 JO65557:JO65642 TK65557:TK65642 ADG65557:ADG65642 ANC65557:ANC65642 AWY65557:AWY65642 BGU65557:BGU65642 BQQ65557:BQQ65642 CAM65557:CAM65642 CKI65557:CKI65642 CUE65557:CUE65642 DEA65557:DEA65642 DNW65557:DNW65642 DXS65557:DXS65642 EHO65557:EHO65642 ERK65557:ERK65642 FBG65557:FBG65642 FLC65557:FLC65642 FUY65557:FUY65642 GEU65557:GEU65642 GOQ65557:GOQ65642 GYM65557:GYM65642 HII65557:HII65642 HSE65557:HSE65642 ICA65557:ICA65642 ILW65557:ILW65642 IVS65557:IVS65642 JFO65557:JFO65642 JPK65557:JPK65642 JZG65557:JZG65642 KJC65557:KJC65642 KSY65557:KSY65642 LCU65557:LCU65642 LMQ65557:LMQ65642 LWM65557:LWM65642 MGI65557:MGI65642 MQE65557:MQE65642 NAA65557:NAA65642 NJW65557:NJW65642 NTS65557:NTS65642 ODO65557:ODO65642 ONK65557:ONK65642 OXG65557:OXG65642 PHC65557:PHC65642 PQY65557:PQY65642 QAU65557:QAU65642 QKQ65557:QKQ65642 QUM65557:QUM65642 REI65557:REI65642 ROE65557:ROE65642 RYA65557:RYA65642 SHW65557:SHW65642 SRS65557:SRS65642 TBO65557:TBO65642 TLK65557:TLK65642 TVG65557:TVG65642 UFC65557:UFC65642 UOY65557:UOY65642 UYU65557:UYU65642 VIQ65557:VIQ65642 VSM65557:VSM65642 WCI65557:WCI65642 WME65557:WME65642 WWA65557:WWA65642 S131093:S131178 JO131093:JO131178 TK131093:TK131178 ADG131093:ADG131178 ANC131093:ANC131178 AWY131093:AWY131178 BGU131093:BGU131178 BQQ131093:BQQ131178 CAM131093:CAM131178 CKI131093:CKI131178 CUE131093:CUE131178 DEA131093:DEA131178 DNW131093:DNW131178 DXS131093:DXS131178 EHO131093:EHO131178 ERK131093:ERK131178 FBG131093:FBG131178 FLC131093:FLC131178 FUY131093:FUY131178 GEU131093:GEU131178 GOQ131093:GOQ131178 GYM131093:GYM131178 HII131093:HII131178 HSE131093:HSE131178 ICA131093:ICA131178 ILW131093:ILW131178 IVS131093:IVS131178 JFO131093:JFO131178 JPK131093:JPK131178 JZG131093:JZG131178 KJC131093:KJC131178 KSY131093:KSY131178 LCU131093:LCU131178 LMQ131093:LMQ131178 LWM131093:LWM131178 MGI131093:MGI131178 MQE131093:MQE131178 NAA131093:NAA131178 NJW131093:NJW131178 NTS131093:NTS131178 ODO131093:ODO131178 ONK131093:ONK131178 OXG131093:OXG131178 PHC131093:PHC131178 PQY131093:PQY131178 QAU131093:QAU131178 QKQ131093:QKQ131178 QUM131093:QUM131178 REI131093:REI131178 ROE131093:ROE131178 RYA131093:RYA131178 SHW131093:SHW131178 SRS131093:SRS131178 TBO131093:TBO131178 TLK131093:TLK131178 TVG131093:TVG131178 UFC131093:UFC131178 UOY131093:UOY131178 UYU131093:UYU131178 VIQ131093:VIQ131178 VSM131093:VSM131178 WCI131093:WCI131178 WME131093:WME131178 WWA131093:WWA131178 S196629:S196714 JO196629:JO196714 TK196629:TK196714 ADG196629:ADG196714 ANC196629:ANC196714 AWY196629:AWY196714 BGU196629:BGU196714 BQQ196629:BQQ196714 CAM196629:CAM196714 CKI196629:CKI196714 CUE196629:CUE196714 DEA196629:DEA196714 DNW196629:DNW196714 DXS196629:DXS196714 EHO196629:EHO196714 ERK196629:ERK196714 FBG196629:FBG196714 FLC196629:FLC196714 FUY196629:FUY196714 GEU196629:GEU196714 GOQ196629:GOQ196714 GYM196629:GYM196714 HII196629:HII196714 HSE196629:HSE196714 ICA196629:ICA196714 ILW196629:ILW196714 IVS196629:IVS196714 JFO196629:JFO196714 JPK196629:JPK196714 JZG196629:JZG196714 KJC196629:KJC196714 KSY196629:KSY196714 LCU196629:LCU196714 LMQ196629:LMQ196714 LWM196629:LWM196714 MGI196629:MGI196714 MQE196629:MQE196714 NAA196629:NAA196714 NJW196629:NJW196714 NTS196629:NTS196714 ODO196629:ODO196714 ONK196629:ONK196714 OXG196629:OXG196714 PHC196629:PHC196714 PQY196629:PQY196714 QAU196629:QAU196714 QKQ196629:QKQ196714 QUM196629:QUM196714 REI196629:REI196714 ROE196629:ROE196714 RYA196629:RYA196714 SHW196629:SHW196714 SRS196629:SRS196714 TBO196629:TBO196714 TLK196629:TLK196714 TVG196629:TVG196714 UFC196629:UFC196714 UOY196629:UOY196714 UYU196629:UYU196714 VIQ196629:VIQ196714 VSM196629:VSM196714 WCI196629:WCI196714 WME196629:WME196714 WWA196629:WWA196714 S262165:S262250 JO262165:JO262250 TK262165:TK262250 ADG262165:ADG262250 ANC262165:ANC262250 AWY262165:AWY262250 BGU262165:BGU262250 BQQ262165:BQQ262250 CAM262165:CAM262250 CKI262165:CKI262250 CUE262165:CUE262250 DEA262165:DEA262250 DNW262165:DNW262250 DXS262165:DXS262250 EHO262165:EHO262250 ERK262165:ERK262250 FBG262165:FBG262250 FLC262165:FLC262250 FUY262165:FUY262250 GEU262165:GEU262250 GOQ262165:GOQ262250 GYM262165:GYM262250 HII262165:HII262250 HSE262165:HSE262250 ICA262165:ICA262250 ILW262165:ILW262250 IVS262165:IVS262250 JFO262165:JFO262250 JPK262165:JPK262250 JZG262165:JZG262250 KJC262165:KJC262250 KSY262165:KSY262250 LCU262165:LCU262250 LMQ262165:LMQ262250 LWM262165:LWM262250 MGI262165:MGI262250 MQE262165:MQE262250 NAA262165:NAA262250 NJW262165:NJW262250 NTS262165:NTS262250 ODO262165:ODO262250 ONK262165:ONK262250 OXG262165:OXG262250 PHC262165:PHC262250 PQY262165:PQY262250 QAU262165:QAU262250 QKQ262165:QKQ262250 QUM262165:QUM262250 REI262165:REI262250 ROE262165:ROE262250 RYA262165:RYA262250 SHW262165:SHW262250 SRS262165:SRS262250 TBO262165:TBO262250 TLK262165:TLK262250 TVG262165:TVG262250 UFC262165:UFC262250 UOY262165:UOY262250 UYU262165:UYU262250 VIQ262165:VIQ262250 VSM262165:VSM262250 WCI262165:WCI262250 WME262165:WME262250 WWA262165:WWA262250 S327701:S327786 JO327701:JO327786 TK327701:TK327786 ADG327701:ADG327786 ANC327701:ANC327786 AWY327701:AWY327786 BGU327701:BGU327786 BQQ327701:BQQ327786 CAM327701:CAM327786 CKI327701:CKI327786 CUE327701:CUE327786 DEA327701:DEA327786 DNW327701:DNW327786 DXS327701:DXS327786 EHO327701:EHO327786 ERK327701:ERK327786 FBG327701:FBG327786 FLC327701:FLC327786 FUY327701:FUY327786 GEU327701:GEU327786 GOQ327701:GOQ327786 GYM327701:GYM327786 HII327701:HII327786 HSE327701:HSE327786 ICA327701:ICA327786 ILW327701:ILW327786 IVS327701:IVS327786 JFO327701:JFO327786 JPK327701:JPK327786 JZG327701:JZG327786 KJC327701:KJC327786 KSY327701:KSY327786 LCU327701:LCU327786 LMQ327701:LMQ327786 LWM327701:LWM327786 MGI327701:MGI327786 MQE327701:MQE327786 NAA327701:NAA327786 NJW327701:NJW327786 NTS327701:NTS327786 ODO327701:ODO327786 ONK327701:ONK327786 OXG327701:OXG327786 PHC327701:PHC327786 PQY327701:PQY327786 QAU327701:QAU327786 QKQ327701:QKQ327786 QUM327701:QUM327786 REI327701:REI327786 ROE327701:ROE327786 RYA327701:RYA327786 SHW327701:SHW327786 SRS327701:SRS327786 TBO327701:TBO327786 TLK327701:TLK327786 TVG327701:TVG327786 UFC327701:UFC327786 UOY327701:UOY327786 UYU327701:UYU327786 VIQ327701:VIQ327786 VSM327701:VSM327786 WCI327701:WCI327786 WME327701:WME327786 WWA327701:WWA327786 S393237:S393322 JO393237:JO393322 TK393237:TK393322 ADG393237:ADG393322 ANC393237:ANC393322 AWY393237:AWY393322 BGU393237:BGU393322 BQQ393237:BQQ393322 CAM393237:CAM393322 CKI393237:CKI393322 CUE393237:CUE393322 DEA393237:DEA393322 DNW393237:DNW393322 DXS393237:DXS393322 EHO393237:EHO393322 ERK393237:ERK393322 FBG393237:FBG393322 FLC393237:FLC393322 FUY393237:FUY393322 GEU393237:GEU393322 GOQ393237:GOQ393322 GYM393237:GYM393322 HII393237:HII393322 HSE393237:HSE393322 ICA393237:ICA393322 ILW393237:ILW393322 IVS393237:IVS393322 JFO393237:JFO393322 JPK393237:JPK393322 JZG393237:JZG393322 KJC393237:KJC393322 KSY393237:KSY393322 LCU393237:LCU393322 LMQ393237:LMQ393322 LWM393237:LWM393322 MGI393237:MGI393322 MQE393237:MQE393322 NAA393237:NAA393322 NJW393237:NJW393322 NTS393237:NTS393322 ODO393237:ODO393322 ONK393237:ONK393322 OXG393237:OXG393322 PHC393237:PHC393322 PQY393237:PQY393322 QAU393237:QAU393322 QKQ393237:QKQ393322 QUM393237:QUM393322 REI393237:REI393322 ROE393237:ROE393322 RYA393237:RYA393322 SHW393237:SHW393322 SRS393237:SRS393322 TBO393237:TBO393322 TLK393237:TLK393322 TVG393237:TVG393322 UFC393237:UFC393322 UOY393237:UOY393322 UYU393237:UYU393322 VIQ393237:VIQ393322 VSM393237:VSM393322 WCI393237:WCI393322 WME393237:WME393322 WWA393237:WWA393322 S458773:S458858 JO458773:JO458858 TK458773:TK458858 ADG458773:ADG458858 ANC458773:ANC458858 AWY458773:AWY458858 BGU458773:BGU458858 BQQ458773:BQQ458858 CAM458773:CAM458858 CKI458773:CKI458858 CUE458773:CUE458858 DEA458773:DEA458858 DNW458773:DNW458858 DXS458773:DXS458858 EHO458773:EHO458858 ERK458773:ERK458858 FBG458773:FBG458858 FLC458773:FLC458858 FUY458773:FUY458858 GEU458773:GEU458858 GOQ458773:GOQ458858 GYM458773:GYM458858 HII458773:HII458858 HSE458773:HSE458858 ICA458773:ICA458858 ILW458773:ILW458858 IVS458773:IVS458858 JFO458773:JFO458858 JPK458773:JPK458858 JZG458773:JZG458858 KJC458773:KJC458858 KSY458773:KSY458858 LCU458773:LCU458858 LMQ458773:LMQ458858 LWM458773:LWM458858 MGI458773:MGI458858 MQE458773:MQE458858 NAA458773:NAA458858 NJW458773:NJW458858 NTS458773:NTS458858 ODO458773:ODO458858 ONK458773:ONK458858 OXG458773:OXG458858 PHC458773:PHC458858 PQY458773:PQY458858 QAU458773:QAU458858 QKQ458773:QKQ458858 QUM458773:QUM458858 REI458773:REI458858 ROE458773:ROE458858 RYA458773:RYA458858 SHW458773:SHW458858 SRS458773:SRS458858 TBO458773:TBO458858 TLK458773:TLK458858 TVG458773:TVG458858 UFC458773:UFC458858 UOY458773:UOY458858 UYU458773:UYU458858 VIQ458773:VIQ458858 VSM458773:VSM458858 WCI458773:WCI458858 WME458773:WME458858 WWA458773:WWA458858 S524309:S524394 JO524309:JO524394 TK524309:TK524394 ADG524309:ADG524394 ANC524309:ANC524394 AWY524309:AWY524394 BGU524309:BGU524394 BQQ524309:BQQ524394 CAM524309:CAM524394 CKI524309:CKI524394 CUE524309:CUE524394 DEA524309:DEA524394 DNW524309:DNW524394 DXS524309:DXS524394 EHO524309:EHO524394 ERK524309:ERK524394 FBG524309:FBG524394 FLC524309:FLC524394 FUY524309:FUY524394 GEU524309:GEU524394 GOQ524309:GOQ524394 GYM524309:GYM524394 HII524309:HII524394 HSE524309:HSE524394 ICA524309:ICA524394 ILW524309:ILW524394 IVS524309:IVS524394 JFO524309:JFO524394 JPK524309:JPK524394 JZG524309:JZG524394 KJC524309:KJC524394 KSY524309:KSY524394 LCU524309:LCU524394 LMQ524309:LMQ524394 LWM524309:LWM524394 MGI524309:MGI524394 MQE524309:MQE524394 NAA524309:NAA524394 NJW524309:NJW524394 NTS524309:NTS524394 ODO524309:ODO524394 ONK524309:ONK524394 OXG524309:OXG524394 PHC524309:PHC524394 PQY524309:PQY524394 QAU524309:QAU524394 QKQ524309:QKQ524394 QUM524309:QUM524394 REI524309:REI524394 ROE524309:ROE524394 RYA524309:RYA524394 SHW524309:SHW524394 SRS524309:SRS524394 TBO524309:TBO524394 TLK524309:TLK524394 TVG524309:TVG524394 UFC524309:UFC524394 UOY524309:UOY524394 UYU524309:UYU524394 VIQ524309:VIQ524394 VSM524309:VSM524394 WCI524309:WCI524394 WME524309:WME524394 WWA524309:WWA524394 S589845:S589930 JO589845:JO589930 TK589845:TK589930 ADG589845:ADG589930 ANC589845:ANC589930 AWY589845:AWY589930 BGU589845:BGU589930 BQQ589845:BQQ589930 CAM589845:CAM589930 CKI589845:CKI589930 CUE589845:CUE589930 DEA589845:DEA589930 DNW589845:DNW589930 DXS589845:DXS589930 EHO589845:EHO589930 ERK589845:ERK589930 FBG589845:FBG589930 FLC589845:FLC589930 FUY589845:FUY589930 GEU589845:GEU589930 GOQ589845:GOQ589930 GYM589845:GYM589930 HII589845:HII589930 HSE589845:HSE589930 ICA589845:ICA589930 ILW589845:ILW589930 IVS589845:IVS589930 JFO589845:JFO589930 JPK589845:JPK589930 JZG589845:JZG589930 KJC589845:KJC589930 KSY589845:KSY589930 LCU589845:LCU589930 LMQ589845:LMQ589930 LWM589845:LWM589930 MGI589845:MGI589930 MQE589845:MQE589930 NAA589845:NAA589930 NJW589845:NJW589930 NTS589845:NTS589930 ODO589845:ODO589930 ONK589845:ONK589930 OXG589845:OXG589930 PHC589845:PHC589930 PQY589845:PQY589930 QAU589845:QAU589930 QKQ589845:QKQ589930 QUM589845:QUM589930 REI589845:REI589930 ROE589845:ROE589930 RYA589845:RYA589930 SHW589845:SHW589930 SRS589845:SRS589930 TBO589845:TBO589930 TLK589845:TLK589930 TVG589845:TVG589930 UFC589845:UFC589930 UOY589845:UOY589930 UYU589845:UYU589930 VIQ589845:VIQ589930 VSM589845:VSM589930 WCI589845:WCI589930 WME589845:WME589930 WWA589845:WWA589930 S655381:S655466 JO655381:JO655466 TK655381:TK655466 ADG655381:ADG655466 ANC655381:ANC655466 AWY655381:AWY655466 BGU655381:BGU655466 BQQ655381:BQQ655466 CAM655381:CAM655466 CKI655381:CKI655466 CUE655381:CUE655466 DEA655381:DEA655466 DNW655381:DNW655466 DXS655381:DXS655466 EHO655381:EHO655466 ERK655381:ERK655466 FBG655381:FBG655466 FLC655381:FLC655466 FUY655381:FUY655466 GEU655381:GEU655466 GOQ655381:GOQ655466 GYM655381:GYM655466 HII655381:HII655466 HSE655381:HSE655466 ICA655381:ICA655466 ILW655381:ILW655466 IVS655381:IVS655466 JFO655381:JFO655466 JPK655381:JPK655466 JZG655381:JZG655466 KJC655381:KJC655466 KSY655381:KSY655466 LCU655381:LCU655466 LMQ655381:LMQ655466 LWM655381:LWM655466 MGI655381:MGI655466 MQE655381:MQE655466 NAA655381:NAA655466 NJW655381:NJW655466 NTS655381:NTS655466 ODO655381:ODO655466 ONK655381:ONK655466 OXG655381:OXG655466 PHC655381:PHC655466 PQY655381:PQY655466 QAU655381:QAU655466 QKQ655381:QKQ655466 QUM655381:QUM655466 REI655381:REI655466 ROE655381:ROE655466 RYA655381:RYA655466 SHW655381:SHW655466 SRS655381:SRS655466 TBO655381:TBO655466 TLK655381:TLK655466 TVG655381:TVG655466 UFC655381:UFC655466 UOY655381:UOY655466 UYU655381:UYU655466 VIQ655381:VIQ655466 VSM655381:VSM655466 WCI655381:WCI655466 WME655381:WME655466 WWA655381:WWA655466 S720917:S721002 JO720917:JO721002 TK720917:TK721002 ADG720917:ADG721002 ANC720917:ANC721002 AWY720917:AWY721002 BGU720917:BGU721002 BQQ720917:BQQ721002 CAM720917:CAM721002 CKI720917:CKI721002 CUE720917:CUE721002 DEA720917:DEA721002 DNW720917:DNW721002 DXS720917:DXS721002 EHO720917:EHO721002 ERK720917:ERK721002 FBG720917:FBG721002 FLC720917:FLC721002 FUY720917:FUY721002 GEU720917:GEU721002 GOQ720917:GOQ721002 GYM720917:GYM721002 HII720917:HII721002 HSE720917:HSE721002 ICA720917:ICA721002 ILW720917:ILW721002 IVS720917:IVS721002 JFO720917:JFO721002 JPK720917:JPK721002 JZG720917:JZG721002 KJC720917:KJC721002 KSY720917:KSY721002 LCU720917:LCU721002 LMQ720917:LMQ721002 LWM720917:LWM721002 MGI720917:MGI721002 MQE720917:MQE721002 NAA720917:NAA721002 NJW720917:NJW721002 NTS720917:NTS721002 ODO720917:ODO721002 ONK720917:ONK721002 OXG720917:OXG721002 PHC720917:PHC721002 PQY720917:PQY721002 QAU720917:QAU721002 QKQ720917:QKQ721002 QUM720917:QUM721002 REI720917:REI721002 ROE720917:ROE721002 RYA720917:RYA721002 SHW720917:SHW721002 SRS720917:SRS721002 TBO720917:TBO721002 TLK720917:TLK721002 TVG720917:TVG721002 UFC720917:UFC721002 UOY720917:UOY721002 UYU720917:UYU721002 VIQ720917:VIQ721002 VSM720917:VSM721002 WCI720917:WCI721002 WME720917:WME721002 WWA720917:WWA721002 S786453:S786538 JO786453:JO786538 TK786453:TK786538 ADG786453:ADG786538 ANC786453:ANC786538 AWY786453:AWY786538 BGU786453:BGU786538 BQQ786453:BQQ786538 CAM786453:CAM786538 CKI786453:CKI786538 CUE786453:CUE786538 DEA786453:DEA786538 DNW786453:DNW786538 DXS786453:DXS786538 EHO786453:EHO786538 ERK786453:ERK786538 FBG786453:FBG786538 FLC786453:FLC786538 FUY786453:FUY786538 GEU786453:GEU786538 GOQ786453:GOQ786538 GYM786453:GYM786538 HII786453:HII786538 HSE786453:HSE786538 ICA786453:ICA786538 ILW786453:ILW786538 IVS786453:IVS786538 JFO786453:JFO786538 JPK786453:JPK786538 JZG786453:JZG786538 KJC786453:KJC786538 KSY786453:KSY786538 LCU786453:LCU786538 LMQ786453:LMQ786538 LWM786453:LWM786538 MGI786453:MGI786538 MQE786453:MQE786538 NAA786453:NAA786538 NJW786453:NJW786538 NTS786453:NTS786538 ODO786453:ODO786538 ONK786453:ONK786538 OXG786453:OXG786538 PHC786453:PHC786538 PQY786453:PQY786538 QAU786453:QAU786538 QKQ786453:QKQ786538 QUM786453:QUM786538 REI786453:REI786538 ROE786453:ROE786538 RYA786453:RYA786538 SHW786453:SHW786538 SRS786453:SRS786538 TBO786453:TBO786538 TLK786453:TLK786538 TVG786453:TVG786538 UFC786453:UFC786538 UOY786453:UOY786538 UYU786453:UYU786538 VIQ786453:VIQ786538 VSM786453:VSM786538 WCI786453:WCI786538 WME786453:WME786538 WWA786453:WWA786538 S851989:S852074 JO851989:JO852074 TK851989:TK852074 ADG851989:ADG852074 ANC851989:ANC852074 AWY851989:AWY852074 BGU851989:BGU852074 BQQ851989:BQQ852074 CAM851989:CAM852074 CKI851989:CKI852074 CUE851989:CUE852074 DEA851989:DEA852074 DNW851989:DNW852074 DXS851989:DXS852074 EHO851989:EHO852074 ERK851989:ERK852074 FBG851989:FBG852074 FLC851989:FLC852074 FUY851989:FUY852074 GEU851989:GEU852074 GOQ851989:GOQ852074 GYM851989:GYM852074 HII851989:HII852074 HSE851989:HSE852074 ICA851989:ICA852074 ILW851989:ILW852074 IVS851989:IVS852074 JFO851989:JFO852074 JPK851989:JPK852074 JZG851989:JZG852074 KJC851989:KJC852074 KSY851989:KSY852074 LCU851989:LCU852074 LMQ851989:LMQ852074 LWM851989:LWM852074 MGI851989:MGI852074 MQE851989:MQE852074 NAA851989:NAA852074 NJW851989:NJW852074 NTS851989:NTS852074 ODO851989:ODO852074 ONK851989:ONK852074 OXG851989:OXG852074 PHC851989:PHC852074 PQY851989:PQY852074 QAU851989:QAU852074 QKQ851989:QKQ852074 QUM851989:QUM852074 REI851989:REI852074 ROE851989:ROE852074 RYA851989:RYA852074 SHW851989:SHW852074 SRS851989:SRS852074 TBO851989:TBO852074 TLK851989:TLK852074 TVG851989:TVG852074 UFC851989:UFC852074 UOY851989:UOY852074 UYU851989:UYU852074 VIQ851989:VIQ852074 VSM851989:VSM852074 WCI851989:WCI852074 WME851989:WME852074 WWA851989:WWA852074 S917525:S917610 JO917525:JO917610 TK917525:TK917610 ADG917525:ADG917610 ANC917525:ANC917610 AWY917525:AWY917610 BGU917525:BGU917610 BQQ917525:BQQ917610 CAM917525:CAM917610 CKI917525:CKI917610 CUE917525:CUE917610 DEA917525:DEA917610 DNW917525:DNW917610 DXS917525:DXS917610 EHO917525:EHO917610 ERK917525:ERK917610 FBG917525:FBG917610 FLC917525:FLC917610 FUY917525:FUY917610 GEU917525:GEU917610 GOQ917525:GOQ917610 GYM917525:GYM917610 HII917525:HII917610 HSE917525:HSE917610 ICA917525:ICA917610 ILW917525:ILW917610 IVS917525:IVS917610 JFO917525:JFO917610 JPK917525:JPK917610 JZG917525:JZG917610 KJC917525:KJC917610 KSY917525:KSY917610 LCU917525:LCU917610 LMQ917525:LMQ917610 LWM917525:LWM917610 MGI917525:MGI917610 MQE917525:MQE917610 NAA917525:NAA917610 NJW917525:NJW917610 NTS917525:NTS917610 ODO917525:ODO917610 ONK917525:ONK917610 OXG917525:OXG917610 PHC917525:PHC917610 PQY917525:PQY917610 QAU917525:QAU917610 QKQ917525:QKQ917610 QUM917525:QUM917610 REI917525:REI917610 ROE917525:ROE917610 RYA917525:RYA917610 SHW917525:SHW917610 SRS917525:SRS917610 TBO917525:TBO917610 TLK917525:TLK917610 TVG917525:TVG917610 UFC917525:UFC917610 UOY917525:UOY917610 UYU917525:UYU917610 VIQ917525:VIQ917610 VSM917525:VSM917610 WCI917525:WCI917610 WME917525:WME917610 WWA917525:WWA917610 S983061:S983146 JO983061:JO983146 TK983061:TK983146 ADG983061:ADG983146 ANC983061:ANC983146 AWY983061:AWY983146 BGU983061:BGU983146 BQQ983061:BQQ983146 CAM983061:CAM983146 CKI983061:CKI983146 CUE983061:CUE983146 DEA983061:DEA983146 DNW983061:DNW983146 DXS983061:DXS983146 EHO983061:EHO983146 ERK983061:ERK983146 FBG983061:FBG983146 FLC983061:FLC983146 FUY983061:FUY983146 GEU983061:GEU983146 GOQ983061:GOQ983146 GYM983061:GYM983146 HII983061:HII983146 HSE983061:HSE983146 ICA983061:ICA983146 ILW983061:ILW983146 IVS983061:IVS983146 JFO983061:JFO983146 JPK983061:JPK983146 JZG983061:JZG983146 KJC983061:KJC983146 KSY983061:KSY983146 LCU983061:LCU983146 LMQ983061:LMQ983146 LWM983061:LWM983146 MGI983061:MGI983146 MQE983061:MQE983146 NAA983061:NAA983146 NJW983061:NJW983146 NTS983061:NTS983146 ODO983061:ODO983146 ONK983061:ONK983146 OXG983061:OXG983146 PHC983061:PHC983146 PQY983061:PQY983146 QAU983061:QAU983146 QKQ983061:QKQ983146 QUM983061:QUM983146 REI983061:REI983146 ROE983061:ROE983146 RYA983061:RYA983146 SHW983061:SHW983146 SRS983061:SRS983146 TBO983061:TBO983146 TLK983061:TLK983146 TVG983061:TVG983146 UFC983061:UFC983146 UOY983061:UOY983146 UYU983061:UYU983146 VIQ983061:VIQ983146 VSM983061:VSM983146 WCI983061:WCI983146 WME983061:WME983146 WWA983061:WWA983146 S10:S12 JO10:JO12 TK10:TK12 ADG10:ADG12 ANC10:ANC12 AWY10:AWY12 BGU10:BGU12 BQQ10:BQQ12 CAM10:CAM12 CKI10:CKI12 CUE10:CUE12 DEA10:DEA12 DNW10:DNW12 DXS10:DXS12 EHO10:EHO12 ERK10:ERK12 FBG10:FBG12 FLC10:FLC12 FUY10:FUY12 GEU10:GEU12 GOQ10:GOQ12 GYM10:GYM12 HII10:HII12 HSE10:HSE12 ICA10:ICA12 ILW10:ILW12 IVS10:IVS12 JFO10:JFO12 JPK10:JPK12 JZG10:JZG12 KJC10:KJC12 KSY10:KSY12 LCU10:LCU12 LMQ10:LMQ12 LWM10:LWM12 MGI10:MGI12 MQE10:MQE12 NAA10:NAA12 NJW10:NJW12 NTS10:NTS12 ODO10:ODO12 ONK10:ONK12 OXG10:OXG12 PHC10:PHC12 PQY10:PQY12 QAU10:QAU12 QKQ10:QKQ12 QUM10:QUM12 REI10:REI12 ROE10:ROE12 RYA10:RYA12 SHW10:SHW12 SRS10:SRS12 TBO10:TBO12 TLK10:TLK12 TVG10:TVG12 UFC10:UFC12 UOY10:UOY12 UYU10:UYU12 VIQ10:VIQ12 VSM10:VSM12 WCI10:WCI12 WME10:WME12 WWA10:WWA12 S65546:S65548 JO65546:JO65548 TK65546:TK65548 ADG65546:ADG65548 ANC65546:ANC65548 AWY65546:AWY65548 BGU65546:BGU65548 BQQ65546:BQQ65548 CAM65546:CAM65548 CKI65546:CKI65548 CUE65546:CUE65548 DEA65546:DEA65548 DNW65546:DNW65548 DXS65546:DXS65548 EHO65546:EHO65548 ERK65546:ERK65548 FBG65546:FBG65548 FLC65546:FLC65548 FUY65546:FUY65548 GEU65546:GEU65548 GOQ65546:GOQ65548 GYM65546:GYM65548 HII65546:HII65548 HSE65546:HSE65548 ICA65546:ICA65548 ILW65546:ILW65548 IVS65546:IVS65548 JFO65546:JFO65548 JPK65546:JPK65548 JZG65546:JZG65548 KJC65546:KJC65548 KSY65546:KSY65548 LCU65546:LCU65548 LMQ65546:LMQ65548 LWM65546:LWM65548 MGI65546:MGI65548 MQE65546:MQE65548 NAA65546:NAA65548 NJW65546:NJW65548 NTS65546:NTS65548 ODO65546:ODO65548 ONK65546:ONK65548 OXG65546:OXG65548 PHC65546:PHC65548 PQY65546:PQY65548 QAU65546:QAU65548 QKQ65546:QKQ65548 QUM65546:QUM65548 REI65546:REI65548 ROE65546:ROE65548 RYA65546:RYA65548 SHW65546:SHW65548 SRS65546:SRS65548 TBO65546:TBO65548 TLK65546:TLK65548 TVG65546:TVG65548 UFC65546:UFC65548 UOY65546:UOY65548 UYU65546:UYU65548 VIQ65546:VIQ65548 VSM65546:VSM65548 WCI65546:WCI65548 WME65546:WME65548 WWA65546:WWA65548 S131082:S131084 JO131082:JO131084 TK131082:TK131084 ADG131082:ADG131084 ANC131082:ANC131084 AWY131082:AWY131084 BGU131082:BGU131084 BQQ131082:BQQ131084 CAM131082:CAM131084 CKI131082:CKI131084 CUE131082:CUE131084 DEA131082:DEA131084 DNW131082:DNW131084 DXS131082:DXS131084 EHO131082:EHO131084 ERK131082:ERK131084 FBG131082:FBG131084 FLC131082:FLC131084 FUY131082:FUY131084 GEU131082:GEU131084 GOQ131082:GOQ131084 GYM131082:GYM131084 HII131082:HII131084 HSE131082:HSE131084 ICA131082:ICA131084 ILW131082:ILW131084 IVS131082:IVS131084 JFO131082:JFO131084 JPK131082:JPK131084 JZG131082:JZG131084 KJC131082:KJC131084 KSY131082:KSY131084 LCU131082:LCU131084 LMQ131082:LMQ131084 LWM131082:LWM131084 MGI131082:MGI131084 MQE131082:MQE131084 NAA131082:NAA131084 NJW131082:NJW131084 NTS131082:NTS131084 ODO131082:ODO131084 ONK131082:ONK131084 OXG131082:OXG131084 PHC131082:PHC131084 PQY131082:PQY131084 QAU131082:QAU131084 QKQ131082:QKQ131084 QUM131082:QUM131084 REI131082:REI131084 ROE131082:ROE131084 RYA131082:RYA131084 SHW131082:SHW131084 SRS131082:SRS131084 TBO131082:TBO131084 TLK131082:TLK131084 TVG131082:TVG131084 UFC131082:UFC131084 UOY131082:UOY131084 UYU131082:UYU131084 VIQ131082:VIQ131084 VSM131082:VSM131084 WCI131082:WCI131084 WME131082:WME131084 WWA131082:WWA131084 S196618:S196620 JO196618:JO196620 TK196618:TK196620 ADG196618:ADG196620 ANC196618:ANC196620 AWY196618:AWY196620 BGU196618:BGU196620 BQQ196618:BQQ196620 CAM196618:CAM196620 CKI196618:CKI196620 CUE196618:CUE196620 DEA196618:DEA196620 DNW196618:DNW196620 DXS196618:DXS196620 EHO196618:EHO196620 ERK196618:ERK196620 FBG196618:FBG196620 FLC196618:FLC196620 FUY196618:FUY196620 GEU196618:GEU196620 GOQ196618:GOQ196620 GYM196618:GYM196620 HII196618:HII196620 HSE196618:HSE196620 ICA196618:ICA196620 ILW196618:ILW196620 IVS196618:IVS196620 JFO196618:JFO196620 JPK196618:JPK196620 JZG196618:JZG196620 KJC196618:KJC196620 KSY196618:KSY196620 LCU196618:LCU196620 LMQ196618:LMQ196620 LWM196618:LWM196620 MGI196618:MGI196620 MQE196618:MQE196620 NAA196618:NAA196620 NJW196618:NJW196620 NTS196618:NTS196620 ODO196618:ODO196620 ONK196618:ONK196620 OXG196618:OXG196620 PHC196618:PHC196620 PQY196618:PQY196620 QAU196618:QAU196620 QKQ196618:QKQ196620 QUM196618:QUM196620 REI196618:REI196620 ROE196618:ROE196620 RYA196618:RYA196620 SHW196618:SHW196620 SRS196618:SRS196620 TBO196618:TBO196620 TLK196618:TLK196620 TVG196618:TVG196620 UFC196618:UFC196620 UOY196618:UOY196620 UYU196618:UYU196620 VIQ196618:VIQ196620 VSM196618:VSM196620 WCI196618:WCI196620 WME196618:WME196620 WWA196618:WWA196620 S262154:S262156 JO262154:JO262156 TK262154:TK262156 ADG262154:ADG262156 ANC262154:ANC262156 AWY262154:AWY262156 BGU262154:BGU262156 BQQ262154:BQQ262156 CAM262154:CAM262156 CKI262154:CKI262156 CUE262154:CUE262156 DEA262154:DEA262156 DNW262154:DNW262156 DXS262154:DXS262156 EHO262154:EHO262156 ERK262154:ERK262156 FBG262154:FBG262156 FLC262154:FLC262156 FUY262154:FUY262156 GEU262154:GEU262156 GOQ262154:GOQ262156 GYM262154:GYM262156 HII262154:HII262156 HSE262154:HSE262156 ICA262154:ICA262156 ILW262154:ILW262156 IVS262154:IVS262156 JFO262154:JFO262156 JPK262154:JPK262156 JZG262154:JZG262156 KJC262154:KJC262156 KSY262154:KSY262156 LCU262154:LCU262156 LMQ262154:LMQ262156 LWM262154:LWM262156 MGI262154:MGI262156 MQE262154:MQE262156 NAA262154:NAA262156 NJW262154:NJW262156 NTS262154:NTS262156 ODO262154:ODO262156 ONK262154:ONK262156 OXG262154:OXG262156 PHC262154:PHC262156 PQY262154:PQY262156 QAU262154:QAU262156 QKQ262154:QKQ262156 QUM262154:QUM262156 REI262154:REI262156 ROE262154:ROE262156 RYA262154:RYA262156 SHW262154:SHW262156 SRS262154:SRS262156 TBO262154:TBO262156 TLK262154:TLK262156 TVG262154:TVG262156 UFC262154:UFC262156 UOY262154:UOY262156 UYU262154:UYU262156 VIQ262154:VIQ262156 VSM262154:VSM262156 WCI262154:WCI262156 WME262154:WME262156 WWA262154:WWA262156 S327690:S327692 JO327690:JO327692 TK327690:TK327692 ADG327690:ADG327692 ANC327690:ANC327692 AWY327690:AWY327692 BGU327690:BGU327692 BQQ327690:BQQ327692 CAM327690:CAM327692 CKI327690:CKI327692 CUE327690:CUE327692 DEA327690:DEA327692 DNW327690:DNW327692 DXS327690:DXS327692 EHO327690:EHO327692 ERK327690:ERK327692 FBG327690:FBG327692 FLC327690:FLC327692 FUY327690:FUY327692 GEU327690:GEU327692 GOQ327690:GOQ327692 GYM327690:GYM327692 HII327690:HII327692 HSE327690:HSE327692 ICA327690:ICA327692 ILW327690:ILW327692 IVS327690:IVS327692 JFO327690:JFO327692 JPK327690:JPK327692 JZG327690:JZG327692 KJC327690:KJC327692 KSY327690:KSY327692 LCU327690:LCU327692 LMQ327690:LMQ327692 LWM327690:LWM327692 MGI327690:MGI327692 MQE327690:MQE327692 NAA327690:NAA327692 NJW327690:NJW327692 NTS327690:NTS327692 ODO327690:ODO327692 ONK327690:ONK327692 OXG327690:OXG327692 PHC327690:PHC327692 PQY327690:PQY327692 QAU327690:QAU327692 QKQ327690:QKQ327692 QUM327690:QUM327692 REI327690:REI327692 ROE327690:ROE327692 RYA327690:RYA327692 SHW327690:SHW327692 SRS327690:SRS327692 TBO327690:TBO327692 TLK327690:TLK327692 TVG327690:TVG327692 UFC327690:UFC327692 UOY327690:UOY327692 UYU327690:UYU327692 VIQ327690:VIQ327692 VSM327690:VSM327692 WCI327690:WCI327692 WME327690:WME327692 WWA327690:WWA327692 S393226:S393228 JO393226:JO393228 TK393226:TK393228 ADG393226:ADG393228 ANC393226:ANC393228 AWY393226:AWY393228 BGU393226:BGU393228 BQQ393226:BQQ393228 CAM393226:CAM393228 CKI393226:CKI393228 CUE393226:CUE393228 DEA393226:DEA393228 DNW393226:DNW393228 DXS393226:DXS393228 EHO393226:EHO393228 ERK393226:ERK393228 FBG393226:FBG393228 FLC393226:FLC393228 FUY393226:FUY393228 GEU393226:GEU393228 GOQ393226:GOQ393228 GYM393226:GYM393228 HII393226:HII393228 HSE393226:HSE393228 ICA393226:ICA393228 ILW393226:ILW393228 IVS393226:IVS393228 JFO393226:JFO393228 JPK393226:JPK393228 JZG393226:JZG393228 KJC393226:KJC393228 KSY393226:KSY393228 LCU393226:LCU393228 LMQ393226:LMQ393228 LWM393226:LWM393228 MGI393226:MGI393228 MQE393226:MQE393228 NAA393226:NAA393228 NJW393226:NJW393228 NTS393226:NTS393228 ODO393226:ODO393228 ONK393226:ONK393228 OXG393226:OXG393228 PHC393226:PHC393228 PQY393226:PQY393228 QAU393226:QAU393228 QKQ393226:QKQ393228 QUM393226:QUM393228 REI393226:REI393228 ROE393226:ROE393228 RYA393226:RYA393228 SHW393226:SHW393228 SRS393226:SRS393228 TBO393226:TBO393228 TLK393226:TLK393228 TVG393226:TVG393228 UFC393226:UFC393228 UOY393226:UOY393228 UYU393226:UYU393228 VIQ393226:VIQ393228 VSM393226:VSM393228 WCI393226:WCI393228 WME393226:WME393228 WWA393226:WWA393228 S458762:S458764 JO458762:JO458764 TK458762:TK458764 ADG458762:ADG458764 ANC458762:ANC458764 AWY458762:AWY458764 BGU458762:BGU458764 BQQ458762:BQQ458764 CAM458762:CAM458764 CKI458762:CKI458764 CUE458762:CUE458764 DEA458762:DEA458764 DNW458762:DNW458764 DXS458762:DXS458764 EHO458762:EHO458764 ERK458762:ERK458764 FBG458762:FBG458764 FLC458762:FLC458764 FUY458762:FUY458764 GEU458762:GEU458764 GOQ458762:GOQ458764 GYM458762:GYM458764 HII458762:HII458764 HSE458762:HSE458764 ICA458762:ICA458764 ILW458762:ILW458764 IVS458762:IVS458764 JFO458762:JFO458764 JPK458762:JPK458764 JZG458762:JZG458764 KJC458762:KJC458764 KSY458762:KSY458764 LCU458762:LCU458764 LMQ458762:LMQ458764 LWM458762:LWM458764 MGI458762:MGI458764 MQE458762:MQE458764 NAA458762:NAA458764 NJW458762:NJW458764 NTS458762:NTS458764 ODO458762:ODO458764 ONK458762:ONK458764 OXG458762:OXG458764 PHC458762:PHC458764 PQY458762:PQY458764 QAU458762:QAU458764 QKQ458762:QKQ458764 QUM458762:QUM458764 REI458762:REI458764 ROE458762:ROE458764 RYA458762:RYA458764 SHW458762:SHW458764 SRS458762:SRS458764 TBO458762:TBO458764 TLK458762:TLK458764 TVG458762:TVG458764 UFC458762:UFC458764 UOY458762:UOY458764 UYU458762:UYU458764 VIQ458762:VIQ458764 VSM458762:VSM458764 WCI458762:WCI458764 WME458762:WME458764 WWA458762:WWA458764 S524298:S524300 JO524298:JO524300 TK524298:TK524300 ADG524298:ADG524300 ANC524298:ANC524300 AWY524298:AWY524300 BGU524298:BGU524300 BQQ524298:BQQ524300 CAM524298:CAM524300 CKI524298:CKI524300 CUE524298:CUE524300 DEA524298:DEA524300 DNW524298:DNW524300 DXS524298:DXS524300 EHO524298:EHO524300 ERK524298:ERK524300 FBG524298:FBG524300 FLC524298:FLC524300 FUY524298:FUY524300 GEU524298:GEU524300 GOQ524298:GOQ524300 GYM524298:GYM524300 HII524298:HII524300 HSE524298:HSE524300 ICA524298:ICA524300 ILW524298:ILW524300 IVS524298:IVS524300 JFO524298:JFO524300 JPK524298:JPK524300 JZG524298:JZG524300 KJC524298:KJC524300 KSY524298:KSY524300 LCU524298:LCU524300 LMQ524298:LMQ524300 LWM524298:LWM524300 MGI524298:MGI524300 MQE524298:MQE524300 NAA524298:NAA524300 NJW524298:NJW524300 NTS524298:NTS524300 ODO524298:ODO524300 ONK524298:ONK524300 OXG524298:OXG524300 PHC524298:PHC524300 PQY524298:PQY524300 QAU524298:QAU524300 QKQ524298:QKQ524300 QUM524298:QUM524300 REI524298:REI524300 ROE524298:ROE524300 RYA524298:RYA524300 SHW524298:SHW524300 SRS524298:SRS524300 TBO524298:TBO524300 TLK524298:TLK524300 TVG524298:TVG524300 UFC524298:UFC524300 UOY524298:UOY524300 UYU524298:UYU524300 VIQ524298:VIQ524300 VSM524298:VSM524300 WCI524298:WCI524300 WME524298:WME524300 WWA524298:WWA524300 S589834:S589836 JO589834:JO589836 TK589834:TK589836 ADG589834:ADG589836 ANC589834:ANC589836 AWY589834:AWY589836 BGU589834:BGU589836 BQQ589834:BQQ589836 CAM589834:CAM589836 CKI589834:CKI589836 CUE589834:CUE589836 DEA589834:DEA589836 DNW589834:DNW589836 DXS589834:DXS589836 EHO589834:EHO589836 ERK589834:ERK589836 FBG589834:FBG589836 FLC589834:FLC589836 FUY589834:FUY589836 GEU589834:GEU589836 GOQ589834:GOQ589836 GYM589834:GYM589836 HII589834:HII589836 HSE589834:HSE589836 ICA589834:ICA589836 ILW589834:ILW589836 IVS589834:IVS589836 JFO589834:JFO589836 JPK589834:JPK589836 JZG589834:JZG589836 KJC589834:KJC589836 KSY589834:KSY589836 LCU589834:LCU589836 LMQ589834:LMQ589836 LWM589834:LWM589836 MGI589834:MGI589836 MQE589834:MQE589836 NAA589834:NAA589836 NJW589834:NJW589836 NTS589834:NTS589836 ODO589834:ODO589836 ONK589834:ONK589836 OXG589834:OXG589836 PHC589834:PHC589836 PQY589834:PQY589836 QAU589834:QAU589836 QKQ589834:QKQ589836 QUM589834:QUM589836 REI589834:REI589836 ROE589834:ROE589836 RYA589834:RYA589836 SHW589834:SHW589836 SRS589834:SRS589836 TBO589834:TBO589836 TLK589834:TLK589836 TVG589834:TVG589836 UFC589834:UFC589836 UOY589834:UOY589836 UYU589834:UYU589836 VIQ589834:VIQ589836 VSM589834:VSM589836 WCI589834:WCI589836 WME589834:WME589836 WWA589834:WWA589836 S655370:S655372 JO655370:JO655372 TK655370:TK655372 ADG655370:ADG655372 ANC655370:ANC655372 AWY655370:AWY655372 BGU655370:BGU655372 BQQ655370:BQQ655372 CAM655370:CAM655372 CKI655370:CKI655372 CUE655370:CUE655372 DEA655370:DEA655372 DNW655370:DNW655372 DXS655370:DXS655372 EHO655370:EHO655372 ERK655370:ERK655372 FBG655370:FBG655372 FLC655370:FLC655372 FUY655370:FUY655372 GEU655370:GEU655372 GOQ655370:GOQ655372 GYM655370:GYM655372 HII655370:HII655372 HSE655370:HSE655372 ICA655370:ICA655372 ILW655370:ILW655372 IVS655370:IVS655372 JFO655370:JFO655372 JPK655370:JPK655372 JZG655370:JZG655372 KJC655370:KJC655372 KSY655370:KSY655372 LCU655370:LCU655372 LMQ655370:LMQ655372 LWM655370:LWM655372 MGI655370:MGI655372 MQE655370:MQE655372 NAA655370:NAA655372 NJW655370:NJW655372 NTS655370:NTS655372 ODO655370:ODO655372 ONK655370:ONK655372 OXG655370:OXG655372 PHC655370:PHC655372 PQY655370:PQY655372 QAU655370:QAU655372 QKQ655370:QKQ655372 QUM655370:QUM655372 REI655370:REI655372 ROE655370:ROE655372 RYA655370:RYA655372 SHW655370:SHW655372 SRS655370:SRS655372 TBO655370:TBO655372 TLK655370:TLK655372 TVG655370:TVG655372 UFC655370:UFC655372 UOY655370:UOY655372 UYU655370:UYU655372 VIQ655370:VIQ655372 VSM655370:VSM655372 WCI655370:WCI655372 WME655370:WME655372 WWA655370:WWA655372 S720906:S720908 JO720906:JO720908 TK720906:TK720908 ADG720906:ADG720908 ANC720906:ANC720908 AWY720906:AWY720908 BGU720906:BGU720908 BQQ720906:BQQ720908 CAM720906:CAM720908 CKI720906:CKI720908 CUE720906:CUE720908 DEA720906:DEA720908 DNW720906:DNW720908 DXS720906:DXS720908 EHO720906:EHO720908 ERK720906:ERK720908 FBG720906:FBG720908 FLC720906:FLC720908 FUY720906:FUY720908 GEU720906:GEU720908 GOQ720906:GOQ720908 GYM720906:GYM720908 HII720906:HII720908 HSE720906:HSE720908 ICA720906:ICA720908 ILW720906:ILW720908 IVS720906:IVS720908 JFO720906:JFO720908 JPK720906:JPK720908 JZG720906:JZG720908 KJC720906:KJC720908 KSY720906:KSY720908 LCU720906:LCU720908 LMQ720906:LMQ720908 LWM720906:LWM720908 MGI720906:MGI720908 MQE720906:MQE720908 NAA720906:NAA720908 NJW720906:NJW720908 NTS720906:NTS720908 ODO720906:ODO720908 ONK720906:ONK720908 OXG720906:OXG720908 PHC720906:PHC720908 PQY720906:PQY720908 QAU720906:QAU720908 QKQ720906:QKQ720908 QUM720906:QUM720908 REI720906:REI720908 ROE720906:ROE720908 RYA720906:RYA720908 SHW720906:SHW720908 SRS720906:SRS720908 TBO720906:TBO720908 TLK720906:TLK720908 TVG720906:TVG720908 UFC720906:UFC720908 UOY720906:UOY720908 UYU720906:UYU720908 VIQ720906:VIQ720908 VSM720906:VSM720908 WCI720906:WCI720908 WME720906:WME720908 WWA720906:WWA720908 S786442:S786444 JO786442:JO786444 TK786442:TK786444 ADG786442:ADG786444 ANC786442:ANC786444 AWY786442:AWY786444 BGU786442:BGU786444 BQQ786442:BQQ786444 CAM786442:CAM786444 CKI786442:CKI786444 CUE786442:CUE786444 DEA786442:DEA786444 DNW786442:DNW786444 DXS786442:DXS786444 EHO786442:EHO786444 ERK786442:ERK786444 FBG786442:FBG786444 FLC786442:FLC786444 FUY786442:FUY786444 GEU786442:GEU786444 GOQ786442:GOQ786444 GYM786442:GYM786444 HII786442:HII786444 HSE786442:HSE786444 ICA786442:ICA786444 ILW786442:ILW786444 IVS786442:IVS786444 JFO786442:JFO786444 JPK786442:JPK786444 JZG786442:JZG786444 KJC786442:KJC786444 KSY786442:KSY786444 LCU786442:LCU786444 LMQ786442:LMQ786444 LWM786442:LWM786444 MGI786442:MGI786444 MQE786442:MQE786444 NAA786442:NAA786444 NJW786442:NJW786444 NTS786442:NTS786444 ODO786442:ODO786444 ONK786442:ONK786444 OXG786442:OXG786444 PHC786442:PHC786444 PQY786442:PQY786444 QAU786442:QAU786444 QKQ786442:QKQ786444 QUM786442:QUM786444 REI786442:REI786444 ROE786442:ROE786444 RYA786442:RYA786444 SHW786442:SHW786444 SRS786442:SRS786444 TBO786442:TBO786444 TLK786442:TLK786444 TVG786442:TVG786444 UFC786442:UFC786444 UOY786442:UOY786444 UYU786442:UYU786444 VIQ786442:VIQ786444 VSM786442:VSM786444 WCI786442:WCI786444 WME786442:WME786444 WWA786442:WWA786444 S851978:S851980 JO851978:JO851980 TK851978:TK851980 ADG851978:ADG851980 ANC851978:ANC851980 AWY851978:AWY851980 BGU851978:BGU851980 BQQ851978:BQQ851980 CAM851978:CAM851980 CKI851978:CKI851980 CUE851978:CUE851980 DEA851978:DEA851980 DNW851978:DNW851980 DXS851978:DXS851980 EHO851978:EHO851980 ERK851978:ERK851980 FBG851978:FBG851980 FLC851978:FLC851980 FUY851978:FUY851980 GEU851978:GEU851980 GOQ851978:GOQ851980 GYM851978:GYM851980 HII851978:HII851980 HSE851978:HSE851980 ICA851978:ICA851980 ILW851978:ILW851980 IVS851978:IVS851980 JFO851978:JFO851980 JPK851978:JPK851980 JZG851978:JZG851980 KJC851978:KJC851980 KSY851978:KSY851980 LCU851978:LCU851980 LMQ851978:LMQ851980 LWM851978:LWM851980 MGI851978:MGI851980 MQE851978:MQE851980 NAA851978:NAA851980 NJW851978:NJW851980 NTS851978:NTS851980 ODO851978:ODO851980 ONK851978:ONK851980 OXG851978:OXG851980 PHC851978:PHC851980 PQY851978:PQY851980 QAU851978:QAU851980 QKQ851978:QKQ851980 QUM851978:QUM851980 REI851978:REI851980 ROE851978:ROE851980 RYA851978:RYA851980 SHW851978:SHW851980 SRS851978:SRS851980 TBO851978:TBO851980 TLK851978:TLK851980 TVG851978:TVG851980 UFC851978:UFC851980 UOY851978:UOY851980 UYU851978:UYU851980 VIQ851978:VIQ851980 VSM851978:VSM851980 WCI851978:WCI851980 WME851978:WME851980 WWA851978:WWA851980 S917514:S917516 JO917514:JO917516 TK917514:TK917516 ADG917514:ADG917516 ANC917514:ANC917516 AWY917514:AWY917516 BGU917514:BGU917516 BQQ917514:BQQ917516 CAM917514:CAM917516 CKI917514:CKI917516 CUE917514:CUE917516 DEA917514:DEA917516 DNW917514:DNW917516 DXS917514:DXS917516 EHO917514:EHO917516 ERK917514:ERK917516 FBG917514:FBG917516 FLC917514:FLC917516 FUY917514:FUY917516 GEU917514:GEU917516 GOQ917514:GOQ917516 GYM917514:GYM917516 HII917514:HII917516 HSE917514:HSE917516 ICA917514:ICA917516 ILW917514:ILW917516 IVS917514:IVS917516 JFO917514:JFO917516 JPK917514:JPK917516 JZG917514:JZG917516 KJC917514:KJC917516 KSY917514:KSY917516 LCU917514:LCU917516 LMQ917514:LMQ917516 LWM917514:LWM917516 MGI917514:MGI917516 MQE917514:MQE917516 NAA917514:NAA917516 NJW917514:NJW917516 NTS917514:NTS917516 ODO917514:ODO917516 ONK917514:ONK917516 OXG917514:OXG917516 PHC917514:PHC917516 PQY917514:PQY917516 QAU917514:QAU917516 QKQ917514:QKQ917516 QUM917514:QUM917516 REI917514:REI917516 ROE917514:ROE917516 RYA917514:RYA917516 SHW917514:SHW917516 SRS917514:SRS917516 TBO917514:TBO917516 TLK917514:TLK917516 TVG917514:TVG917516 UFC917514:UFC917516 UOY917514:UOY917516 UYU917514:UYU917516 VIQ917514:VIQ917516 VSM917514:VSM917516 WCI917514:WCI917516 WME917514:WME917516 WWA917514:WWA917516 S983050:S983052 JO983050:JO983052 TK983050:TK983052 ADG983050:ADG983052 ANC983050:ANC983052 AWY983050:AWY983052 BGU983050:BGU983052 BQQ983050:BQQ983052 CAM983050:CAM983052 CKI983050:CKI983052 CUE983050:CUE983052 DEA983050:DEA983052 DNW983050:DNW983052 DXS983050:DXS983052 EHO983050:EHO983052 ERK983050:ERK983052 FBG983050:FBG983052 FLC983050:FLC983052 FUY983050:FUY983052 GEU983050:GEU983052 GOQ983050:GOQ983052 GYM983050:GYM983052 HII983050:HII983052 HSE983050:HSE983052 ICA983050:ICA983052 ILW983050:ILW983052 IVS983050:IVS983052 JFO983050:JFO983052 JPK983050:JPK983052 JZG983050:JZG983052 KJC983050:KJC983052 KSY983050:KSY983052 LCU983050:LCU983052 LMQ983050:LMQ983052 LWM983050:LWM983052 MGI983050:MGI983052 MQE983050:MQE983052 NAA983050:NAA983052 NJW983050:NJW983052 NTS983050:NTS983052 ODO983050:ODO983052 ONK983050:ONK983052 OXG983050:OXG983052 PHC983050:PHC983052 PQY983050:PQY983052 QAU983050:QAU983052 QKQ983050:QKQ983052 QUM983050:QUM983052 REI983050:REI983052 ROE983050:ROE983052 RYA983050:RYA983052 SHW983050:SHW983052 SRS983050:SRS983052 TBO983050:TBO983052 TLK983050:TLK983052 TVG983050:TVG983052 UFC983050:UFC983052 UOY983050:UOY983052 UYU983050:UYU983052 VIQ983050:VIQ983052 VSM983050:VSM983052 WCI983050:WCI983052 WME983050:WME983052 WWA983050:WWA983052 S15 JO15 TK15 ADG15 ANC15 AWY15 BGU15 BQQ15 CAM15 CKI15 CUE15 DEA15 DNW15 DXS15 EHO15 ERK15 FBG15 FLC15 FUY15 GEU15 GOQ15 GYM15 HII15 HSE15 ICA15 ILW15 IVS15 JFO15 JPK15 JZG15 KJC15 KSY15 LCU15 LMQ15 LWM15 MGI15 MQE15 NAA15 NJW15 NTS15 ODO15 ONK15 OXG15 PHC15 PQY15 QAU15 QKQ15 QUM15 REI15 ROE15 RYA15 SHW15 SRS15 TBO15 TLK15 TVG15 UFC15 UOY15 UYU15 VIQ15 VSM15 WCI15 WME15 WWA15 S6555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8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62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5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9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23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6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30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83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7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91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44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8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51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5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xr:uid="{B1E5B4F9-6832-449C-8580-E4342539D512}">
      <formula1>#REF!</formula1>
    </dataValidation>
  </dataValidations>
  <printOptions horizontalCentered="1"/>
  <pageMargins left="1" right="1" top="1" bottom="1" header="0.5" footer="0.5"/>
  <pageSetup paperSize="9" scale="71" fitToHeight="0" orientation="portrait" r:id="rId1"/>
  <headerFooter alignWithMargins="0"/>
  <rowBreaks count="2" manualBreakCount="2">
    <brk id="29" max="9" man="1"/>
    <brk id="52"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5CF42-D170-4F4B-A155-2510EA2A985F}">
  <sheetPr>
    <pageSetUpPr fitToPage="1"/>
  </sheetPr>
  <dimension ref="A1:R41"/>
  <sheetViews>
    <sheetView view="pageBreakPreview" zoomScale="80" zoomScaleNormal="100" zoomScaleSheetLayoutView="80" workbookViewId="0">
      <pane xSplit="3" topLeftCell="D1" activePane="topRight" state="frozen"/>
      <selection activeCell="L40" sqref="L40"/>
      <selection pane="topRight" activeCell="N9" sqref="N9"/>
    </sheetView>
  </sheetViews>
  <sheetFormatPr defaultColWidth="39.375" defaultRowHeight="13.5"/>
  <cols>
    <col min="1" max="1" width="5.625" style="2" customWidth="1"/>
    <col min="2" max="2" width="16.25" style="2" customWidth="1"/>
    <col min="3" max="3" width="15" style="2" customWidth="1"/>
    <col min="4" max="4" width="16.25" style="2" customWidth="1"/>
    <col min="5" max="5" width="14.875" style="2" customWidth="1"/>
    <col min="6" max="6" width="5.625" style="2" customWidth="1"/>
    <col min="7" max="7" width="11.875" style="2" customWidth="1"/>
    <col min="8" max="8" width="5.125" style="2" customWidth="1"/>
    <col min="9" max="9" width="8.125" style="2" customWidth="1"/>
    <col min="10" max="10" width="11.875" style="2" customWidth="1"/>
    <col min="11" max="11" width="8.75" style="2" bestFit="1" customWidth="1"/>
    <col min="12" max="12" width="10.375" style="2" bestFit="1" customWidth="1"/>
    <col min="13" max="13" width="7.375" style="2" bestFit="1" customWidth="1"/>
    <col min="14" max="15" width="18.875" style="2" bestFit="1" customWidth="1"/>
    <col min="16" max="16" width="12.375" style="2" bestFit="1" customWidth="1"/>
    <col min="17" max="17" width="12.25" style="2" bestFit="1" customWidth="1"/>
    <col min="18" max="18" width="13" style="2" customWidth="1"/>
    <col min="19" max="256" width="39.375" style="2"/>
    <col min="257" max="257" width="5.625" style="2" customWidth="1"/>
    <col min="258" max="258" width="16.25" style="2" customWidth="1"/>
    <col min="259" max="259" width="15" style="2" customWidth="1"/>
    <col min="260" max="260" width="16.25" style="2" customWidth="1"/>
    <col min="261" max="261" width="14.875" style="2" customWidth="1"/>
    <col min="262" max="262" width="5.625" style="2" customWidth="1"/>
    <col min="263" max="263" width="11.875" style="2" customWidth="1"/>
    <col min="264" max="264" width="5.125" style="2" customWidth="1"/>
    <col min="265" max="265" width="8.125" style="2" customWidth="1"/>
    <col min="266" max="266" width="11.875" style="2" customWidth="1"/>
    <col min="267" max="267" width="8.75" style="2" bestFit="1" customWidth="1"/>
    <col min="268" max="268" width="10.375" style="2" bestFit="1" customWidth="1"/>
    <col min="269" max="269" width="7.375" style="2" bestFit="1" customWidth="1"/>
    <col min="270" max="271" width="18.875" style="2" bestFit="1" customWidth="1"/>
    <col min="272" max="272" width="12.375" style="2" bestFit="1" customWidth="1"/>
    <col min="273" max="273" width="12.25" style="2" bestFit="1" customWidth="1"/>
    <col min="274" max="274" width="13" style="2" customWidth="1"/>
    <col min="275" max="512" width="39.375" style="2"/>
    <col min="513" max="513" width="5.625" style="2" customWidth="1"/>
    <col min="514" max="514" width="16.25" style="2" customWidth="1"/>
    <col min="515" max="515" width="15" style="2" customWidth="1"/>
    <col min="516" max="516" width="16.25" style="2" customWidth="1"/>
    <col min="517" max="517" width="14.875" style="2" customWidth="1"/>
    <col min="518" max="518" width="5.625" style="2" customWidth="1"/>
    <col min="519" max="519" width="11.875" style="2" customWidth="1"/>
    <col min="520" max="520" width="5.125" style="2" customWidth="1"/>
    <col min="521" max="521" width="8.125" style="2" customWidth="1"/>
    <col min="522" max="522" width="11.875" style="2" customWidth="1"/>
    <col min="523" max="523" width="8.75" style="2" bestFit="1" customWidth="1"/>
    <col min="524" max="524" width="10.375" style="2" bestFit="1" customWidth="1"/>
    <col min="525" max="525" width="7.375" style="2" bestFit="1" customWidth="1"/>
    <col min="526" max="527" width="18.875" style="2" bestFit="1" customWidth="1"/>
    <col min="528" max="528" width="12.375" style="2" bestFit="1" customWidth="1"/>
    <col min="529" max="529" width="12.25" style="2" bestFit="1" customWidth="1"/>
    <col min="530" max="530" width="13" style="2" customWidth="1"/>
    <col min="531" max="768" width="39.375" style="2"/>
    <col min="769" max="769" width="5.625" style="2" customWidth="1"/>
    <col min="770" max="770" width="16.25" style="2" customWidth="1"/>
    <col min="771" max="771" width="15" style="2" customWidth="1"/>
    <col min="772" max="772" width="16.25" style="2" customWidth="1"/>
    <col min="773" max="773" width="14.875" style="2" customWidth="1"/>
    <col min="774" max="774" width="5.625" style="2" customWidth="1"/>
    <col min="775" max="775" width="11.875" style="2" customWidth="1"/>
    <col min="776" max="776" width="5.125" style="2" customWidth="1"/>
    <col min="777" max="777" width="8.125" style="2" customWidth="1"/>
    <col min="778" max="778" width="11.875" style="2" customWidth="1"/>
    <col min="779" max="779" width="8.75" style="2" bestFit="1" customWidth="1"/>
    <col min="780" max="780" width="10.375" style="2" bestFit="1" customWidth="1"/>
    <col min="781" max="781" width="7.375" style="2" bestFit="1" customWidth="1"/>
    <col min="782" max="783" width="18.875" style="2" bestFit="1" customWidth="1"/>
    <col min="784" max="784" width="12.375" style="2" bestFit="1" customWidth="1"/>
    <col min="785" max="785" width="12.25" style="2" bestFit="1" customWidth="1"/>
    <col min="786" max="786" width="13" style="2" customWidth="1"/>
    <col min="787" max="1024" width="39.375" style="2"/>
    <col min="1025" max="1025" width="5.625" style="2" customWidth="1"/>
    <col min="1026" max="1026" width="16.25" style="2" customWidth="1"/>
    <col min="1027" max="1027" width="15" style="2" customWidth="1"/>
    <col min="1028" max="1028" width="16.25" style="2" customWidth="1"/>
    <col min="1029" max="1029" width="14.875" style="2" customWidth="1"/>
    <col min="1030" max="1030" width="5.625" style="2" customWidth="1"/>
    <col min="1031" max="1031" width="11.875" style="2" customWidth="1"/>
    <col min="1032" max="1032" width="5.125" style="2" customWidth="1"/>
    <col min="1033" max="1033" width="8.125" style="2" customWidth="1"/>
    <col min="1034" max="1034" width="11.875" style="2" customWidth="1"/>
    <col min="1035" max="1035" width="8.75" style="2" bestFit="1" customWidth="1"/>
    <col min="1036" max="1036" width="10.375" style="2" bestFit="1" customWidth="1"/>
    <col min="1037" max="1037" width="7.375" style="2" bestFit="1" customWidth="1"/>
    <col min="1038" max="1039" width="18.875" style="2" bestFit="1" customWidth="1"/>
    <col min="1040" max="1040" width="12.375" style="2" bestFit="1" customWidth="1"/>
    <col min="1041" max="1041" width="12.25" style="2" bestFit="1" customWidth="1"/>
    <col min="1042" max="1042" width="13" style="2" customWidth="1"/>
    <col min="1043" max="1280" width="39.375" style="2"/>
    <col min="1281" max="1281" width="5.625" style="2" customWidth="1"/>
    <col min="1282" max="1282" width="16.25" style="2" customWidth="1"/>
    <col min="1283" max="1283" width="15" style="2" customWidth="1"/>
    <col min="1284" max="1284" width="16.25" style="2" customWidth="1"/>
    <col min="1285" max="1285" width="14.875" style="2" customWidth="1"/>
    <col min="1286" max="1286" width="5.625" style="2" customWidth="1"/>
    <col min="1287" max="1287" width="11.875" style="2" customWidth="1"/>
    <col min="1288" max="1288" width="5.125" style="2" customWidth="1"/>
    <col min="1289" max="1289" width="8.125" style="2" customWidth="1"/>
    <col min="1290" max="1290" width="11.875" style="2" customWidth="1"/>
    <col min="1291" max="1291" width="8.75" style="2" bestFit="1" customWidth="1"/>
    <col min="1292" max="1292" width="10.375" style="2" bestFit="1" customWidth="1"/>
    <col min="1293" max="1293" width="7.375" style="2" bestFit="1" customWidth="1"/>
    <col min="1294" max="1295" width="18.875" style="2" bestFit="1" customWidth="1"/>
    <col min="1296" max="1296" width="12.375" style="2" bestFit="1" customWidth="1"/>
    <col min="1297" max="1297" width="12.25" style="2" bestFit="1" customWidth="1"/>
    <col min="1298" max="1298" width="13" style="2" customWidth="1"/>
    <col min="1299" max="1536" width="39.375" style="2"/>
    <col min="1537" max="1537" width="5.625" style="2" customWidth="1"/>
    <col min="1538" max="1538" width="16.25" style="2" customWidth="1"/>
    <col min="1539" max="1539" width="15" style="2" customWidth="1"/>
    <col min="1540" max="1540" width="16.25" style="2" customWidth="1"/>
    <col min="1541" max="1541" width="14.875" style="2" customWidth="1"/>
    <col min="1542" max="1542" width="5.625" style="2" customWidth="1"/>
    <col min="1543" max="1543" width="11.875" style="2" customWidth="1"/>
    <col min="1544" max="1544" width="5.125" style="2" customWidth="1"/>
    <col min="1545" max="1545" width="8.125" style="2" customWidth="1"/>
    <col min="1546" max="1546" width="11.875" style="2" customWidth="1"/>
    <col min="1547" max="1547" width="8.75" style="2" bestFit="1" customWidth="1"/>
    <col min="1548" max="1548" width="10.375" style="2" bestFit="1" customWidth="1"/>
    <col min="1549" max="1549" width="7.375" style="2" bestFit="1" customWidth="1"/>
    <col min="1550" max="1551" width="18.875" style="2" bestFit="1" customWidth="1"/>
    <col min="1552" max="1552" width="12.375" style="2" bestFit="1" customWidth="1"/>
    <col min="1553" max="1553" width="12.25" style="2" bestFit="1" customWidth="1"/>
    <col min="1554" max="1554" width="13" style="2" customWidth="1"/>
    <col min="1555" max="1792" width="39.375" style="2"/>
    <col min="1793" max="1793" width="5.625" style="2" customWidth="1"/>
    <col min="1794" max="1794" width="16.25" style="2" customWidth="1"/>
    <col min="1795" max="1795" width="15" style="2" customWidth="1"/>
    <col min="1796" max="1796" width="16.25" style="2" customWidth="1"/>
    <col min="1797" max="1797" width="14.875" style="2" customWidth="1"/>
    <col min="1798" max="1798" width="5.625" style="2" customWidth="1"/>
    <col min="1799" max="1799" width="11.875" style="2" customWidth="1"/>
    <col min="1800" max="1800" width="5.125" style="2" customWidth="1"/>
    <col min="1801" max="1801" width="8.125" style="2" customWidth="1"/>
    <col min="1802" max="1802" width="11.875" style="2" customWidth="1"/>
    <col min="1803" max="1803" width="8.75" style="2" bestFit="1" customWidth="1"/>
    <col min="1804" max="1804" width="10.375" style="2" bestFit="1" customWidth="1"/>
    <col min="1805" max="1805" width="7.375" style="2" bestFit="1" customWidth="1"/>
    <col min="1806" max="1807" width="18.875" style="2" bestFit="1" customWidth="1"/>
    <col min="1808" max="1808" width="12.375" style="2" bestFit="1" customWidth="1"/>
    <col min="1809" max="1809" width="12.25" style="2" bestFit="1" customWidth="1"/>
    <col min="1810" max="1810" width="13" style="2" customWidth="1"/>
    <col min="1811" max="2048" width="39.375" style="2"/>
    <col min="2049" max="2049" width="5.625" style="2" customWidth="1"/>
    <col min="2050" max="2050" width="16.25" style="2" customWidth="1"/>
    <col min="2051" max="2051" width="15" style="2" customWidth="1"/>
    <col min="2052" max="2052" width="16.25" style="2" customWidth="1"/>
    <col min="2053" max="2053" width="14.875" style="2" customWidth="1"/>
    <col min="2054" max="2054" width="5.625" style="2" customWidth="1"/>
    <col min="2055" max="2055" width="11.875" style="2" customWidth="1"/>
    <col min="2056" max="2056" width="5.125" style="2" customWidth="1"/>
    <col min="2057" max="2057" width="8.125" style="2" customWidth="1"/>
    <col min="2058" max="2058" width="11.875" style="2" customWidth="1"/>
    <col min="2059" max="2059" width="8.75" style="2" bestFit="1" customWidth="1"/>
    <col min="2060" max="2060" width="10.375" style="2" bestFit="1" customWidth="1"/>
    <col min="2061" max="2061" width="7.375" style="2" bestFit="1" customWidth="1"/>
    <col min="2062" max="2063" width="18.875" style="2" bestFit="1" customWidth="1"/>
    <col min="2064" max="2064" width="12.375" style="2" bestFit="1" customWidth="1"/>
    <col min="2065" max="2065" width="12.25" style="2" bestFit="1" customWidth="1"/>
    <col min="2066" max="2066" width="13" style="2" customWidth="1"/>
    <col min="2067" max="2304" width="39.375" style="2"/>
    <col min="2305" max="2305" width="5.625" style="2" customWidth="1"/>
    <col min="2306" max="2306" width="16.25" style="2" customWidth="1"/>
    <col min="2307" max="2307" width="15" style="2" customWidth="1"/>
    <col min="2308" max="2308" width="16.25" style="2" customWidth="1"/>
    <col min="2309" max="2309" width="14.875" style="2" customWidth="1"/>
    <col min="2310" max="2310" width="5.625" style="2" customWidth="1"/>
    <col min="2311" max="2311" width="11.875" style="2" customWidth="1"/>
    <col min="2312" max="2312" width="5.125" style="2" customWidth="1"/>
    <col min="2313" max="2313" width="8.125" style="2" customWidth="1"/>
    <col min="2314" max="2314" width="11.875" style="2" customWidth="1"/>
    <col min="2315" max="2315" width="8.75" style="2" bestFit="1" customWidth="1"/>
    <col min="2316" max="2316" width="10.375" style="2" bestFit="1" customWidth="1"/>
    <col min="2317" max="2317" width="7.375" style="2" bestFit="1" customWidth="1"/>
    <col min="2318" max="2319" width="18.875" style="2" bestFit="1" customWidth="1"/>
    <col min="2320" max="2320" width="12.375" style="2" bestFit="1" customWidth="1"/>
    <col min="2321" max="2321" width="12.25" style="2" bestFit="1" customWidth="1"/>
    <col min="2322" max="2322" width="13" style="2" customWidth="1"/>
    <col min="2323" max="2560" width="39.375" style="2"/>
    <col min="2561" max="2561" width="5.625" style="2" customWidth="1"/>
    <col min="2562" max="2562" width="16.25" style="2" customWidth="1"/>
    <col min="2563" max="2563" width="15" style="2" customWidth="1"/>
    <col min="2564" max="2564" width="16.25" style="2" customWidth="1"/>
    <col min="2565" max="2565" width="14.875" style="2" customWidth="1"/>
    <col min="2566" max="2566" width="5.625" style="2" customWidth="1"/>
    <col min="2567" max="2567" width="11.875" style="2" customWidth="1"/>
    <col min="2568" max="2568" width="5.125" style="2" customWidth="1"/>
    <col min="2569" max="2569" width="8.125" style="2" customWidth="1"/>
    <col min="2570" max="2570" width="11.875" style="2" customWidth="1"/>
    <col min="2571" max="2571" width="8.75" style="2" bestFit="1" customWidth="1"/>
    <col min="2572" max="2572" width="10.375" style="2" bestFit="1" customWidth="1"/>
    <col min="2573" max="2573" width="7.375" style="2" bestFit="1" customWidth="1"/>
    <col min="2574" max="2575" width="18.875" style="2" bestFit="1" customWidth="1"/>
    <col min="2576" max="2576" width="12.375" style="2" bestFit="1" customWidth="1"/>
    <col min="2577" max="2577" width="12.25" style="2" bestFit="1" customWidth="1"/>
    <col min="2578" max="2578" width="13" style="2" customWidth="1"/>
    <col min="2579" max="2816" width="39.375" style="2"/>
    <col min="2817" max="2817" width="5.625" style="2" customWidth="1"/>
    <col min="2818" max="2818" width="16.25" style="2" customWidth="1"/>
    <col min="2819" max="2819" width="15" style="2" customWidth="1"/>
    <col min="2820" max="2820" width="16.25" style="2" customWidth="1"/>
    <col min="2821" max="2821" width="14.875" style="2" customWidth="1"/>
    <col min="2822" max="2822" width="5.625" style="2" customWidth="1"/>
    <col min="2823" max="2823" width="11.875" style="2" customWidth="1"/>
    <col min="2824" max="2824" width="5.125" style="2" customWidth="1"/>
    <col min="2825" max="2825" width="8.125" style="2" customWidth="1"/>
    <col min="2826" max="2826" width="11.875" style="2" customWidth="1"/>
    <col min="2827" max="2827" width="8.75" style="2" bestFit="1" customWidth="1"/>
    <col min="2828" max="2828" width="10.375" style="2" bestFit="1" customWidth="1"/>
    <col min="2829" max="2829" width="7.375" style="2" bestFit="1" customWidth="1"/>
    <col min="2830" max="2831" width="18.875" style="2" bestFit="1" customWidth="1"/>
    <col min="2832" max="2832" width="12.375" style="2" bestFit="1" customWidth="1"/>
    <col min="2833" max="2833" width="12.25" style="2" bestFit="1" customWidth="1"/>
    <col min="2834" max="2834" width="13" style="2" customWidth="1"/>
    <col min="2835" max="3072" width="39.375" style="2"/>
    <col min="3073" max="3073" width="5.625" style="2" customWidth="1"/>
    <col min="3074" max="3074" width="16.25" style="2" customWidth="1"/>
    <col min="3075" max="3075" width="15" style="2" customWidth="1"/>
    <col min="3076" max="3076" width="16.25" style="2" customWidth="1"/>
    <col min="3077" max="3077" width="14.875" style="2" customWidth="1"/>
    <col min="3078" max="3078" width="5.625" style="2" customWidth="1"/>
    <col min="3079" max="3079" width="11.875" style="2" customWidth="1"/>
    <col min="3080" max="3080" width="5.125" style="2" customWidth="1"/>
    <col min="3081" max="3081" width="8.125" style="2" customWidth="1"/>
    <col min="3082" max="3082" width="11.875" style="2" customWidth="1"/>
    <col min="3083" max="3083" width="8.75" style="2" bestFit="1" customWidth="1"/>
    <col min="3084" max="3084" width="10.375" style="2" bestFit="1" customWidth="1"/>
    <col min="3085" max="3085" width="7.375" style="2" bestFit="1" customWidth="1"/>
    <col min="3086" max="3087" width="18.875" style="2" bestFit="1" customWidth="1"/>
    <col min="3088" max="3088" width="12.375" style="2" bestFit="1" customWidth="1"/>
    <col min="3089" max="3089" width="12.25" style="2" bestFit="1" customWidth="1"/>
    <col min="3090" max="3090" width="13" style="2" customWidth="1"/>
    <col min="3091" max="3328" width="39.375" style="2"/>
    <col min="3329" max="3329" width="5.625" style="2" customWidth="1"/>
    <col min="3330" max="3330" width="16.25" style="2" customWidth="1"/>
    <col min="3331" max="3331" width="15" style="2" customWidth="1"/>
    <col min="3332" max="3332" width="16.25" style="2" customWidth="1"/>
    <col min="3333" max="3333" width="14.875" style="2" customWidth="1"/>
    <col min="3334" max="3334" width="5.625" style="2" customWidth="1"/>
    <col min="3335" max="3335" width="11.875" style="2" customWidth="1"/>
    <col min="3336" max="3336" width="5.125" style="2" customWidth="1"/>
    <col min="3337" max="3337" width="8.125" style="2" customWidth="1"/>
    <col min="3338" max="3338" width="11.875" style="2" customWidth="1"/>
    <col min="3339" max="3339" width="8.75" style="2" bestFit="1" customWidth="1"/>
    <col min="3340" max="3340" width="10.375" style="2" bestFit="1" customWidth="1"/>
    <col min="3341" max="3341" width="7.375" style="2" bestFit="1" customWidth="1"/>
    <col min="3342" max="3343" width="18.875" style="2" bestFit="1" customWidth="1"/>
    <col min="3344" max="3344" width="12.375" style="2" bestFit="1" customWidth="1"/>
    <col min="3345" max="3345" width="12.25" style="2" bestFit="1" customWidth="1"/>
    <col min="3346" max="3346" width="13" style="2" customWidth="1"/>
    <col min="3347" max="3584" width="39.375" style="2"/>
    <col min="3585" max="3585" width="5.625" style="2" customWidth="1"/>
    <col min="3586" max="3586" width="16.25" style="2" customWidth="1"/>
    <col min="3587" max="3587" width="15" style="2" customWidth="1"/>
    <col min="3588" max="3588" width="16.25" style="2" customWidth="1"/>
    <col min="3589" max="3589" width="14.875" style="2" customWidth="1"/>
    <col min="3590" max="3590" width="5.625" style="2" customWidth="1"/>
    <col min="3591" max="3591" width="11.875" style="2" customWidth="1"/>
    <col min="3592" max="3592" width="5.125" style="2" customWidth="1"/>
    <col min="3593" max="3593" width="8.125" style="2" customWidth="1"/>
    <col min="3594" max="3594" width="11.875" style="2" customWidth="1"/>
    <col min="3595" max="3595" width="8.75" style="2" bestFit="1" customWidth="1"/>
    <col min="3596" max="3596" width="10.375" style="2" bestFit="1" customWidth="1"/>
    <col min="3597" max="3597" width="7.375" style="2" bestFit="1" customWidth="1"/>
    <col min="3598" max="3599" width="18.875" style="2" bestFit="1" customWidth="1"/>
    <col min="3600" max="3600" width="12.375" style="2" bestFit="1" customWidth="1"/>
    <col min="3601" max="3601" width="12.25" style="2" bestFit="1" customWidth="1"/>
    <col min="3602" max="3602" width="13" style="2" customWidth="1"/>
    <col min="3603" max="3840" width="39.375" style="2"/>
    <col min="3841" max="3841" width="5.625" style="2" customWidth="1"/>
    <col min="3842" max="3842" width="16.25" style="2" customWidth="1"/>
    <col min="3843" max="3843" width="15" style="2" customWidth="1"/>
    <col min="3844" max="3844" width="16.25" style="2" customWidth="1"/>
    <col min="3845" max="3845" width="14.875" style="2" customWidth="1"/>
    <col min="3846" max="3846" width="5.625" style="2" customWidth="1"/>
    <col min="3847" max="3847" width="11.875" style="2" customWidth="1"/>
    <col min="3848" max="3848" width="5.125" style="2" customWidth="1"/>
    <col min="3849" max="3849" width="8.125" style="2" customWidth="1"/>
    <col min="3850" max="3850" width="11.875" style="2" customWidth="1"/>
    <col min="3851" max="3851" width="8.75" style="2" bestFit="1" customWidth="1"/>
    <col min="3852" max="3852" width="10.375" style="2" bestFit="1" customWidth="1"/>
    <col min="3853" max="3853" width="7.375" style="2" bestFit="1" customWidth="1"/>
    <col min="3854" max="3855" width="18.875" style="2" bestFit="1" customWidth="1"/>
    <col min="3856" max="3856" width="12.375" style="2" bestFit="1" customWidth="1"/>
    <col min="3857" max="3857" width="12.25" style="2" bestFit="1" customWidth="1"/>
    <col min="3858" max="3858" width="13" style="2" customWidth="1"/>
    <col min="3859" max="4096" width="39.375" style="2"/>
    <col min="4097" max="4097" width="5.625" style="2" customWidth="1"/>
    <col min="4098" max="4098" width="16.25" style="2" customWidth="1"/>
    <col min="4099" max="4099" width="15" style="2" customWidth="1"/>
    <col min="4100" max="4100" width="16.25" style="2" customWidth="1"/>
    <col min="4101" max="4101" width="14.875" style="2" customWidth="1"/>
    <col min="4102" max="4102" width="5.625" style="2" customWidth="1"/>
    <col min="4103" max="4103" width="11.875" style="2" customWidth="1"/>
    <col min="4104" max="4104" width="5.125" style="2" customWidth="1"/>
    <col min="4105" max="4105" width="8.125" style="2" customWidth="1"/>
    <col min="4106" max="4106" width="11.875" style="2" customWidth="1"/>
    <col min="4107" max="4107" width="8.75" style="2" bestFit="1" customWidth="1"/>
    <col min="4108" max="4108" width="10.375" style="2" bestFit="1" customWidth="1"/>
    <col min="4109" max="4109" width="7.375" style="2" bestFit="1" customWidth="1"/>
    <col min="4110" max="4111" width="18.875" style="2" bestFit="1" customWidth="1"/>
    <col min="4112" max="4112" width="12.375" style="2" bestFit="1" customWidth="1"/>
    <col min="4113" max="4113" width="12.25" style="2" bestFit="1" customWidth="1"/>
    <col min="4114" max="4114" width="13" style="2" customWidth="1"/>
    <col min="4115" max="4352" width="39.375" style="2"/>
    <col min="4353" max="4353" width="5.625" style="2" customWidth="1"/>
    <col min="4354" max="4354" width="16.25" style="2" customWidth="1"/>
    <col min="4355" max="4355" width="15" style="2" customWidth="1"/>
    <col min="4356" max="4356" width="16.25" style="2" customWidth="1"/>
    <col min="4357" max="4357" width="14.875" style="2" customWidth="1"/>
    <col min="4358" max="4358" width="5.625" style="2" customWidth="1"/>
    <col min="4359" max="4359" width="11.875" style="2" customWidth="1"/>
    <col min="4360" max="4360" width="5.125" style="2" customWidth="1"/>
    <col min="4361" max="4361" width="8.125" style="2" customWidth="1"/>
    <col min="4362" max="4362" width="11.875" style="2" customWidth="1"/>
    <col min="4363" max="4363" width="8.75" style="2" bestFit="1" customWidth="1"/>
    <col min="4364" max="4364" width="10.375" style="2" bestFit="1" customWidth="1"/>
    <col min="4365" max="4365" width="7.375" style="2" bestFit="1" customWidth="1"/>
    <col min="4366" max="4367" width="18.875" style="2" bestFit="1" customWidth="1"/>
    <col min="4368" max="4368" width="12.375" style="2" bestFit="1" customWidth="1"/>
    <col min="4369" max="4369" width="12.25" style="2" bestFit="1" customWidth="1"/>
    <col min="4370" max="4370" width="13" style="2" customWidth="1"/>
    <col min="4371" max="4608" width="39.375" style="2"/>
    <col min="4609" max="4609" width="5.625" style="2" customWidth="1"/>
    <col min="4610" max="4610" width="16.25" style="2" customWidth="1"/>
    <col min="4611" max="4611" width="15" style="2" customWidth="1"/>
    <col min="4612" max="4612" width="16.25" style="2" customWidth="1"/>
    <col min="4613" max="4613" width="14.875" style="2" customWidth="1"/>
    <col min="4614" max="4614" width="5.625" style="2" customWidth="1"/>
    <col min="4615" max="4615" width="11.875" style="2" customWidth="1"/>
    <col min="4616" max="4616" width="5.125" style="2" customWidth="1"/>
    <col min="4617" max="4617" width="8.125" style="2" customWidth="1"/>
    <col min="4618" max="4618" width="11.875" style="2" customWidth="1"/>
    <col min="4619" max="4619" width="8.75" style="2" bestFit="1" customWidth="1"/>
    <col min="4620" max="4620" width="10.375" style="2" bestFit="1" customWidth="1"/>
    <col min="4621" max="4621" width="7.375" style="2" bestFit="1" customWidth="1"/>
    <col min="4622" max="4623" width="18.875" style="2" bestFit="1" customWidth="1"/>
    <col min="4624" max="4624" width="12.375" style="2" bestFit="1" customWidth="1"/>
    <col min="4625" max="4625" width="12.25" style="2" bestFit="1" customWidth="1"/>
    <col min="4626" max="4626" width="13" style="2" customWidth="1"/>
    <col min="4627" max="4864" width="39.375" style="2"/>
    <col min="4865" max="4865" width="5.625" style="2" customWidth="1"/>
    <col min="4866" max="4866" width="16.25" style="2" customWidth="1"/>
    <col min="4867" max="4867" width="15" style="2" customWidth="1"/>
    <col min="4868" max="4868" width="16.25" style="2" customWidth="1"/>
    <col min="4869" max="4869" width="14.875" style="2" customWidth="1"/>
    <col min="4870" max="4870" width="5.625" style="2" customWidth="1"/>
    <col min="4871" max="4871" width="11.875" style="2" customWidth="1"/>
    <col min="4872" max="4872" width="5.125" style="2" customWidth="1"/>
    <col min="4873" max="4873" width="8.125" style="2" customWidth="1"/>
    <col min="4874" max="4874" width="11.875" style="2" customWidth="1"/>
    <col min="4875" max="4875" width="8.75" style="2" bestFit="1" customWidth="1"/>
    <col min="4876" max="4876" width="10.375" style="2" bestFit="1" customWidth="1"/>
    <col min="4877" max="4877" width="7.375" style="2" bestFit="1" customWidth="1"/>
    <col min="4878" max="4879" width="18.875" style="2" bestFit="1" customWidth="1"/>
    <col min="4880" max="4880" width="12.375" style="2" bestFit="1" customWidth="1"/>
    <col min="4881" max="4881" width="12.25" style="2" bestFit="1" customWidth="1"/>
    <col min="4882" max="4882" width="13" style="2" customWidth="1"/>
    <col min="4883" max="5120" width="39.375" style="2"/>
    <col min="5121" max="5121" width="5.625" style="2" customWidth="1"/>
    <col min="5122" max="5122" width="16.25" style="2" customWidth="1"/>
    <col min="5123" max="5123" width="15" style="2" customWidth="1"/>
    <col min="5124" max="5124" width="16.25" style="2" customWidth="1"/>
    <col min="5125" max="5125" width="14.875" style="2" customWidth="1"/>
    <col min="5126" max="5126" width="5.625" style="2" customWidth="1"/>
    <col min="5127" max="5127" width="11.875" style="2" customWidth="1"/>
    <col min="5128" max="5128" width="5.125" style="2" customWidth="1"/>
    <col min="5129" max="5129" width="8.125" style="2" customWidth="1"/>
    <col min="5130" max="5130" width="11.875" style="2" customWidth="1"/>
    <col min="5131" max="5131" width="8.75" style="2" bestFit="1" customWidth="1"/>
    <col min="5132" max="5132" width="10.375" style="2" bestFit="1" customWidth="1"/>
    <col min="5133" max="5133" width="7.375" style="2" bestFit="1" customWidth="1"/>
    <col min="5134" max="5135" width="18.875" style="2" bestFit="1" customWidth="1"/>
    <col min="5136" max="5136" width="12.375" style="2" bestFit="1" customWidth="1"/>
    <col min="5137" max="5137" width="12.25" style="2" bestFit="1" customWidth="1"/>
    <col min="5138" max="5138" width="13" style="2" customWidth="1"/>
    <col min="5139" max="5376" width="39.375" style="2"/>
    <col min="5377" max="5377" width="5.625" style="2" customWidth="1"/>
    <col min="5378" max="5378" width="16.25" style="2" customWidth="1"/>
    <col min="5379" max="5379" width="15" style="2" customWidth="1"/>
    <col min="5380" max="5380" width="16.25" style="2" customWidth="1"/>
    <col min="5381" max="5381" width="14.875" style="2" customWidth="1"/>
    <col min="5382" max="5382" width="5.625" style="2" customWidth="1"/>
    <col min="5383" max="5383" width="11.875" style="2" customWidth="1"/>
    <col min="5384" max="5384" width="5.125" style="2" customWidth="1"/>
    <col min="5385" max="5385" width="8.125" style="2" customWidth="1"/>
    <col min="5386" max="5386" width="11.875" style="2" customWidth="1"/>
    <col min="5387" max="5387" width="8.75" style="2" bestFit="1" customWidth="1"/>
    <col min="5388" max="5388" width="10.375" style="2" bestFit="1" customWidth="1"/>
    <col min="5389" max="5389" width="7.375" style="2" bestFit="1" customWidth="1"/>
    <col min="5390" max="5391" width="18.875" style="2" bestFit="1" customWidth="1"/>
    <col min="5392" max="5392" width="12.375" style="2" bestFit="1" customWidth="1"/>
    <col min="5393" max="5393" width="12.25" style="2" bestFit="1" customWidth="1"/>
    <col min="5394" max="5394" width="13" style="2" customWidth="1"/>
    <col min="5395" max="5632" width="39.375" style="2"/>
    <col min="5633" max="5633" width="5.625" style="2" customWidth="1"/>
    <col min="5634" max="5634" width="16.25" style="2" customWidth="1"/>
    <col min="5635" max="5635" width="15" style="2" customWidth="1"/>
    <col min="5636" max="5636" width="16.25" style="2" customWidth="1"/>
    <col min="5637" max="5637" width="14.875" style="2" customWidth="1"/>
    <col min="5638" max="5638" width="5.625" style="2" customWidth="1"/>
    <col min="5639" max="5639" width="11.875" style="2" customWidth="1"/>
    <col min="5640" max="5640" width="5.125" style="2" customWidth="1"/>
    <col min="5641" max="5641" width="8.125" style="2" customWidth="1"/>
    <col min="5642" max="5642" width="11.875" style="2" customWidth="1"/>
    <col min="5643" max="5643" width="8.75" style="2" bestFit="1" customWidth="1"/>
    <col min="5644" max="5644" width="10.375" style="2" bestFit="1" customWidth="1"/>
    <col min="5645" max="5645" width="7.375" style="2" bestFit="1" customWidth="1"/>
    <col min="5646" max="5647" width="18.875" style="2" bestFit="1" customWidth="1"/>
    <col min="5648" max="5648" width="12.375" style="2" bestFit="1" customWidth="1"/>
    <col min="5649" max="5649" width="12.25" style="2" bestFit="1" customWidth="1"/>
    <col min="5650" max="5650" width="13" style="2" customWidth="1"/>
    <col min="5651" max="5888" width="39.375" style="2"/>
    <col min="5889" max="5889" width="5.625" style="2" customWidth="1"/>
    <col min="5890" max="5890" width="16.25" style="2" customWidth="1"/>
    <col min="5891" max="5891" width="15" style="2" customWidth="1"/>
    <col min="5892" max="5892" width="16.25" style="2" customWidth="1"/>
    <col min="5893" max="5893" width="14.875" style="2" customWidth="1"/>
    <col min="5894" max="5894" width="5.625" style="2" customWidth="1"/>
    <col min="5895" max="5895" width="11.875" style="2" customWidth="1"/>
    <col min="5896" max="5896" width="5.125" style="2" customWidth="1"/>
    <col min="5897" max="5897" width="8.125" style="2" customWidth="1"/>
    <col min="5898" max="5898" width="11.875" style="2" customWidth="1"/>
    <col min="5899" max="5899" width="8.75" style="2" bestFit="1" customWidth="1"/>
    <col min="5900" max="5900" width="10.375" style="2" bestFit="1" customWidth="1"/>
    <col min="5901" max="5901" width="7.375" style="2" bestFit="1" customWidth="1"/>
    <col min="5902" max="5903" width="18.875" style="2" bestFit="1" customWidth="1"/>
    <col min="5904" max="5904" width="12.375" style="2" bestFit="1" customWidth="1"/>
    <col min="5905" max="5905" width="12.25" style="2" bestFit="1" customWidth="1"/>
    <col min="5906" max="5906" width="13" style="2" customWidth="1"/>
    <col min="5907" max="6144" width="39.375" style="2"/>
    <col min="6145" max="6145" width="5.625" style="2" customWidth="1"/>
    <col min="6146" max="6146" width="16.25" style="2" customWidth="1"/>
    <col min="6147" max="6147" width="15" style="2" customWidth="1"/>
    <col min="6148" max="6148" width="16.25" style="2" customWidth="1"/>
    <col min="6149" max="6149" width="14.875" style="2" customWidth="1"/>
    <col min="6150" max="6150" width="5.625" style="2" customWidth="1"/>
    <col min="6151" max="6151" width="11.875" style="2" customWidth="1"/>
    <col min="6152" max="6152" width="5.125" style="2" customWidth="1"/>
    <col min="6153" max="6153" width="8.125" style="2" customWidth="1"/>
    <col min="6154" max="6154" width="11.875" style="2" customWidth="1"/>
    <col min="6155" max="6155" width="8.75" style="2" bestFit="1" customWidth="1"/>
    <col min="6156" max="6156" width="10.375" style="2" bestFit="1" customWidth="1"/>
    <col min="6157" max="6157" width="7.375" style="2" bestFit="1" customWidth="1"/>
    <col min="6158" max="6159" width="18.875" style="2" bestFit="1" customWidth="1"/>
    <col min="6160" max="6160" width="12.375" style="2" bestFit="1" customWidth="1"/>
    <col min="6161" max="6161" width="12.25" style="2" bestFit="1" customWidth="1"/>
    <col min="6162" max="6162" width="13" style="2" customWidth="1"/>
    <col min="6163" max="6400" width="39.375" style="2"/>
    <col min="6401" max="6401" width="5.625" style="2" customWidth="1"/>
    <col min="6402" max="6402" width="16.25" style="2" customWidth="1"/>
    <col min="6403" max="6403" width="15" style="2" customWidth="1"/>
    <col min="6404" max="6404" width="16.25" style="2" customWidth="1"/>
    <col min="6405" max="6405" width="14.875" style="2" customWidth="1"/>
    <col min="6406" max="6406" width="5.625" style="2" customWidth="1"/>
    <col min="6407" max="6407" width="11.875" style="2" customWidth="1"/>
    <col min="6408" max="6408" width="5.125" style="2" customWidth="1"/>
    <col min="6409" max="6409" width="8.125" style="2" customWidth="1"/>
    <col min="6410" max="6410" width="11.875" style="2" customWidth="1"/>
    <col min="6411" max="6411" width="8.75" style="2" bestFit="1" customWidth="1"/>
    <col min="6412" max="6412" width="10.375" style="2" bestFit="1" customWidth="1"/>
    <col min="6413" max="6413" width="7.375" style="2" bestFit="1" customWidth="1"/>
    <col min="6414" max="6415" width="18.875" style="2" bestFit="1" customWidth="1"/>
    <col min="6416" max="6416" width="12.375" style="2" bestFit="1" customWidth="1"/>
    <col min="6417" max="6417" width="12.25" style="2" bestFit="1" customWidth="1"/>
    <col min="6418" max="6418" width="13" style="2" customWidth="1"/>
    <col min="6419" max="6656" width="39.375" style="2"/>
    <col min="6657" max="6657" width="5.625" style="2" customWidth="1"/>
    <col min="6658" max="6658" width="16.25" style="2" customWidth="1"/>
    <col min="6659" max="6659" width="15" style="2" customWidth="1"/>
    <col min="6660" max="6660" width="16.25" style="2" customWidth="1"/>
    <col min="6661" max="6661" width="14.875" style="2" customWidth="1"/>
    <col min="6662" max="6662" width="5.625" style="2" customWidth="1"/>
    <col min="6663" max="6663" width="11.875" style="2" customWidth="1"/>
    <col min="6664" max="6664" width="5.125" style="2" customWidth="1"/>
    <col min="6665" max="6665" width="8.125" style="2" customWidth="1"/>
    <col min="6666" max="6666" width="11.875" style="2" customWidth="1"/>
    <col min="6667" max="6667" width="8.75" style="2" bestFit="1" customWidth="1"/>
    <col min="6668" max="6668" width="10.375" style="2" bestFit="1" customWidth="1"/>
    <col min="6669" max="6669" width="7.375" style="2" bestFit="1" customWidth="1"/>
    <col min="6670" max="6671" width="18.875" style="2" bestFit="1" customWidth="1"/>
    <col min="6672" max="6672" width="12.375" style="2" bestFit="1" customWidth="1"/>
    <col min="6673" max="6673" width="12.25" style="2" bestFit="1" customWidth="1"/>
    <col min="6674" max="6674" width="13" style="2" customWidth="1"/>
    <col min="6675" max="6912" width="39.375" style="2"/>
    <col min="6913" max="6913" width="5.625" style="2" customWidth="1"/>
    <col min="6914" max="6914" width="16.25" style="2" customWidth="1"/>
    <col min="6915" max="6915" width="15" style="2" customWidth="1"/>
    <col min="6916" max="6916" width="16.25" style="2" customWidth="1"/>
    <col min="6917" max="6917" width="14.875" style="2" customWidth="1"/>
    <col min="6918" max="6918" width="5.625" style="2" customWidth="1"/>
    <col min="6919" max="6919" width="11.875" style="2" customWidth="1"/>
    <col min="6920" max="6920" width="5.125" style="2" customWidth="1"/>
    <col min="6921" max="6921" width="8.125" style="2" customWidth="1"/>
    <col min="6922" max="6922" width="11.875" style="2" customWidth="1"/>
    <col min="6923" max="6923" width="8.75" style="2" bestFit="1" customWidth="1"/>
    <col min="6924" max="6924" width="10.375" style="2" bestFit="1" customWidth="1"/>
    <col min="6925" max="6925" width="7.375" style="2" bestFit="1" customWidth="1"/>
    <col min="6926" max="6927" width="18.875" style="2" bestFit="1" customWidth="1"/>
    <col min="6928" max="6928" width="12.375" style="2" bestFit="1" customWidth="1"/>
    <col min="6929" max="6929" width="12.25" style="2" bestFit="1" customWidth="1"/>
    <col min="6930" max="6930" width="13" style="2" customWidth="1"/>
    <col min="6931" max="7168" width="39.375" style="2"/>
    <col min="7169" max="7169" width="5.625" style="2" customWidth="1"/>
    <col min="7170" max="7170" width="16.25" style="2" customWidth="1"/>
    <col min="7171" max="7171" width="15" style="2" customWidth="1"/>
    <col min="7172" max="7172" width="16.25" style="2" customWidth="1"/>
    <col min="7173" max="7173" width="14.875" style="2" customWidth="1"/>
    <col min="7174" max="7174" width="5.625" style="2" customWidth="1"/>
    <col min="7175" max="7175" width="11.875" style="2" customWidth="1"/>
    <col min="7176" max="7176" width="5.125" style="2" customWidth="1"/>
    <col min="7177" max="7177" width="8.125" style="2" customWidth="1"/>
    <col min="7178" max="7178" width="11.875" style="2" customWidth="1"/>
    <col min="7179" max="7179" width="8.75" style="2" bestFit="1" customWidth="1"/>
    <col min="7180" max="7180" width="10.375" style="2" bestFit="1" customWidth="1"/>
    <col min="7181" max="7181" width="7.375" style="2" bestFit="1" customWidth="1"/>
    <col min="7182" max="7183" width="18.875" style="2" bestFit="1" customWidth="1"/>
    <col min="7184" max="7184" width="12.375" style="2" bestFit="1" customWidth="1"/>
    <col min="7185" max="7185" width="12.25" style="2" bestFit="1" customWidth="1"/>
    <col min="7186" max="7186" width="13" style="2" customWidth="1"/>
    <col min="7187" max="7424" width="39.375" style="2"/>
    <col min="7425" max="7425" width="5.625" style="2" customWidth="1"/>
    <col min="7426" max="7426" width="16.25" style="2" customWidth="1"/>
    <col min="7427" max="7427" width="15" style="2" customWidth="1"/>
    <col min="7428" max="7428" width="16.25" style="2" customWidth="1"/>
    <col min="7429" max="7429" width="14.875" style="2" customWidth="1"/>
    <col min="7430" max="7430" width="5.625" style="2" customWidth="1"/>
    <col min="7431" max="7431" width="11.875" style="2" customWidth="1"/>
    <col min="7432" max="7432" width="5.125" style="2" customWidth="1"/>
    <col min="7433" max="7433" width="8.125" style="2" customWidth="1"/>
    <col min="7434" max="7434" width="11.875" style="2" customWidth="1"/>
    <col min="7435" max="7435" width="8.75" style="2" bestFit="1" customWidth="1"/>
    <col min="7436" max="7436" width="10.375" style="2" bestFit="1" customWidth="1"/>
    <col min="7437" max="7437" width="7.375" style="2" bestFit="1" customWidth="1"/>
    <col min="7438" max="7439" width="18.875" style="2" bestFit="1" customWidth="1"/>
    <col min="7440" max="7440" width="12.375" style="2" bestFit="1" customWidth="1"/>
    <col min="7441" max="7441" width="12.25" style="2" bestFit="1" customWidth="1"/>
    <col min="7442" max="7442" width="13" style="2" customWidth="1"/>
    <col min="7443" max="7680" width="39.375" style="2"/>
    <col min="7681" max="7681" width="5.625" style="2" customWidth="1"/>
    <col min="7682" max="7682" width="16.25" style="2" customWidth="1"/>
    <col min="7683" max="7683" width="15" style="2" customWidth="1"/>
    <col min="7684" max="7684" width="16.25" style="2" customWidth="1"/>
    <col min="7685" max="7685" width="14.875" style="2" customWidth="1"/>
    <col min="7686" max="7686" width="5.625" style="2" customWidth="1"/>
    <col min="7687" max="7687" width="11.875" style="2" customWidth="1"/>
    <col min="7688" max="7688" width="5.125" style="2" customWidth="1"/>
    <col min="7689" max="7689" width="8.125" style="2" customWidth="1"/>
    <col min="7690" max="7690" width="11.875" style="2" customWidth="1"/>
    <col min="7691" max="7691" width="8.75" style="2" bestFit="1" customWidth="1"/>
    <col min="7692" max="7692" width="10.375" style="2" bestFit="1" customWidth="1"/>
    <col min="7693" max="7693" width="7.375" style="2" bestFit="1" customWidth="1"/>
    <col min="7694" max="7695" width="18.875" style="2" bestFit="1" customWidth="1"/>
    <col min="7696" max="7696" width="12.375" style="2" bestFit="1" customWidth="1"/>
    <col min="7697" max="7697" width="12.25" style="2" bestFit="1" customWidth="1"/>
    <col min="7698" max="7698" width="13" style="2" customWidth="1"/>
    <col min="7699" max="7936" width="39.375" style="2"/>
    <col min="7937" max="7937" width="5.625" style="2" customWidth="1"/>
    <col min="7938" max="7938" width="16.25" style="2" customWidth="1"/>
    <col min="7939" max="7939" width="15" style="2" customWidth="1"/>
    <col min="7940" max="7940" width="16.25" style="2" customWidth="1"/>
    <col min="7941" max="7941" width="14.875" style="2" customWidth="1"/>
    <col min="7942" max="7942" width="5.625" style="2" customWidth="1"/>
    <col min="7943" max="7943" width="11.875" style="2" customWidth="1"/>
    <col min="7944" max="7944" width="5.125" style="2" customWidth="1"/>
    <col min="7945" max="7945" width="8.125" style="2" customWidth="1"/>
    <col min="7946" max="7946" width="11.875" style="2" customWidth="1"/>
    <col min="7947" max="7947" width="8.75" style="2" bestFit="1" customWidth="1"/>
    <col min="7948" max="7948" width="10.375" style="2" bestFit="1" customWidth="1"/>
    <col min="7949" max="7949" width="7.375" style="2" bestFit="1" customWidth="1"/>
    <col min="7950" max="7951" width="18.875" style="2" bestFit="1" customWidth="1"/>
    <col min="7952" max="7952" width="12.375" style="2" bestFit="1" customWidth="1"/>
    <col min="7953" max="7953" width="12.25" style="2" bestFit="1" customWidth="1"/>
    <col min="7954" max="7954" width="13" style="2" customWidth="1"/>
    <col min="7955" max="8192" width="39.375" style="2"/>
    <col min="8193" max="8193" width="5.625" style="2" customWidth="1"/>
    <col min="8194" max="8194" width="16.25" style="2" customWidth="1"/>
    <col min="8195" max="8195" width="15" style="2" customWidth="1"/>
    <col min="8196" max="8196" width="16.25" style="2" customWidth="1"/>
    <col min="8197" max="8197" width="14.875" style="2" customWidth="1"/>
    <col min="8198" max="8198" width="5.625" style="2" customWidth="1"/>
    <col min="8199" max="8199" width="11.875" style="2" customWidth="1"/>
    <col min="8200" max="8200" width="5.125" style="2" customWidth="1"/>
    <col min="8201" max="8201" width="8.125" style="2" customWidth="1"/>
    <col min="8202" max="8202" width="11.875" style="2" customWidth="1"/>
    <col min="8203" max="8203" width="8.75" style="2" bestFit="1" customWidth="1"/>
    <col min="8204" max="8204" width="10.375" style="2" bestFit="1" customWidth="1"/>
    <col min="8205" max="8205" width="7.375" style="2" bestFit="1" customWidth="1"/>
    <col min="8206" max="8207" width="18.875" style="2" bestFit="1" customWidth="1"/>
    <col min="8208" max="8208" width="12.375" style="2" bestFit="1" customWidth="1"/>
    <col min="8209" max="8209" width="12.25" style="2" bestFit="1" customWidth="1"/>
    <col min="8210" max="8210" width="13" style="2" customWidth="1"/>
    <col min="8211" max="8448" width="39.375" style="2"/>
    <col min="8449" max="8449" width="5.625" style="2" customWidth="1"/>
    <col min="8450" max="8450" width="16.25" style="2" customWidth="1"/>
    <col min="8451" max="8451" width="15" style="2" customWidth="1"/>
    <col min="8452" max="8452" width="16.25" style="2" customWidth="1"/>
    <col min="8453" max="8453" width="14.875" style="2" customWidth="1"/>
    <col min="8454" max="8454" width="5.625" style="2" customWidth="1"/>
    <col min="8455" max="8455" width="11.875" style="2" customWidth="1"/>
    <col min="8456" max="8456" width="5.125" style="2" customWidth="1"/>
    <col min="8457" max="8457" width="8.125" style="2" customWidth="1"/>
    <col min="8458" max="8458" width="11.875" style="2" customWidth="1"/>
    <col min="8459" max="8459" width="8.75" style="2" bestFit="1" customWidth="1"/>
    <col min="8460" max="8460" width="10.375" style="2" bestFit="1" customWidth="1"/>
    <col min="8461" max="8461" width="7.375" style="2" bestFit="1" customWidth="1"/>
    <col min="8462" max="8463" width="18.875" style="2" bestFit="1" customWidth="1"/>
    <col min="8464" max="8464" width="12.375" style="2" bestFit="1" customWidth="1"/>
    <col min="8465" max="8465" width="12.25" style="2" bestFit="1" customWidth="1"/>
    <col min="8466" max="8466" width="13" style="2" customWidth="1"/>
    <col min="8467" max="8704" width="39.375" style="2"/>
    <col min="8705" max="8705" width="5.625" style="2" customWidth="1"/>
    <col min="8706" max="8706" width="16.25" style="2" customWidth="1"/>
    <col min="8707" max="8707" width="15" style="2" customWidth="1"/>
    <col min="8708" max="8708" width="16.25" style="2" customWidth="1"/>
    <col min="8709" max="8709" width="14.875" style="2" customWidth="1"/>
    <col min="8710" max="8710" width="5.625" style="2" customWidth="1"/>
    <col min="8711" max="8711" width="11.875" style="2" customWidth="1"/>
    <col min="8712" max="8712" width="5.125" style="2" customWidth="1"/>
    <col min="8713" max="8713" width="8.125" style="2" customWidth="1"/>
    <col min="8714" max="8714" width="11.875" style="2" customWidth="1"/>
    <col min="8715" max="8715" width="8.75" style="2" bestFit="1" customWidth="1"/>
    <col min="8716" max="8716" width="10.375" style="2" bestFit="1" customWidth="1"/>
    <col min="8717" max="8717" width="7.375" style="2" bestFit="1" customWidth="1"/>
    <col min="8718" max="8719" width="18.875" style="2" bestFit="1" customWidth="1"/>
    <col min="8720" max="8720" width="12.375" style="2" bestFit="1" customWidth="1"/>
    <col min="8721" max="8721" width="12.25" style="2" bestFit="1" customWidth="1"/>
    <col min="8722" max="8722" width="13" style="2" customWidth="1"/>
    <col min="8723" max="8960" width="39.375" style="2"/>
    <col min="8961" max="8961" width="5.625" style="2" customWidth="1"/>
    <col min="8962" max="8962" width="16.25" style="2" customWidth="1"/>
    <col min="8963" max="8963" width="15" style="2" customWidth="1"/>
    <col min="8964" max="8964" width="16.25" style="2" customWidth="1"/>
    <col min="8965" max="8965" width="14.875" style="2" customWidth="1"/>
    <col min="8966" max="8966" width="5.625" style="2" customWidth="1"/>
    <col min="8967" max="8967" width="11.875" style="2" customWidth="1"/>
    <col min="8968" max="8968" width="5.125" style="2" customWidth="1"/>
    <col min="8969" max="8969" width="8.125" style="2" customWidth="1"/>
    <col min="8970" max="8970" width="11.875" style="2" customWidth="1"/>
    <col min="8971" max="8971" width="8.75" style="2" bestFit="1" customWidth="1"/>
    <col min="8972" max="8972" width="10.375" style="2" bestFit="1" customWidth="1"/>
    <col min="8973" max="8973" width="7.375" style="2" bestFit="1" customWidth="1"/>
    <col min="8974" max="8975" width="18.875" style="2" bestFit="1" customWidth="1"/>
    <col min="8976" max="8976" width="12.375" style="2" bestFit="1" customWidth="1"/>
    <col min="8977" max="8977" width="12.25" style="2" bestFit="1" customWidth="1"/>
    <col min="8978" max="8978" width="13" style="2" customWidth="1"/>
    <col min="8979" max="9216" width="39.375" style="2"/>
    <col min="9217" max="9217" width="5.625" style="2" customWidth="1"/>
    <col min="9218" max="9218" width="16.25" style="2" customWidth="1"/>
    <col min="9219" max="9219" width="15" style="2" customWidth="1"/>
    <col min="9220" max="9220" width="16.25" style="2" customWidth="1"/>
    <col min="9221" max="9221" width="14.875" style="2" customWidth="1"/>
    <col min="9222" max="9222" width="5.625" style="2" customWidth="1"/>
    <col min="9223" max="9223" width="11.875" style="2" customWidth="1"/>
    <col min="9224" max="9224" width="5.125" style="2" customWidth="1"/>
    <col min="9225" max="9225" width="8.125" style="2" customWidth="1"/>
    <col min="9226" max="9226" width="11.875" style="2" customWidth="1"/>
    <col min="9227" max="9227" width="8.75" style="2" bestFit="1" customWidth="1"/>
    <col min="9228" max="9228" width="10.375" style="2" bestFit="1" customWidth="1"/>
    <col min="9229" max="9229" width="7.375" style="2" bestFit="1" customWidth="1"/>
    <col min="9230" max="9231" width="18.875" style="2" bestFit="1" customWidth="1"/>
    <col min="9232" max="9232" width="12.375" style="2" bestFit="1" customWidth="1"/>
    <col min="9233" max="9233" width="12.25" style="2" bestFit="1" customWidth="1"/>
    <col min="9234" max="9234" width="13" style="2" customWidth="1"/>
    <col min="9235" max="9472" width="39.375" style="2"/>
    <col min="9473" max="9473" width="5.625" style="2" customWidth="1"/>
    <col min="9474" max="9474" width="16.25" style="2" customWidth="1"/>
    <col min="9475" max="9475" width="15" style="2" customWidth="1"/>
    <col min="9476" max="9476" width="16.25" style="2" customWidth="1"/>
    <col min="9477" max="9477" width="14.875" style="2" customWidth="1"/>
    <col min="9478" max="9478" width="5.625" style="2" customWidth="1"/>
    <col min="9479" max="9479" width="11.875" style="2" customWidth="1"/>
    <col min="9480" max="9480" width="5.125" style="2" customWidth="1"/>
    <col min="9481" max="9481" width="8.125" style="2" customWidth="1"/>
    <col min="9482" max="9482" width="11.875" style="2" customWidth="1"/>
    <col min="9483" max="9483" width="8.75" style="2" bestFit="1" customWidth="1"/>
    <col min="9484" max="9484" width="10.375" style="2" bestFit="1" customWidth="1"/>
    <col min="9485" max="9485" width="7.375" style="2" bestFit="1" customWidth="1"/>
    <col min="9486" max="9487" width="18.875" style="2" bestFit="1" customWidth="1"/>
    <col min="9488" max="9488" width="12.375" style="2" bestFit="1" customWidth="1"/>
    <col min="9489" max="9489" width="12.25" style="2" bestFit="1" customWidth="1"/>
    <col min="9490" max="9490" width="13" style="2" customWidth="1"/>
    <col min="9491" max="9728" width="39.375" style="2"/>
    <col min="9729" max="9729" width="5.625" style="2" customWidth="1"/>
    <col min="9730" max="9730" width="16.25" style="2" customWidth="1"/>
    <col min="9731" max="9731" width="15" style="2" customWidth="1"/>
    <col min="9732" max="9732" width="16.25" style="2" customWidth="1"/>
    <col min="9733" max="9733" width="14.875" style="2" customWidth="1"/>
    <col min="9734" max="9734" width="5.625" style="2" customWidth="1"/>
    <col min="9735" max="9735" width="11.875" style="2" customWidth="1"/>
    <col min="9736" max="9736" width="5.125" style="2" customWidth="1"/>
    <col min="9737" max="9737" width="8.125" style="2" customWidth="1"/>
    <col min="9738" max="9738" width="11.875" style="2" customWidth="1"/>
    <col min="9739" max="9739" width="8.75" style="2" bestFit="1" customWidth="1"/>
    <col min="9740" max="9740" width="10.375" style="2" bestFit="1" customWidth="1"/>
    <col min="9741" max="9741" width="7.375" style="2" bestFit="1" customWidth="1"/>
    <col min="9742" max="9743" width="18.875" style="2" bestFit="1" customWidth="1"/>
    <col min="9744" max="9744" width="12.375" style="2" bestFit="1" customWidth="1"/>
    <col min="9745" max="9745" width="12.25" style="2" bestFit="1" customWidth="1"/>
    <col min="9746" max="9746" width="13" style="2" customWidth="1"/>
    <col min="9747" max="9984" width="39.375" style="2"/>
    <col min="9985" max="9985" width="5.625" style="2" customWidth="1"/>
    <col min="9986" max="9986" width="16.25" style="2" customWidth="1"/>
    <col min="9987" max="9987" width="15" style="2" customWidth="1"/>
    <col min="9988" max="9988" width="16.25" style="2" customWidth="1"/>
    <col min="9989" max="9989" width="14.875" style="2" customWidth="1"/>
    <col min="9990" max="9990" width="5.625" style="2" customWidth="1"/>
    <col min="9991" max="9991" width="11.875" style="2" customWidth="1"/>
    <col min="9992" max="9992" width="5.125" style="2" customWidth="1"/>
    <col min="9993" max="9993" width="8.125" style="2" customWidth="1"/>
    <col min="9994" max="9994" width="11.875" style="2" customWidth="1"/>
    <col min="9995" max="9995" width="8.75" style="2" bestFit="1" customWidth="1"/>
    <col min="9996" max="9996" width="10.375" style="2" bestFit="1" customWidth="1"/>
    <col min="9997" max="9997" width="7.375" style="2" bestFit="1" customWidth="1"/>
    <col min="9998" max="9999" width="18.875" style="2" bestFit="1" customWidth="1"/>
    <col min="10000" max="10000" width="12.375" style="2" bestFit="1" customWidth="1"/>
    <col min="10001" max="10001" width="12.25" style="2" bestFit="1" customWidth="1"/>
    <col min="10002" max="10002" width="13" style="2" customWidth="1"/>
    <col min="10003" max="10240" width="39.375" style="2"/>
    <col min="10241" max="10241" width="5.625" style="2" customWidth="1"/>
    <col min="10242" max="10242" width="16.25" style="2" customWidth="1"/>
    <col min="10243" max="10243" width="15" style="2" customWidth="1"/>
    <col min="10244" max="10244" width="16.25" style="2" customWidth="1"/>
    <col min="10245" max="10245" width="14.875" style="2" customWidth="1"/>
    <col min="10246" max="10246" width="5.625" style="2" customWidth="1"/>
    <col min="10247" max="10247" width="11.875" style="2" customWidth="1"/>
    <col min="10248" max="10248" width="5.125" style="2" customWidth="1"/>
    <col min="10249" max="10249" width="8.125" style="2" customWidth="1"/>
    <col min="10250" max="10250" width="11.875" style="2" customWidth="1"/>
    <col min="10251" max="10251" width="8.75" style="2" bestFit="1" customWidth="1"/>
    <col min="10252" max="10252" width="10.375" style="2" bestFit="1" customWidth="1"/>
    <col min="10253" max="10253" width="7.375" style="2" bestFit="1" customWidth="1"/>
    <col min="10254" max="10255" width="18.875" style="2" bestFit="1" customWidth="1"/>
    <col min="10256" max="10256" width="12.375" style="2" bestFit="1" customWidth="1"/>
    <col min="10257" max="10257" width="12.25" style="2" bestFit="1" customWidth="1"/>
    <col min="10258" max="10258" width="13" style="2" customWidth="1"/>
    <col min="10259" max="10496" width="39.375" style="2"/>
    <col min="10497" max="10497" width="5.625" style="2" customWidth="1"/>
    <col min="10498" max="10498" width="16.25" style="2" customWidth="1"/>
    <col min="10499" max="10499" width="15" style="2" customWidth="1"/>
    <col min="10500" max="10500" width="16.25" style="2" customWidth="1"/>
    <col min="10501" max="10501" width="14.875" style="2" customWidth="1"/>
    <col min="10502" max="10502" width="5.625" style="2" customWidth="1"/>
    <col min="10503" max="10503" width="11.875" style="2" customWidth="1"/>
    <col min="10504" max="10504" width="5.125" style="2" customWidth="1"/>
    <col min="10505" max="10505" width="8.125" style="2" customWidth="1"/>
    <col min="10506" max="10506" width="11.875" style="2" customWidth="1"/>
    <col min="10507" max="10507" width="8.75" style="2" bestFit="1" customWidth="1"/>
    <col min="10508" max="10508" width="10.375" style="2" bestFit="1" customWidth="1"/>
    <col min="10509" max="10509" width="7.375" style="2" bestFit="1" customWidth="1"/>
    <col min="10510" max="10511" width="18.875" style="2" bestFit="1" customWidth="1"/>
    <col min="10512" max="10512" width="12.375" style="2" bestFit="1" customWidth="1"/>
    <col min="10513" max="10513" width="12.25" style="2" bestFit="1" customWidth="1"/>
    <col min="10514" max="10514" width="13" style="2" customWidth="1"/>
    <col min="10515" max="10752" width="39.375" style="2"/>
    <col min="10753" max="10753" width="5.625" style="2" customWidth="1"/>
    <col min="10754" max="10754" width="16.25" style="2" customWidth="1"/>
    <col min="10755" max="10755" width="15" style="2" customWidth="1"/>
    <col min="10756" max="10756" width="16.25" style="2" customWidth="1"/>
    <col min="10757" max="10757" width="14.875" style="2" customWidth="1"/>
    <col min="10758" max="10758" width="5.625" style="2" customWidth="1"/>
    <col min="10759" max="10759" width="11.875" style="2" customWidth="1"/>
    <col min="10760" max="10760" width="5.125" style="2" customWidth="1"/>
    <col min="10761" max="10761" width="8.125" style="2" customWidth="1"/>
    <col min="10762" max="10762" width="11.875" style="2" customWidth="1"/>
    <col min="10763" max="10763" width="8.75" style="2" bestFit="1" customWidth="1"/>
    <col min="10764" max="10764" width="10.375" style="2" bestFit="1" customWidth="1"/>
    <col min="10765" max="10765" width="7.375" style="2" bestFit="1" customWidth="1"/>
    <col min="10766" max="10767" width="18.875" style="2" bestFit="1" customWidth="1"/>
    <col min="10768" max="10768" width="12.375" style="2" bestFit="1" customWidth="1"/>
    <col min="10769" max="10769" width="12.25" style="2" bestFit="1" customWidth="1"/>
    <col min="10770" max="10770" width="13" style="2" customWidth="1"/>
    <col min="10771" max="11008" width="39.375" style="2"/>
    <col min="11009" max="11009" width="5.625" style="2" customWidth="1"/>
    <col min="11010" max="11010" width="16.25" style="2" customWidth="1"/>
    <col min="11011" max="11011" width="15" style="2" customWidth="1"/>
    <col min="11012" max="11012" width="16.25" style="2" customWidth="1"/>
    <col min="11013" max="11013" width="14.875" style="2" customWidth="1"/>
    <col min="11014" max="11014" width="5.625" style="2" customWidth="1"/>
    <col min="11015" max="11015" width="11.875" style="2" customWidth="1"/>
    <col min="11016" max="11016" width="5.125" style="2" customWidth="1"/>
    <col min="11017" max="11017" width="8.125" style="2" customWidth="1"/>
    <col min="11018" max="11018" width="11.875" style="2" customWidth="1"/>
    <col min="11019" max="11019" width="8.75" style="2" bestFit="1" customWidth="1"/>
    <col min="11020" max="11020" width="10.375" style="2" bestFit="1" customWidth="1"/>
    <col min="11021" max="11021" width="7.375" style="2" bestFit="1" customWidth="1"/>
    <col min="11022" max="11023" width="18.875" style="2" bestFit="1" customWidth="1"/>
    <col min="11024" max="11024" width="12.375" style="2" bestFit="1" customWidth="1"/>
    <col min="11025" max="11025" width="12.25" style="2" bestFit="1" customWidth="1"/>
    <col min="11026" max="11026" width="13" style="2" customWidth="1"/>
    <col min="11027" max="11264" width="39.375" style="2"/>
    <col min="11265" max="11265" width="5.625" style="2" customWidth="1"/>
    <col min="11266" max="11266" width="16.25" style="2" customWidth="1"/>
    <col min="11267" max="11267" width="15" style="2" customWidth="1"/>
    <col min="11268" max="11268" width="16.25" style="2" customWidth="1"/>
    <col min="11269" max="11269" width="14.875" style="2" customWidth="1"/>
    <col min="11270" max="11270" width="5.625" style="2" customWidth="1"/>
    <col min="11271" max="11271" width="11.875" style="2" customWidth="1"/>
    <col min="11272" max="11272" width="5.125" style="2" customWidth="1"/>
    <col min="11273" max="11273" width="8.125" style="2" customWidth="1"/>
    <col min="11274" max="11274" width="11.875" style="2" customWidth="1"/>
    <col min="11275" max="11275" width="8.75" style="2" bestFit="1" customWidth="1"/>
    <col min="11276" max="11276" width="10.375" style="2" bestFit="1" customWidth="1"/>
    <col min="11277" max="11277" width="7.375" style="2" bestFit="1" customWidth="1"/>
    <col min="11278" max="11279" width="18.875" style="2" bestFit="1" customWidth="1"/>
    <col min="11280" max="11280" width="12.375" style="2" bestFit="1" customWidth="1"/>
    <col min="11281" max="11281" width="12.25" style="2" bestFit="1" customWidth="1"/>
    <col min="11282" max="11282" width="13" style="2" customWidth="1"/>
    <col min="11283" max="11520" width="39.375" style="2"/>
    <col min="11521" max="11521" width="5.625" style="2" customWidth="1"/>
    <col min="11522" max="11522" width="16.25" style="2" customWidth="1"/>
    <col min="11523" max="11523" width="15" style="2" customWidth="1"/>
    <col min="11524" max="11524" width="16.25" style="2" customWidth="1"/>
    <col min="11525" max="11525" width="14.875" style="2" customWidth="1"/>
    <col min="11526" max="11526" width="5.625" style="2" customWidth="1"/>
    <col min="11527" max="11527" width="11.875" style="2" customWidth="1"/>
    <col min="11528" max="11528" width="5.125" style="2" customWidth="1"/>
    <col min="11529" max="11529" width="8.125" style="2" customWidth="1"/>
    <col min="11530" max="11530" width="11.875" style="2" customWidth="1"/>
    <col min="11531" max="11531" width="8.75" style="2" bestFit="1" customWidth="1"/>
    <col min="11532" max="11532" width="10.375" style="2" bestFit="1" customWidth="1"/>
    <col min="11533" max="11533" width="7.375" style="2" bestFit="1" customWidth="1"/>
    <col min="11534" max="11535" width="18.875" style="2" bestFit="1" customWidth="1"/>
    <col min="11536" max="11536" width="12.375" style="2" bestFit="1" customWidth="1"/>
    <col min="11537" max="11537" width="12.25" style="2" bestFit="1" customWidth="1"/>
    <col min="11538" max="11538" width="13" style="2" customWidth="1"/>
    <col min="11539" max="11776" width="39.375" style="2"/>
    <col min="11777" max="11777" width="5.625" style="2" customWidth="1"/>
    <col min="11778" max="11778" width="16.25" style="2" customWidth="1"/>
    <col min="11779" max="11779" width="15" style="2" customWidth="1"/>
    <col min="11780" max="11780" width="16.25" style="2" customWidth="1"/>
    <col min="11781" max="11781" width="14.875" style="2" customWidth="1"/>
    <col min="11782" max="11782" width="5.625" style="2" customWidth="1"/>
    <col min="11783" max="11783" width="11.875" style="2" customWidth="1"/>
    <col min="11784" max="11784" width="5.125" style="2" customWidth="1"/>
    <col min="11785" max="11785" width="8.125" style="2" customWidth="1"/>
    <col min="11786" max="11786" width="11.875" style="2" customWidth="1"/>
    <col min="11787" max="11787" width="8.75" style="2" bestFit="1" customWidth="1"/>
    <col min="11788" max="11788" width="10.375" style="2" bestFit="1" customWidth="1"/>
    <col min="11789" max="11789" width="7.375" style="2" bestFit="1" customWidth="1"/>
    <col min="11790" max="11791" width="18.875" style="2" bestFit="1" customWidth="1"/>
    <col min="11792" max="11792" width="12.375" style="2" bestFit="1" customWidth="1"/>
    <col min="11793" max="11793" width="12.25" style="2" bestFit="1" customWidth="1"/>
    <col min="11794" max="11794" width="13" style="2" customWidth="1"/>
    <col min="11795" max="12032" width="39.375" style="2"/>
    <col min="12033" max="12033" width="5.625" style="2" customWidth="1"/>
    <col min="12034" max="12034" width="16.25" style="2" customWidth="1"/>
    <col min="12035" max="12035" width="15" style="2" customWidth="1"/>
    <col min="12036" max="12036" width="16.25" style="2" customWidth="1"/>
    <col min="12037" max="12037" width="14.875" style="2" customWidth="1"/>
    <col min="12038" max="12038" width="5.625" style="2" customWidth="1"/>
    <col min="12039" max="12039" width="11.875" style="2" customWidth="1"/>
    <col min="12040" max="12040" width="5.125" style="2" customWidth="1"/>
    <col min="12041" max="12041" width="8.125" style="2" customWidth="1"/>
    <col min="12042" max="12042" width="11.875" style="2" customWidth="1"/>
    <col min="12043" max="12043" width="8.75" style="2" bestFit="1" customWidth="1"/>
    <col min="12044" max="12044" width="10.375" style="2" bestFit="1" customWidth="1"/>
    <col min="12045" max="12045" width="7.375" style="2" bestFit="1" customWidth="1"/>
    <col min="12046" max="12047" width="18.875" style="2" bestFit="1" customWidth="1"/>
    <col min="12048" max="12048" width="12.375" style="2" bestFit="1" customWidth="1"/>
    <col min="12049" max="12049" width="12.25" style="2" bestFit="1" customWidth="1"/>
    <col min="12050" max="12050" width="13" style="2" customWidth="1"/>
    <col min="12051" max="12288" width="39.375" style="2"/>
    <col min="12289" max="12289" width="5.625" style="2" customWidth="1"/>
    <col min="12290" max="12290" width="16.25" style="2" customWidth="1"/>
    <col min="12291" max="12291" width="15" style="2" customWidth="1"/>
    <col min="12292" max="12292" width="16.25" style="2" customWidth="1"/>
    <col min="12293" max="12293" width="14.875" style="2" customWidth="1"/>
    <col min="12294" max="12294" width="5.625" style="2" customWidth="1"/>
    <col min="12295" max="12295" width="11.875" style="2" customWidth="1"/>
    <col min="12296" max="12296" width="5.125" style="2" customWidth="1"/>
    <col min="12297" max="12297" width="8.125" style="2" customWidth="1"/>
    <col min="12298" max="12298" width="11.875" style="2" customWidth="1"/>
    <col min="12299" max="12299" width="8.75" style="2" bestFit="1" customWidth="1"/>
    <col min="12300" max="12300" width="10.375" style="2" bestFit="1" customWidth="1"/>
    <col min="12301" max="12301" width="7.375" style="2" bestFit="1" customWidth="1"/>
    <col min="12302" max="12303" width="18.875" style="2" bestFit="1" customWidth="1"/>
    <col min="12304" max="12304" width="12.375" style="2" bestFit="1" customWidth="1"/>
    <col min="12305" max="12305" width="12.25" style="2" bestFit="1" customWidth="1"/>
    <col min="12306" max="12306" width="13" style="2" customWidth="1"/>
    <col min="12307" max="12544" width="39.375" style="2"/>
    <col min="12545" max="12545" width="5.625" style="2" customWidth="1"/>
    <col min="12546" max="12546" width="16.25" style="2" customWidth="1"/>
    <col min="12547" max="12547" width="15" style="2" customWidth="1"/>
    <col min="12548" max="12548" width="16.25" style="2" customWidth="1"/>
    <col min="12549" max="12549" width="14.875" style="2" customWidth="1"/>
    <col min="12550" max="12550" width="5.625" style="2" customWidth="1"/>
    <col min="12551" max="12551" width="11.875" style="2" customWidth="1"/>
    <col min="12552" max="12552" width="5.125" style="2" customWidth="1"/>
    <col min="12553" max="12553" width="8.125" style="2" customWidth="1"/>
    <col min="12554" max="12554" width="11.875" style="2" customWidth="1"/>
    <col min="12555" max="12555" width="8.75" style="2" bestFit="1" customWidth="1"/>
    <col min="12556" max="12556" width="10.375" style="2" bestFit="1" customWidth="1"/>
    <col min="12557" max="12557" width="7.375" style="2" bestFit="1" customWidth="1"/>
    <col min="12558" max="12559" width="18.875" style="2" bestFit="1" customWidth="1"/>
    <col min="12560" max="12560" width="12.375" style="2" bestFit="1" customWidth="1"/>
    <col min="12561" max="12561" width="12.25" style="2" bestFit="1" customWidth="1"/>
    <col min="12562" max="12562" width="13" style="2" customWidth="1"/>
    <col min="12563" max="12800" width="39.375" style="2"/>
    <col min="12801" max="12801" width="5.625" style="2" customWidth="1"/>
    <col min="12802" max="12802" width="16.25" style="2" customWidth="1"/>
    <col min="12803" max="12803" width="15" style="2" customWidth="1"/>
    <col min="12804" max="12804" width="16.25" style="2" customWidth="1"/>
    <col min="12805" max="12805" width="14.875" style="2" customWidth="1"/>
    <col min="12806" max="12806" width="5.625" style="2" customWidth="1"/>
    <col min="12807" max="12807" width="11.875" style="2" customWidth="1"/>
    <col min="12808" max="12808" width="5.125" style="2" customWidth="1"/>
    <col min="12809" max="12809" width="8.125" style="2" customWidth="1"/>
    <col min="12810" max="12810" width="11.875" style="2" customWidth="1"/>
    <col min="12811" max="12811" width="8.75" style="2" bestFit="1" customWidth="1"/>
    <col min="12812" max="12812" width="10.375" style="2" bestFit="1" customWidth="1"/>
    <col min="12813" max="12813" width="7.375" style="2" bestFit="1" customWidth="1"/>
    <col min="12814" max="12815" width="18.875" style="2" bestFit="1" customWidth="1"/>
    <col min="12816" max="12816" width="12.375" style="2" bestFit="1" customWidth="1"/>
    <col min="12817" max="12817" width="12.25" style="2" bestFit="1" customWidth="1"/>
    <col min="12818" max="12818" width="13" style="2" customWidth="1"/>
    <col min="12819" max="13056" width="39.375" style="2"/>
    <col min="13057" max="13057" width="5.625" style="2" customWidth="1"/>
    <col min="13058" max="13058" width="16.25" style="2" customWidth="1"/>
    <col min="13059" max="13059" width="15" style="2" customWidth="1"/>
    <col min="13060" max="13060" width="16.25" style="2" customWidth="1"/>
    <col min="13061" max="13061" width="14.875" style="2" customWidth="1"/>
    <col min="13062" max="13062" width="5.625" style="2" customWidth="1"/>
    <col min="13063" max="13063" width="11.875" style="2" customWidth="1"/>
    <col min="13064" max="13064" width="5.125" style="2" customWidth="1"/>
    <col min="13065" max="13065" width="8.125" style="2" customWidth="1"/>
    <col min="13066" max="13066" width="11.875" style="2" customWidth="1"/>
    <col min="13067" max="13067" width="8.75" style="2" bestFit="1" customWidth="1"/>
    <col min="13068" max="13068" width="10.375" style="2" bestFit="1" customWidth="1"/>
    <col min="13069" max="13069" width="7.375" style="2" bestFit="1" customWidth="1"/>
    <col min="13070" max="13071" width="18.875" style="2" bestFit="1" customWidth="1"/>
    <col min="13072" max="13072" width="12.375" style="2" bestFit="1" customWidth="1"/>
    <col min="13073" max="13073" width="12.25" style="2" bestFit="1" customWidth="1"/>
    <col min="13074" max="13074" width="13" style="2" customWidth="1"/>
    <col min="13075" max="13312" width="39.375" style="2"/>
    <col min="13313" max="13313" width="5.625" style="2" customWidth="1"/>
    <col min="13314" max="13314" width="16.25" style="2" customWidth="1"/>
    <col min="13315" max="13315" width="15" style="2" customWidth="1"/>
    <col min="13316" max="13316" width="16.25" style="2" customWidth="1"/>
    <col min="13317" max="13317" width="14.875" style="2" customWidth="1"/>
    <col min="13318" max="13318" width="5.625" style="2" customWidth="1"/>
    <col min="13319" max="13319" width="11.875" style="2" customWidth="1"/>
    <col min="13320" max="13320" width="5.125" style="2" customWidth="1"/>
    <col min="13321" max="13321" width="8.125" style="2" customWidth="1"/>
    <col min="13322" max="13322" width="11.875" style="2" customWidth="1"/>
    <col min="13323" max="13323" width="8.75" style="2" bestFit="1" customWidth="1"/>
    <col min="13324" max="13324" width="10.375" style="2" bestFit="1" customWidth="1"/>
    <col min="13325" max="13325" width="7.375" style="2" bestFit="1" customWidth="1"/>
    <col min="13326" max="13327" width="18.875" style="2" bestFit="1" customWidth="1"/>
    <col min="13328" max="13328" width="12.375" style="2" bestFit="1" customWidth="1"/>
    <col min="13329" max="13329" width="12.25" style="2" bestFit="1" customWidth="1"/>
    <col min="13330" max="13330" width="13" style="2" customWidth="1"/>
    <col min="13331" max="13568" width="39.375" style="2"/>
    <col min="13569" max="13569" width="5.625" style="2" customWidth="1"/>
    <col min="13570" max="13570" width="16.25" style="2" customWidth="1"/>
    <col min="13571" max="13571" width="15" style="2" customWidth="1"/>
    <col min="13572" max="13572" width="16.25" style="2" customWidth="1"/>
    <col min="13573" max="13573" width="14.875" style="2" customWidth="1"/>
    <col min="13574" max="13574" width="5.625" style="2" customWidth="1"/>
    <col min="13575" max="13575" width="11.875" style="2" customWidth="1"/>
    <col min="13576" max="13576" width="5.125" style="2" customWidth="1"/>
    <col min="13577" max="13577" width="8.125" style="2" customWidth="1"/>
    <col min="13578" max="13578" width="11.875" style="2" customWidth="1"/>
    <col min="13579" max="13579" width="8.75" style="2" bestFit="1" customWidth="1"/>
    <col min="13580" max="13580" width="10.375" style="2" bestFit="1" customWidth="1"/>
    <col min="13581" max="13581" width="7.375" style="2" bestFit="1" customWidth="1"/>
    <col min="13582" max="13583" width="18.875" style="2" bestFit="1" customWidth="1"/>
    <col min="13584" max="13584" width="12.375" style="2" bestFit="1" customWidth="1"/>
    <col min="13585" max="13585" width="12.25" style="2" bestFit="1" customWidth="1"/>
    <col min="13586" max="13586" width="13" style="2" customWidth="1"/>
    <col min="13587" max="13824" width="39.375" style="2"/>
    <col min="13825" max="13825" width="5.625" style="2" customWidth="1"/>
    <col min="13826" max="13826" width="16.25" style="2" customWidth="1"/>
    <col min="13827" max="13827" width="15" style="2" customWidth="1"/>
    <col min="13828" max="13828" width="16.25" style="2" customWidth="1"/>
    <col min="13829" max="13829" width="14.875" style="2" customWidth="1"/>
    <col min="13830" max="13830" width="5.625" style="2" customWidth="1"/>
    <col min="13831" max="13831" width="11.875" style="2" customWidth="1"/>
    <col min="13832" max="13832" width="5.125" style="2" customWidth="1"/>
    <col min="13833" max="13833" width="8.125" style="2" customWidth="1"/>
    <col min="13834" max="13834" width="11.875" style="2" customWidth="1"/>
    <col min="13835" max="13835" width="8.75" style="2" bestFit="1" customWidth="1"/>
    <col min="13836" max="13836" width="10.375" style="2" bestFit="1" customWidth="1"/>
    <col min="13837" max="13837" width="7.375" style="2" bestFit="1" customWidth="1"/>
    <col min="13838" max="13839" width="18.875" style="2" bestFit="1" customWidth="1"/>
    <col min="13840" max="13840" width="12.375" style="2" bestFit="1" customWidth="1"/>
    <col min="13841" max="13841" width="12.25" style="2" bestFit="1" customWidth="1"/>
    <col min="13842" max="13842" width="13" style="2" customWidth="1"/>
    <col min="13843" max="14080" width="39.375" style="2"/>
    <col min="14081" max="14081" width="5.625" style="2" customWidth="1"/>
    <col min="14082" max="14082" width="16.25" style="2" customWidth="1"/>
    <col min="14083" max="14083" width="15" style="2" customWidth="1"/>
    <col min="14084" max="14084" width="16.25" style="2" customWidth="1"/>
    <col min="14085" max="14085" width="14.875" style="2" customWidth="1"/>
    <col min="14086" max="14086" width="5.625" style="2" customWidth="1"/>
    <col min="14087" max="14087" width="11.875" style="2" customWidth="1"/>
    <col min="14088" max="14088" width="5.125" style="2" customWidth="1"/>
    <col min="14089" max="14089" width="8.125" style="2" customWidth="1"/>
    <col min="14090" max="14090" width="11.875" style="2" customWidth="1"/>
    <col min="14091" max="14091" width="8.75" style="2" bestFit="1" customWidth="1"/>
    <col min="14092" max="14092" width="10.375" style="2" bestFit="1" customWidth="1"/>
    <col min="14093" max="14093" width="7.375" style="2" bestFit="1" customWidth="1"/>
    <col min="14094" max="14095" width="18.875" style="2" bestFit="1" customWidth="1"/>
    <col min="14096" max="14096" width="12.375" style="2" bestFit="1" customWidth="1"/>
    <col min="14097" max="14097" width="12.25" style="2" bestFit="1" customWidth="1"/>
    <col min="14098" max="14098" width="13" style="2" customWidth="1"/>
    <col min="14099" max="14336" width="39.375" style="2"/>
    <col min="14337" max="14337" width="5.625" style="2" customWidth="1"/>
    <col min="14338" max="14338" width="16.25" style="2" customWidth="1"/>
    <col min="14339" max="14339" width="15" style="2" customWidth="1"/>
    <col min="14340" max="14340" width="16.25" style="2" customWidth="1"/>
    <col min="14341" max="14341" width="14.875" style="2" customWidth="1"/>
    <col min="14342" max="14342" width="5.625" style="2" customWidth="1"/>
    <col min="14343" max="14343" width="11.875" style="2" customWidth="1"/>
    <col min="14344" max="14344" width="5.125" style="2" customWidth="1"/>
    <col min="14345" max="14345" width="8.125" style="2" customWidth="1"/>
    <col min="14346" max="14346" width="11.875" style="2" customWidth="1"/>
    <col min="14347" max="14347" width="8.75" style="2" bestFit="1" customWidth="1"/>
    <col min="14348" max="14348" width="10.375" style="2" bestFit="1" customWidth="1"/>
    <col min="14349" max="14349" width="7.375" style="2" bestFit="1" customWidth="1"/>
    <col min="14350" max="14351" width="18.875" style="2" bestFit="1" customWidth="1"/>
    <col min="14352" max="14352" width="12.375" style="2" bestFit="1" customWidth="1"/>
    <col min="14353" max="14353" width="12.25" style="2" bestFit="1" customWidth="1"/>
    <col min="14354" max="14354" width="13" style="2" customWidth="1"/>
    <col min="14355" max="14592" width="39.375" style="2"/>
    <col min="14593" max="14593" width="5.625" style="2" customWidth="1"/>
    <col min="14594" max="14594" width="16.25" style="2" customWidth="1"/>
    <col min="14595" max="14595" width="15" style="2" customWidth="1"/>
    <col min="14596" max="14596" width="16.25" style="2" customWidth="1"/>
    <col min="14597" max="14597" width="14.875" style="2" customWidth="1"/>
    <col min="14598" max="14598" width="5.625" style="2" customWidth="1"/>
    <col min="14599" max="14599" width="11.875" style="2" customWidth="1"/>
    <col min="14600" max="14600" width="5.125" style="2" customWidth="1"/>
    <col min="14601" max="14601" width="8.125" style="2" customWidth="1"/>
    <col min="14602" max="14602" width="11.875" style="2" customWidth="1"/>
    <col min="14603" max="14603" width="8.75" style="2" bestFit="1" customWidth="1"/>
    <col min="14604" max="14604" width="10.375" style="2" bestFit="1" customWidth="1"/>
    <col min="14605" max="14605" width="7.375" style="2" bestFit="1" customWidth="1"/>
    <col min="14606" max="14607" width="18.875" style="2" bestFit="1" customWidth="1"/>
    <col min="14608" max="14608" width="12.375" style="2" bestFit="1" customWidth="1"/>
    <col min="14609" max="14609" width="12.25" style="2" bestFit="1" customWidth="1"/>
    <col min="14610" max="14610" width="13" style="2" customWidth="1"/>
    <col min="14611" max="14848" width="39.375" style="2"/>
    <col min="14849" max="14849" width="5.625" style="2" customWidth="1"/>
    <col min="14850" max="14850" width="16.25" style="2" customWidth="1"/>
    <col min="14851" max="14851" width="15" style="2" customWidth="1"/>
    <col min="14852" max="14852" width="16.25" style="2" customWidth="1"/>
    <col min="14853" max="14853" width="14.875" style="2" customWidth="1"/>
    <col min="14854" max="14854" width="5.625" style="2" customWidth="1"/>
    <col min="14855" max="14855" width="11.875" style="2" customWidth="1"/>
    <col min="14856" max="14856" width="5.125" style="2" customWidth="1"/>
    <col min="14857" max="14857" width="8.125" style="2" customWidth="1"/>
    <col min="14858" max="14858" width="11.875" style="2" customWidth="1"/>
    <col min="14859" max="14859" width="8.75" style="2" bestFit="1" customWidth="1"/>
    <col min="14860" max="14860" width="10.375" style="2" bestFit="1" customWidth="1"/>
    <col min="14861" max="14861" width="7.375" style="2" bestFit="1" customWidth="1"/>
    <col min="14862" max="14863" width="18.875" style="2" bestFit="1" customWidth="1"/>
    <col min="14864" max="14864" width="12.375" style="2" bestFit="1" customWidth="1"/>
    <col min="14865" max="14865" width="12.25" style="2" bestFit="1" customWidth="1"/>
    <col min="14866" max="14866" width="13" style="2" customWidth="1"/>
    <col min="14867" max="15104" width="39.375" style="2"/>
    <col min="15105" max="15105" width="5.625" style="2" customWidth="1"/>
    <col min="15106" max="15106" width="16.25" style="2" customWidth="1"/>
    <col min="15107" max="15107" width="15" style="2" customWidth="1"/>
    <col min="15108" max="15108" width="16.25" style="2" customWidth="1"/>
    <col min="15109" max="15109" width="14.875" style="2" customWidth="1"/>
    <col min="15110" max="15110" width="5.625" style="2" customWidth="1"/>
    <col min="15111" max="15111" width="11.875" style="2" customWidth="1"/>
    <col min="15112" max="15112" width="5.125" style="2" customWidth="1"/>
    <col min="15113" max="15113" width="8.125" style="2" customWidth="1"/>
    <col min="15114" max="15114" width="11.875" style="2" customWidth="1"/>
    <col min="15115" max="15115" width="8.75" style="2" bestFit="1" customWidth="1"/>
    <col min="15116" max="15116" width="10.375" style="2" bestFit="1" customWidth="1"/>
    <col min="15117" max="15117" width="7.375" style="2" bestFit="1" customWidth="1"/>
    <col min="15118" max="15119" width="18.875" style="2" bestFit="1" customWidth="1"/>
    <col min="15120" max="15120" width="12.375" style="2" bestFit="1" customWidth="1"/>
    <col min="15121" max="15121" width="12.25" style="2" bestFit="1" customWidth="1"/>
    <col min="15122" max="15122" width="13" style="2" customWidth="1"/>
    <col min="15123" max="15360" width="39.375" style="2"/>
    <col min="15361" max="15361" width="5.625" style="2" customWidth="1"/>
    <col min="15362" max="15362" width="16.25" style="2" customWidth="1"/>
    <col min="15363" max="15363" width="15" style="2" customWidth="1"/>
    <col min="15364" max="15364" width="16.25" style="2" customWidth="1"/>
    <col min="15365" max="15365" width="14.875" style="2" customWidth="1"/>
    <col min="15366" max="15366" width="5.625" style="2" customWidth="1"/>
    <col min="15367" max="15367" width="11.875" style="2" customWidth="1"/>
    <col min="15368" max="15368" width="5.125" style="2" customWidth="1"/>
    <col min="15369" max="15369" width="8.125" style="2" customWidth="1"/>
    <col min="15370" max="15370" width="11.875" style="2" customWidth="1"/>
    <col min="15371" max="15371" width="8.75" style="2" bestFit="1" customWidth="1"/>
    <col min="15372" max="15372" width="10.375" style="2" bestFit="1" customWidth="1"/>
    <col min="15373" max="15373" width="7.375" style="2" bestFit="1" customWidth="1"/>
    <col min="15374" max="15375" width="18.875" style="2" bestFit="1" customWidth="1"/>
    <col min="15376" max="15376" width="12.375" style="2" bestFit="1" customWidth="1"/>
    <col min="15377" max="15377" width="12.25" style="2" bestFit="1" customWidth="1"/>
    <col min="15378" max="15378" width="13" style="2" customWidth="1"/>
    <col min="15379" max="15616" width="39.375" style="2"/>
    <col min="15617" max="15617" width="5.625" style="2" customWidth="1"/>
    <col min="15618" max="15618" width="16.25" style="2" customWidth="1"/>
    <col min="15619" max="15619" width="15" style="2" customWidth="1"/>
    <col min="15620" max="15620" width="16.25" style="2" customWidth="1"/>
    <col min="15621" max="15621" width="14.875" style="2" customWidth="1"/>
    <col min="15622" max="15622" width="5.625" style="2" customWidth="1"/>
    <col min="15623" max="15623" width="11.875" style="2" customWidth="1"/>
    <col min="15624" max="15624" width="5.125" style="2" customWidth="1"/>
    <col min="15625" max="15625" width="8.125" style="2" customWidth="1"/>
    <col min="15626" max="15626" width="11.875" style="2" customWidth="1"/>
    <col min="15627" max="15627" width="8.75" style="2" bestFit="1" customWidth="1"/>
    <col min="15628" max="15628" width="10.375" style="2" bestFit="1" customWidth="1"/>
    <col min="15629" max="15629" width="7.375" style="2" bestFit="1" customWidth="1"/>
    <col min="15630" max="15631" width="18.875" style="2" bestFit="1" customWidth="1"/>
    <col min="15632" max="15632" width="12.375" style="2" bestFit="1" customWidth="1"/>
    <col min="15633" max="15633" width="12.25" style="2" bestFit="1" customWidth="1"/>
    <col min="15634" max="15634" width="13" style="2" customWidth="1"/>
    <col min="15635" max="15872" width="39.375" style="2"/>
    <col min="15873" max="15873" width="5.625" style="2" customWidth="1"/>
    <col min="15874" max="15874" width="16.25" style="2" customWidth="1"/>
    <col min="15875" max="15875" width="15" style="2" customWidth="1"/>
    <col min="15876" max="15876" width="16.25" style="2" customWidth="1"/>
    <col min="15877" max="15877" width="14.875" style="2" customWidth="1"/>
    <col min="15878" max="15878" width="5.625" style="2" customWidth="1"/>
    <col min="15879" max="15879" width="11.875" style="2" customWidth="1"/>
    <col min="15880" max="15880" width="5.125" style="2" customWidth="1"/>
    <col min="15881" max="15881" width="8.125" style="2" customWidth="1"/>
    <col min="15882" max="15882" width="11.875" style="2" customWidth="1"/>
    <col min="15883" max="15883" width="8.75" style="2" bestFit="1" customWidth="1"/>
    <col min="15884" max="15884" width="10.375" style="2" bestFit="1" customWidth="1"/>
    <col min="15885" max="15885" width="7.375" style="2" bestFit="1" customWidth="1"/>
    <col min="15886" max="15887" width="18.875" style="2" bestFit="1" customWidth="1"/>
    <col min="15888" max="15888" width="12.375" style="2" bestFit="1" customWidth="1"/>
    <col min="15889" max="15889" width="12.25" style="2" bestFit="1" customWidth="1"/>
    <col min="15890" max="15890" width="13" style="2" customWidth="1"/>
    <col min="15891" max="16128" width="39.375" style="2"/>
    <col min="16129" max="16129" width="5.625" style="2" customWidth="1"/>
    <col min="16130" max="16130" width="16.25" style="2" customWidth="1"/>
    <col min="16131" max="16131" width="15" style="2" customWidth="1"/>
    <col min="16132" max="16132" width="16.25" style="2" customWidth="1"/>
    <col min="16133" max="16133" width="14.875" style="2" customWidth="1"/>
    <col min="16134" max="16134" width="5.625" style="2" customWidth="1"/>
    <col min="16135" max="16135" width="11.875" style="2" customWidth="1"/>
    <col min="16136" max="16136" width="5.125" style="2" customWidth="1"/>
    <col min="16137" max="16137" width="8.125" style="2" customWidth="1"/>
    <col min="16138" max="16138" width="11.875" style="2" customWidth="1"/>
    <col min="16139" max="16139" width="8.75" style="2" bestFit="1" customWidth="1"/>
    <col min="16140" max="16140" width="10.375" style="2" bestFit="1" customWidth="1"/>
    <col min="16141" max="16141" width="7.375" style="2" bestFit="1" customWidth="1"/>
    <col min="16142" max="16143" width="18.875" style="2" bestFit="1" customWidth="1"/>
    <col min="16144" max="16144" width="12.375" style="2" bestFit="1" customWidth="1"/>
    <col min="16145" max="16145" width="12.25" style="2" bestFit="1" customWidth="1"/>
    <col min="16146" max="16146" width="13" style="2" customWidth="1"/>
    <col min="16147" max="16384" width="39.375" style="2"/>
  </cols>
  <sheetData>
    <row r="1" spans="1:18">
      <c r="B1" s="1"/>
      <c r="C1" s="1"/>
      <c r="D1" s="1"/>
      <c r="E1" s="1"/>
      <c r="F1" s="1"/>
      <c r="G1" s="1"/>
      <c r="H1" s="1"/>
      <c r="I1" s="1"/>
      <c r="J1" s="1"/>
      <c r="K1" s="1"/>
      <c r="L1" s="1"/>
      <c r="M1" s="1"/>
      <c r="N1" s="1"/>
      <c r="O1" s="1"/>
      <c r="P1" s="1"/>
      <c r="Q1" s="1"/>
    </row>
    <row r="2" spans="1:18" ht="16.5">
      <c r="A2" s="3" t="s">
        <v>1952</v>
      </c>
      <c r="B2" s="1"/>
      <c r="C2" s="1"/>
      <c r="D2" s="1"/>
      <c r="E2" s="1"/>
      <c r="F2" s="1"/>
      <c r="G2" s="1"/>
      <c r="H2" s="1"/>
      <c r="I2" s="1"/>
      <c r="J2" s="1"/>
      <c r="K2" s="1"/>
      <c r="L2" s="1"/>
      <c r="M2" s="1"/>
      <c r="N2" s="1"/>
      <c r="O2" s="1"/>
      <c r="P2" s="1"/>
      <c r="Q2" s="1"/>
      <c r="R2" s="1"/>
    </row>
    <row r="3" spans="1:18" ht="15" customHeight="1">
      <c r="A3" s="1"/>
      <c r="B3" s="1"/>
      <c r="C3" s="1"/>
      <c r="D3" s="1"/>
      <c r="E3" s="1"/>
      <c r="F3" s="1"/>
      <c r="G3" s="1"/>
      <c r="H3" s="1"/>
      <c r="I3" s="1"/>
      <c r="J3" s="1"/>
      <c r="K3" s="1"/>
      <c r="L3" s="1"/>
      <c r="M3" s="1"/>
      <c r="N3" s="1"/>
      <c r="O3" s="1"/>
      <c r="P3" s="1"/>
      <c r="Q3" s="1"/>
      <c r="R3" s="1"/>
    </row>
    <row r="4" spans="1:18" s="5" customFormat="1" ht="13.5" customHeight="1">
      <c r="A4" s="1"/>
      <c r="B4" s="1"/>
      <c r="C4" s="279" t="str">
        <f>"〔施設"&amp;D5&amp;"（公立"&amp;D6&amp;"、"&amp;"私立"&amp;D7&amp;"）"&amp;"  定員"&amp;F5&amp;"（公立"&amp;F6&amp;"、私立"&amp;F7&amp;"）〕"</f>
        <v>〔施設5（公立5、私立0）  定員205（公立205、私立0）〕</v>
      </c>
      <c r="D4" s="279"/>
      <c r="E4" s="280"/>
      <c r="F4" s="1" t="str">
        <f>IF(I14=F5,"","おかしいぞ～？")</f>
        <v/>
      </c>
      <c r="G4" s="1"/>
      <c r="H4" s="1"/>
      <c r="I4" s="1"/>
      <c r="J4" s="1"/>
      <c r="K4" s="1"/>
      <c r="L4" s="1"/>
      <c r="M4" s="1"/>
      <c r="N4" s="1"/>
      <c r="O4" s="1"/>
      <c r="P4" s="1"/>
      <c r="Q4" s="1"/>
      <c r="R4" s="1"/>
    </row>
    <row r="5" spans="1:18" s="5" customFormat="1" ht="13.5" customHeight="1">
      <c r="A5" s="1"/>
      <c r="B5" s="6"/>
      <c r="C5" s="7" t="s">
        <v>1</v>
      </c>
      <c r="D5" s="8">
        <f>D6+D7</f>
        <v>5</v>
      </c>
      <c r="E5" s="9" t="s">
        <v>1953</v>
      </c>
      <c r="F5" s="243">
        <f>F6+F7</f>
        <v>205</v>
      </c>
      <c r="G5" s="1"/>
      <c r="H5" s="1"/>
      <c r="I5" s="1"/>
      <c r="J5" s="1"/>
      <c r="K5" s="1"/>
      <c r="L5" s="1"/>
      <c r="M5" s="1"/>
      <c r="N5" s="1"/>
      <c r="O5" s="1"/>
      <c r="P5" s="1"/>
      <c r="Q5" s="1"/>
      <c r="R5" s="1"/>
    </row>
    <row r="6" spans="1:18" s="5" customFormat="1" ht="13.5" customHeight="1">
      <c r="A6" s="1"/>
      <c r="B6" s="6"/>
      <c r="C6" s="7" t="s">
        <v>3</v>
      </c>
      <c r="D6" s="8">
        <f>COUNTIF($P$9:$P$13,C6)</f>
        <v>5</v>
      </c>
      <c r="E6" s="9" t="s">
        <v>3</v>
      </c>
      <c r="F6" s="243">
        <f>SUMIF($P$9:$P$13,E6,$H$9:$H$13)</f>
        <v>205</v>
      </c>
      <c r="G6" s="1"/>
      <c r="H6" s="1"/>
      <c r="I6" s="1"/>
      <c r="J6" s="1"/>
      <c r="K6" s="1"/>
      <c r="L6" s="1"/>
      <c r="M6" s="1"/>
      <c r="N6" s="1"/>
      <c r="O6" s="1"/>
      <c r="P6" s="1"/>
      <c r="Q6" s="1"/>
      <c r="R6" s="1"/>
    </row>
    <row r="7" spans="1:18" s="5" customFormat="1" ht="13.5" customHeight="1">
      <c r="A7" s="1"/>
      <c r="B7" s="6"/>
      <c r="C7" s="11" t="s">
        <v>4</v>
      </c>
      <c r="D7" s="12">
        <f>COUNTIF($P$9:$P$13,C7)</f>
        <v>0</v>
      </c>
      <c r="E7" s="13" t="s">
        <v>4</v>
      </c>
      <c r="F7" s="244">
        <f>SUMIF($P$9:$P$13,E7,$H$9:$H$13)</f>
        <v>0</v>
      </c>
      <c r="G7" s="1"/>
      <c r="H7" s="1"/>
      <c r="I7" s="1"/>
      <c r="J7" s="1"/>
      <c r="K7" s="1"/>
      <c r="L7" s="1"/>
      <c r="M7" s="1"/>
      <c r="N7" s="1"/>
      <c r="O7" s="1"/>
      <c r="P7" s="1"/>
      <c r="Q7" s="1"/>
      <c r="R7" s="1"/>
    </row>
    <row r="8" spans="1:18" ht="42" customHeight="1">
      <c r="A8" s="245"/>
      <c r="B8" s="19" t="s">
        <v>5</v>
      </c>
      <c r="C8" s="19" t="s">
        <v>6</v>
      </c>
      <c r="D8" s="20" t="s">
        <v>7</v>
      </c>
      <c r="E8" s="19" t="s">
        <v>9</v>
      </c>
      <c r="F8" s="20" t="s">
        <v>10</v>
      </c>
      <c r="G8" s="19" t="s">
        <v>11</v>
      </c>
      <c r="H8" s="19" t="s">
        <v>2</v>
      </c>
      <c r="I8" s="21" t="s">
        <v>12</v>
      </c>
      <c r="J8" s="22" t="s">
        <v>13</v>
      </c>
      <c r="K8" s="246" t="s">
        <v>14</v>
      </c>
      <c r="L8" s="24" t="s">
        <v>15</v>
      </c>
      <c r="M8" s="24" t="s">
        <v>16</v>
      </c>
      <c r="N8" s="24" t="s">
        <v>17</v>
      </c>
      <c r="O8" s="25" t="s">
        <v>18</v>
      </c>
      <c r="P8" s="24" t="s">
        <v>19</v>
      </c>
      <c r="Q8" s="24" t="s">
        <v>20</v>
      </c>
      <c r="R8" s="247" t="s">
        <v>1954</v>
      </c>
    </row>
    <row r="9" spans="1:18" ht="42" customHeight="1">
      <c r="A9" s="281" t="s">
        <v>1955</v>
      </c>
      <c r="B9" s="131" t="s">
        <v>1956</v>
      </c>
      <c r="C9" s="131" t="s">
        <v>483</v>
      </c>
      <c r="D9" s="131" t="s">
        <v>483</v>
      </c>
      <c r="E9" s="248" t="str">
        <f>M9&amp;N9</f>
        <v>山口市阿東地福上1962-1</v>
      </c>
      <c r="F9" s="248" t="s">
        <v>1957</v>
      </c>
      <c r="G9" s="249">
        <v>26512</v>
      </c>
      <c r="H9" s="250">
        <v>20</v>
      </c>
      <c r="I9" s="251" t="s">
        <v>1958</v>
      </c>
      <c r="J9" s="252"/>
      <c r="K9" s="253" t="s">
        <v>1959</v>
      </c>
      <c r="L9" s="75" t="s">
        <v>1960</v>
      </c>
      <c r="M9" s="75" t="s">
        <v>491</v>
      </c>
      <c r="N9" s="76" t="s">
        <v>1961</v>
      </c>
      <c r="O9" s="76" t="s">
        <v>1962</v>
      </c>
      <c r="P9" s="77" t="str">
        <f>IF(Q9="","",IF(OR(Q9="国",Q9="県",Q9="市町",Q9="組合その他"),"（公立）","（私立）"))</f>
        <v>（公立）</v>
      </c>
      <c r="Q9" s="77" t="s">
        <v>34</v>
      </c>
      <c r="R9" s="254"/>
    </row>
    <row r="10" spans="1:18" ht="42" customHeight="1">
      <c r="A10" s="282"/>
      <c r="B10" s="44" t="s">
        <v>1963</v>
      </c>
      <c r="C10" s="44" t="s">
        <v>483</v>
      </c>
      <c r="D10" s="44" t="s">
        <v>483</v>
      </c>
      <c r="E10" s="45" t="str">
        <f>M10&amp;N10</f>
        <v>山口市阿東徳佐中3283-1</v>
      </c>
      <c r="F10" s="45" t="s">
        <v>1964</v>
      </c>
      <c r="G10" s="46">
        <v>34790</v>
      </c>
      <c r="H10" s="79">
        <v>60</v>
      </c>
      <c r="I10" s="48" t="s">
        <v>1965</v>
      </c>
      <c r="J10" s="255" t="s">
        <v>29</v>
      </c>
      <c r="K10" s="256" t="s">
        <v>1959</v>
      </c>
      <c r="L10" s="51" t="s">
        <v>1960</v>
      </c>
      <c r="M10" s="51" t="s">
        <v>491</v>
      </c>
      <c r="N10" s="52" t="s">
        <v>1966</v>
      </c>
      <c r="O10" s="52" t="s">
        <v>1967</v>
      </c>
      <c r="P10" s="53" t="str">
        <f>IF(Q10="","",IF(OR(Q10="国",Q10="県",Q10="市町",Q10="組合その他"),"（公立）","（私立）"))</f>
        <v>（公立）</v>
      </c>
      <c r="Q10" s="53" t="s">
        <v>34</v>
      </c>
      <c r="R10" s="257"/>
    </row>
    <row r="11" spans="1:18" ht="42" customHeight="1">
      <c r="A11" s="258" t="s">
        <v>751</v>
      </c>
      <c r="B11" s="44" t="s">
        <v>1968</v>
      </c>
      <c r="C11" s="44" t="s">
        <v>756</v>
      </c>
      <c r="D11" s="44" t="s">
        <v>1969</v>
      </c>
      <c r="E11" s="45" t="str">
        <f>M11&amp;N11</f>
        <v>萩市見島本村951番地1</v>
      </c>
      <c r="F11" s="45" t="s">
        <v>1970</v>
      </c>
      <c r="G11" s="46">
        <v>26938</v>
      </c>
      <c r="H11" s="79">
        <v>30</v>
      </c>
      <c r="I11" s="48" t="s">
        <v>1971</v>
      </c>
      <c r="J11" s="255" t="s">
        <v>29</v>
      </c>
      <c r="K11" s="256" t="s">
        <v>1959</v>
      </c>
      <c r="L11" s="51" t="s">
        <v>696</v>
      </c>
      <c r="M11" s="51" t="s">
        <v>756</v>
      </c>
      <c r="N11" s="52" t="s">
        <v>1972</v>
      </c>
      <c r="O11" s="52" t="s">
        <v>1973</v>
      </c>
      <c r="P11" s="53" t="str">
        <f>IF(Q11="","",IF(OR(Q11="国",Q11="県",Q11="市町",Q11="組合その他"),"（公立）","（私立）"))</f>
        <v>（公立）</v>
      </c>
      <c r="Q11" s="53" t="s">
        <v>34</v>
      </c>
      <c r="R11" s="257"/>
    </row>
    <row r="12" spans="1:18" ht="42" customHeight="1">
      <c r="A12" s="258" t="s">
        <v>1300</v>
      </c>
      <c r="B12" s="44" t="s">
        <v>1974</v>
      </c>
      <c r="C12" s="44" t="s">
        <v>1306</v>
      </c>
      <c r="D12" s="44" t="s">
        <v>1975</v>
      </c>
      <c r="E12" s="45" t="str">
        <f>M12&amp;N12</f>
        <v>長門市俵山2334-1</v>
      </c>
      <c r="F12" s="45" t="s">
        <v>1976</v>
      </c>
      <c r="G12" s="46">
        <v>31503</v>
      </c>
      <c r="H12" s="79">
        <v>60</v>
      </c>
      <c r="I12" s="48" t="s">
        <v>1977</v>
      </c>
      <c r="J12" s="255" t="s">
        <v>29</v>
      </c>
      <c r="K12" s="256" t="s">
        <v>1959</v>
      </c>
      <c r="L12" s="51" t="s">
        <v>1305</v>
      </c>
      <c r="M12" s="51" t="s">
        <v>1306</v>
      </c>
      <c r="N12" s="52" t="s">
        <v>1978</v>
      </c>
      <c r="O12" s="52" t="s">
        <v>1979</v>
      </c>
      <c r="P12" s="53" t="str">
        <f>IF(Q12="","",IF(OR(Q12="国",Q12="県",Q12="市町",Q12="組合その他"),"（公立）","（私立）"))</f>
        <v>（公立）</v>
      </c>
      <c r="Q12" s="53" t="s">
        <v>34</v>
      </c>
      <c r="R12" s="257"/>
    </row>
    <row r="13" spans="1:18" ht="42" customHeight="1">
      <c r="A13" s="259" t="s">
        <v>1429</v>
      </c>
      <c r="B13" s="139" t="s">
        <v>1980</v>
      </c>
      <c r="C13" s="139" t="s">
        <v>1429</v>
      </c>
      <c r="D13" s="139" t="s">
        <v>1981</v>
      </c>
      <c r="E13" s="140" t="str">
        <f>M13&amp;N13</f>
        <v>美祢市豊田前町麻生下10-31</v>
      </c>
      <c r="F13" s="140" t="s">
        <v>1982</v>
      </c>
      <c r="G13" s="260">
        <v>30042</v>
      </c>
      <c r="H13" s="261">
        <v>35</v>
      </c>
      <c r="I13" s="262" t="s">
        <v>1983</v>
      </c>
      <c r="J13" s="263" t="s">
        <v>29</v>
      </c>
      <c r="K13" s="264" t="s">
        <v>1959</v>
      </c>
      <c r="L13" s="147" t="s">
        <v>1435</v>
      </c>
      <c r="M13" s="147" t="s">
        <v>1431</v>
      </c>
      <c r="N13" s="265" t="s">
        <v>1984</v>
      </c>
      <c r="O13" s="265" t="s">
        <v>1985</v>
      </c>
      <c r="P13" s="148" t="str">
        <f>IF(Q13="","",IF(OR(Q13="国",Q13="県",Q13="市町",Q13="組合その他"),"（公立）","（私立）"))</f>
        <v>（公立）</v>
      </c>
      <c r="Q13" s="148" t="s">
        <v>34</v>
      </c>
      <c r="R13" s="266"/>
    </row>
    <row r="14" spans="1:18">
      <c r="B14" s="5">
        <f>COUNTA(B9:B13)</f>
        <v>5</v>
      </c>
      <c r="I14" s="5">
        <f>SUM(H9:H13)</f>
        <v>205</v>
      </c>
    </row>
    <row r="15" spans="1:18" ht="14.25" thickBot="1">
      <c r="B15" s="158" t="s">
        <v>1923</v>
      </c>
      <c r="D15" s="159" t="s">
        <v>1924</v>
      </c>
      <c r="I15" s="158" t="s">
        <v>1925</v>
      </c>
      <c r="O15" s="159" t="s">
        <v>1926</v>
      </c>
    </row>
    <row r="16" spans="1:18" ht="14.25" thickTop="1">
      <c r="D16" s="161" t="s">
        <v>23</v>
      </c>
      <c r="E16" s="162">
        <f t="shared" ref="E16:E28" si="0">COUNTIF($M$9:$M$13,D16)</f>
        <v>0</v>
      </c>
      <c r="O16" s="163"/>
      <c r="P16" s="164" t="s">
        <v>20</v>
      </c>
      <c r="Q16" s="164" t="s">
        <v>1</v>
      </c>
      <c r="R16" s="165" t="s">
        <v>2</v>
      </c>
    </row>
    <row r="17" spans="4:18">
      <c r="D17" s="166" t="s">
        <v>275</v>
      </c>
      <c r="E17" s="167">
        <f t="shared" si="0"/>
        <v>0</v>
      </c>
      <c r="O17" s="275" t="s">
        <v>3</v>
      </c>
      <c r="P17" s="171" t="s">
        <v>1930</v>
      </c>
      <c r="Q17" s="171">
        <f t="shared" ref="Q17:Q24" si="1">COUNTIF($Q$9:$Q$13,P17)</f>
        <v>0</v>
      </c>
      <c r="R17" s="267">
        <f t="shared" ref="R17:R24" si="2">SUMIF($Q$9:$Q$13,P17,$H$9:$H$13)</f>
        <v>0</v>
      </c>
    </row>
    <row r="18" spans="4:18">
      <c r="D18" s="166" t="s">
        <v>481</v>
      </c>
      <c r="E18" s="167">
        <f t="shared" si="0"/>
        <v>2</v>
      </c>
      <c r="O18" s="276"/>
      <c r="P18" s="171" t="s">
        <v>1932</v>
      </c>
      <c r="Q18" s="171">
        <f t="shared" si="1"/>
        <v>0</v>
      </c>
      <c r="R18" s="267">
        <f t="shared" si="2"/>
        <v>0</v>
      </c>
    </row>
    <row r="19" spans="4:18">
      <c r="D19" s="166" t="s">
        <v>751</v>
      </c>
      <c r="E19" s="167">
        <f t="shared" si="0"/>
        <v>1</v>
      </c>
      <c r="O19" s="276"/>
      <c r="P19" s="171" t="s">
        <v>34</v>
      </c>
      <c r="Q19" s="171">
        <f t="shared" si="1"/>
        <v>5</v>
      </c>
      <c r="R19" s="267">
        <f t="shared" si="2"/>
        <v>205</v>
      </c>
    </row>
    <row r="20" spans="4:18" ht="14.25" thickBot="1">
      <c r="D20" s="166" t="s">
        <v>850</v>
      </c>
      <c r="E20" s="167">
        <f t="shared" si="0"/>
        <v>0</v>
      </c>
      <c r="O20" s="277"/>
      <c r="P20" s="189" t="s">
        <v>1933</v>
      </c>
      <c r="Q20" s="189">
        <f t="shared" si="1"/>
        <v>0</v>
      </c>
      <c r="R20" s="268">
        <f t="shared" si="2"/>
        <v>0</v>
      </c>
    </row>
    <row r="21" spans="4:18" ht="14.25" thickTop="1">
      <c r="D21" s="166" t="s">
        <v>970</v>
      </c>
      <c r="E21" s="167">
        <f t="shared" si="0"/>
        <v>0</v>
      </c>
      <c r="O21" s="276" t="s">
        <v>4</v>
      </c>
      <c r="P21" s="177" t="s">
        <v>91</v>
      </c>
      <c r="Q21" s="177">
        <f t="shared" si="1"/>
        <v>0</v>
      </c>
      <c r="R21" s="269">
        <f t="shared" si="2"/>
        <v>0</v>
      </c>
    </row>
    <row r="22" spans="4:18">
      <c r="D22" s="166" t="s">
        <v>1044</v>
      </c>
      <c r="E22" s="167">
        <f t="shared" si="0"/>
        <v>0</v>
      </c>
      <c r="O22" s="276"/>
      <c r="P22" s="171" t="s">
        <v>1934</v>
      </c>
      <c r="Q22" s="171">
        <f t="shared" si="1"/>
        <v>0</v>
      </c>
      <c r="R22" s="267">
        <f t="shared" si="2"/>
        <v>0</v>
      </c>
    </row>
    <row r="23" spans="4:18">
      <c r="D23" s="166" t="s">
        <v>1935</v>
      </c>
      <c r="E23" s="167">
        <f t="shared" si="0"/>
        <v>0</v>
      </c>
      <c r="O23" s="276"/>
      <c r="P23" s="171" t="s">
        <v>139</v>
      </c>
      <c r="Q23" s="171">
        <f t="shared" si="1"/>
        <v>0</v>
      </c>
      <c r="R23" s="267">
        <f t="shared" si="2"/>
        <v>0</v>
      </c>
    </row>
    <row r="24" spans="4:18" ht="14.25" thickBot="1">
      <c r="D24" s="166" t="s">
        <v>1300</v>
      </c>
      <c r="E24" s="167">
        <f t="shared" si="0"/>
        <v>1</v>
      </c>
      <c r="O24" s="278"/>
      <c r="P24" s="194" t="s">
        <v>122</v>
      </c>
      <c r="Q24" s="194">
        <f t="shared" si="1"/>
        <v>0</v>
      </c>
      <c r="R24" s="270">
        <f t="shared" si="2"/>
        <v>0</v>
      </c>
    </row>
    <row r="25" spans="4:18" ht="14.25" thickTop="1">
      <c r="D25" s="166" t="s">
        <v>1346</v>
      </c>
      <c r="E25" s="167">
        <f t="shared" si="0"/>
        <v>0</v>
      </c>
      <c r="Q25" s="218">
        <f>SUM(Q17:Q24)</f>
        <v>5</v>
      </c>
      <c r="R25" s="218">
        <f>SUM(R17:R24)</f>
        <v>205</v>
      </c>
    </row>
    <row r="26" spans="4:18">
      <c r="D26" s="166" t="s">
        <v>1429</v>
      </c>
      <c r="E26" s="167">
        <f t="shared" si="0"/>
        <v>1</v>
      </c>
    </row>
    <row r="27" spans="4:18">
      <c r="D27" s="166" t="s">
        <v>1493</v>
      </c>
      <c r="E27" s="167">
        <f t="shared" si="0"/>
        <v>0</v>
      </c>
    </row>
    <row r="28" spans="4:18" ht="14.25" thickBot="1">
      <c r="D28" s="198" t="s">
        <v>1650</v>
      </c>
      <c r="E28" s="199">
        <f t="shared" si="0"/>
        <v>0</v>
      </c>
    </row>
    <row r="29" spans="4:18" ht="15" thickTop="1" thickBot="1">
      <c r="D29" s="200" t="s">
        <v>1936</v>
      </c>
      <c r="E29" s="201">
        <f>SUM(E16:E28)</f>
        <v>5</v>
      </c>
    </row>
    <row r="30" spans="4:18" ht="14.25" thickTop="1">
      <c r="D30" s="202" t="s">
        <v>1937</v>
      </c>
      <c r="E30" s="203">
        <f t="shared" ref="E30:E38" si="3">COUNTIF($M$9:$M$13,D30)</f>
        <v>0</v>
      </c>
    </row>
    <row r="31" spans="4:18">
      <c r="D31" s="166" t="s">
        <v>1938</v>
      </c>
      <c r="E31" s="167">
        <f t="shared" si="3"/>
        <v>0</v>
      </c>
    </row>
    <row r="32" spans="4:18">
      <c r="D32" s="166" t="s">
        <v>1939</v>
      </c>
      <c r="E32" s="167">
        <f t="shared" si="3"/>
        <v>0</v>
      </c>
    </row>
    <row r="33" spans="4:6">
      <c r="D33" s="166" t="s">
        <v>1940</v>
      </c>
      <c r="E33" s="167">
        <f t="shared" si="3"/>
        <v>0</v>
      </c>
    </row>
    <row r="34" spans="4:6">
      <c r="D34" s="166" t="s">
        <v>1941</v>
      </c>
      <c r="E34" s="167">
        <f t="shared" si="3"/>
        <v>0</v>
      </c>
    </row>
    <row r="35" spans="4:6">
      <c r="D35" s="166" t="s">
        <v>1942</v>
      </c>
      <c r="E35" s="167">
        <f t="shared" si="3"/>
        <v>0</v>
      </c>
    </row>
    <row r="36" spans="4:6">
      <c r="D36" s="166" t="s">
        <v>1943</v>
      </c>
      <c r="E36" s="167">
        <f t="shared" si="3"/>
        <v>0</v>
      </c>
    </row>
    <row r="37" spans="4:6">
      <c r="D37" s="166" t="s">
        <v>1944</v>
      </c>
      <c r="E37" s="167">
        <f t="shared" si="3"/>
        <v>0</v>
      </c>
    </row>
    <row r="38" spans="4:6" ht="14.25" thickBot="1">
      <c r="D38" s="198" t="s">
        <v>1945</v>
      </c>
      <c r="E38" s="199">
        <f t="shared" si="3"/>
        <v>0</v>
      </c>
    </row>
    <row r="39" spans="4:6" ht="15" thickTop="1" thickBot="1">
      <c r="D39" s="200" t="s">
        <v>1946</v>
      </c>
      <c r="E39" s="201">
        <f>SUM(E30:E38)</f>
        <v>0</v>
      </c>
    </row>
    <row r="40" spans="4:6" ht="15" thickTop="1" thickBot="1">
      <c r="D40" s="205" t="s">
        <v>1947</v>
      </c>
      <c r="E40" s="206">
        <f>E29+E39</f>
        <v>5</v>
      </c>
      <c r="F40" s="2" t="str">
        <f>IF(E40=B14,"","おかしいぞ～？")</f>
        <v/>
      </c>
    </row>
    <row r="41" spans="4:6" ht="14.25" thickTop="1"/>
  </sheetData>
  <mergeCells count="4">
    <mergeCell ref="C4:E4"/>
    <mergeCell ref="A9:A10"/>
    <mergeCell ref="O17:O20"/>
    <mergeCell ref="O21:O24"/>
  </mergeCells>
  <phoneticPr fontId="3"/>
  <dataValidations count="1">
    <dataValidation type="list" allowBlank="1" showInputMessage="1" showErrorMessage="1" sqref="Q9:Q13 JM9:JM13 TI9:TI13 ADE9:ADE13 ANA9:ANA13 AWW9:AWW13 BGS9:BGS13 BQO9:BQO13 CAK9:CAK13 CKG9:CKG13 CUC9:CUC13 DDY9:DDY13 DNU9:DNU13 DXQ9:DXQ13 EHM9:EHM13 ERI9:ERI13 FBE9:FBE13 FLA9:FLA13 FUW9:FUW13 GES9:GES13 GOO9:GOO13 GYK9:GYK13 HIG9:HIG13 HSC9:HSC13 IBY9:IBY13 ILU9:ILU13 IVQ9:IVQ13 JFM9:JFM13 JPI9:JPI13 JZE9:JZE13 KJA9:KJA13 KSW9:KSW13 LCS9:LCS13 LMO9:LMO13 LWK9:LWK13 MGG9:MGG13 MQC9:MQC13 MZY9:MZY13 NJU9:NJU13 NTQ9:NTQ13 ODM9:ODM13 ONI9:ONI13 OXE9:OXE13 PHA9:PHA13 PQW9:PQW13 QAS9:QAS13 QKO9:QKO13 QUK9:QUK13 REG9:REG13 ROC9:ROC13 RXY9:RXY13 SHU9:SHU13 SRQ9:SRQ13 TBM9:TBM13 TLI9:TLI13 TVE9:TVE13 UFA9:UFA13 UOW9:UOW13 UYS9:UYS13 VIO9:VIO13 VSK9:VSK13 WCG9:WCG13 WMC9:WMC13 WVY9:WVY13 Q65545:Q65549 JM65545:JM65549 TI65545:TI65549 ADE65545:ADE65549 ANA65545:ANA65549 AWW65545:AWW65549 BGS65545:BGS65549 BQO65545:BQO65549 CAK65545:CAK65549 CKG65545:CKG65549 CUC65545:CUC65549 DDY65545:DDY65549 DNU65545:DNU65549 DXQ65545:DXQ65549 EHM65545:EHM65549 ERI65545:ERI65549 FBE65545:FBE65549 FLA65545:FLA65549 FUW65545:FUW65549 GES65545:GES65549 GOO65545:GOO65549 GYK65545:GYK65549 HIG65545:HIG65549 HSC65545:HSC65549 IBY65545:IBY65549 ILU65545:ILU65549 IVQ65545:IVQ65549 JFM65545:JFM65549 JPI65545:JPI65549 JZE65545:JZE65549 KJA65545:KJA65549 KSW65545:KSW65549 LCS65545:LCS65549 LMO65545:LMO65549 LWK65545:LWK65549 MGG65545:MGG65549 MQC65545:MQC65549 MZY65545:MZY65549 NJU65545:NJU65549 NTQ65545:NTQ65549 ODM65545:ODM65549 ONI65545:ONI65549 OXE65545:OXE65549 PHA65545:PHA65549 PQW65545:PQW65549 QAS65545:QAS65549 QKO65545:QKO65549 QUK65545:QUK65549 REG65545:REG65549 ROC65545:ROC65549 RXY65545:RXY65549 SHU65545:SHU65549 SRQ65545:SRQ65549 TBM65545:TBM65549 TLI65545:TLI65549 TVE65545:TVE65549 UFA65545:UFA65549 UOW65545:UOW65549 UYS65545:UYS65549 VIO65545:VIO65549 VSK65545:VSK65549 WCG65545:WCG65549 WMC65545:WMC65549 WVY65545:WVY65549 Q131081:Q131085 JM131081:JM131085 TI131081:TI131085 ADE131081:ADE131085 ANA131081:ANA131085 AWW131081:AWW131085 BGS131081:BGS131085 BQO131081:BQO131085 CAK131081:CAK131085 CKG131081:CKG131085 CUC131081:CUC131085 DDY131081:DDY131085 DNU131081:DNU131085 DXQ131081:DXQ131085 EHM131081:EHM131085 ERI131081:ERI131085 FBE131081:FBE131085 FLA131081:FLA131085 FUW131081:FUW131085 GES131081:GES131085 GOO131081:GOO131085 GYK131081:GYK131085 HIG131081:HIG131085 HSC131081:HSC131085 IBY131081:IBY131085 ILU131081:ILU131085 IVQ131081:IVQ131085 JFM131081:JFM131085 JPI131081:JPI131085 JZE131081:JZE131085 KJA131081:KJA131085 KSW131081:KSW131085 LCS131081:LCS131085 LMO131081:LMO131085 LWK131081:LWK131085 MGG131081:MGG131085 MQC131081:MQC131085 MZY131081:MZY131085 NJU131081:NJU131085 NTQ131081:NTQ131085 ODM131081:ODM131085 ONI131081:ONI131085 OXE131081:OXE131085 PHA131081:PHA131085 PQW131081:PQW131085 QAS131081:QAS131085 QKO131081:QKO131085 QUK131081:QUK131085 REG131081:REG131085 ROC131081:ROC131085 RXY131081:RXY131085 SHU131081:SHU131085 SRQ131081:SRQ131085 TBM131081:TBM131085 TLI131081:TLI131085 TVE131081:TVE131085 UFA131081:UFA131085 UOW131081:UOW131085 UYS131081:UYS131085 VIO131081:VIO131085 VSK131081:VSK131085 WCG131081:WCG131085 WMC131081:WMC131085 WVY131081:WVY131085 Q196617:Q196621 JM196617:JM196621 TI196617:TI196621 ADE196617:ADE196621 ANA196617:ANA196621 AWW196617:AWW196621 BGS196617:BGS196621 BQO196617:BQO196621 CAK196617:CAK196621 CKG196617:CKG196621 CUC196617:CUC196621 DDY196617:DDY196621 DNU196617:DNU196621 DXQ196617:DXQ196621 EHM196617:EHM196621 ERI196617:ERI196621 FBE196617:FBE196621 FLA196617:FLA196621 FUW196617:FUW196621 GES196617:GES196621 GOO196617:GOO196621 GYK196617:GYK196621 HIG196617:HIG196621 HSC196617:HSC196621 IBY196617:IBY196621 ILU196617:ILU196621 IVQ196617:IVQ196621 JFM196617:JFM196621 JPI196617:JPI196621 JZE196617:JZE196621 KJA196617:KJA196621 KSW196617:KSW196621 LCS196617:LCS196621 LMO196617:LMO196621 LWK196617:LWK196621 MGG196617:MGG196621 MQC196617:MQC196621 MZY196617:MZY196621 NJU196617:NJU196621 NTQ196617:NTQ196621 ODM196617:ODM196621 ONI196617:ONI196621 OXE196617:OXE196621 PHA196617:PHA196621 PQW196617:PQW196621 QAS196617:QAS196621 QKO196617:QKO196621 QUK196617:QUK196621 REG196617:REG196621 ROC196617:ROC196621 RXY196617:RXY196621 SHU196617:SHU196621 SRQ196617:SRQ196621 TBM196617:TBM196621 TLI196617:TLI196621 TVE196617:TVE196621 UFA196617:UFA196621 UOW196617:UOW196621 UYS196617:UYS196621 VIO196617:VIO196621 VSK196617:VSK196621 WCG196617:WCG196621 WMC196617:WMC196621 WVY196617:WVY196621 Q262153:Q262157 JM262153:JM262157 TI262153:TI262157 ADE262153:ADE262157 ANA262153:ANA262157 AWW262153:AWW262157 BGS262153:BGS262157 BQO262153:BQO262157 CAK262153:CAK262157 CKG262153:CKG262157 CUC262153:CUC262157 DDY262153:DDY262157 DNU262153:DNU262157 DXQ262153:DXQ262157 EHM262153:EHM262157 ERI262153:ERI262157 FBE262153:FBE262157 FLA262153:FLA262157 FUW262153:FUW262157 GES262153:GES262157 GOO262153:GOO262157 GYK262153:GYK262157 HIG262153:HIG262157 HSC262153:HSC262157 IBY262153:IBY262157 ILU262153:ILU262157 IVQ262153:IVQ262157 JFM262153:JFM262157 JPI262153:JPI262157 JZE262153:JZE262157 KJA262153:KJA262157 KSW262153:KSW262157 LCS262153:LCS262157 LMO262153:LMO262157 LWK262153:LWK262157 MGG262153:MGG262157 MQC262153:MQC262157 MZY262153:MZY262157 NJU262153:NJU262157 NTQ262153:NTQ262157 ODM262153:ODM262157 ONI262153:ONI262157 OXE262153:OXE262157 PHA262153:PHA262157 PQW262153:PQW262157 QAS262153:QAS262157 QKO262153:QKO262157 QUK262153:QUK262157 REG262153:REG262157 ROC262153:ROC262157 RXY262153:RXY262157 SHU262153:SHU262157 SRQ262153:SRQ262157 TBM262153:TBM262157 TLI262153:TLI262157 TVE262153:TVE262157 UFA262153:UFA262157 UOW262153:UOW262157 UYS262153:UYS262157 VIO262153:VIO262157 VSK262153:VSK262157 WCG262153:WCG262157 WMC262153:WMC262157 WVY262153:WVY262157 Q327689:Q327693 JM327689:JM327693 TI327689:TI327693 ADE327689:ADE327693 ANA327689:ANA327693 AWW327689:AWW327693 BGS327689:BGS327693 BQO327689:BQO327693 CAK327689:CAK327693 CKG327689:CKG327693 CUC327689:CUC327693 DDY327689:DDY327693 DNU327689:DNU327693 DXQ327689:DXQ327693 EHM327689:EHM327693 ERI327689:ERI327693 FBE327689:FBE327693 FLA327689:FLA327693 FUW327689:FUW327693 GES327689:GES327693 GOO327689:GOO327693 GYK327689:GYK327693 HIG327689:HIG327693 HSC327689:HSC327693 IBY327689:IBY327693 ILU327689:ILU327693 IVQ327689:IVQ327693 JFM327689:JFM327693 JPI327689:JPI327693 JZE327689:JZE327693 KJA327689:KJA327693 KSW327689:KSW327693 LCS327689:LCS327693 LMO327689:LMO327693 LWK327689:LWK327693 MGG327689:MGG327693 MQC327689:MQC327693 MZY327689:MZY327693 NJU327689:NJU327693 NTQ327689:NTQ327693 ODM327689:ODM327693 ONI327689:ONI327693 OXE327689:OXE327693 PHA327689:PHA327693 PQW327689:PQW327693 QAS327689:QAS327693 QKO327689:QKO327693 QUK327689:QUK327693 REG327689:REG327693 ROC327689:ROC327693 RXY327689:RXY327693 SHU327689:SHU327693 SRQ327689:SRQ327693 TBM327689:TBM327693 TLI327689:TLI327693 TVE327689:TVE327693 UFA327689:UFA327693 UOW327689:UOW327693 UYS327689:UYS327693 VIO327689:VIO327693 VSK327689:VSK327693 WCG327689:WCG327693 WMC327689:WMC327693 WVY327689:WVY327693 Q393225:Q393229 JM393225:JM393229 TI393225:TI393229 ADE393225:ADE393229 ANA393225:ANA393229 AWW393225:AWW393229 BGS393225:BGS393229 BQO393225:BQO393229 CAK393225:CAK393229 CKG393225:CKG393229 CUC393225:CUC393229 DDY393225:DDY393229 DNU393225:DNU393229 DXQ393225:DXQ393229 EHM393225:EHM393229 ERI393225:ERI393229 FBE393225:FBE393229 FLA393225:FLA393229 FUW393225:FUW393229 GES393225:GES393229 GOO393225:GOO393229 GYK393225:GYK393229 HIG393225:HIG393229 HSC393225:HSC393229 IBY393225:IBY393229 ILU393225:ILU393229 IVQ393225:IVQ393229 JFM393225:JFM393229 JPI393225:JPI393229 JZE393225:JZE393229 KJA393225:KJA393229 KSW393225:KSW393229 LCS393225:LCS393229 LMO393225:LMO393229 LWK393225:LWK393229 MGG393225:MGG393229 MQC393225:MQC393229 MZY393225:MZY393229 NJU393225:NJU393229 NTQ393225:NTQ393229 ODM393225:ODM393229 ONI393225:ONI393229 OXE393225:OXE393229 PHA393225:PHA393229 PQW393225:PQW393229 QAS393225:QAS393229 QKO393225:QKO393229 QUK393225:QUK393229 REG393225:REG393229 ROC393225:ROC393229 RXY393225:RXY393229 SHU393225:SHU393229 SRQ393225:SRQ393229 TBM393225:TBM393229 TLI393225:TLI393229 TVE393225:TVE393229 UFA393225:UFA393229 UOW393225:UOW393229 UYS393225:UYS393229 VIO393225:VIO393229 VSK393225:VSK393229 WCG393225:WCG393229 WMC393225:WMC393229 WVY393225:WVY393229 Q458761:Q458765 JM458761:JM458765 TI458761:TI458765 ADE458761:ADE458765 ANA458761:ANA458765 AWW458761:AWW458765 BGS458761:BGS458765 BQO458761:BQO458765 CAK458761:CAK458765 CKG458761:CKG458765 CUC458761:CUC458765 DDY458761:DDY458765 DNU458761:DNU458765 DXQ458761:DXQ458765 EHM458761:EHM458765 ERI458761:ERI458765 FBE458761:FBE458765 FLA458761:FLA458765 FUW458761:FUW458765 GES458761:GES458765 GOO458761:GOO458765 GYK458761:GYK458765 HIG458761:HIG458765 HSC458761:HSC458765 IBY458761:IBY458765 ILU458761:ILU458765 IVQ458761:IVQ458765 JFM458761:JFM458765 JPI458761:JPI458765 JZE458761:JZE458765 KJA458761:KJA458765 KSW458761:KSW458765 LCS458761:LCS458765 LMO458761:LMO458765 LWK458761:LWK458765 MGG458761:MGG458765 MQC458761:MQC458765 MZY458761:MZY458765 NJU458761:NJU458765 NTQ458761:NTQ458765 ODM458761:ODM458765 ONI458761:ONI458765 OXE458761:OXE458765 PHA458761:PHA458765 PQW458761:PQW458765 QAS458761:QAS458765 QKO458761:QKO458765 QUK458761:QUK458765 REG458761:REG458765 ROC458761:ROC458765 RXY458761:RXY458765 SHU458761:SHU458765 SRQ458761:SRQ458765 TBM458761:TBM458765 TLI458761:TLI458765 TVE458761:TVE458765 UFA458761:UFA458765 UOW458761:UOW458765 UYS458761:UYS458765 VIO458761:VIO458765 VSK458761:VSK458765 WCG458761:WCG458765 WMC458761:WMC458765 WVY458761:WVY458765 Q524297:Q524301 JM524297:JM524301 TI524297:TI524301 ADE524297:ADE524301 ANA524297:ANA524301 AWW524297:AWW524301 BGS524297:BGS524301 BQO524297:BQO524301 CAK524297:CAK524301 CKG524297:CKG524301 CUC524297:CUC524301 DDY524297:DDY524301 DNU524297:DNU524301 DXQ524297:DXQ524301 EHM524297:EHM524301 ERI524297:ERI524301 FBE524297:FBE524301 FLA524297:FLA524301 FUW524297:FUW524301 GES524297:GES524301 GOO524297:GOO524301 GYK524297:GYK524301 HIG524297:HIG524301 HSC524297:HSC524301 IBY524297:IBY524301 ILU524297:ILU524301 IVQ524297:IVQ524301 JFM524297:JFM524301 JPI524297:JPI524301 JZE524297:JZE524301 KJA524297:KJA524301 KSW524297:KSW524301 LCS524297:LCS524301 LMO524297:LMO524301 LWK524297:LWK524301 MGG524297:MGG524301 MQC524297:MQC524301 MZY524297:MZY524301 NJU524297:NJU524301 NTQ524297:NTQ524301 ODM524297:ODM524301 ONI524297:ONI524301 OXE524297:OXE524301 PHA524297:PHA524301 PQW524297:PQW524301 QAS524297:QAS524301 QKO524297:QKO524301 QUK524297:QUK524301 REG524297:REG524301 ROC524297:ROC524301 RXY524297:RXY524301 SHU524297:SHU524301 SRQ524297:SRQ524301 TBM524297:TBM524301 TLI524297:TLI524301 TVE524297:TVE524301 UFA524297:UFA524301 UOW524297:UOW524301 UYS524297:UYS524301 VIO524297:VIO524301 VSK524297:VSK524301 WCG524297:WCG524301 WMC524297:WMC524301 WVY524297:WVY524301 Q589833:Q589837 JM589833:JM589837 TI589833:TI589837 ADE589833:ADE589837 ANA589833:ANA589837 AWW589833:AWW589837 BGS589833:BGS589837 BQO589833:BQO589837 CAK589833:CAK589837 CKG589833:CKG589837 CUC589833:CUC589837 DDY589833:DDY589837 DNU589833:DNU589837 DXQ589833:DXQ589837 EHM589833:EHM589837 ERI589833:ERI589837 FBE589833:FBE589837 FLA589833:FLA589837 FUW589833:FUW589837 GES589833:GES589837 GOO589833:GOO589837 GYK589833:GYK589837 HIG589833:HIG589837 HSC589833:HSC589837 IBY589833:IBY589837 ILU589833:ILU589837 IVQ589833:IVQ589837 JFM589833:JFM589837 JPI589833:JPI589837 JZE589833:JZE589837 KJA589833:KJA589837 KSW589833:KSW589837 LCS589833:LCS589837 LMO589833:LMO589837 LWK589833:LWK589837 MGG589833:MGG589837 MQC589833:MQC589837 MZY589833:MZY589837 NJU589833:NJU589837 NTQ589833:NTQ589837 ODM589833:ODM589837 ONI589833:ONI589837 OXE589833:OXE589837 PHA589833:PHA589837 PQW589833:PQW589837 QAS589833:QAS589837 QKO589833:QKO589837 QUK589833:QUK589837 REG589833:REG589837 ROC589833:ROC589837 RXY589833:RXY589837 SHU589833:SHU589837 SRQ589833:SRQ589837 TBM589833:TBM589837 TLI589833:TLI589837 TVE589833:TVE589837 UFA589833:UFA589837 UOW589833:UOW589837 UYS589833:UYS589837 VIO589833:VIO589837 VSK589833:VSK589837 WCG589833:WCG589837 WMC589833:WMC589837 WVY589833:WVY589837 Q655369:Q655373 JM655369:JM655373 TI655369:TI655373 ADE655369:ADE655373 ANA655369:ANA655373 AWW655369:AWW655373 BGS655369:BGS655373 BQO655369:BQO655373 CAK655369:CAK655373 CKG655369:CKG655373 CUC655369:CUC655373 DDY655369:DDY655373 DNU655369:DNU655373 DXQ655369:DXQ655373 EHM655369:EHM655373 ERI655369:ERI655373 FBE655369:FBE655373 FLA655369:FLA655373 FUW655369:FUW655373 GES655369:GES655373 GOO655369:GOO655373 GYK655369:GYK655373 HIG655369:HIG655373 HSC655369:HSC655373 IBY655369:IBY655373 ILU655369:ILU655373 IVQ655369:IVQ655373 JFM655369:JFM655373 JPI655369:JPI655373 JZE655369:JZE655373 KJA655369:KJA655373 KSW655369:KSW655373 LCS655369:LCS655373 LMO655369:LMO655373 LWK655369:LWK655373 MGG655369:MGG655373 MQC655369:MQC655373 MZY655369:MZY655373 NJU655369:NJU655373 NTQ655369:NTQ655373 ODM655369:ODM655373 ONI655369:ONI655373 OXE655369:OXE655373 PHA655369:PHA655373 PQW655369:PQW655373 QAS655369:QAS655373 QKO655369:QKO655373 QUK655369:QUK655373 REG655369:REG655373 ROC655369:ROC655373 RXY655369:RXY655373 SHU655369:SHU655373 SRQ655369:SRQ655373 TBM655369:TBM655373 TLI655369:TLI655373 TVE655369:TVE655373 UFA655369:UFA655373 UOW655369:UOW655373 UYS655369:UYS655373 VIO655369:VIO655373 VSK655369:VSK655373 WCG655369:WCG655373 WMC655369:WMC655373 WVY655369:WVY655373 Q720905:Q720909 JM720905:JM720909 TI720905:TI720909 ADE720905:ADE720909 ANA720905:ANA720909 AWW720905:AWW720909 BGS720905:BGS720909 BQO720905:BQO720909 CAK720905:CAK720909 CKG720905:CKG720909 CUC720905:CUC720909 DDY720905:DDY720909 DNU720905:DNU720909 DXQ720905:DXQ720909 EHM720905:EHM720909 ERI720905:ERI720909 FBE720905:FBE720909 FLA720905:FLA720909 FUW720905:FUW720909 GES720905:GES720909 GOO720905:GOO720909 GYK720905:GYK720909 HIG720905:HIG720909 HSC720905:HSC720909 IBY720905:IBY720909 ILU720905:ILU720909 IVQ720905:IVQ720909 JFM720905:JFM720909 JPI720905:JPI720909 JZE720905:JZE720909 KJA720905:KJA720909 KSW720905:KSW720909 LCS720905:LCS720909 LMO720905:LMO720909 LWK720905:LWK720909 MGG720905:MGG720909 MQC720905:MQC720909 MZY720905:MZY720909 NJU720905:NJU720909 NTQ720905:NTQ720909 ODM720905:ODM720909 ONI720905:ONI720909 OXE720905:OXE720909 PHA720905:PHA720909 PQW720905:PQW720909 QAS720905:QAS720909 QKO720905:QKO720909 QUK720905:QUK720909 REG720905:REG720909 ROC720905:ROC720909 RXY720905:RXY720909 SHU720905:SHU720909 SRQ720905:SRQ720909 TBM720905:TBM720909 TLI720905:TLI720909 TVE720905:TVE720909 UFA720905:UFA720909 UOW720905:UOW720909 UYS720905:UYS720909 VIO720905:VIO720909 VSK720905:VSK720909 WCG720905:WCG720909 WMC720905:WMC720909 WVY720905:WVY720909 Q786441:Q786445 JM786441:JM786445 TI786441:TI786445 ADE786441:ADE786445 ANA786441:ANA786445 AWW786441:AWW786445 BGS786441:BGS786445 BQO786441:BQO786445 CAK786441:CAK786445 CKG786441:CKG786445 CUC786441:CUC786445 DDY786441:DDY786445 DNU786441:DNU786445 DXQ786441:DXQ786445 EHM786441:EHM786445 ERI786441:ERI786445 FBE786441:FBE786445 FLA786441:FLA786445 FUW786441:FUW786445 GES786441:GES786445 GOO786441:GOO786445 GYK786441:GYK786445 HIG786441:HIG786445 HSC786441:HSC786445 IBY786441:IBY786445 ILU786441:ILU786445 IVQ786441:IVQ786445 JFM786441:JFM786445 JPI786441:JPI786445 JZE786441:JZE786445 KJA786441:KJA786445 KSW786441:KSW786445 LCS786441:LCS786445 LMO786441:LMO786445 LWK786441:LWK786445 MGG786441:MGG786445 MQC786441:MQC786445 MZY786441:MZY786445 NJU786441:NJU786445 NTQ786441:NTQ786445 ODM786441:ODM786445 ONI786441:ONI786445 OXE786441:OXE786445 PHA786441:PHA786445 PQW786441:PQW786445 QAS786441:QAS786445 QKO786441:QKO786445 QUK786441:QUK786445 REG786441:REG786445 ROC786441:ROC786445 RXY786441:RXY786445 SHU786441:SHU786445 SRQ786441:SRQ786445 TBM786441:TBM786445 TLI786441:TLI786445 TVE786441:TVE786445 UFA786441:UFA786445 UOW786441:UOW786445 UYS786441:UYS786445 VIO786441:VIO786445 VSK786441:VSK786445 WCG786441:WCG786445 WMC786441:WMC786445 WVY786441:WVY786445 Q851977:Q851981 JM851977:JM851981 TI851977:TI851981 ADE851977:ADE851981 ANA851977:ANA851981 AWW851977:AWW851981 BGS851977:BGS851981 BQO851977:BQO851981 CAK851977:CAK851981 CKG851977:CKG851981 CUC851977:CUC851981 DDY851977:DDY851981 DNU851977:DNU851981 DXQ851977:DXQ851981 EHM851977:EHM851981 ERI851977:ERI851981 FBE851977:FBE851981 FLA851977:FLA851981 FUW851977:FUW851981 GES851977:GES851981 GOO851977:GOO851981 GYK851977:GYK851981 HIG851977:HIG851981 HSC851977:HSC851981 IBY851977:IBY851981 ILU851977:ILU851981 IVQ851977:IVQ851981 JFM851977:JFM851981 JPI851977:JPI851981 JZE851977:JZE851981 KJA851977:KJA851981 KSW851977:KSW851981 LCS851977:LCS851981 LMO851977:LMO851981 LWK851977:LWK851981 MGG851977:MGG851981 MQC851977:MQC851981 MZY851977:MZY851981 NJU851977:NJU851981 NTQ851977:NTQ851981 ODM851977:ODM851981 ONI851977:ONI851981 OXE851977:OXE851981 PHA851977:PHA851981 PQW851977:PQW851981 QAS851977:QAS851981 QKO851977:QKO851981 QUK851977:QUK851981 REG851977:REG851981 ROC851977:ROC851981 RXY851977:RXY851981 SHU851977:SHU851981 SRQ851977:SRQ851981 TBM851977:TBM851981 TLI851977:TLI851981 TVE851977:TVE851981 UFA851977:UFA851981 UOW851977:UOW851981 UYS851977:UYS851981 VIO851977:VIO851981 VSK851977:VSK851981 WCG851977:WCG851981 WMC851977:WMC851981 WVY851977:WVY851981 Q917513:Q917517 JM917513:JM917517 TI917513:TI917517 ADE917513:ADE917517 ANA917513:ANA917517 AWW917513:AWW917517 BGS917513:BGS917517 BQO917513:BQO917517 CAK917513:CAK917517 CKG917513:CKG917517 CUC917513:CUC917517 DDY917513:DDY917517 DNU917513:DNU917517 DXQ917513:DXQ917517 EHM917513:EHM917517 ERI917513:ERI917517 FBE917513:FBE917517 FLA917513:FLA917517 FUW917513:FUW917517 GES917513:GES917517 GOO917513:GOO917517 GYK917513:GYK917517 HIG917513:HIG917517 HSC917513:HSC917517 IBY917513:IBY917517 ILU917513:ILU917517 IVQ917513:IVQ917517 JFM917513:JFM917517 JPI917513:JPI917517 JZE917513:JZE917517 KJA917513:KJA917517 KSW917513:KSW917517 LCS917513:LCS917517 LMO917513:LMO917517 LWK917513:LWK917517 MGG917513:MGG917517 MQC917513:MQC917517 MZY917513:MZY917517 NJU917513:NJU917517 NTQ917513:NTQ917517 ODM917513:ODM917517 ONI917513:ONI917517 OXE917513:OXE917517 PHA917513:PHA917517 PQW917513:PQW917517 QAS917513:QAS917517 QKO917513:QKO917517 QUK917513:QUK917517 REG917513:REG917517 ROC917513:ROC917517 RXY917513:RXY917517 SHU917513:SHU917517 SRQ917513:SRQ917517 TBM917513:TBM917517 TLI917513:TLI917517 TVE917513:TVE917517 UFA917513:UFA917517 UOW917513:UOW917517 UYS917513:UYS917517 VIO917513:VIO917517 VSK917513:VSK917517 WCG917513:WCG917517 WMC917513:WMC917517 WVY917513:WVY917517 Q983049:Q983053 JM983049:JM983053 TI983049:TI983053 ADE983049:ADE983053 ANA983049:ANA983053 AWW983049:AWW983053 BGS983049:BGS983053 BQO983049:BQO983053 CAK983049:CAK983053 CKG983049:CKG983053 CUC983049:CUC983053 DDY983049:DDY983053 DNU983049:DNU983053 DXQ983049:DXQ983053 EHM983049:EHM983053 ERI983049:ERI983053 FBE983049:FBE983053 FLA983049:FLA983053 FUW983049:FUW983053 GES983049:GES983053 GOO983049:GOO983053 GYK983049:GYK983053 HIG983049:HIG983053 HSC983049:HSC983053 IBY983049:IBY983053 ILU983049:ILU983053 IVQ983049:IVQ983053 JFM983049:JFM983053 JPI983049:JPI983053 JZE983049:JZE983053 KJA983049:KJA983053 KSW983049:KSW983053 LCS983049:LCS983053 LMO983049:LMO983053 LWK983049:LWK983053 MGG983049:MGG983053 MQC983049:MQC983053 MZY983049:MZY983053 NJU983049:NJU983053 NTQ983049:NTQ983053 ODM983049:ODM983053 ONI983049:ONI983053 OXE983049:OXE983053 PHA983049:PHA983053 PQW983049:PQW983053 QAS983049:QAS983053 QKO983049:QKO983053 QUK983049:QUK983053 REG983049:REG983053 ROC983049:ROC983053 RXY983049:RXY983053 SHU983049:SHU983053 SRQ983049:SRQ983053 TBM983049:TBM983053 TLI983049:TLI983053 TVE983049:TVE983053 UFA983049:UFA983053 UOW983049:UOW983053 UYS983049:UYS983053 VIO983049:VIO983053 VSK983049:VSK983053 WCG983049:WCG983053 WMC983049:WMC983053 WVY983049:WVY983053" xr:uid="{6FDD39EE-2B90-4CD6-9063-312CA726BC65}">
      <formula1>#REF!</formula1>
    </dataValidation>
  </dataValidations>
  <printOptions horizontalCentered="1"/>
  <pageMargins left="1" right="1" top="1" bottom="1" header="0.5" footer="0.5"/>
  <pageSetup paperSize="9" scale="8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(13)保育所</vt:lpstr>
      <vt:lpstr>(14) へき地保育所</vt:lpstr>
      <vt:lpstr>'(13)保育所'!Print_Area</vt:lpstr>
      <vt:lpstr>'(14) へき地保育所'!Print_Area</vt:lpstr>
      <vt:lpstr>'(13)保育所'!Print_Titles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高田　康希</dc:creator>
  <cp:lastModifiedBy>高田　康希</cp:lastModifiedBy>
  <dcterms:created xsi:type="dcterms:W3CDTF">2024-06-11T01:57:45Z</dcterms:created>
  <dcterms:modified xsi:type="dcterms:W3CDTF">2024-06-25T03:01:34Z</dcterms:modified>
</cp:coreProperties>
</file>