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File11\10 総務課\財政係1（秘）\係長専用\80 調査・資料\081 調査\令和06年度\【宇部市財政課2_4（火）〆】公営企業に係る経営比較分析表（令和５年度決算）の分析等について（１／２）\"/>
    </mc:Choice>
  </mc:AlternateContent>
  <workbookProtection workbookAlgorithmName="SHA-512" workbookHashValue="cv1dI3K/9avQYfiHW+bRfhfVMMwom9BnF6rQXJS4P7YiRYmnG+BTZihVXhVjSgpFA6dc/BXQtCW3xxy5Qrl0sA==" workbookSaltValue="/ZVFuvF0WoDPOHcxq4cMC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<sst xmlns="http://schemas.openxmlformats.org/spreadsheetml/2006/main" count="228" uniqueCount="113">
  <si>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</si>
  <si>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</si>
  <si>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</si>
  <si>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</si>
  <si>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</si>
  <si>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</si>
  <si>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</si>
  <si>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</si>
  <si>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</si>
  <si>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</si>
  <si>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</si>
  <si>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</si>
  <si>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</si>
  <si>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</si>
  <si>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</si>
  <si>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</si>
  <si>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</si>
  <si>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</si>
  <si>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</si>
  <si>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</si>
  <si>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</si>
  <si>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</si>
  <si>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</si>
  <si>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</si>
  <si>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</si>
  <si>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</si>
  <si>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</si>
  <si>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</si>
  <si>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</si>
  <si>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</si>
  <si>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</si>
  <si>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</si>
  <si>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</si>
  <si>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</si>
  <si>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</si>
  <si>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</si>
  <si>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</si>
  <si>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</si>
  <si>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</si>
  <si>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</si>
  <si>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</si>
  <si>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</si>
  <si>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</si>
  <si>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</si>
  <si>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</si>
  <si>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</si>
  <si>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</si>
  <si>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</si>
  <si>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</si>
  <si>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</si>
  <si>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</si>
  <si>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</si>
  <si>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</si>
  <si>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</si>
  <si>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</si>
  <si>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</si>
  <si>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</si>
  <si>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</si>
  <si>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</si>
  <si>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</si>
  <si>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</si>
  <si>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</si>
  <si>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</si>
  <si>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</si>
  <si>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</si>
  <si>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</si>
  <si>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</si>
  <si>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</si>
  <si>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</si>
  <si>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</si>
  <si>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</si>
  <si>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</si>
  <si>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</si>
  <si>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</si>
  <si>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</si>
  <si>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</si>
  <si>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</si>
  <si>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</si>
  <si>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</si>
  <si>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</si>
  <si>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</si>
  <si>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</si>
  <si>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</si>
  <si>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</si>
  <si>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</si>
  <si>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</si>
  <si>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</si>
  <si>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</si>
  <si>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</si>
  <si>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</si>
  <si>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</si>
  <si>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</si>
  <si>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</si>
  <si>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</si>
  <si>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</si>
  <si>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</si>
  <si>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</si>
  <si>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</si>
  <si>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</si>
  <si>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</si>
  <si>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</si>
  <si>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</si>
  <si>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</si>
  <si>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</si>
  <si>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</si>
  <si>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</si>
  <si>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</si>
  <si>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</si>
  <si>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</si>
  <si>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</si>
  <si>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毎事業年度黒字計上により経常収支比率は100％を超えるとともに、流動比率は349.30％となっていることから、本市の水道事業は、現時点においては経営の健全性を保っていると言える。しかし、今後は、老朽化施設の維持費や施設更新に伴う減価償却費の増加、更に物品価格上昇・電気料金の高騰が続く一方で、給水収益は減少していくと考えられることから、これらの指標は、状況によっては急激に下降していくことも考えられる。
　企業債残高対給水収益比率については、令和５年度に水道料金減免事業を２回実施したため、給水収益が減少した形となり比率が大幅に上がっているが、仮に減免事業を実施しなかった場合は、289.65％となり、給水収益の三倍以下を維持できている。今後も施設更新にあたり、規模の適正化を図り事業費を圧縮することにより、企業債発行額の抑制に努める必要がある。
　給水原価は、施設の維持補修費用や減価償却費等の増加に伴い上昇傾向にある。今後も、施設更新に伴い減価償却費が増加する見込みであることから、給水原価の抑制は難しいと考えられる。
　有収率については、87.74%となり90％を下回った。老朽管からの大規模漏水の影響と考えられるが、漏水調査や計画的な管路更新等、予防的対策についても積極的に取り組むことで、より効率的な事業経営に努めたい。</t>
    <phoneticPr fontId="4"/>
  </si>
  <si>
    <t xml:space="preserve">　有形固定資産減価償却率については類似団体平均値とほぼ同じ水準となっているが、今後の施設更新計画では、実耐用年数をベースに優先順位を付けて施設更新を行う予定であることから、上昇傾向となる見込みである。
　管路経年化率については、老朽管の更新事業に年次的に取り組んできた結果、類似団体よりも下回っているが、上昇を抑えるためには継続的な更新が必要となる。
　管路更新率は1.03%で、目標である年1%を上回った。今後も、管種ごとの実耐用年数を定め、管路の状況、重要度等を勘案し計画的な更新事業に取り組むこととしている。
</t>
    <phoneticPr fontId="4"/>
  </si>
  <si>
    <t xml:space="preserve">　現在、経常収支比率が高く単年度で黒字を計上しているが、施設利用率は低く、給水原価も類似団体と比べ高くなっているなど課題も多い。また、人口減少等により有収水量の落ち込みも大きくなっていくことから、今後も給水原価は高水準で推移していくと思われる。
　水需要の変化や減少に伴い水道料金収入の減少が続く中で、施設更新のための財源を確保し効果的な投資を行うためにも、中長期的な更新計画を策定し、水道サービスの維持に努める必要がある。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</si>
</sst>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0.96</c:v>
                </c:pt>
                <c:pt idx="1">
                  <c:v>1.02</c:v>
                </c:pt>
                <c:pt idx="2">
                  <c:v>1.1499999999999999</c:v>
                </c:pt>
                <c:pt idx="3">
                  <c:v>0.81</c:v>
                </c:pt>
                <c:pt idx="4">
                  <c:v>1.03</c:v>
                </c:pt>
              </c:numCache>
            </c:numRef>
          </c:val>
          <c:extLst>
            <c:ext xmlns:c16="http://schemas.microsoft.com/office/drawing/2014/chart" uri="{C3380CC4-5D6E-409C-BE32-E72D297353CC}">
              <c16:uniqueId val="{00000000-BB51-4893-B163-B258687CE0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BB51-4893-B163-B258687CE0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44.76</c:v>
                </c:pt>
                <c:pt idx="1">
                  <c:v>45.35</c:v>
                </c:pt>
                <c:pt idx="2">
                  <c:v>44.31</c:v>
                </c:pt>
                <c:pt idx="3">
                  <c:v>43.98</c:v>
                </c:pt>
                <c:pt idx="4">
                  <c:v>44.41</c:v>
                </c:pt>
              </c:numCache>
            </c:numRef>
          </c:val>
          <c:extLst>
            <c:ext xmlns:c16="http://schemas.microsoft.com/office/drawing/2014/chart" uri="{C3380CC4-5D6E-409C-BE32-E72D297353CC}">
              <c16:uniqueId val="{00000000-AF92-4CD3-A5AD-F2D13885AB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F92-4CD3-A5AD-F2D13885AB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92.06</c:v>
                </c:pt>
                <c:pt idx="1">
                  <c:v>91.56</c:v>
                </c:pt>
                <c:pt idx="2">
                  <c:v>91.88</c:v>
                </c:pt>
                <c:pt idx="3">
                  <c:v>90.92</c:v>
                </c:pt>
                <c:pt idx="4">
                  <c:v>87.74</c:v>
                </c:pt>
              </c:numCache>
            </c:numRef>
          </c:val>
          <c:extLst>
            <c:ext xmlns:c16="http://schemas.microsoft.com/office/drawing/2014/chart" uri="{C3380CC4-5D6E-409C-BE32-E72D297353CC}">
              <c16:uniqueId val="{00000000-0358-4603-ACBA-FE91CB28BE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0358-4603-ACBA-FE91CB28BE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116.01</c:v>
                </c:pt>
                <c:pt idx="1">
                  <c:v>114.68</c:v>
                </c:pt>
                <c:pt idx="2">
                  <c:v>115.02</c:v>
                </c:pt>
                <c:pt idx="3">
                  <c:v>110.52</c:v>
                </c:pt>
                <c:pt idx="4">
                  <c:v>107.82</c:v>
                </c:pt>
              </c:numCache>
            </c:numRef>
          </c:val>
          <c:extLst>
            <c:ext xmlns:c16="http://schemas.microsoft.com/office/drawing/2014/chart" uri="{C3380CC4-5D6E-409C-BE32-E72D297353CC}">
              <c16:uniqueId val="{00000000-FCCB-4528-A3C7-2D345607FD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FCCB-4528-A3C7-2D345607FD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49.63</c:v>
                </c:pt>
                <c:pt idx="1">
                  <c:v>50.09</c:v>
                </c:pt>
                <c:pt idx="2">
                  <c:v>50.68</c:v>
                </c:pt>
                <c:pt idx="3">
                  <c:v>51.36</c:v>
                </c:pt>
                <c:pt idx="4">
                  <c:v>51.41</c:v>
                </c:pt>
              </c:numCache>
            </c:numRef>
          </c:val>
          <c:extLst>
            <c:ext xmlns:c16="http://schemas.microsoft.com/office/drawing/2014/chart" uri="{C3380CC4-5D6E-409C-BE32-E72D297353CC}">
              <c16:uniqueId val="{00000000-5E90-48B0-B120-BCD3AFDE22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E90-48B0-B120-BCD3AFDE22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15.67</c:v>
                </c:pt>
                <c:pt idx="1">
                  <c:v>16.07</c:v>
                </c:pt>
                <c:pt idx="2">
                  <c:v>16.91</c:v>
                </c:pt>
                <c:pt idx="3">
                  <c:v>17.940000000000001</c:v>
                </c:pt>
                <c:pt idx="4">
                  <c:v>19.27</c:v>
                </c:pt>
              </c:numCache>
            </c:numRef>
          </c:val>
          <c:extLst>
            <c:ext xmlns:c16="http://schemas.microsoft.com/office/drawing/2014/chart" uri="{C3380CC4-5D6E-409C-BE32-E72D297353CC}">
              <c16:uniqueId val="{00000000-03CF-41FF-81D8-AEEDAD1EE4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03CF-41FF-81D8-AEEDAD1EE4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68-4F83-8E20-0CF344293E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1968-4F83-8E20-0CF344293E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300</c:v>
                </c:pt>
                <c:pt idx="1">
                  <c:v>308.56</c:v>
                </c:pt>
                <c:pt idx="2">
                  <c:v>339.04</c:v>
                </c:pt>
                <c:pt idx="3">
                  <c:v>380.33</c:v>
                </c:pt>
                <c:pt idx="4">
                  <c:v>349.3</c:v>
                </c:pt>
              </c:numCache>
            </c:numRef>
          </c:val>
          <c:extLst>
            <c:ext xmlns:c16="http://schemas.microsoft.com/office/drawing/2014/chart" uri="{C3380CC4-5D6E-409C-BE32-E72D297353CC}">
              <c16:uniqueId val="{00000000-ACBA-4892-B335-81EDA34499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ACBA-4892-B335-81EDA34499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287.18</c:v>
                </c:pt>
                <c:pt idx="1">
                  <c:v>286.91000000000003</c:v>
                </c:pt>
                <c:pt idx="2">
                  <c:v>280.01</c:v>
                </c:pt>
                <c:pt idx="3">
                  <c:v>298.67</c:v>
                </c:pt>
                <c:pt idx="4">
                  <c:v>331.77</c:v>
                </c:pt>
              </c:numCache>
            </c:numRef>
          </c:val>
          <c:extLst>
            <c:ext xmlns:c16="http://schemas.microsoft.com/office/drawing/2014/chart" uri="{C3380CC4-5D6E-409C-BE32-E72D297353CC}">
              <c16:uniqueId val="{00000000-3775-4B9C-BBF6-DC1BFE6F13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3775-4B9C-BBF6-DC1BFE6F13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107.74</c:v>
                </c:pt>
                <c:pt idx="1">
                  <c:v>106.16</c:v>
                </c:pt>
                <c:pt idx="2">
                  <c:v>107.42</c:v>
                </c:pt>
                <c:pt idx="3">
                  <c:v>96.55</c:v>
                </c:pt>
                <c:pt idx="4">
                  <c:v>87.61</c:v>
                </c:pt>
              </c:numCache>
            </c:numRef>
          </c:val>
          <c:extLst>
            <c:ext xmlns:c16="http://schemas.microsoft.com/office/drawing/2014/chart" uri="{C3380CC4-5D6E-409C-BE32-E72D297353CC}">
              <c16:uniqueId val="{00000000-793B-46D4-B3B2-0280E011E9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793B-46D4-B3B2-0280E011E9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174.55</c:v>
                </c:pt>
                <c:pt idx="1">
                  <c:v>175.6</c:v>
                </c:pt>
                <c:pt idx="2">
                  <c:v>174.14</c:v>
                </c:pt>
                <c:pt idx="3">
                  <c:v>181.65</c:v>
                </c:pt>
                <c:pt idx="4">
                  <c:v>187.26</c:v>
                </c:pt>
              </c:numCache>
            </c:numRef>
          </c:val>
          <c:extLst>
            <c:ext xmlns:c16="http://schemas.microsoft.com/office/drawing/2014/chart" uri="{C3380CC4-5D6E-409C-BE32-E72D297353CC}">
              <c16:uniqueId val="{00000000-E5BF-45B1-AE7A-2996480D84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E5BF-45B1-AE7A-2996480D84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宇部市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158497</v>
      </c>
      <c r="AM8" s="44"/>
      <c r="AN8" s="44"/>
      <c r="AO8" s="44"/>
      <c r="AP8" s="44"/>
      <c r="AQ8" s="44"/>
      <c r="AR8" s="44"/>
      <c r="AS8" s="44"/>
      <c r="AT8" s="45">
        <f>データ!$S$6</f>
        <v>286.64999999999998</v>
      </c>
      <c r="AU8" s="46"/>
      <c r="AV8" s="46"/>
      <c r="AW8" s="46"/>
      <c r="AX8" s="46"/>
      <c r="AY8" s="46"/>
      <c r="AZ8" s="46"/>
      <c r="BA8" s="46"/>
      <c r="BB8" s="47">
        <f>データ!$T$6</f>
        <v>552.92999999999995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69.430000000000007</v>
      </c>
      <c r="J10" s="46"/>
      <c r="K10" s="46"/>
      <c r="L10" s="46"/>
      <c r="M10" s="46"/>
      <c r="N10" s="46"/>
      <c r="O10" s="80"/>
      <c r="P10" s="47">
        <f>データ!$P$6</f>
        <v>99.4</v>
      </c>
      <c r="Q10" s="47"/>
      <c r="R10" s="47"/>
      <c r="S10" s="47"/>
      <c r="T10" s="47"/>
      <c r="U10" s="47"/>
      <c r="V10" s="47"/>
      <c r="W10" s="44">
        <f>データ!$Q$6</f>
        <v>3091</v>
      </c>
      <c r="X10" s="44"/>
      <c r="Y10" s="44"/>
      <c r="Z10" s="44"/>
      <c r="AA10" s="44"/>
      <c r="AB10" s="44"/>
      <c r="AC10" s="44"/>
      <c r="AD10" s="2"/>
      <c r="AE10" s="2"/>
      <c r="AF10" s="2"/>
      <c r="AG10" s="2"/>
      <c r="AH10" s="2"/>
      <c r="AI10" s="2"/>
      <c r="AJ10" s="2"/>
      <c r="AK10" s="2"/>
      <c r="AL10" s="44">
        <f>データ!$U$6</f>
        <v>156561</v>
      </c>
      <c r="AM10" s="44"/>
      <c r="AN10" s="44"/>
      <c r="AO10" s="44"/>
      <c r="AP10" s="44"/>
      <c r="AQ10" s="44"/>
      <c r="AR10" s="44"/>
      <c r="AS10" s="44"/>
      <c r="AT10" s="45">
        <f>データ!$V$6</f>
        <v>135.71</v>
      </c>
      <c r="AU10" s="46"/>
      <c r="AV10" s="46"/>
      <c r="AW10" s="46"/>
      <c r="AX10" s="46"/>
      <c r="AY10" s="46"/>
      <c r="AZ10" s="46"/>
      <c r="BA10" s="46"/>
      <c r="BB10" s="47">
        <f>データ!$W$6</f>
        <v>1153.6400000000001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eH/XMq5bM3hUJJ3DBlhoC5qsAHX7Y5tW+zLL9d1fYcfZ7A4+9PzKmx6aeCgZ1KHrFc9923wtP0+w7cxmXqPaA==" saltValue="7LRW5ZV1eO2NL4zy1Vuq1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352021</v>
      </c>
      <c r="D6" s="20">
        <f t="shared" si="3"/>
        <v>46</v>
      </c>
      <c r="E6" s="20">
        <f t="shared" si="3"/>
        <v>1</v>
      </c>
      <c r="F6" s="20">
        <f t="shared" si="3"/>
        <v>0</v>
      </c>
      <c r="G6" s="20">
        <f t="shared" si="3"/>
        <v>1</v>
      </c>
      <c r="H6" s="20" t="str">
        <f t="shared" si="3"/>
        <v>山口県　宇部市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69.430000000000007</v>
      </c>
      <c r="P6" s="21">
        <f t="shared" si="3"/>
        <v>99.4</v>
      </c>
      <c r="Q6" s="21">
        <f t="shared" si="3"/>
        <v>3091</v>
      </c>
      <c r="R6" s="21">
        <f t="shared" si="3"/>
        <v>158497</v>
      </c>
      <c r="S6" s="21">
        <f t="shared" si="3"/>
        <v>286.64999999999998</v>
      </c>
      <c r="T6" s="21">
        <f t="shared" si="3"/>
        <v>552.92999999999995</v>
      </c>
      <c r="U6" s="21">
        <f t="shared" si="3"/>
        <v>156561</v>
      </c>
      <c r="V6" s="21">
        <f t="shared" si="3"/>
        <v>135.71</v>
      </c>
      <c r="W6" s="21">
        <f t="shared" si="3"/>
        <v>1153.6400000000001</v>
      </c>
      <c r="X6" s="22">
        <f>IF(X7="",NA(),X7)</f>
        <v>116.01</v>
      </c>
      <c r="Y6" s="22">
        <f t="shared" ref="Y6:AG6" si="4">IF(Y7="",NA(),Y7)</f>
        <v>114.68</v>
      </c>
      <c r="Z6" s="22">
        <f t="shared" si="4"/>
        <v>115.02</v>
      </c>
      <c r="AA6" s="22">
        <f t="shared" si="4"/>
        <v>110.52</v>
      </c>
      <c r="AB6" s="22">
        <f t="shared" si="4"/>
        <v>107.82</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300</v>
      </c>
      <c r="AU6" s="22">
        <f t="shared" ref="AU6:BC6" si="6">IF(AU7="",NA(),AU7)</f>
        <v>308.56</v>
      </c>
      <c r="AV6" s="22">
        <f t="shared" si="6"/>
        <v>339.04</v>
      </c>
      <c r="AW6" s="22">
        <f t="shared" si="6"/>
        <v>380.33</v>
      </c>
      <c r="AX6" s="22">
        <f t="shared" si="6"/>
        <v>349.3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287.18</v>
      </c>
      <c r="BF6" s="22">
        <f t="shared" ref="BF6:BN6" si="7">IF(BF7="",NA(),BF7)</f>
        <v>286.91000000000003</v>
      </c>
      <c r="BG6" s="22">
        <f t="shared" si="7"/>
        <v>280.01</v>
      </c>
      <c r="BH6" s="22">
        <f t="shared" si="7"/>
        <v>298.67</v>
      </c>
      <c r="BI6" s="22">
        <f t="shared" si="7"/>
        <v>331.77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107.74</v>
      </c>
      <c r="BQ6" s="22">
        <f t="shared" ref="BQ6:BY6" si="8">IF(BQ7="",NA(),BQ7)</f>
        <v>106.16</v>
      </c>
      <c r="BR6" s="22">
        <f t="shared" si="8"/>
        <v>107.42</v>
      </c>
      <c r="BS6" s="22">
        <f t="shared" si="8"/>
        <v>96.55</v>
      </c>
      <c r="BT6" s="22">
        <f t="shared" si="8"/>
        <v>87.61</v>
      </c>
      <c r="BU6" s="22">
        <f t="shared" si="8"/>
        <v>106.11</v>
      </c>
      <c r="BV6" s="22">
        <f t="shared" si="8"/>
        <v>103.75</v>
      </c>
      <c r="BW6" s="22">
        <f t="shared" si="8"/>
        <v>105.3</v>
      </c>
      <c r="BX6" s="22">
        <f t="shared" si="8"/>
        <v>99.41</v>
      </c>
      <c r="BY6" s="22">
        <f t="shared" si="8"/>
        <v>101.11</v>
      </c>
      <c r="BZ6" s="21" t="str">
        <f>IF(BZ7="","",IF(BZ7="-","【-】","【"&amp;SUBSTITUTE(TEXT(BZ7,"#,##0.00"),"-","△")&amp;"】"))</f>
        <v>【97.82】</v>
      </c>
      <c r="CA6" s="22">
        <f>IF(CA7="",NA(),CA7)</f>
        <v>174.55</v>
      </c>
      <c r="CB6" s="22">
        <f t="shared" ref="CB6:CJ6" si="9">IF(CB7="",NA(),CB7)</f>
        <v>175.6</v>
      </c>
      <c r="CC6" s="22">
        <f t="shared" si="9"/>
        <v>174.14</v>
      </c>
      <c r="CD6" s="22">
        <f t="shared" si="9"/>
        <v>181.65</v>
      </c>
      <c r="CE6" s="22">
        <f t="shared" si="9"/>
        <v>187.26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44.76</v>
      </c>
      <c r="CM6" s="22">
        <f t="shared" ref="CM6:CU6" si="10">IF(CM7="",NA(),CM7)</f>
        <v>45.35</v>
      </c>
      <c r="CN6" s="22">
        <f t="shared" si="10"/>
        <v>44.31</v>
      </c>
      <c r="CO6" s="22">
        <f t="shared" si="10"/>
        <v>43.98</v>
      </c>
      <c r="CP6" s="22">
        <f t="shared" si="10"/>
        <v>44.41</v>
      </c>
      <c r="CQ6" s="22">
        <f t="shared" si="10"/>
        <v>61.71</v>
      </c>
      <c r="CR6" s="22">
        <f t="shared" si="10"/>
        <v>63.12</v>
      </c>
      <c r="CS6" s="22">
        <f t="shared" si="10"/>
        <v>62.57</v>
      </c>
      <c r="CT6" s="22">
        <f t="shared" si="10"/>
        <v>61.56</v>
      </c>
      <c r="CU6" s="22">
        <f t="shared" si="10"/>
        <v>60.84</v>
      </c>
      <c r="CV6" s="21" t="str">
        <f>IF(CV7="","",IF(CV7="-","【-】","【"&amp;SUBSTITUTE(TEXT(CV7,"#,##0.00"),"-","△")&amp;"】"))</f>
        <v>【59.81】</v>
      </c>
      <c r="CW6" s="22">
        <f>IF(CW7="",NA(),CW7)</f>
        <v>92.06</v>
      </c>
      <c r="CX6" s="22">
        <f t="shared" ref="CX6:DF6" si="11">IF(CX7="",NA(),CX7)</f>
        <v>91.56</v>
      </c>
      <c r="CY6" s="22">
        <f t="shared" si="11"/>
        <v>91.88</v>
      </c>
      <c r="CZ6" s="22">
        <f t="shared" si="11"/>
        <v>90.92</v>
      </c>
      <c r="DA6" s="22">
        <f t="shared" si="11"/>
        <v>87.74</v>
      </c>
      <c r="DB6" s="22">
        <f t="shared" si="11"/>
        <v>90.03</v>
      </c>
      <c r="DC6" s="22">
        <f t="shared" si="11"/>
        <v>90.09</v>
      </c>
      <c r="DD6" s="22">
        <f t="shared" si="11"/>
        <v>90.21</v>
      </c>
      <c r="DE6" s="22">
        <f t="shared" si="11"/>
        <v>90.11</v>
      </c>
      <c r="DF6" s="22">
        <f t="shared" si="11"/>
        <v>89.73</v>
      </c>
      <c r="DG6" s="21" t="str">
        <f>IF(DG7="","",IF(DG7="-","【-】","【"&amp;SUBSTITUTE(TEXT(DG7,"#,##0.00"),"-","△")&amp;"】"))</f>
        <v>【89.42】</v>
      </c>
      <c r="DH6" s="22">
        <f>IF(DH7="",NA(),DH7)</f>
        <v>49.63</v>
      </c>
      <c r="DI6" s="22">
        <f t="shared" ref="DI6:DQ6" si="12">IF(DI7="",NA(),DI7)</f>
        <v>50.09</v>
      </c>
      <c r="DJ6" s="22">
        <f t="shared" si="12"/>
        <v>50.68</v>
      </c>
      <c r="DK6" s="22">
        <f t="shared" si="12"/>
        <v>51.36</v>
      </c>
      <c r="DL6" s="22">
        <f t="shared" si="12"/>
        <v>51.41</v>
      </c>
      <c r="DM6" s="22">
        <f t="shared" si="12"/>
        <v>49.6</v>
      </c>
      <c r="DN6" s="22">
        <f t="shared" si="12"/>
        <v>50.31</v>
      </c>
      <c r="DO6" s="22">
        <f t="shared" si="12"/>
        <v>50.74</v>
      </c>
      <c r="DP6" s="22">
        <f t="shared" si="12"/>
        <v>51.49</v>
      </c>
      <c r="DQ6" s="22">
        <f t="shared" si="12"/>
        <v>51.94</v>
      </c>
      <c r="DR6" s="21" t="str">
        <f>IF(DR7="","",IF(DR7="-","【-】","【"&amp;SUBSTITUTE(TEXT(DR7,"#,##0.00"),"-","△")&amp;"】"))</f>
        <v>【52.02】</v>
      </c>
      <c r="DS6" s="22">
        <f>IF(DS7="",NA(),DS7)</f>
        <v>15.67</v>
      </c>
      <c r="DT6" s="22">
        <f t="shared" ref="DT6:EB6" si="13">IF(DT7="",NA(),DT7)</f>
        <v>16.07</v>
      </c>
      <c r="DU6" s="22">
        <f t="shared" si="13"/>
        <v>16.91</v>
      </c>
      <c r="DV6" s="22">
        <f t="shared" si="13"/>
        <v>17.940000000000001</v>
      </c>
      <c r="DW6" s="22">
        <f t="shared" si="13"/>
        <v>19.27</v>
      </c>
      <c r="DX6" s="22">
        <f t="shared" si="13"/>
        <v>20.49</v>
      </c>
      <c r="DY6" s="22">
        <f t="shared" si="13"/>
        <v>21.34</v>
      </c>
      <c r="DZ6" s="22">
        <f t="shared" si="13"/>
        <v>23.27</v>
      </c>
      <c r="EA6" s="22">
        <f t="shared" si="13"/>
        <v>25.18</v>
      </c>
      <c r="EB6" s="22">
        <f t="shared" si="13"/>
        <v>26.52</v>
      </c>
      <c r="EC6" s="21" t="str">
        <f>IF(EC7="","",IF(EC7="-","【-】","【"&amp;SUBSTITUTE(TEXT(EC7,"#,##0.00"),"-","△")&amp;"】"))</f>
        <v>【25.37】</v>
      </c>
      <c r="ED6" s="22">
        <f>IF(ED7="",NA(),ED7)</f>
        <v>0.96</v>
      </c>
      <c r="EE6" s="22">
        <f t="shared" ref="EE6:EM6" si="14">IF(EE7="",NA(),EE7)</f>
        <v>1.02</v>
      </c>
      <c r="EF6" s="22">
        <f t="shared" si="14"/>
        <v>1.1499999999999999</v>
      </c>
      <c r="EG6" s="22">
        <f t="shared" si="14"/>
        <v>0.81</v>
      </c>
      <c r="EH6" s="22">
        <f t="shared" si="14"/>
        <v>1.03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352021</v>
      </c>
      <c r="D7" s="24">
        <v>46</v>
      </c>
      <c r="E7" s="24">
        <v>1</v>
      </c>
      <c r="F7" s="24">
        <v>0</v>
      </c>
      <c r="G7" s="24">
        <v>1</v>
      </c>
      <c r="H7" s="24" t="s">
        <v>93</v>
      </c>
      <c r="I7" s="24" t="s">
        <v>94</v>
      </c>
      <c r="J7" s="24" t="s">
        <v>95</v>
      </c>
      <c r="K7" s="24" t="s">
        <v>96</v>
      </c>
      <c r="L7" s="24" t="s">
        <v>97</v>
      </c>
      <c r="M7" s="24" t="s">
        <v>98</v>
      </c>
      <c r="N7" s="25" t="s">
        <v>99</v>
      </c>
      <c r="O7" s="25">
        <v>69.430000000000007</v>
      </c>
      <c r="P7" s="25">
        <v>99.4</v>
      </c>
      <c r="Q7" s="25">
        <v>3091</v>
      </c>
      <c r="R7" s="25">
        <v>158497</v>
      </c>
      <c r="S7" s="25">
        <v>286.64999999999998</v>
      </c>
      <c r="T7" s="25">
        <v>552.92999999999995</v>
      </c>
      <c r="U7" s="25">
        <v>156561</v>
      </c>
      <c r="V7" s="25">
        <v>135.71</v>
      </c>
      <c r="W7" s="25">
        <v>1153.6400000000001</v>
      </c>
      <c r="X7" s="25">
        <v>116.01</v>
      </c>
      <c r="Y7" s="25">
        <v>114.68</v>
      </c>
      <c r="Z7" s="25">
        <v>115.02</v>
      </c>
      <c r="AA7" s="25">
        <v>110.52</v>
      </c>
      <c r="AB7" s="25">
        <v>107.82</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300</v>
      </c>
      <c r="AU7" s="25">
        <v>308.56</v>
      </c>
      <c r="AV7" s="25">
        <v>339.04</v>
      </c>
      <c r="AW7" s="25">
        <v>380.33</v>
      </c>
      <c r="AX7" s="25">
        <v>349.3</v>
      </c>
      <c r="AY7" s="25">
        <v>309.10000000000002</v>
      </c>
      <c r="AZ7" s="25">
        <v>306.08</v>
      </c>
      <c r="BA7" s="25">
        <v>306.14999999999998</v>
      </c>
      <c r="BB7" s="25">
        <v>297.54000000000002</v>
      </c>
      <c r="BC7" s="25">
        <v>289.44</v>
      </c>
      <c r="BD7" s="25">
        <v>243.36</v>
      </c>
      <c r="BE7" s="25">
        <v>287.18</v>
      </c>
      <c r="BF7" s="25">
        <v>286.91000000000003</v>
      </c>
      <c r="BG7" s="25">
        <v>280.01</v>
      </c>
      <c r="BH7" s="25">
        <v>298.67</v>
      </c>
      <c r="BI7" s="25">
        <v>331.77</v>
      </c>
      <c r="BJ7" s="25">
        <v>290.42</v>
      </c>
      <c r="BK7" s="25">
        <v>294.66000000000003</v>
      </c>
      <c r="BL7" s="25">
        <v>285.27</v>
      </c>
      <c r="BM7" s="25">
        <v>294.73</v>
      </c>
      <c r="BN7" s="25">
        <v>301.23</v>
      </c>
      <c r="BO7" s="25">
        <v>265.93</v>
      </c>
      <c r="BP7" s="25">
        <v>107.74</v>
      </c>
      <c r="BQ7" s="25">
        <v>106.16</v>
      </c>
      <c r="BR7" s="25">
        <v>107.42</v>
      </c>
      <c r="BS7" s="25">
        <v>96.55</v>
      </c>
      <c r="BT7" s="25">
        <v>87.61</v>
      </c>
      <c r="BU7" s="25">
        <v>106.11</v>
      </c>
      <c r="BV7" s="25">
        <v>103.75</v>
      </c>
      <c r="BW7" s="25">
        <v>105.3</v>
      </c>
      <c r="BX7" s="25">
        <v>99.41</v>
      </c>
      <c r="BY7" s="25">
        <v>101.11</v>
      </c>
      <c r="BZ7" s="25">
        <v>97.82</v>
      </c>
      <c r="CA7" s="25">
        <v>174.55</v>
      </c>
      <c r="CB7" s="25">
        <v>175.6</v>
      </c>
      <c r="CC7" s="25">
        <v>174.14</v>
      </c>
      <c r="CD7" s="25">
        <v>181.65</v>
      </c>
      <c r="CE7" s="25">
        <v>187.26</v>
      </c>
      <c r="CF7" s="25">
        <v>161.03</v>
      </c>
      <c r="CG7" s="25">
        <v>159.93</v>
      </c>
      <c r="CH7" s="25">
        <v>162.77000000000001</v>
      </c>
      <c r="CI7" s="25">
        <v>170.87</v>
      </c>
      <c r="CJ7" s="25">
        <v>171.09</v>
      </c>
      <c r="CK7" s="25">
        <v>177.56</v>
      </c>
      <c r="CL7" s="25">
        <v>44.76</v>
      </c>
      <c r="CM7" s="25">
        <v>45.35</v>
      </c>
      <c r="CN7" s="25">
        <v>44.31</v>
      </c>
      <c r="CO7" s="25">
        <v>43.98</v>
      </c>
      <c r="CP7" s="25">
        <v>44.41</v>
      </c>
      <c r="CQ7" s="25">
        <v>61.71</v>
      </c>
      <c r="CR7" s="25">
        <v>63.12</v>
      </c>
      <c r="CS7" s="25">
        <v>62.57</v>
      </c>
      <c r="CT7" s="25">
        <v>61.56</v>
      </c>
      <c r="CU7" s="25">
        <v>60.84</v>
      </c>
      <c r="CV7" s="25">
        <v>59.81</v>
      </c>
      <c r="CW7" s="25">
        <v>92.06</v>
      </c>
      <c r="CX7" s="25">
        <v>91.56</v>
      </c>
      <c r="CY7" s="25">
        <v>91.88</v>
      </c>
      <c r="CZ7" s="25">
        <v>90.92</v>
      </c>
      <c r="DA7" s="25">
        <v>87.74</v>
      </c>
      <c r="DB7" s="25">
        <v>90.03</v>
      </c>
      <c r="DC7" s="25">
        <v>90.09</v>
      </c>
      <c r="DD7" s="25">
        <v>90.21</v>
      </c>
      <c r="DE7" s="25">
        <v>90.11</v>
      </c>
      <c r="DF7" s="25">
        <v>89.73</v>
      </c>
      <c r="DG7" s="25">
        <v>89.42</v>
      </c>
      <c r="DH7" s="25">
        <v>49.63</v>
      </c>
      <c r="DI7" s="25">
        <v>50.09</v>
      </c>
      <c r="DJ7" s="25">
        <v>50.68</v>
      </c>
      <c r="DK7" s="25">
        <v>51.36</v>
      </c>
      <c r="DL7" s="25">
        <v>51.41</v>
      </c>
      <c r="DM7" s="25">
        <v>49.6</v>
      </c>
      <c r="DN7" s="25">
        <v>50.31</v>
      </c>
      <c r="DO7" s="25">
        <v>50.74</v>
      </c>
      <c r="DP7" s="25">
        <v>51.49</v>
      </c>
      <c r="DQ7" s="25">
        <v>51.94</v>
      </c>
      <c r="DR7" s="25">
        <v>52.02</v>
      </c>
      <c r="DS7" s="25">
        <v>15.67</v>
      </c>
      <c r="DT7" s="25">
        <v>16.07</v>
      </c>
      <c r="DU7" s="25">
        <v>16.91</v>
      </c>
      <c r="DV7" s="25">
        <v>17.940000000000001</v>
      </c>
      <c r="DW7" s="25">
        <v>19.27</v>
      </c>
      <c r="DX7" s="25">
        <v>20.49</v>
      </c>
      <c r="DY7" s="25">
        <v>21.34</v>
      </c>
      <c r="DZ7" s="25">
        <v>23.27</v>
      </c>
      <c r="EA7" s="25">
        <v>25.18</v>
      </c>
      <c r="EB7" s="25">
        <v>26.52</v>
      </c>
      <c r="EC7" s="25">
        <v>25.37</v>
      </c>
      <c r="ED7" s="25">
        <v>0.96</v>
      </c>
      <c r="EE7" s="25">
        <v>1.02</v>
      </c>
      <c r="EF7" s="25">
        <v>1.1499999999999999</v>
      </c>
      <c r="EG7" s="25">
        <v>0.81</v>
      </c>
      <c r="EH7" s="25">
        <v>1.03</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誠</cp:lastModifiedBy>
  <cp:lastPrinted>2025-01-30T00:22:31Z</cp:lastPrinted>
  <dcterms:created xsi:type="dcterms:W3CDTF">2025-01-24T06:53:40Z</dcterms:created>
  <dcterms:modified xsi:type="dcterms:W3CDTF">2025-01-30T00:30:04Z</dcterms:modified>
  <cp:category/>
</cp:coreProperties>
</file>