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72.16.1.217\和木町\02都市建設課\04施設係\ｽｲﾄﾞｳ\01 水道事務\1、メール確認・回答等済\令和6年度　メール回答\回答済\R07.02.12〆切： 【県市町課】公営企業に係る経営比較分析表（令和５年度決算）の分析等について\様式【水道・簡易水道・下水道】（修正）\02【法非適用】簡易水道事業（修正）\"/>
    </mc:Choice>
  </mc:AlternateContent>
  <xr:revisionPtr revIDLastSave="0" documentId="13_ncr:1_{C698D188-D66A-49E4-A877-14AEE88AA168}" xr6:coauthVersionLast="36" xr6:coauthVersionMax="36" xr10:uidLastSave="{00000000-0000-0000-0000-000000000000}"/>
  <workbookProtection workbookAlgorithmName="SHA-512" workbookHashValue="f/pnJQTMxx0JNefuna/Y2DI1VURS0JvrPOKMefkf9uE8iBuy2BrT98Kvzk5qPC37GiA0eP/sNyJk2dzli4vKZQ==" workbookSaltValue="Lbg7Rzok9AuscJ5Pq4q6Dw=="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<sst xmlns="http://schemas.openxmlformats.org/spreadsheetml/2006/main" count="233" uniqueCount="115">
  <si>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</si>
  <si>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</si>
  <si>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</si>
  <si>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</si>
  <si>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</si>
  <si>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</si>
  <si>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</si>
  <si>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</si>
  <si>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</si>
  <si>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</si>
  <si>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</si>
  <si>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</si>
  <si>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</si>
  <si>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</si>
  <si>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</si>
  <si>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</si>
  <si>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</si>
  <si>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</si>
  <si>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</si>
  <si>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</si>
  <si>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</si>
  <si>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</si>
  <si>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</si>
  <si>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</si>
  <si>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</si>
  <si>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</si>
  <si>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</si>
  <si>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</si>
  <si>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</si>
  <si>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</si>
  <si>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</si>
  <si>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</si>
  <si>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</si>
  <si>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</si>
  <si>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</si>
  <si>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</si>
  <si>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</si>
  <si>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</si>
  <si>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</si>
  <si>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</si>
  <si>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</si>
  <si>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</si>
  <si>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</si>
  <si>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</si>
  <si>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</si>
  <si>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</si>
  <si>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</si>
  <si>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</si>
  <si>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</si>
  <si>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</si>
  <si>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</si>
  <si>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</si>
  <si>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</si>
  <si>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</si>
  <si>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</si>
  <si>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</si>
  <si>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</si>
  <si>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</si>
  <si>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</si>
  <si>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</si>
  <si>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</si>
  <si>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</si>
  <si>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</si>
  <si>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</si>
  <si>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</si>
  <si>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</si>
  <si>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</si>
  <si>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</si>
  <si>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</si>
  <si>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</si>
  <si>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</si>
  <si>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</si>
  <si>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</si>
  <si>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</si>
  <si>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</si>
  <si>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</si>
  <si>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</si>
  <si>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</si>
  <si>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</si>
  <si>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</si>
  <si>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</si>
  <si>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</si>
  <si>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</si>
  <si>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</si>
  <si>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</si>
  <si>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</si>
  <si>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</si>
  <si>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</si>
  <si>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</si>
  <si>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</si>
  <si>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</si>
  <si>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</si>
  <si>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</si>
  <si>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</si>
  <si>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</si>
  <si>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</si>
  <si>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</si>
  <si>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</si>
  <si>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</si>
  <si>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</si>
  <si>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</si>
  <si>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</si>
  <si>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</si>
  <si>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</si>
  <si>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</si>
  <si>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</si>
  <si>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</si>
  <si>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</si>
  <si>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</si>
  <si>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</si>
  <si>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</si>
  <si>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</si>
  <si>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
　類似団体と比較し数値上は良好であり、昨年度より増加している。今後も施設更新の財源確保に努める。
④企業債残高対給水収益比率
　起債の償還は順調に行われており、数値は良好である。今後、施設更新による企業債の発行が増加する見込みであるため、計画的に進めていく。
⑤料金回収率
　類似団体の回収率は減少している一方、昨年より増加している。ただし、依然として平均値とはかけ離れているため、改善に努める。
⑥給水原価
　有収水量が増加したことにより昨年度より低い数値になっている。今後は老朽化に伴う施設修繕等が多くなると考えられる。
⑦施設利用率
　類似団体と比較し、良好である。引き続き、施設の効率的な運用に努める。
⑧有収率
　類似団体と比較して良好である。ただし、施設利用率が上昇しているが、有収率は減少傾向にある。今後も漏水の疑いがあれば早急に漏水調査を行うなど改善に努める。</t>
    <rPh sb="20" eb="21">
      <t>ジョウ</t>
    </rPh>
    <rPh sb="28" eb="31">
      <t>サクネンド</t>
    </rPh>
    <rPh sb="33" eb="35">
      <t>ゾウカ</t>
    </rPh>
    <rPh sb="40" eb="42">
      <t>コンゴ</t>
    </rPh>
    <rPh sb="43" eb="45">
      <t>シセツ</t>
    </rPh>
    <rPh sb="45" eb="47">
      <t>コウシン</t>
    </rPh>
    <rPh sb="103" eb="105">
      <t>コウシン</t>
    </rPh>
    <rPh sb="156" eb="158">
      <t>ゲンショウ</t>
    </rPh>
    <rPh sb="162" eb="164">
      <t>イッポウ</t>
    </rPh>
    <rPh sb="169" eb="171">
      <t>ゾウカ</t>
    </rPh>
    <rPh sb="180" eb="182">
      <t>イゼン</t>
    </rPh>
    <rPh sb="185" eb="188">
      <t>ヘイキンチ</t>
    </rPh>
    <rPh sb="192" eb="193">
      <t>ハナ</t>
    </rPh>
    <rPh sb="200" eb="202">
      <t>カイゼン</t>
    </rPh>
    <rPh sb="203" eb="204">
      <t>ツト</t>
    </rPh>
    <rPh sb="220" eb="222">
      <t>ゾウカ</t>
    </rPh>
    <rPh sb="234" eb="235">
      <t>ヒク</t>
    </rPh>
    <rPh sb="280" eb="282">
      <t>ルイジ</t>
    </rPh>
    <rPh sb="282" eb="284">
      <t>ダンタイ</t>
    </rPh>
    <rPh sb="285" eb="287">
      <t>ヒカク</t>
    </rPh>
    <rPh sb="289" eb="291">
      <t>リョウコウ</t>
    </rPh>
    <rPh sb="295" eb="296">
      <t>ヒ</t>
    </rPh>
    <rPh sb="297" eb="298">
      <t>ツヅ</t>
    </rPh>
    <rPh sb="340" eb="342">
      <t>シセツ</t>
    </rPh>
    <rPh sb="342" eb="344">
      <t>リヨウ</t>
    </rPh>
    <rPh sb="344" eb="345">
      <t>リツ</t>
    </rPh>
    <rPh sb="346" eb="348">
      <t>ジョウショウ</t>
    </rPh>
    <rPh sb="354" eb="357">
      <t>ユウシュウリツ</t>
    </rPh>
    <rPh sb="358" eb="360">
      <t>ゲンショウ</t>
    </rPh>
    <rPh sb="360" eb="362">
      <t>ケイコウ</t>
    </rPh>
    <rPh sb="366" eb="368">
      <t>コンゴ</t>
    </rPh>
    <rPh sb="369" eb="371">
      <t>ロウスイ</t>
    </rPh>
    <rPh sb="372" eb="373">
      <t>ウタガ</t>
    </rPh>
    <rPh sb="378" eb="380">
      <t>ソウキュウ</t>
    </rPh>
    <rPh sb="381" eb="383">
      <t>ロウスイ</t>
    </rPh>
    <rPh sb="383" eb="385">
      <t>チョウサ</t>
    </rPh>
    <rPh sb="386" eb="387">
      <t>オコナ</t>
    </rPh>
    <rPh sb="390" eb="392">
      <t>カイゼン</t>
    </rPh>
    <rPh sb="393" eb="394">
      <t>ツト</t>
    </rPh>
    <phoneticPr fontId="4"/>
  </si>
  <si>
    <t>　既存の施設や管路の老朽化が著しい。漏水については、応急措置程度の修繕によって対応し、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phoneticPr fontId="4"/>
  </si>
  <si>
    <t xml:space="preserve">　管路や施設の老朽化が進行しているため、今後は耐震化も含め更新していく予定である。
　令和６年度から公営企業会計へ移行したため、今後は財政状況を詳細に把握しながら事業運営を行っていく。
</t>
    <rPh sb="20" eb="22">
      <t>コンゴ</t>
    </rPh>
    <rPh sb="23" eb="26">
      <t>タイシンカ</t>
    </rPh>
    <rPh sb="27" eb="28">
      <t>フク</t>
    </rPh>
    <rPh sb="29" eb="31">
      <t>コウシン</t>
    </rPh>
    <rPh sb="35" eb="37">
      <t>ヨテイ</t>
    </rPh>
    <rPh sb="43" eb="45">
      <t>レイワ</t>
    </rPh>
    <rPh sb="46" eb="48">
      <t>ネンド</t>
    </rPh>
    <rPh sb="50" eb="52">
      <t>コウエイ</t>
    </rPh>
    <rPh sb="52" eb="54">
      <t>キギョウ</t>
    </rPh>
    <rPh sb="54" eb="56">
      <t>カイケイ</t>
    </rPh>
    <rPh sb="57" eb="59">
      <t>イコウ</t>
    </rPh>
    <rPh sb="64" eb="66">
      <t>コンゴ</t>
    </rPh>
    <rPh sb="67" eb="69">
      <t>ザイセイ</t>
    </rPh>
    <rPh sb="69" eb="71">
      <t>ジョウキョウ</t>
    </rPh>
    <rPh sb="72" eb="74">
      <t>ショウサイ</t>
    </rPh>
    <rPh sb="75" eb="77">
      <t>ハアク</t>
    </rPh>
    <rPh sb="81" eb="83">
      <t>ジギョウ</t>
    </rPh>
    <rPh sb="83" eb="85">
      <t>ウンエイ</t>
    </rPh>
    <rPh sb="86" eb="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</si>
</sst>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D-4D90-AD18-6C2AFB0A0F7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CC7D-4D90-AD18-6C2AFB0A0F7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46.05</c:v>
                </c:pt>
                <c:pt idx="1">
                  <c:v>48.18</c:v>
                </c:pt>
                <c:pt idx="2">
                  <c:v>50.22</c:v>
                </c:pt>
                <c:pt idx="3">
                  <c:v>53.25</c:v>
                </c:pt>
                <c:pt idx="4">
                  <c:v>55.23</c:v>
                </c:pt>
              </c:numCache>
            </c:numRef>
          </c:val>
          <c:extLst>
            <c:ext xmlns:c16="http://schemas.microsoft.com/office/drawing/2014/chart" uri="{C3380CC4-5D6E-409C-BE32-E72D297353CC}">
              <c16:uniqueId val="{00000000-62E5-4ABC-BF26-BC81078B06E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62E5-4ABC-BF26-BC81078B06E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84.27</c:v>
                </c:pt>
                <c:pt idx="1">
                  <c:v>82.36</c:v>
                </c:pt>
                <c:pt idx="2">
                  <c:v>79.349999999999994</c:v>
                </c:pt>
                <c:pt idx="3">
                  <c:v>73.56</c:v>
                </c:pt>
                <c:pt idx="4">
                  <c:v>70.31</c:v>
                </c:pt>
              </c:numCache>
            </c:numRef>
          </c:val>
          <c:extLst>
            <c:ext xmlns:c16="http://schemas.microsoft.com/office/drawing/2014/chart" uri="{C3380CC4-5D6E-409C-BE32-E72D297353CC}">
              <c16:uniqueId val="{00000000-D7CB-4AEA-B20D-C736B428B41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D7CB-4AEA-B20D-C736B428B41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101.79</c:v>
                </c:pt>
                <c:pt idx="1">
                  <c:v>101.69</c:v>
                </c:pt>
                <c:pt idx="2">
                  <c:v>99.35</c:v>
                </c:pt>
                <c:pt idx="3">
                  <c:v>104.14</c:v>
                </c:pt>
                <c:pt idx="4">
                  <c:v>109.69</c:v>
                </c:pt>
              </c:numCache>
            </c:numRef>
          </c:val>
          <c:extLst>
            <c:ext xmlns:c16="http://schemas.microsoft.com/office/drawing/2014/chart" uri="{C3380CC4-5D6E-409C-BE32-E72D297353CC}">
              <c16:uniqueId val="{00000000-83F8-4A17-B490-CE364320AFF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83F8-4A17-B490-CE364320AFF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C-4067-B3B1-07BDE3C43D9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C-4067-B3B1-07BDE3C43D9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E-43B0-91A5-843483F0AB8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E-43B0-91A5-843483F0AB8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8-4FDB-9132-1DC079EC9EF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8-4FDB-9132-1DC079EC9EF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4D-447C-B69C-82EE17D8242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4D-447C-B69C-82EE17D8242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165.42</c:v>
                </c:pt>
                <c:pt idx="1">
                  <c:v>151.25</c:v>
                </c:pt>
                <c:pt idx="2">
                  <c:v>147.29</c:v>
                </c:pt>
                <c:pt idx="3">
                  <c:v>145.34</c:v>
                </c:pt>
                <c:pt idx="4">
                  <c:v>160.54</c:v>
                </c:pt>
              </c:numCache>
            </c:numRef>
          </c:val>
          <c:extLst>
            <c:ext xmlns:c16="http://schemas.microsoft.com/office/drawing/2014/chart" uri="{C3380CC4-5D6E-409C-BE32-E72D297353CC}">
              <c16:uniqueId val="{00000000-B2EA-4D97-BB40-6B25CB57C5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B2EA-4D97-BB40-6B25CB57C5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22.77</c:v>
                </c:pt>
                <c:pt idx="1">
                  <c:v>23.59</c:v>
                </c:pt>
                <c:pt idx="2">
                  <c:v>24.67</c:v>
                </c:pt>
                <c:pt idx="3">
                  <c:v>25.21</c:v>
                </c:pt>
                <c:pt idx="4">
                  <c:v>27.82</c:v>
                </c:pt>
              </c:numCache>
            </c:numRef>
          </c:val>
          <c:extLst>
            <c:ext xmlns:c16="http://schemas.microsoft.com/office/drawing/2014/chart" uri="{C3380CC4-5D6E-409C-BE32-E72D297353CC}">
              <c16:uniqueId val="{00000000-B31F-45AD-B457-C42C0182629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B31F-45AD-B457-C42C0182629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498.3</c:v>
                </c:pt>
                <c:pt idx="1">
                  <c:v>486.15</c:v>
                </c:pt>
                <c:pt idx="2">
                  <c:v>477.11</c:v>
                </c:pt>
                <c:pt idx="3">
                  <c:v>480.18</c:v>
                </c:pt>
                <c:pt idx="4">
                  <c:v>462.48</c:v>
                </c:pt>
              </c:numCache>
            </c:numRef>
          </c:val>
          <c:extLst>
            <c:ext xmlns:c16="http://schemas.microsoft.com/office/drawing/2014/chart" uri="{C3380CC4-5D6E-409C-BE32-E72D297353CC}">
              <c16:uniqueId val="{00000000-E108-4263-A4B6-422CDD68E35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108-4263-A4B6-422CDD68E35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和木町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5842</v>
      </c>
      <c r="AM8" s="54"/>
      <c r="AN8" s="54"/>
      <c r="AO8" s="54"/>
      <c r="AP8" s="54"/>
      <c r="AQ8" s="54"/>
      <c r="AR8" s="54"/>
      <c r="AS8" s="54"/>
      <c r="AT8" s="44">
        <f>データ!$S$6</f>
        <v>10.58</v>
      </c>
      <c r="AU8" s="44"/>
      <c r="AV8" s="44"/>
      <c r="AW8" s="44"/>
      <c r="AX8" s="44"/>
      <c r="AY8" s="44"/>
      <c r="AZ8" s="44"/>
      <c r="BA8" s="44"/>
      <c r="BB8" s="44">
        <f>データ!$T$6</f>
        <v>552.16999999999996</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29.53</v>
      </c>
      <c r="Q10" s="44"/>
      <c r="R10" s="44"/>
      <c r="S10" s="44"/>
      <c r="T10" s="44"/>
      <c r="U10" s="44"/>
      <c r="V10" s="44"/>
      <c r="W10" s="54">
        <f>データ!$Q$6</f>
        <v>2156</v>
      </c>
      <c r="X10" s="54"/>
      <c r="Y10" s="54"/>
      <c r="Z10" s="54"/>
      <c r="AA10" s="54"/>
      <c r="AB10" s="54"/>
      <c r="AC10" s="54"/>
      <c r="AD10" s="2"/>
      <c r="AE10" s="2"/>
      <c r="AF10" s="2"/>
      <c r="AG10" s="2"/>
      <c r="AH10" s="2"/>
      <c r="AI10" s="2"/>
      <c r="AJ10" s="2"/>
      <c r="AK10" s="2"/>
      <c r="AL10" s="54">
        <f>データ!$U$6</f>
        <v>1727</v>
      </c>
      <c r="AM10" s="54"/>
      <c r="AN10" s="54"/>
      <c r="AO10" s="54"/>
      <c r="AP10" s="54"/>
      <c r="AQ10" s="54"/>
      <c r="AR10" s="54"/>
      <c r="AS10" s="54"/>
      <c r="AT10" s="44">
        <f>データ!$V$6</f>
        <v>0.99</v>
      </c>
      <c r="AU10" s="44"/>
      <c r="AV10" s="44"/>
      <c r="AW10" s="44"/>
      <c r="AX10" s="44"/>
      <c r="AY10" s="44"/>
      <c r="AZ10" s="44"/>
      <c r="BA10" s="44"/>
      <c r="BB10" s="44">
        <f>データ!$W$6</f>
        <v>1744.44</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iiPkwt+TbKRMko8EosmEhvQMFNXlyDS28rDvOwrwAZ0qUFdHqoYsT64IroYr6WAhzKpZ5KNHl2/vcZ5zKeOUaw==" saltValue="gadhfvuGOzZNbk58HBoi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353213</v>
      </c>
      <c r="D6" s="20">
        <f t="shared" si="3"/>
        <v>47</v>
      </c>
      <c r="E6" s="20">
        <f t="shared" si="3"/>
        <v>1</v>
      </c>
      <c r="F6" s="20">
        <f t="shared" si="3"/>
        <v>0</v>
      </c>
      <c r="G6" s="20">
        <f t="shared" si="3"/>
        <v>0</v>
      </c>
      <c r="H6" s="20" t="str">
        <f t="shared" si="3"/>
        <v>山口県　和木町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29.53</v>
      </c>
      <c r="Q6" s="21">
        <f t="shared" si="3"/>
        <v>2156</v>
      </c>
      <c r="R6" s="21">
        <f t="shared" si="3"/>
        <v>5842</v>
      </c>
      <c r="S6" s="21">
        <f t="shared" si="3"/>
        <v>10.58</v>
      </c>
      <c r="T6" s="21">
        <f t="shared" si="3"/>
        <v>552.16999999999996</v>
      </c>
      <c r="U6" s="21">
        <f t="shared" si="3"/>
        <v>1727</v>
      </c>
      <c r="V6" s="21">
        <f t="shared" si="3"/>
        <v>0.99</v>
      </c>
      <c r="W6" s="21">
        <f t="shared" si="3"/>
        <v>1744.44</v>
      </c>
      <c r="X6" s="22">
        <f>IF(X7="",NA(),X7)</f>
        <v>101.79</v>
      </c>
      <c r="Y6" s="22">
        <f t="shared" ref="Y6:AG6" si="4">IF(Y7="",NA(),Y7)</f>
        <v>101.69</v>
      </c>
      <c r="Z6" s="22">
        <f t="shared" si="4"/>
        <v>99.35</v>
      </c>
      <c r="AA6" s="22">
        <f t="shared" si="4"/>
        <v>104.14</v>
      </c>
      <c r="AB6" s="22">
        <f t="shared" si="4"/>
        <v>109.69</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165.42</v>
      </c>
      <c r="BF6" s="22">
        <f t="shared" ref="BF6:BN6" si="7">IF(BF7="",NA(),BF7)</f>
        <v>151.25</v>
      </c>
      <c r="BG6" s="22">
        <f t="shared" si="7"/>
        <v>147.29</v>
      </c>
      <c r="BH6" s="22">
        <f t="shared" si="7"/>
        <v>145.34</v>
      </c>
      <c r="BI6" s="22">
        <f t="shared" si="7"/>
        <v>160.54</v>
      </c>
      <c r="BJ6" s="22">
        <f t="shared" si="7"/>
        <v>1183.92</v>
      </c>
      <c r="BK6" s="22">
        <f t="shared" si="7"/>
        <v>1128.72</v>
      </c>
      <c r="BL6" s="22">
        <f t="shared" si="7"/>
        <v>1125.25</v>
      </c>
      <c r="BM6" s="22">
        <f t="shared" si="7"/>
        <v>1157.05</v>
      </c>
      <c r="BN6" s="22">
        <f t="shared" si="7"/>
        <v>1228.8</v>
      </c>
      <c r="BO6" s="21" t="str">
        <f>IF(BO7="","",IF(BO7="-","【-】","【"&amp;SUBSTITUTE(TEXT(BO7,"#,##0.00"),"-","△")&amp;"】"))</f>
        <v>【1,045.20】</v>
      </c>
      <c r="BP6" s="22">
        <f>IF(BP7="",NA(),BP7)</f>
        <v>22.77</v>
      </c>
      <c r="BQ6" s="22">
        <f t="shared" ref="BQ6:BY6" si="8">IF(BQ7="",NA(),BQ7)</f>
        <v>23.59</v>
      </c>
      <c r="BR6" s="22">
        <f t="shared" si="8"/>
        <v>24.67</v>
      </c>
      <c r="BS6" s="22">
        <f t="shared" si="8"/>
        <v>25.21</v>
      </c>
      <c r="BT6" s="22">
        <f t="shared" si="8"/>
        <v>27.82</v>
      </c>
      <c r="BU6" s="22">
        <f t="shared" si="8"/>
        <v>42.5</v>
      </c>
      <c r="BV6" s="22">
        <f t="shared" si="8"/>
        <v>41.84</v>
      </c>
      <c r="BW6" s="22">
        <f t="shared" si="8"/>
        <v>41.44</v>
      </c>
      <c r="BX6" s="22">
        <f t="shared" si="8"/>
        <v>37.65</v>
      </c>
      <c r="BY6" s="22">
        <f t="shared" si="8"/>
        <v>37.31</v>
      </c>
      <c r="BZ6" s="21" t="str">
        <f>IF(BZ7="","",IF(BZ7="-","【-】","【"&amp;SUBSTITUTE(TEXT(BZ7,"#,##0.00"),"-","△")&amp;"】"))</f>
        <v>【49.51】</v>
      </c>
      <c r="CA6" s="22">
        <f>IF(CA7="",NA(),CA7)</f>
        <v>498.3</v>
      </c>
      <c r="CB6" s="22">
        <f t="shared" ref="CB6:CJ6" si="9">IF(CB7="",NA(),CB7)</f>
        <v>486.15</v>
      </c>
      <c r="CC6" s="22">
        <f t="shared" si="9"/>
        <v>477.11</v>
      </c>
      <c r="CD6" s="22">
        <f t="shared" si="9"/>
        <v>480.18</v>
      </c>
      <c r="CE6" s="22">
        <f t="shared" si="9"/>
        <v>462.48</v>
      </c>
      <c r="CF6" s="22">
        <f t="shared" si="9"/>
        <v>377.72</v>
      </c>
      <c r="CG6" s="22">
        <f t="shared" si="9"/>
        <v>390.47</v>
      </c>
      <c r="CH6" s="22">
        <f t="shared" si="9"/>
        <v>403.61</v>
      </c>
      <c r="CI6" s="22">
        <f t="shared" si="9"/>
        <v>442.82</v>
      </c>
      <c r="CJ6" s="22">
        <f t="shared" si="9"/>
        <v>425.76</v>
      </c>
      <c r="CK6" s="21" t="str">
        <f>IF(CK7="","",IF(CK7="-","【-】","【"&amp;SUBSTITUTE(TEXT(CK7,"#,##0.00"),"-","△")&amp;"】"))</f>
        <v>【317.14】</v>
      </c>
      <c r="CL6" s="22">
        <f>IF(CL7="",NA(),CL7)</f>
        <v>46.05</v>
      </c>
      <c r="CM6" s="22">
        <f t="shared" ref="CM6:CU6" si="10">IF(CM7="",NA(),CM7)</f>
        <v>48.18</v>
      </c>
      <c r="CN6" s="22">
        <f t="shared" si="10"/>
        <v>50.22</v>
      </c>
      <c r="CO6" s="22">
        <f t="shared" si="10"/>
        <v>53.25</v>
      </c>
      <c r="CP6" s="22">
        <f t="shared" si="10"/>
        <v>55.23</v>
      </c>
      <c r="CQ6" s="22">
        <f t="shared" si="10"/>
        <v>48.01</v>
      </c>
      <c r="CR6" s="22">
        <f t="shared" si="10"/>
        <v>49.08</v>
      </c>
      <c r="CS6" s="22">
        <f t="shared" si="10"/>
        <v>51.46</v>
      </c>
      <c r="CT6" s="22">
        <f t="shared" si="10"/>
        <v>51.84</v>
      </c>
      <c r="CU6" s="22">
        <f t="shared" si="10"/>
        <v>52.34</v>
      </c>
      <c r="CV6" s="21" t="str">
        <f>IF(CV7="","",IF(CV7="-","【-】","【"&amp;SUBSTITUTE(TEXT(CV7,"#,##0.00"),"-","△")&amp;"】"))</f>
        <v>【55.00】</v>
      </c>
      <c r="CW6" s="22">
        <f>IF(CW7="",NA(),CW7)</f>
        <v>84.27</v>
      </c>
      <c r="CX6" s="22">
        <f t="shared" ref="CX6:DF6" si="11">IF(CX7="",NA(),CX7)</f>
        <v>82.36</v>
      </c>
      <c r="CY6" s="22">
        <f t="shared" si="11"/>
        <v>79.349999999999994</v>
      </c>
      <c r="CZ6" s="22">
        <f t="shared" si="11"/>
        <v>73.56</v>
      </c>
      <c r="DA6" s="22">
        <f t="shared" si="11"/>
        <v>70.31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353213</v>
      </c>
      <c r="D7" s="24">
        <v>47</v>
      </c>
      <c r="E7" s="24">
        <v>1</v>
      </c>
      <c r="F7" s="24">
        <v>0</v>
      </c>
      <c r="G7" s="24">
        <v>0</v>
      </c>
      <c r="H7" s="24" t="s">
        <v>95</v>
      </c>
      <c r="I7" s="24" t="s">
        <v>96</v>
      </c>
      <c r="J7" s="24" t="s">
        <v>97</v>
      </c>
      <c r="K7" s="24" t="s">
        <v>98</v>
      </c>
      <c r="L7" s="24" t="s">
        <v>99</v>
      </c>
      <c r="M7" s="24" t="s">
        <v>100</v>
      </c>
      <c r="N7" s="25" t="s">
        <v>101</v>
      </c>
      <c r="O7" s="25" t="s">
        <v>102</v>
      </c>
      <c r="P7" s="25">
        <v>29.53</v>
      </c>
      <c r="Q7" s="25">
        <v>2156</v>
      </c>
      <c r="R7" s="25">
        <v>5842</v>
      </c>
      <c r="S7" s="25">
        <v>10.58</v>
      </c>
      <c r="T7" s="25">
        <v>552.16999999999996</v>
      </c>
      <c r="U7" s="25">
        <v>1727</v>
      </c>
      <c r="V7" s="25">
        <v>0.99</v>
      </c>
      <c r="W7" s="25">
        <v>1744.44</v>
      </c>
      <c r="X7" s="25">
        <v>101.79</v>
      </c>
      <c r="Y7" s="25">
        <v>101.69</v>
      </c>
      <c r="Z7" s="25">
        <v>99.35</v>
      </c>
      <c r="AA7" s="25">
        <v>104.14</v>
      </c>
      <c r="AB7" s="25">
        <v>109.69</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165.42</v>
      </c>
      <c r="BF7" s="25">
        <v>151.25</v>
      </c>
      <c r="BG7" s="25">
        <v>147.29</v>
      </c>
      <c r="BH7" s="25">
        <v>145.34</v>
      </c>
      <c r="BI7" s="25">
        <v>160.54</v>
      </c>
      <c r="BJ7" s="25">
        <v>1183.92</v>
      </c>
      <c r="BK7" s="25">
        <v>1128.72</v>
      </c>
      <c r="BL7" s="25">
        <v>1125.25</v>
      </c>
      <c r="BM7" s="25">
        <v>1157.05</v>
      </c>
      <c r="BN7" s="25">
        <v>1228.8</v>
      </c>
      <c r="BO7" s="25">
        <v>1045.2</v>
      </c>
      <c r="BP7" s="25">
        <v>22.77</v>
      </c>
      <c r="BQ7" s="25">
        <v>23.59</v>
      </c>
      <c r="BR7" s="25">
        <v>24.67</v>
      </c>
      <c r="BS7" s="25">
        <v>25.21</v>
      </c>
      <c r="BT7" s="25">
        <v>27.82</v>
      </c>
      <c r="BU7" s="25">
        <v>42.5</v>
      </c>
      <c r="BV7" s="25">
        <v>41.84</v>
      </c>
      <c r="BW7" s="25">
        <v>41.44</v>
      </c>
      <c r="BX7" s="25">
        <v>37.65</v>
      </c>
      <c r="BY7" s="25">
        <v>37.31</v>
      </c>
      <c r="BZ7" s="25">
        <v>49.51</v>
      </c>
      <c r="CA7" s="25">
        <v>498.3</v>
      </c>
      <c r="CB7" s="25">
        <v>486.15</v>
      </c>
      <c r="CC7" s="25">
        <v>477.11</v>
      </c>
      <c r="CD7" s="25">
        <v>480.18</v>
      </c>
      <c r="CE7" s="25">
        <v>462.48</v>
      </c>
      <c r="CF7" s="25">
        <v>377.72</v>
      </c>
      <c r="CG7" s="25">
        <v>390.47</v>
      </c>
      <c r="CH7" s="25">
        <v>403.61</v>
      </c>
      <c r="CI7" s="25">
        <v>442.82</v>
      </c>
      <c r="CJ7" s="25">
        <v>425.76</v>
      </c>
      <c r="CK7" s="25">
        <v>317.14</v>
      </c>
      <c r="CL7" s="25">
        <v>46.05</v>
      </c>
      <c r="CM7" s="25">
        <v>48.18</v>
      </c>
      <c r="CN7" s="25">
        <v>50.22</v>
      </c>
      <c r="CO7" s="25">
        <v>53.25</v>
      </c>
      <c r="CP7" s="25">
        <v>55.23</v>
      </c>
      <c r="CQ7" s="25">
        <v>48.01</v>
      </c>
      <c r="CR7" s="25">
        <v>49.08</v>
      </c>
      <c r="CS7" s="25">
        <v>51.46</v>
      </c>
      <c r="CT7" s="25">
        <v>51.84</v>
      </c>
      <c r="CU7" s="25">
        <v>52.34</v>
      </c>
      <c r="CV7" s="25">
        <v>55</v>
      </c>
      <c r="CW7" s="25">
        <v>84.27</v>
      </c>
      <c r="CX7" s="25">
        <v>82.36</v>
      </c>
      <c r="CY7" s="25">
        <v>79.349999999999994</v>
      </c>
      <c r="CZ7" s="25">
        <v>73.56</v>
      </c>
      <c r="DA7" s="25">
        <v>70.31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2025-01-24T06:40:44Z</dcterms:created>
  <dcterms:modified xsi:type="dcterms:W3CDTF">2025-02-20T01:40:37Z</dcterms:modified>
  <cp:category/>
</cp:coreProperties>
</file>