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hagicity-my.sharepoint.com/personal/5245_city_hagi_lg_jp/Documents/デスクトップ/R07.01.21_ 【県市町課】公営企業に係る経営比較分析表（令和５年度決算）の分析等について/02_回答/"/>
    </mc:Choice>
  </mc:AlternateContent>
  <xr:revisionPtr revIDLastSave="17" documentId="11_2678B9C1C09E78521910A6C170366C29D0401AAE" xr6:coauthVersionLast="47" xr6:coauthVersionMax="47" xr10:uidLastSave="{2ACD114B-D41E-4F48-9B9D-2E5965E606B5}"/>
  <workbookProtection workbookAlgorithmName="SHA-512" workbookHashValue="m4wRo/2gTbe5dGuqXthBZwo3C4NS6laSeq9s2uG4QJyb/KU4Wbw035Ji8jmCWzjIFik0KYJ5mqV/hMASDcyhYg==" workbookSaltValue="hUL1brb/GaxgEnAGXAFGp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F85" i="4"/>
  <c r="AT10" i="4"/>
  <c r="AL10" i="4"/>
  <c r="I10"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<sst xmlns="http://schemas.openxmlformats.org/spreadsheetml/2006/main" count="231" uniqueCount="115">
  <si>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</si>
  <si>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</si>
  <si>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</si>
  <si>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</si>
  <si>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</si>
  <si>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</si>
  <si>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</si>
  <si>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</si>
  <si>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</si>
  <si>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</si>
  <si>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</si>
  <si>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</si>
  <si>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</si>
  <si>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</si>
  <si>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</si>
  <si>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</si>
  <si>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</si>
  <si>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</si>
  <si>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</si>
  <si>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</si>
  <si>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</si>
  <si>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</si>
  <si>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</si>
  <si>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</si>
  <si>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</si>
  <si>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</si>
  <si>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</si>
  <si>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</si>
  <si>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</si>
  <si>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</si>
  <si>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</si>
  <si>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</si>
  <si>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</si>
  <si>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</si>
  <si>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</si>
  <si>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</si>
  <si>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</si>
  <si>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</si>
  <si>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</si>
  <si>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</si>
  <si>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</si>
  <si>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</si>
  <si>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</si>
  <si>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</si>
  <si>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</si>
  <si>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</si>
  <si>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</si>
  <si>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</si>
  <si>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</si>
  <si>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</si>
  <si>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</si>
  <si>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</si>
  <si>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</si>
  <si>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</si>
  <si>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</si>
  <si>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</si>
  <si>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</si>
  <si>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</si>
  <si>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</si>
  <si>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</si>
  <si>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</si>
  <si>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</si>
  <si>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</si>
  <si>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</si>
  <si>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</si>
  <si>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</si>
  <si>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</si>
  <si>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</si>
  <si>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</si>
  <si>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</si>
  <si>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</si>
  <si>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</si>
  <si>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</si>
  <si>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</si>
  <si>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</si>
  <si>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</si>
  <si>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</si>
  <si>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</si>
  <si>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</si>
  <si>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</si>
  <si>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</si>
  <si>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</si>
  <si>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</si>
  <si>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</si>
  <si>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</si>
  <si>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</si>
  <si>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</si>
  <si>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</si>
  <si>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</si>
  <si>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</si>
  <si>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</si>
  <si>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</si>
  <si>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</si>
  <si>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</si>
  <si>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</si>
  <si>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</si>
  <si>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</si>
  <si>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</si>
  <si>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</si>
  <si>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</si>
  <si>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</si>
  <si>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</si>
  <si>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</si>
  <si>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</si>
  <si>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</si>
  <si>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</si>
  <si>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</si>
  <si>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</si>
  <si>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</si>
  <si>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</si>
  <si>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</si>
  <si>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</si>
  <si>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農業集落排水事業は、平成6年に供用開始を行い、30年近くが経過している。
①有形固定資産減価償却率は、類似団体平均値よりも大幅に高くなっており、施設の老朽化が進んでいる。今後は、最適整備構想に基づき、効率的な改築更新事業を実施していく。
②管渠老朽化率及び③管渠改善率は、耐用年数を経過した管渠は無いことから、計画的な更新を行っていないため、数値は0となっている。将来の改築更新時期を把握し、今後の投資計画等の見直しを図る必要がある。</t>
    <phoneticPr fontId="4"/>
  </si>
  <si>
    <t>本市の農業集落排水事業の経営状況は、汚水処理に要する費用を使用料収入で賄えておらず、一般会計からの繰入金で収益的収支を均衡させている状況である。今後は、老朽化施設等の改築更新事業に多額の経費が必要となる一方で、人口減少等により使用料収入の減少が見込まれる。このことから、将来にわたって安定した下水道サービスを提供するため、更なる経費の削減に努めるとともに適正な使用料水準を設定し、最終的に一般会計からの基準外繰入金に依存することなく、経費回収率100％を確保し、収益的収支の均衡を図る必要がある。なお、本市の汚水処理は、公共下水道事業、特定環境保全公共下水道事業、農業集落排水事業、漁業集落排水事業、林業集落排水事業、特定地域生活排水事業及び個別排水事業を実施しているが、平成30年度から全7事業の地方公営企業法の適用に合わせて下水道事業会計を設置し、使用料についても統一しているため、下水道7事業全体で経営健全化に取り組むこととしている。</t>
    <phoneticPr fontId="4"/>
  </si>
  <si>
    <t>①経常収支比率は、一般会計からの繰入金で収益的収支を均衡させているため、100％となっている。
②累積欠損金は、発生していない。
③流動比率は、類似団体平均値よりも低く、100％を下回っている。1年以内に償還する建設改良費に充てられた企業債を除けば、流動資産が流動負債を上回っており、企業債償還等の原資についても一般会計からの出資金を計画的に繰り入れているため、問題はない。
④企業債残高対事業規模比率は、類似団体平均値よりも大幅に高くなっている。これは、下水道整備の財源として多額の企業債を発行したためであり、今後、企業債償還の原資を使用料収入等で賄うことが必要となってくる。今後、接続率の向上と合わせて投資規模に見合った使用料水準を検討し、経営改善を図っていく必要がある。
⑤経費回収率は、汚水処理原価が減少したことにより上昇し、類似団体平均値より高くなっているが、100％を下回っている。今後、汚水処理経費を削減するとともに適正な使用料水準を検討し、経費回収率の向上を図る必要がある。
⑥汚水処理原価は、類似団体平均値よりも低くなっている。
⑦施設利用率は、類似団体平均値よりも低くなっている。今後も人口減少に伴い、低下する見込みである。
⑧水洗化率は、類似団体平均値よりも高くなっているが、これ以上の上昇は見込めない。</t>
    <rPh sb="354" eb="356">
      <t>ゲンショウ</t>
    </rPh>
    <rPh sb="363" eb="365">
      <t>ジョウショウ</t>
    </rPh>
    <rPh sb="376" eb="377">
      <t>タカ</t>
    </rPh>
    <rPh sb="465" eb="466">
      <t>ヒク</t>
    </rPh>
    <rPh sb="551" eb="553">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</si>
</sst>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8C-4681-8A9F-7F7B9DB3EF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EB8C-4681-8A9F-7F7B9DB3EF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37.549999999999997</c:v>
                </c:pt>
                <c:pt idx="1">
                  <c:v>42.58</c:v>
                </c:pt>
                <c:pt idx="2">
                  <c:v>35.96</c:v>
                </c:pt>
                <c:pt idx="3">
                  <c:v>35.96</c:v>
                </c:pt>
                <c:pt idx="4">
                  <c:v>30.79</c:v>
                </c:pt>
              </c:numCache>
            </c:numRef>
          </c:val>
          <c:extLst>
            <c:ext xmlns:c16="http://schemas.microsoft.com/office/drawing/2014/chart" uri="{C3380CC4-5D6E-409C-BE32-E72D297353CC}">
              <c16:uniqueId val="{00000000-1A99-4BA4-8CE1-4F8C12CC96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1A99-4BA4-8CE1-4F8C12CC96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87.69</c:v>
                </c:pt>
                <c:pt idx="1">
                  <c:v>87.64</c:v>
                </c:pt>
                <c:pt idx="2">
                  <c:v>88.2</c:v>
                </c:pt>
                <c:pt idx="3">
                  <c:v>88.08</c:v>
                </c:pt>
                <c:pt idx="4">
                  <c:v>88.43</c:v>
                </c:pt>
              </c:numCache>
            </c:numRef>
          </c:val>
          <c:extLst>
            <c:ext xmlns:c16="http://schemas.microsoft.com/office/drawing/2014/chart" uri="{C3380CC4-5D6E-409C-BE32-E72D297353CC}">
              <c16:uniqueId val="{00000000-083C-47B5-A720-66FB606FEE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083C-47B5-A720-66FB606FEE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7B8-4052-BD79-AA380FAC15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17B8-4052-BD79-AA380FAC15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44.81</c:v>
                </c:pt>
                <c:pt idx="1">
                  <c:v>46.77</c:v>
                </c:pt>
                <c:pt idx="2">
                  <c:v>48.64</c:v>
                </c:pt>
                <c:pt idx="3">
                  <c:v>50.36</c:v>
                </c:pt>
                <c:pt idx="4">
                  <c:v>52</c:v>
                </c:pt>
              </c:numCache>
            </c:numRef>
          </c:val>
          <c:extLst>
            <c:ext xmlns:c16="http://schemas.microsoft.com/office/drawing/2014/chart" uri="{C3380CC4-5D6E-409C-BE32-E72D297353CC}">
              <c16:uniqueId val="{00000000-C6B8-4D09-88CC-BCF3905749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C6B8-4D09-88CC-BCF3905749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BA-4499-93CF-88AD8053BA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17BA-4499-93CF-88AD8053BA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6A-4A95-BA55-787854B3297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B86A-4A95-BA55-787854B3297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20.9</c:v>
                </c:pt>
                <c:pt idx="1">
                  <c:v>21.82</c:v>
                </c:pt>
                <c:pt idx="2">
                  <c:v>20.76</c:v>
                </c:pt>
                <c:pt idx="3">
                  <c:v>22.05</c:v>
                </c:pt>
                <c:pt idx="4">
                  <c:v>26.49</c:v>
                </c:pt>
              </c:numCache>
            </c:numRef>
          </c:val>
          <c:extLst>
            <c:ext xmlns:c16="http://schemas.microsoft.com/office/drawing/2014/chart" uri="{C3380CC4-5D6E-409C-BE32-E72D297353CC}">
              <c16:uniqueId val="{00000000-F97F-406F-BC48-D796909D02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F97F-406F-BC48-D796909D02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2851.12</c:v>
                </c:pt>
                <c:pt idx="1">
                  <c:v>2265.23</c:v>
                </c:pt>
                <c:pt idx="2">
                  <c:v>2116.16</c:v>
                </c:pt>
                <c:pt idx="3">
                  <c:v>1940.43</c:v>
                </c:pt>
                <c:pt idx="4">
                  <c:v>1834.09</c:v>
                </c:pt>
              </c:numCache>
            </c:numRef>
          </c:val>
          <c:extLst>
            <c:ext xmlns:c16="http://schemas.microsoft.com/office/drawing/2014/chart" uri="{C3380CC4-5D6E-409C-BE32-E72D297353CC}">
              <c16:uniqueId val="{00000000-9B84-4F2C-86CC-24336D6E71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9B84-4F2C-86CC-24336D6E71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53.05</c:v>
                </c:pt>
                <c:pt idx="1">
                  <c:v>63.62</c:v>
                </c:pt>
                <c:pt idx="2">
                  <c:v>65.849999999999994</c:v>
                </c:pt>
                <c:pt idx="3">
                  <c:v>49.32</c:v>
                </c:pt>
                <c:pt idx="4">
                  <c:v>59.93</c:v>
                </c:pt>
              </c:numCache>
            </c:numRef>
          </c:val>
          <c:extLst>
            <c:ext xmlns:c16="http://schemas.microsoft.com/office/drawing/2014/chart" uri="{C3380CC4-5D6E-409C-BE32-E72D297353CC}">
              <c16:uniqueId val="{00000000-E743-4D99-B83E-C2DADA7FA4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E743-4D99-B83E-C2DADA7FA4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295.13</c:v>
                </c:pt>
                <c:pt idx="1">
                  <c:v>252.07</c:v>
                </c:pt>
                <c:pt idx="2">
                  <c:v>244.92</c:v>
                </c:pt>
                <c:pt idx="3">
                  <c:v>327.85</c:v>
                </c:pt>
                <c:pt idx="4">
                  <c:v>270.82</c:v>
                </c:pt>
              </c:numCache>
            </c:numRef>
          </c:val>
          <c:extLst>
            <c:ext xmlns:c16="http://schemas.microsoft.com/office/drawing/2014/chart" uri="{C3380CC4-5D6E-409C-BE32-E72D297353CC}">
              <c16:uniqueId val="{00000000-0424-4532-B4C7-C1498649EB3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424-4532-B4C7-C1498649EB3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5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山口県　萩市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42709</v>
      </c>
      <c r="AM8" s="41"/>
      <c r="AN8" s="41"/>
      <c r="AO8" s="41"/>
      <c r="AP8" s="41"/>
      <c r="AQ8" s="41"/>
      <c r="AR8" s="41"/>
      <c r="AS8" s="41"/>
      <c r="AT8" s="34">
        <f>データ!T6</f>
        <v>698.31</v>
      </c>
      <c r="AU8" s="34"/>
      <c r="AV8" s="34"/>
      <c r="AW8" s="34"/>
      <c r="AX8" s="34"/>
      <c r="AY8" s="34"/>
      <c r="AZ8" s="34"/>
      <c r="BA8" s="34"/>
      <c r="BB8" s="34">
        <f>データ!U6</f>
        <v>61.16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78.819999999999993</v>
      </c>
      <c r="J10" s="34"/>
      <c r="K10" s="34"/>
      <c r="L10" s="34"/>
      <c r="M10" s="34"/>
      <c r="N10" s="34"/>
      <c r="O10" s="34"/>
      <c r="P10" s="34">
        <f>データ!P6</f>
        <v>10.06</v>
      </c>
      <c r="Q10" s="34"/>
      <c r="R10" s="34"/>
      <c r="S10" s="34"/>
      <c r="T10" s="34"/>
      <c r="U10" s="34"/>
      <c r="V10" s="34"/>
      <c r="W10" s="34">
        <f>データ!Q6</f>
        <v>101.44</v>
      </c>
      <c r="X10" s="34"/>
      <c r="Y10" s="34"/>
      <c r="Z10" s="34"/>
      <c r="AA10" s="34"/>
      <c r="AB10" s="34"/>
      <c r="AC10" s="34"/>
      <c r="AD10" s="41">
        <f>データ!R6</f>
        <v>2970</v>
      </c>
      <c r="AE10" s="41"/>
      <c r="AF10" s="41"/>
      <c r="AG10" s="41"/>
      <c r="AH10" s="41"/>
      <c r="AI10" s="41"/>
      <c r="AJ10" s="41"/>
      <c r="AK10" s="2"/>
      <c r="AL10" s="41">
        <f>データ!V6</f>
        <v>4244</v>
      </c>
      <c r="AM10" s="41"/>
      <c r="AN10" s="41"/>
      <c r="AO10" s="41"/>
      <c r="AP10" s="41"/>
      <c r="AQ10" s="41"/>
      <c r="AR10" s="41"/>
      <c r="AS10" s="41"/>
      <c r="AT10" s="34">
        <f>データ!W6</f>
        <v>5.79</v>
      </c>
      <c r="AU10" s="34"/>
      <c r="AV10" s="34"/>
      <c r="AW10" s="34"/>
      <c r="AX10" s="34"/>
      <c r="AY10" s="34"/>
      <c r="AZ10" s="34"/>
      <c r="BA10" s="34"/>
      <c r="BB10" s="34">
        <f>データ!X6</f>
        <v>732.99</v>
      </c>
      <c r="BC10" s="34"/>
      <c r="BD10" s="34"/>
      <c r="BE10" s="34"/>
      <c r="BF10" s="34"/>
      <c r="BG10" s="34"/>
      <c r="BH10" s="34"/>
      <c r="BI10" s="34"/>
      <c r="BJ10" s="2"/>
      <c r="BK10" s="2"/>
      <c r="BL10" s="60" t="s">
        <v>22</v>
      </c>
      <c r="BM10" s="61"/>
      <c r="BN10" s="62" t="s">
        <v>23</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112</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9"/>
      <c r="BM60" s="80"/>
      <c r="BN60" s="80"/>
      <c r="BO60" s="80"/>
      <c r="BP60" s="80"/>
      <c r="BQ60" s="80"/>
      <c r="BR60" s="80"/>
      <c r="BS60" s="80"/>
      <c r="BT60" s="80"/>
      <c r="BU60" s="80"/>
      <c r="BV60" s="80"/>
      <c r="BW60" s="80"/>
      <c r="BX60" s="80"/>
      <c r="BY60" s="80"/>
      <c r="BZ60" s="81"/>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dbs5RCwjj4Ca2a+EK5lqt2VLfIiHlit1zp75No6eqYfuEiOEHNf4ITPUlV1R8S1GtHlrfNryoVsiMmzyPu/HSg==" saltValue="lw5pYewJtjFg9vYqDttSZ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352047</v>
      </c>
      <c r="D6" s="19">
        <f t="shared" si="3"/>
        <v>46</v>
      </c>
      <c r="E6" s="19">
        <f t="shared" si="3"/>
        <v>17</v>
      </c>
      <c r="F6" s="19">
        <f t="shared" si="3"/>
        <v>5</v>
      </c>
      <c r="G6" s="19">
        <f t="shared" si="3"/>
        <v>0</v>
      </c>
      <c r="H6" s="19" t="str">
        <f t="shared" si="3"/>
        <v>山口県　萩市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78.819999999999993</v>
      </c>
      <c r="P6" s="20">
        <f t="shared" si="3"/>
        <v>10.06</v>
      </c>
      <c r="Q6" s="20">
        <f t="shared" si="3"/>
        <v>101.44</v>
      </c>
      <c r="R6" s="20">
        <f t="shared" si="3"/>
        <v>2970</v>
      </c>
      <c r="S6" s="20">
        <f t="shared" si="3"/>
        <v>42709</v>
      </c>
      <c r="T6" s="20">
        <f t="shared" si="3"/>
        <v>698.31</v>
      </c>
      <c r="U6" s="20">
        <f t="shared" si="3"/>
        <v>61.16</v>
      </c>
      <c r="V6" s="20">
        <f t="shared" si="3"/>
        <v>4244</v>
      </c>
      <c r="W6" s="20">
        <f t="shared" si="3"/>
        <v>5.79</v>
      </c>
      <c r="X6" s="20">
        <f t="shared" si="3"/>
        <v>732.99</v>
      </c>
      <c r="Y6" s="21">
        <f>IF(Y7="",NA(),Y7)</f>
        <v>100</v>
      </c>
      <c r="Z6" s="21">
        <f t="shared" ref="Z6:AH6" si="4">IF(Z7="",NA(),Z7)</f>
        <v>100</v>
      </c>
      <c r="AA6" s="21">
        <f t="shared" si="4"/>
        <v>100</v>
      </c>
      <c r="AB6" s="21">
        <f t="shared" si="4"/>
        <v>100</v>
      </c>
      <c r="AC6" s="21">
        <f t="shared" si="4"/>
        <v>100</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20.9</v>
      </c>
      <c r="AV6" s="21">
        <f t="shared" ref="AV6:BD6" si="6">IF(AV7="",NA(),AV7)</f>
        <v>21.82</v>
      </c>
      <c r="AW6" s="21">
        <f t="shared" si="6"/>
        <v>20.76</v>
      </c>
      <c r="AX6" s="21">
        <f t="shared" si="6"/>
        <v>22.05</v>
      </c>
      <c r="AY6" s="21">
        <f t="shared" si="6"/>
        <v>26.49</v>
      </c>
      <c r="AZ6" s="21">
        <f t="shared" si="6"/>
        <v>26.99</v>
      </c>
      <c r="BA6" s="21">
        <f t="shared" si="6"/>
        <v>29.13</v>
      </c>
      <c r="BB6" s="21">
        <f t="shared" si="6"/>
        <v>35.69</v>
      </c>
      <c r="BC6" s="21">
        <f t="shared" si="6"/>
        <v>38.4</v>
      </c>
      <c r="BD6" s="21">
        <f t="shared" si="6"/>
        <v>44.04</v>
      </c>
      <c r="BE6" s="20" t="str">
        <f>IF(BE7="","",IF(BE7="-","【-】","【"&amp;SUBSTITUTE(TEXT(BE7,"#,##0.00"),"-","△")&amp;"】"))</f>
        <v>【42.02】</v>
      </c>
      <c r="BF6" s="21">
        <f>IF(BF7="",NA(),BF7)</f>
        <v>2851.12</v>
      </c>
      <c r="BG6" s="21">
        <f t="shared" ref="BG6:BO6" si="7">IF(BG7="",NA(),BG7)</f>
        <v>2265.23</v>
      </c>
      <c r="BH6" s="21">
        <f t="shared" si="7"/>
        <v>2116.16</v>
      </c>
      <c r="BI6" s="21">
        <f t="shared" si="7"/>
        <v>1940.43</v>
      </c>
      <c r="BJ6" s="21">
        <f t="shared" si="7"/>
        <v>1834.09</v>
      </c>
      <c r="BK6" s="21">
        <f t="shared" si="7"/>
        <v>826.83</v>
      </c>
      <c r="BL6" s="21">
        <f t="shared" si="7"/>
        <v>867.83</v>
      </c>
      <c r="BM6" s="21">
        <f t="shared" si="7"/>
        <v>791.76</v>
      </c>
      <c r="BN6" s="21">
        <f t="shared" si="7"/>
        <v>900.82</v>
      </c>
      <c r="BO6" s="21">
        <f t="shared" si="7"/>
        <v>839.21</v>
      </c>
      <c r="BP6" s="20" t="str">
        <f>IF(BP7="","",IF(BP7="-","【-】","【"&amp;SUBSTITUTE(TEXT(BP7,"#,##0.00"),"-","△")&amp;"】"))</f>
        <v>【785.10】</v>
      </c>
      <c r="BQ6" s="21">
        <f>IF(BQ7="",NA(),BQ7)</f>
        <v>53.05</v>
      </c>
      <c r="BR6" s="21">
        <f t="shared" ref="BR6:BZ6" si="8">IF(BR7="",NA(),BR7)</f>
        <v>63.62</v>
      </c>
      <c r="BS6" s="21">
        <f t="shared" si="8"/>
        <v>65.849999999999994</v>
      </c>
      <c r="BT6" s="21">
        <f t="shared" si="8"/>
        <v>49.32</v>
      </c>
      <c r="BU6" s="21">
        <f t="shared" si="8"/>
        <v>59.93</v>
      </c>
      <c r="BV6" s="21">
        <f t="shared" si="8"/>
        <v>57.31</v>
      </c>
      <c r="BW6" s="21">
        <f t="shared" si="8"/>
        <v>57.08</v>
      </c>
      <c r="BX6" s="21">
        <f t="shared" si="8"/>
        <v>56.26</v>
      </c>
      <c r="BY6" s="21">
        <f t="shared" si="8"/>
        <v>52.94</v>
      </c>
      <c r="BZ6" s="21">
        <f t="shared" si="8"/>
        <v>52.05</v>
      </c>
      <c r="CA6" s="20" t="str">
        <f>IF(CA7="","",IF(CA7="-","【-】","【"&amp;SUBSTITUTE(TEXT(CA7,"#,##0.00"),"-","△")&amp;"】"))</f>
        <v>【56.93】</v>
      </c>
      <c r="CB6" s="21">
        <f>IF(CB7="",NA(),CB7)</f>
        <v>295.13</v>
      </c>
      <c r="CC6" s="21">
        <f t="shared" ref="CC6:CK6" si="9">IF(CC7="",NA(),CC7)</f>
        <v>252.07</v>
      </c>
      <c r="CD6" s="21">
        <f t="shared" si="9"/>
        <v>244.92</v>
      </c>
      <c r="CE6" s="21">
        <f t="shared" si="9"/>
        <v>327.85</v>
      </c>
      <c r="CF6" s="21">
        <f t="shared" si="9"/>
        <v>270.82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37.549999999999997</v>
      </c>
      <c r="CN6" s="21">
        <f t="shared" ref="CN6:CV6" si="10">IF(CN7="",NA(),CN7)</f>
        <v>42.58</v>
      </c>
      <c r="CO6" s="21">
        <f t="shared" si="10"/>
        <v>35.96</v>
      </c>
      <c r="CP6" s="21">
        <f t="shared" si="10"/>
        <v>35.96</v>
      </c>
      <c r="CQ6" s="21">
        <f t="shared" si="10"/>
        <v>30.79</v>
      </c>
      <c r="CR6" s="21">
        <f t="shared" si="10"/>
        <v>50.14</v>
      </c>
      <c r="CS6" s="21">
        <f t="shared" si="10"/>
        <v>54.83</v>
      </c>
      <c r="CT6" s="21">
        <f t="shared" si="10"/>
        <v>66.53</v>
      </c>
      <c r="CU6" s="21">
        <f t="shared" si="10"/>
        <v>52.35</v>
      </c>
      <c r="CV6" s="21">
        <f t="shared" si="10"/>
        <v>46.25</v>
      </c>
      <c r="CW6" s="20" t="str">
        <f>IF(CW7="","",IF(CW7="-","【-】","【"&amp;SUBSTITUTE(TEXT(CW7,"#,##0.00"),"-","△")&amp;"】"))</f>
        <v>【49.87】</v>
      </c>
      <c r="CX6" s="21">
        <f>IF(CX7="",NA(),CX7)</f>
        <v>87.69</v>
      </c>
      <c r="CY6" s="21">
        <f t="shared" ref="CY6:DG6" si="11">IF(CY7="",NA(),CY7)</f>
        <v>87.64</v>
      </c>
      <c r="CZ6" s="21">
        <f t="shared" si="11"/>
        <v>88.2</v>
      </c>
      <c r="DA6" s="21">
        <f t="shared" si="11"/>
        <v>88.08</v>
      </c>
      <c r="DB6" s="21">
        <f t="shared" si="11"/>
        <v>88.43</v>
      </c>
      <c r="DC6" s="21">
        <f t="shared" si="11"/>
        <v>84.98</v>
      </c>
      <c r="DD6" s="21">
        <f t="shared" si="11"/>
        <v>84.7</v>
      </c>
      <c r="DE6" s="21">
        <f t="shared" si="11"/>
        <v>84.67</v>
      </c>
      <c r="DF6" s="21">
        <f t="shared" si="11"/>
        <v>84.39</v>
      </c>
      <c r="DG6" s="21">
        <f t="shared" si="11"/>
        <v>83.96</v>
      </c>
      <c r="DH6" s="20" t="str">
        <f>IF(DH7="","",IF(DH7="-","【-】","【"&amp;SUBSTITUTE(TEXT(DH7,"#,##0.00"),"-","△")&amp;"】"))</f>
        <v>【87.54】</v>
      </c>
      <c r="DI6" s="21">
        <f>IF(DI7="",NA(),DI7)</f>
        <v>44.81</v>
      </c>
      <c r="DJ6" s="21">
        <f t="shared" ref="DJ6:DR6" si="12">IF(DJ7="",NA(),DJ7)</f>
        <v>46.77</v>
      </c>
      <c r="DK6" s="21">
        <f t="shared" si="12"/>
        <v>48.64</v>
      </c>
      <c r="DL6" s="21">
        <f t="shared" si="12"/>
        <v>50.36</v>
      </c>
      <c r="DM6" s="21">
        <f t="shared" si="12"/>
        <v>52</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352047</v>
      </c>
      <c r="D7" s="23">
        <v>46</v>
      </c>
      <c r="E7" s="23">
        <v>17</v>
      </c>
      <c r="F7" s="23">
        <v>5</v>
      </c>
      <c r="G7" s="23">
        <v>0</v>
      </c>
      <c r="H7" s="23" t="s">
        <v>96</v>
      </c>
      <c r="I7" s="23" t="s">
        <v>97</v>
      </c>
      <c r="J7" s="23" t="s">
        <v>98</v>
      </c>
      <c r="K7" s="23" t="s">
        <v>99</v>
      </c>
      <c r="L7" s="23" t="s">
        <v>100</v>
      </c>
      <c r="M7" s="23" t="s">
        <v>101</v>
      </c>
      <c r="N7" s="24" t="s">
        <v>102</v>
      </c>
      <c r="O7" s="24">
        <v>78.819999999999993</v>
      </c>
      <c r="P7" s="24">
        <v>10.06</v>
      </c>
      <c r="Q7" s="24">
        <v>101.44</v>
      </c>
      <c r="R7" s="24">
        <v>2970</v>
      </c>
      <c r="S7" s="24">
        <v>42709</v>
      </c>
      <c r="T7" s="24">
        <v>698.31</v>
      </c>
      <c r="U7" s="24">
        <v>61.16</v>
      </c>
      <c r="V7" s="24">
        <v>4244</v>
      </c>
      <c r="W7" s="24">
        <v>5.79</v>
      </c>
      <c r="X7" s="24">
        <v>732.99</v>
      </c>
      <c r="Y7" s="24">
        <v>100</v>
      </c>
      <c r="Z7" s="24">
        <v>100</v>
      </c>
      <c r="AA7" s="24">
        <v>100</v>
      </c>
      <c r="AB7" s="24">
        <v>100</v>
      </c>
      <c r="AC7" s="24">
        <v>100</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20.9</v>
      </c>
      <c r="AV7" s="24">
        <v>21.82</v>
      </c>
      <c r="AW7" s="24">
        <v>20.76</v>
      </c>
      <c r="AX7" s="24">
        <v>22.05</v>
      </c>
      <c r="AY7" s="24">
        <v>26.49</v>
      </c>
      <c r="AZ7" s="24">
        <v>26.99</v>
      </c>
      <c r="BA7" s="24">
        <v>29.13</v>
      </c>
      <c r="BB7" s="24">
        <v>35.69</v>
      </c>
      <c r="BC7" s="24">
        <v>38.4</v>
      </c>
      <c r="BD7" s="24">
        <v>44.04</v>
      </c>
      <c r="BE7" s="24">
        <v>42.02</v>
      </c>
      <c r="BF7" s="24">
        <v>2851.12</v>
      </c>
      <c r="BG7" s="24">
        <v>2265.23</v>
      </c>
      <c r="BH7" s="24">
        <v>2116.16</v>
      </c>
      <c r="BI7" s="24">
        <v>1940.43</v>
      </c>
      <c r="BJ7" s="24">
        <v>1834.09</v>
      </c>
      <c r="BK7" s="24">
        <v>826.83</v>
      </c>
      <c r="BL7" s="24">
        <v>867.83</v>
      </c>
      <c r="BM7" s="24">
        <v>791.76</v>
      </c>
      <c r="BN7" s="24">
        <v>900.82</v>
      </c>
      <c r="BO7" s="24">
        <v>839.21</v>
      </c>
      <c r="BP7" s="24">
        <v>785.1</v>
      </c>
      <c r="BQ7" s="24">
        <v>53.05</v>
      </c>
      <c r="BR7" s="24">
        <v>63.62</v>
      </c>
      <c r="BS7" s="24">
        <v>65.849999999999994</v>
      </c>
      <c r="BT7" s="24">
        <v>49.32</v>
      </c>
      <c r="BU7" s="24">
        <v>59.93</v>
      </c>
      <c r="BV7" s="24">
        <v>57.31</v>
      </c>
      <c r="BW7" s="24">
        <v>57.08</v>
      </c>
      <c r="BX7" s="24">
        <v>56.26</v>
      </c>
      <c r="BY7" s="24">
        <v>52.94</v>
      </c>
      <c r="BZ7" s="24">
        <v>52.05</v>
      </c>
      <c r="CA7" s="24">
        <v>56.93</v>
      </c>
      <c r="CB7" s="24">
        <v>295.13</v>
      </c>
      <c r="CC7" s="24">
        <v>252.07</v>
      </c>
      <c r="CD7" s="24">
        <v>244.92</v>
      </c>
      <c r="CE7" s="24">
        <v>327.85</v>
      </c>
      <c r="CF7" s="24">
        <v>270.82</v>
      </c>
      <c r="CG7" s="24">
        <v>273.52</v>
      </c>
      <c r="CH7" s="24">
        <v>274.99</v>
      </c>
      <c r="CI7" s="24">
        <v>282.08999999999997</v>
      </c>
      <c r="CJ7" s="24">
        <v>303.27999999999997</v>
      </c>
      <c r="CK7" s="24">
        <v>301.86</v>
      </c>
      <c r="CL7" s="24">
        <v>271.14999999999998</v>
      </c>
      <c r="CM7" s="24">
        <v>37.549999999999997</v>
      </c>
      <c r="CN7" s="24">
        <v>42.58</v>
      </c>
      <c r="CO7" s="24">
        <v>35.96</v>
      </c>
      <c r="CP7" s="24">
        <v>35.96</v>
      </c>
      <c r="CQ7" s="24">
        <v>30.79</v>
      </c>
      <c r="CR7" s="24">
        <v>50.14</v>
      </c>
      <c r="CS7" s="24">
        <v>54.83</v>
      </c>
      <c r="CT7" s="24">
        <v>66.53</v>
      </c>
      <c r="CU7" s="24">
        <v>52.35</v>
      </c>
      <c r="CV7" s="24">
        <v>46.25</v>
      </c>
      <c r="CW7" s="24">
        <v>49.87</v>
      </c>
      <c r="CX7" s="24">
        <v>87.69</v>
      </c>
      <c r="CY7" s="24">
        <v>87.64</v>
      </c>
      <c r="CZ7" s="24">
        <v>88.2</v>
      </c>
      <c r="DA7" s="24">
        <v>88.08</v>
      </c>
      <c r="DB7" s="24">
        <v>88.43</v>
      </c>
      <c r="DC7" s="24">
        <v>84.98</v>
      </c>
      <c r="DD7" s="24">
        <v>84.7</v>
      </c>
      <c r="DE7" s="24">
        <v>84.67</v>
      </c>
      <c r="DF7" s="24">
        <v>84.39</v>
      </c>
      <c r="DG7" s="24">
        <v>83.96</v>
      </c>
      <c r="DH7" s="24">
        <v>87.54</v>
      </c>
      <c r="DI7" s="24">
        <v>44.81</v>
      </c>
      <c r="DJ7" s="24">
        <v>46.77</v>
      </c>
      <c r="DK7" s="24">
        <v>48.64</v>
      </c>
      <c r="DL7" s="24">
        <v>50.36</v>
      </c>
      <c r="DM7" s="24">
        <v>52</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裕司</cp:lastModifiedBy>
  <cp:lastPrinted>2025-01-31T05:03:43Z</cp:lastPrinted>
  <dcterms:created xsi:type="dcterms:W3CDTF">2025-01-24T07:20:07Z</dcterms:created>
  <dcterms:modified xsi:type="dcterms:W3CDTF">2025-01-31T05:41:34Z</dcterms:modified>
  <cp:category/>
</cp:coreProperties>
</file>