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3"/>
  <workbookPr/>
  <mc:AlternateContent xmlns:mc="http://schemas.openxmlformats.org/markup-compatibility/2006">
    <mc:Choice Requires="x15">
      <x15ac:absPath xmlns:x15ac="http://schemas.microsoft.com/office/spreadsheetml/2010/11/ac" url="D:\◎下水道事業関連\07公営企業に係る「経営比較分析表」\R7.1.22 【県市町課】公営企業に係る経営比較分析表（令和５年度決算）\回答\①県提出\"/>
    </mc:Choice>
  </mc:AlternateContent>
  <xr:revisionPtr revIDLastSave="0" documentId="13_ncr:1_{7D3D125B-939A-4F3B-9F18-C6684BCFCEAE}" xr6:coauthVersionLast="36" xr6:coauthVersionMax="36" xr10:uidLastSave="{00000000-0000-0000-0000-000000000000}"/>
  <workbookProtection workbookAlgorithmName="SHA-512" workbookHashValue="xrbhQf/V1A2Vjk1NYdhsRvJ5tbjniZ8/fT+IL5cEpMe3rhffhxZQbZzosHaVXT07Ui1ik2YZaXoajmDv5HhMIQ==" workbookSaltValue="Lvv7lG9bx5n9omTiRZUSig==" workbookSpinCount="100000" lockStructure="1"/>
  <bookViews>
    <workbookView xWindow="0" yWindow="0" windowWidth="23040" windowHeight="9210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O85" i="4" s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P8" i="4" s="1"/>
  <c r="J6" i="5"/>
  <c r="I8" i="4" s="1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5" i="4"/>
  <c r="M85" i="4"/>
  <c r="K85" i="4"/>
  <c r="J85" i="4"/>
  <c r="I85" i="4"/>
  <c r="G85" i="4"/>
  <c r="AT10" i="4"/>
  <c r="AL10" i="4"/>
  <c r="I10" i="4"/>
  <c r="AL8" i="4"/>
</calcChain>
</file>

<file path=xl/sharedStrings.xml><?xml version="1.0" encoding="utf-8"?>
<sst xmlns="http://schemas.openxmlformats.org/spreadsheetml/2006/main" count="253" uniqueCount="116">
  <si>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</si>
  <si>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</si>
  <si>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</si>
  <si>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</si>
  <si>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</si>
  <si>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</si>
  <si>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</si>
  <si>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</si>
  <si>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</si>
  <si>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</si>
  <si>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</si>
  <si>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</si>
  <si>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</si>
  <si>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</si>
  <si>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</si>
  <si>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</si>
  <si>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</si>
  <si>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</si>
  <si>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</si>
  <si>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</si>
  <si>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</si>
  <si>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</si>
  <si>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</si>
  <si>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</si>
  <si>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</si>
  <si>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</si>
  <si>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</si>
  <si>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</si>
  <si>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</si>
  <si>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</si>
  <si>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</si>
  <si>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</si>
  <si>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</si>
  <si>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</si>
  <si>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</si>
  <si>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</si>
  <si>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</si>
  <si>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</si>
  <si>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</si>
  <si>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</si>
  <si>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</si>
  <si>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</si>
  <si>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</si>
  <si>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</si>
  <si>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</si>
  <si>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</si>
  <si>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</si>
  <si>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</si>
  <si>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</si>
  <si>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</si>
  <si>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</si>
  <si>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</si>
  <si>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</si>
  <si>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</si>
  <si>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</si>
  <si>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</si>
  <si>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</si>
  <si>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</si>
  <si>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</si>
  <si>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</si>
  <si>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</si>
  <si>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</si>
  <si>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</si>
  <si>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</si>
  <si>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</si>
  <si>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</si>
  <si>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</si>
  <si>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</si>
  <si>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</si>
  <si>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</si>
  <si>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</si>
  <si>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</si>
  <si>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</si>
  <si>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</si>
  <si>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</si>
  <si>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</si>
  <si>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</si>
  <si>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</si>
  <si>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</si>
  <si>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</si>
  <si>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</si>
  <si>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</si>
  <si>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</si>
  <si>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</si>
  <si>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</si>
  <si>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</si>
  <si>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</si>
  <si>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</si>
  <si>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</si>
  <si>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</si>
  <si>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</si>
  <si>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</si>
  <si>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</si>
  <si>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</si>
  <si>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</si>
  <si>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</si>
  <si>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山口県　美祢市</t>
  </si>
  <si>
    <t>法適用</t>
  </si>
  <si>
    <t>下水道事業</t>
  </si>
  <si>
    <t>農業集落排水</t>
  </si>
  <si>
    <t>F2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</si>
  <si>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</si>
  <si>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</si>
  <si>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</si>
  <si>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</si>
  <si>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</si>
  <si>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</si>
  <si>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</si>
  <si>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</si>
  <si>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</si>
  <si>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</si>
  <si>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</si>
  <si>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</si>
  <si>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令和２年度より地方公営企業法の適用を受けることとなった。
年数が経過している施設・管渠等を計画的に改築更新を行うとともに、ライフサイクルコストの低減を図り、安定的な事業運営に努めていく必要がある。</t>
    <rPh sb="29" eb="31">
      <t>ネンスウ</t>
    </rPh>
    <rPh sb="32" eb="34">
      <t>ケイカ</t>
    </rPh>
    <rPh sb="38" eb="40">
      <t>シセツ</t>
    </rPh>
    <rPh sb="41" eb="43">
      <t>カンキョ</t>
    </rPh>
    <rPh sb="43" eb="44">
      <t>トウ</t>
    </rPh>
    <rPh sb="45" eb="48">
      <t>ケイカクテキ</t>
    </rPh>
    <rPh sb="49" eb="51">
      <t>カイチク</t>
    </rPh>
    <rPh sb="51" eb="53">
      <t>コウシン</t>
    </rPh>
    <rPh sb="54" eb="55">
      <t>オコナ</t>
    </rPh>
    <rPh sb="72" eb="74">
      <t>テイゲン</t>
    </rPh>
    <rPh sb="75" eb="76">
      <t>ハカ</t>
    </rPh>
    <rPh sb="78" eb="81">
      <t>アンテイテキ</t>
    </rPh>
    <rPh sb="82" eb="84">
      <t>ジギョウ</t>
    </rPh>
    <rPh sb="84" eb="86">
      <t>ウンエイ</t>
    </rPh>
    <rPh sb="87" eb="88">
      <t>ツト</t>
    </rPh>
    <rPh sb="92" eb="94">
      <t>ヒツヨウ</t>
    </rPh>
    <phoneticPr fontId="4"/>
  </si>
  <si>
    <t>農業集落排水施設において、供用開始から10～20年近く経過しており、機器の故障や施設・管渠の老朽化が懸念されている。今後は施設維持管理適正化計画を策定し、計画に沿って改築更新を行っていく予定である。</t>
    <rPh sb="0" eb="2">
      <t>ノウギョウ</t>
    </rPh>
    <rPh sb="2" eb="4">
      <t>シュウラク</t>
    </rPh>
    <rPh sb="4" eb="6">
      <t>ハイスイ</t>
    </rPh>
    <rPh sb="6" eb="8">
      <t>シセツ</t>
    </rPh>
    <rPh sb="13" eb="15">
      <t>キョウヨウ</t>
    </rPh>
    <rPh sb="15" eb="17">
      <t>カイシ</t>
    </rPh>
    <rPh sb="24" eb="25">
      <t>ネン</t>
    </rPh>
    <rPh sb="25" eb="26">
      <t>チカ</t>
    </rPh>
    <rPh sb="27" eb="29">
      <t>ケイカ</t>
    </rPh>
    <rPh sb="34" eb="36">
      <t>キキ</t>
    </rPh>
    <rPh sb="37" eb="39">
      <t>コショウ</t>
    </rPh>
    <rPh sb="40" eb="42">
      <t>シセツ</t>
    </rPh>
    <rPh sb="43" eb="45">
      <t>カンキョ</t>
    </rPh>
    <rPh sb="46" eb="49">
      <t>ロウキュウカ</t>
    </rPh>
    <rPh sb="50" eb="52">
      <t>ケネン</t>
    </rPh>
    <rPh sb="58" eb="60">
      <t>コンゴ</t>
    </rPh>
    <rPh sb="73" eb="75">
      <t>サクテイ</t>
    </rPh>
    <rPh sb="77" eb="79">
      <t>ケイカク</t>
    </rPh>
    <rPh sb="80" eb="81">
      <t>ソ</t>
    </rPh>
    <rPh sb="83" eb="85">
      <t>カイチク</t>
    </rPh>
    <rPh sb="85" eb="87">
      <t>コウシン</t>
    </rPh>
    <rPh sb="88" eb="89">
      <t>オコナ</t>
    </rPh>
    <rPh sb="93" eb="95">
      <t>ヨテイ</t>
    </rPh>
    <phoneticPr fontId="4"/>
  </si>
  <si>
    <t>「経常収支比率」は100％を超えており、今後も事業の効率的運営を努めていく。
「累積欠損金比率」は黒字決算となっており、累積欠損金も発生していない。
「流動比率」は類似団体に比べ高い数値となっているが、老朽化による施設更新等を考え、今後も資金確保に努める。
「企業債残高対事業規模比率」は、令和２年度は公会計移行事業の財源として借入を行ったため、類似団体より高くなっていたが、令和４年度から同水準となった。
「経費回収率」については、類似団体と比べてまだ低い数値となっているため、汚水処理費の削減等が必要である。
「汚水処理原価」については、類似団体に比べ高い数値となっており、維持管理費の削減に努めていく。
「施設利用率」は、類似団体と比べて低い数値である。
「水洗化率」は、類似団体と比べて低い数値となっている。</t>
    <rPh sb="1" eb="3">
      <t>ケイジョウ</t>
    </rPh>
    <rPh sb="3" eb="5">
      <t>シュウシ</t>
    </rPh>
    <rPh sb="5" eb="7">
      <t>ヒリツ</t>
    </rPh>
    <rPh sb="14" eb="15">
      <t>コ</t>
    </rPh>
    <rPh sb="20" eb="22">
      <t>コンゴ</t>
    </rPh>
    <rPh sb="23" eb="25">
      <t>ジギョウ</t>
    </rPh>
    <rPh sb="26" eb="29">
      <t>コウリツテキ</t>
    </rPh>
    <rPh sb="29" eb="31">
      <t>ウンエイ</t>
    </rPh>
    <rPh sb="32" eb="33">
      <t>ツト</t>
    </rPh>
    <rPh sb="40" eb="42">
      <t>ルイセキ</t>
    </rPh>
    <rPh sb="42" eb="45">
      <t>ケッソンキン</t>
    </rPh>
    <rPh sb="45" eb="47">
      <t>ヒリツ</t>
    </rPh>
    <rPh sb="49" eb="51">
      <t>クロジ</t>
    </rPh>
    <rPh sb="51" eb="53">
      <t>ケッサン</t>
    </rPh>
    <rPh sb="60" eb="62">
      <t>ルイセキ</t>
    </rPh>
    <rPh sb="62" eb="65">
      <t>ケッソンキン</t>
    </rPh>
    <rPh sb="66" eb="68">
      <t>ハッセイ</t>
    </rPh>
    <rPh sb="76" eb="78">
      <t>リュウドウ</t>
    </rPh>
    <rPh sb="78" eb="80">
      <t>ヒリツ</t>
    </rPh>
    <rPh sb="101" eb="104">
      <t>ロウキュウカ</t>
    </rPh>
    <rPh sb="107" eb="109">
      <t>シセツ</t>
    </rPh>
    <rPh sb="109" eb="111">
      <t>コウシン</t>
    </rPh>
    <rPh sb="111" eb="112">
      <t>トウ</t>
    </rPh>
    <rPh sb="113" eb="114">
      <t>カンガ</t>
    </rPh>
    <rPh sb="116" eb="118">
      <t>コンゴ</t>
    </rPh>
    <rPh sb="119" eb="121">
      <t>シキン</t>
    </rPh>
    <rPh sb="121" eb="123">
      <t>カクホ</t>
    </rPh>
    <rPh sb="124" eb="125">
      <t>ツト</t>
    </rPh>
    <rPh sb="130" eb="132">
      <t>キギョウ</t>
    </rPh>
    <rPh sb="132" eb="133">
      <t>サイ</t>
    </rPh>
    <rPh sb="133" eb="134">
      <t>ザン</t>
    </rPh>
    <rPh sb="134" eb="135">
      <t>タカ</t>
    </rPh>
    <rPh sb="135" eb="136">
      <t>タイ</t>
    </rPh>
    <rPh sb="136" eb="138">
      <t>ジギョウ</t>
    </rPh>
    <rPh sb="138" eb="140">
      <t>キボ</t>
    </rPh>
    <rPh sb="140" eb="142">
      <t>ヒリツ</t>
    </rPh>
    <rPh sb="145" eb="146">
      <t>レイ</t>
    </rPh>
    <rPh sb="146" eb="147">
      <t>ワ</t>
    </rPh>
    <rPh sb="148" eb="150">
      <t>ネンド</t>
    </rPh>
    <rPh sb="151" eb="154">
      <t>コウカイケイ</t>
    </rPh>
    <rPh sb="154" eb="156">
      <t>イコウ</t>
    </rPh>
    <rPh sb="173" eb="175">
      <t>ルイジ</t>
    </rPh>
    <rPh sb="175" eb="177">
      <t>ダンタイ</t>
    </rPh>
    <rPh sb="179" eb="180">
      <t>タカ</t>
    </rPh>
    <rPh sb="195" eb="198">
      <t>ドウスイジュン</t>
    </rPh>
    <rPh sb="205" eb="207">
      <t>ケイヒ</t>
    </rPh>
    <rPh sb="207" eb="209">
      <t>カイシュウ</t>
    </rPh>
    <rPh sb="209" eb="210">
      <t>リツ</t>
    </rPh>
    <rPh sb="240" eb="242">
      <t>オスイ</t>
    </rPh>
    <rPh sb="242" eb="244">
      <t>ショリ</t>
    </rPh>
    <rPh sb="244" eb="245">
      <t>ヒ</t>
    </rPh>
    <rPh sb="246" eb="248">
      <t>サクゲン</t>
    </rPh>
    <rPh sb="248" eb="249">
      <t>トウ</t>
    </rPh>
    <rPh sb="250" eb="252">
      <t>ヒツヨウ</t>
    </rPh>
    <rPh sb="258" eb="260">
      <t>オスイ</t>
    </rPh>
    <rPh sb="260" eb="262">
      <t>ショリ</t>
    </rPh>
    <rPh sb="271" eb="273">
      <t>ルイジ</t>
    </rPh>
    <rPh sb="273" eb="275">
      <t>ダンタイ</t>
    </rPh>
    <rPh sb="276" eb="277">
      <t>クラ</t>
    </rPh>
    <rPh sb="278" eb="279">
      <t>タカ</t>
    </rPh>
    <rPh sb="280" eb="282">
      <t>スウチ</t>
    </rPh>
    <rPh sb="289" eb="291">
      <t>イジ</t>
    </rPh>
    <rPh sb="291" eb="294">
      <t>カンリヒ</t>
    </rPh>
    <rPh sb="295" eb="297">
      <t>サクゲン</t>
    </rPh>
    <rPh sb="298" eb="299">
      <t>ツト</t>
    </rPh>
    <rPh sb="306" eb="308">
      <t>シセツ</t>
    </rPh>
    <rPh sb="308" eb="311">
      <t>リヨウリツ</t>
    </rPh>
    <rPh sb="314" eb="316">
      <t>ルイジ</t>
    </rPh>
    <rPh sb="316" eb="318">
      <t>ダンタイ</t>
    </rPh>
    <rPh sb="319" eb="320">
      <t>クラ</t>
    </rPh>
    <rPh sb="322" eb="323">
      <t>ヒク</t>
    </rPh>
    <rPh sb="324" eb="326">
      <t>スウチ</t>
    </rPh>
    <rPh sb="339" eb="341">
      <t>ルイジ</t>
    </rPh>
    <rPh sb="341" eb="343">
      <t>ダンタイ</t>
    </rPh>
    <rPh sb="344" eb="345">
      <t>クラ</t>
    </rPh>
    <rPh sb="347" eb="348">
      <t>ヒク</t>
    </rPh>
    <rPh sb="349" eb="351">
      <t>スウチ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</si>
</sst>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1B-47FF-A9F7-88BD462BFA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0.25</c:v>
                </c:pt>
                <c:pt idx="2">
                  <c:v>0.05</c:v>
                </c:pt>
                <c:pt idx="3">
                  <c:v>0.03</c:v>
                </c:pt>
                <c:pt idx="4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1B-47FF-A9F7-88BD462BFA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33.57</c:v>
                </c:pt>
                <c:pt idx="2">
                  <c:v>36.94</c:v>
                </c:pt>
                <c:pt idx="3">
                  <c:v>34.479999999999997</c:v>
                </c:pt>
                <c:pt idx="4">
                  <c:v>34.74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E0-4A6D-9C4E-DAD1DFE4A3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54.83</c:v>
                </c:pt>
                <c:pt idx="2">
                  <c:v>66.53</c:v>
                </c:pt>
                <c:pt idx="3">
                  <c:v>52.35</c:v>
                </c:pt>
                <c:pt idx="4">
                  <c:v>46.25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E0-4A6D-9C4E-DAD1DFE4A3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79.83</c:v>
                </c:pt>
                <c:pt idx="2">
                  <c:v>80.2</c:v>
                </c:pt>
                <c:pt idx="3">
                  <c:v>81.03</c:v>
                </c:pt>
                <c:pt idx="4">
                  <c:v>81.98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FA-4ADE-8B57-7F0394DA1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84.7</c:v>
                </c:pt>
                <c:pt idx="2">
                  <c:v>84.67</c:v>
                </c:pt>
                <c:pt idx="3">
                  <c:v>84.39</c:v>
                </c:pt>
                <c:pt idx="4">
                  <c:v>83.96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FA-4ADE-8B57-7F0394DA1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112.97</c:v>
                </c:pt>
                <c:pt idx="2">
                  <c:v>106.57</c:v>
                </c:pt>
                <c:pt idx="3">
                  <c:v>104.4</c:v>
                </c:pt>
                <c:pt idx="4">
                  <c:v>104.82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3F-4473-99E6-4ABDE4FF8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106.37</c:v>
                </c:pt>
                <c:pt idx="2">
                  <c:v>106.07</c:v>
                </c:pt>
                <c:pt idx="3">
                  <c:v>105.5</c:v>
                </c:pt>
                <c:pt idx="4">
                  <c:v>106.35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3F-4473-99E6-4ABDE4FF8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3.42</c:v>
                </c:pt>
                <c:pt idx="2">
                  <c:v>6.89</c:v>
                </c:pt>
                <c:pt idx="3">
                  <c:v>10.35</c:v>
                </c:pt>
                <c:pt idx="4">
                  <c:v>14.03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63-4607-B739-769BB00E4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20.34</c:v>
                </c:pt>
                <c:pt idx="2">
                  <c:v>21.85</c:v>
                </c:pt>
                <c:pt idx="3">
                  <c:v>25.19</c:v>
                </c:pt>
                <c:pt idx="4">
                  <c:v>25.46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63-4607-B739-769BB00E4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BD-4689-8737-4865E33323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BD-4689-8737-4865E33323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BE-40EB-98F1-39EFD8E800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139.02000000000001</c:v>
                </c:pt>
                <c:pt idx="2">
                  <c:v>132.04</c:v>
                </c:pt>
                <c:pt idx="3">
                  <c:v>145.43</c:v>
                </c:pt>
                <c:pt idx="4">
                  <c:v>129.88999999999999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BE-40EB-98F1-39EFD8E800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83.92</c:v>
                </c:pt>
                <c:pt idx="2">
                  <c:v>125.88</c:v>
                </c:pt>
                <c:pt idx="3">
                  <c:v>152.99</c:v>
                </c:pt>
                <c:pt idx="4">
                  <c:v>184.85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5F-4B64-B4AD-FA8E7CEBF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29.13</c:v>
                </c:pt>
                <c:pt idx="2">
                  <c:v>35.69</c:v>
                </c:pt>
                <c:pt idx="3">
                  <c:v>38.4</c:v>
                </c:pt>
                <c:pt idx="4">
                  <c:v>44.04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5F-4B64-B4AD-FA8E7CEBF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933.51</c:v>
                </c:pt>
                <c:pt idx="2">
                  <c:v>901.48</c:v>
                </c:pt>
                <c:pt idx="3">
                  <c:v>881.72</c:v>
                </c:pt>
                <c:pt idx="4">
                  <c:v>852.44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06-4BF3-BF3B-4ADCEE9390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867.83</c:v>
                </c:pt>
                <c:pt idx="2">
                  <c:v>791.76</c:v>
                </c:pt>
                <c:pt idx="3">
                  <c:v>900.82</c:v>
                </c:pt>
                <c:pt idx="4">
                  <c:v>839.21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06-4BF3-BF3B-4ADCEE9390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48.95</c:v>
                </c:pt>
                <c:pt idx="2">
                  <c:v>53.6</c:v>
                </c:pt>
                <c:pt idx="3">
                  <c:v>51.37</c:v>
                </c:pt>
                <c:pt idx="4">
                  <c:v>50.48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2A-49B3-AC86-10C493E0B0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57.08</c:v>
                </c:pt>
                <c:pt idx="2">
                  <c:v>56.26</c:v>
                </c:pt>
                <c:pt idx="3">
                  <c:v>52.94</c:v>
                </c:pt>
                <c:pt idx="4">
                  <c:v>52.05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2A-49B3-AC86-10C493E0B0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358.09</c:v>
                </c:pt>
                <c:pt idx="2">
                  <c:v>326.39</c:v>
                </c:pt>
                <c:pt idx="3">
                  <c:v>338.09</c:v>
                </c:pt>
                <c:pt idx="4">
                  <c:v>348.15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49-40E7-8D70-660F24983E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274.99</c:v>
                </c:pt>
                <c:pt idx="2">
                  <c:v>282.08999999999997</c:v>
                </c:pt>
                <c:pt idx="3">
                  <c:v>303.27999999999997</c:v>
                </c:pt>
                <c:pt idx="4">
                  <c:v>301.86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49-40E7-8D70-660F24983E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【124.06】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【785.10】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【87.54】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【271.15】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V10" zoomScaleNormal="100" workbookViewId="0">
      <selection activeCell="CC26" sqref="CC2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</row>
    <row r="3" spans="1:78" ht="9.75" customHeight="1" x14ac:dyDescent="0.15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</row>
    <row r="4" spans="1:78" ht="9.75" customHeight="1" x14ac:dyDescent="0.15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7" t="str">
        <f>データ!H6</f>
        <v>山口県　美祢市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6" t="s">
        <v>1</v>
      </c>
      <c r="C7" s="46"/>
      <c r="D7" s="46"/>
      <c r="E7" s="46"/>
      <c r="F7" s="46"/>
      <c r="G7" s="46"/>
      <c r="H7" s="46"/>
      <c r="I7" s="46" t="s">
        <v>2</v>
      </c>
      <c r="J7" s="46"/>
      <c r="K7" s="46"/>
      <c r="L7" s="46"/>
      <c r="M7" s="46"/>
      <c r="N7" s="46"/>
      <c r="O7" s="46"/>
      <c r="P7" s="46" t="s">
        <v>3</v>
      </c>
      <c r="Q7" s="46"/>
      <c r="R7" s="46"/>
      <c r="S7" s="46"/>
      <c r="T7" s="46"/>
      <c r="U7" s="46"/>
      <c r="V7" s="46"/>
      <c r="W7" s="46" t="s">
        <v>4</v>
      </c>
      <c r="X7" s="46"/>
      <c r="Y7" s="46"/>
      <c r="Z7" s="46"/>
      <c r="AA7" s="46"/>
      <c r="AB7" s="46"/>
      <c r="AC7" s="46"/>
      <c r="AD7" s="46" t="s">
        <v>5</v>
      </c>
      <c r="AE7" s="46"/>
      <c r="AF7" s="46"/>
      <c r="AG7" s="46"/>
      <c r="AH7" s="46"/>
      <c r="AI7" s="46"/>
      <c r="AJ7" s="46"/>
      <c r="AK7" s="3"/>
      <c r="AL7" s="46" t="s">
        <v>6</v>
      </c>
      <c r="AM7" s="46"/>
      <c r="AN7" s="46"/>
      <c r="AO7" s="46"/>
      <c r="AP7" s="46"/>
      <c r="AQ7" s="46"/>
      <c r="AR7" s="46"/>
      <c r="AS7" s="46"/>
      <c r="AT7" s="46" t="s">
        <v>7</v>
      </c>
      <c r="AU7" s="46"/>
      <c r="AV7" s="46"/>
      <c r="AW7" s="46"/>
      <c r="AX7" s="46"/>
      <c r="AY7" s="46"/>
      <c r="AZ7" s="46"/>
      <c r="BA7" s="46"/>
      <c r="BB7" s="46" t="s">
        <v>8</v>
      </c>
      <c r="BC7" s="46"/>
      <c r="BD7" s="46"/>
      <c r="BE7" s="46"/>
      <c r="BF7" s="46"/>
      <c r="BG7" s="46"/>
      <c r="BH7" s="46"/>
      <c r="BI7" s="46"/>
      <c r="BJ7" s="3"/>
      <c r="BK7" s="3"/>
      <c r="BL7" s="68" t="s">
        <v>9</v>
      </c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70"/>
    </row>
    <row r="8" spans="1:78" ht="18.75" customHeight="1" x14ac:dyDescent="0.15">
      <c r="A8" s="2"/>
      <c r="B8" s="64" t="str">
        <f>データ!I6</f>
        <v>法適用</v>
      </c>
      <c r="C8" s="64"/>
      <c r="D8" s="64"/>
      <c r="E8" s="64"/>
      <c r="F8" s="64"/>
      <c r="G8" s="64"/>
      <c r="H8" s="64"/>
      <c r="I8" s="64" t="str">
        <f>データ!J6</f>
        <v>下水道事業</v>
      </c>
      <c r="J8" s="64"/>
      <c r="K8" s="64"/>
      <c r="L8" s="64"/>
      <c r="M8" s="64"/>
      <c r="N8" s="64"/>
      <c r="O8" s="64"/>
      <c r="P8" s="64" t="str">
        <f>データ!K6</f>
        <v>農業集落排水</v>
      </c>
      <c r="Q8" s="64"/>
      <c r="R8" s="64"/>
      <c r="S8" s="64"/>
      <c r="T8" s="64"/>
      <c r="U8" s="64"/>
      <c r="V8" s="64"/>
      <c r="W8" s="64" t="str">
        <f>データ!L6</f>
        <v>F2</v>
      </c>
      <c r="X8" s="64"/>
      <c r="Y8" s="64"/>
      <c r="Z8" s="64"/>
      <c r="AA8" s="64"/>
      <c r="AB8" s="64"/>
      <c r="AC8" s="64"/>
      <c r="AD8" s="65" t="str">
        <f>データ!$M$6</f>
        <v>非設置</v>
      </c>
      <c r="AE8" s="65"/>
      <c r="AF8" s="65"/>
      <c r="AG8" s="65"/>
      <c r="AH8" s="65"/>
      <c r="AI8" s="65"/>
      <c r="AJ8" s="65"/>
      <c r="AK8" s="3"/>
      <c r="AL8" s="45">
        <f>データ!S6</f>
        <v>21476</v>
      </c>
      <c r="AM8" s="45"/>
      <c r="AN8" s="45"/>
      <c r="AO8" s="45"/>
      <c r="AP8" s="45"/>
      <c r="AQ8" s="45"/>
      <c r="AR8" s="45"/>
      <c r="AS8" s="45"/>
      <c r="AT8" s="44">
        <f>データ!T6</f>
        <v>472.64</v>
      </c>
      <c r="AU8" s="44"/>
      <c r="AV8" s="44"/>
      <c r="AW8" s="44"/>
      <c r="AX8" s="44"/>
      <c r="AY8" s="44"/>
      <c r="AZ8" s="44"/>
      <c r="BA8" s="44"/>
      <c r="BB8" s="44">
        <f>データ!U6</f>
        <v>45.44</v>
      </c>
      <c r="BC8" s="44"/>
      <c r="BD8" s="44"/>
      <c r="BE8" s="44"/>
      <c r="BF8" s="44"/>
      <c r="BG8" s="44"/>
      <c r="BH8" s="44"/>
      <c r="BI8" s="44"/>
      <c r="BJ8" s="3"/>
      <c r="BK8" s="3"/>
      <c r="BL8" s="60" t="s">
        <v>10</v>
      </c>
      <c r="BM8" s="61"/>
      <c r="BN8" s="62" t="s">
        <v>11</v>
      </c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3"/>
    </row>
    <row r="9" spans="1:78" ht="18.75" customHeight="1" x14ac:dyDescent="0.15">
      <c r="A9" s="2"/>
      <c r="B9" s="46" t="s">
        <v>12</v>
      </c>
      <c r="C9" s="46"/>
      <c r="D9" s="46"/>
      <c r="E9" s="46"/>
      <c r="F9" s="46"/>
      <c r="G9" s="46"/>
      <c r="H9" s="46"/>
      <c r="I9" s="46" t="s">
        <v>13</v>
      </c>
      <c r="J9" s="46"/>
      <c r="K9" s="46"/>
      <c r="L9" s="46"/>
      <c r="M9" s="46"/>
      <c r="N9" s="46"/>
      <c r="O9" s="46"/>
      <c r="P9" s="46" t="s">
        <v>14</v>
      </c>
      <c r="Q9" s="46"/>
      <c r="R9" s="46"/>
      <c r="S9" s="46"/>
      <c r="T9" s="46"/>
      <c r="U9" s="46"/>
      <c r="V9" s="46"/>
      <c r="W9" s="46" t="s">
        <v>15</v>
      </c>
      <c r="X9" s="46"/>
      <c r="Y9" s="46"/>
      <c r="Z9" s="46"/>
      <c r="AA9" s="46"/>
      <c r="AB9" s="46"/>
      <c r="AC9" s="46"/>
      <c r="AD9" s="46" t="s">
        <v>16</v>
      </c>
      <c r="AE9" s="46"/>
      <c r="AF9" s="46"/>
      <c r="AG9" s="46"/>
      <c r="AH9" s="46"/>
      <c r="AI9" s="46"/>
      <c r="AJ9" s="46"/>
      <c r="AK9" s="3"/>
      <c r="AL9" s="46" t="s">
        <v>17</v>
      </c>
      <c r="AM9" s="46"/>
      <c r="AN9" s="46"/>
      <c r="AO9" s="46"/>
      <c r="AP9" s="46"/>
      <c r="AQ9" s="46"/>
      <c r="AR9" s="46"/>
      <c r="AS9" s="46"/>
      <c r="AT9" s="46" t="s">
        <v>18</v>
      </c>
      <c r="AU9" s="46"/>
      <c r="AV9" s="46"/>
      <c r="AW9" s="46"/>
      <c r="AX9" s="46"/>
      <c r="AY9" s="46"/>
      <c r="AZ9" s="46"/>
      <c r="BA9" s="46"/>
      <c r="BB9" s="46" t="s">
        <v>19</v>
      </c>
      <c r="BC9" s="46"/>
      <c r="BD9" s="46"/>
      <c r="BE9" s="46"/>
      <c r="BF9" s="46"/>
      <c r="BG9" s="46"/>
      <c r="BH9" s="46"/>
      <c r="BI9" s="46"/>
      <c r="BJ9" s="3"/>
      <c r="BK9" s="3"/>
      <c r="BL9" s="47" t="s">
        <v>20</v>
      </c>
      <c r="BM9" s="48"/>
      <c r="BN9" s="49" t="s">
        <v>21</v>
      </c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50"/>
    </row>
    <row r="10" spans="1:78" ht="18.75" customHeight="1" x14ac:dyDescent="0.15">
      <c r="A10" s="2"/>
      <c r="B10" s="44" t="str">
        <f>データ!N6</f>
        <v>-</v>
      </c>
      <c r="C10" s="44"/>
      <c r="D10" s="44"/>
      <c r="E10" s="44"/>
      <c r="F10" s="44"/>
      <c r="G10" s="44"/>
      <c r="H10" s="44"/>
      <c r="I10" s="44">
        <f>データ!O6</f>
        <v>81.92</v>
      </c>
      <c r="J10" s="44"/>
      <c r="K10" s="44"/>
      <c r="L10" s="44"/>
      <c r="M10" s="44"/>
      <c r="N10" s="44"/>
      <c r="O10" s="44"/>
      <c r="P10" s="44">
        <f>データ!P6</f>
        <v>12.76</v>
      </c>
      <c r="Q10" s="44"/>
      <c r="R10" s="44"/>
      <c r="S10" s="44"/>
      <c r="T10" s="44"/>
      <c r="U10" s="44"/>
      <c r="V10" s="44"/>
      <c r="W10" s="44">
        <f>データ!Q6</f>
        <v>89.84</v>
      </c>
      <c r="X10" s="44"/>
      <c r="Y10" s="44"/>
      <c r="Z10" s="44"/>
      <c r="AA10" s="44"/>
      <c r="AB10" s="44"/>
      <c r="AC10" s="44"/>
      <c r="AD10" s="45">
        <f>データ!R6</f>
        <v>3996</v>
      </c>
      <c r="AE10" s="45"/>
      <c r="AF10" s="45"/>
      <c r="AG10" s="45"/>
      <c r="AH10" s="45"/>
      <c r="AI10" s="45"/>
      <c r="AJ10" s="45"/>
      <c r="AK10" s="2"/>
      <c r="AL10" s="45">
        <f>データ!V6</f>
        <v>2714</v>
      </c>
      <c r="AM10" s="45"/>
      <c r="AN10" s="45"/>
      <c r="AO10" s="45"/>
      <c r="AP10" s="45"/>
      <c r="AQ10" s="45"/>
      <c r="AR10" s="45"/>
      <c r="AS10" s="45"/>
      <c r="AT10" s="44">
        <f>データ!W6</f>
        <v>2.2799999999999998</v>
      </c>
      <c r="AU10" s="44"/>
      <c r="AV10" s="44"/>
      <c r="AW10" s="44"/>
      <c r="AX10" s="44"/>
      <c r="AY10" s="44"/>
      <c r="AZ10" s="44"/>
      <c r="BA10" s="44"/>
      <c r="BB10" s="44">
        <f>データ!X6</f>
        <v>1190.3499999999999</v>
      </c>
      <c r="BC10" s="44"/>
      <c r="BD10" s="44"/>
      <c r="BE10" s="44"/>
      <c r="BF10" s="44"/>
      <c r="BG10" s="44"/>
      <c r="BH10" s="44"/>
      <c r="BI10" s="44"/>
      <c r="BJ10" s="2"/>
      <c r="BK10" s="2"/>
      <c r="BL10" s="51" t="s">
        <v>22</v>
      </c>
      <c r="BM10" s="52"/>
      <c r="BN10" s="53" t="s">
        <v>23</v>
      </c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4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15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37" t="s">
        <v>26</v>
      </c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9"/>
    </row>
    <row r="15" spans="1:78" ht="13.5" customHeight="1" x14ac:dyDescent="0.15">
      <c r="A15" s="2"/>
      <c r="B15" s="34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6"/>
      <c r="BK15" s="2"/>
      <c r="BL15" s="40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2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8" t="s">
        <v>115</v>
      </c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30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8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30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8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30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8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30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8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30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8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30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8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30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8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30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8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30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8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30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8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30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8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30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8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30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8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30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8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30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8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30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8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30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8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30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8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30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8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30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8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30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8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30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8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30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8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30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8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30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8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30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8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30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8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30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1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3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7" t="s">
        <v>27</v>
      </c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9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0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2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8" t="s">
        <v>114</v>
      </c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30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8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30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8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30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8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30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8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30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8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30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8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30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8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30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8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30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8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30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8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30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8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30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8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30"/>
    </row>
    <row r="60" spans="1:78" ht="13.5" customHeight="1" x14ac:dyDescent="0.15">
      <c r="A60" s="2"/>
      <c r="B60" s="34" t="s">
        <v>28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6"/>
      <c r="BK60" s="2"/>
      <c r="BL60" s="28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30"/>
    </row>
    <row r="61" spans="1:78" ht="13.5" customHeight="1" x14ac:dyDescent="0.15">
      <c r="A61" s="2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6"/>
      <c r="BK61" s="2"/>
      <c r="BL61" s="28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30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8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30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1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3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7" t="s">
        <v>29</v>
      </c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9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0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2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8" t="s">
        <v>113</v>
      </c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30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8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30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8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30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8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30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8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30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8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30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8"/>
      <c r="BM72" s="29"/>
      <c r="BN72" s="29"/>
      <c r="BO72" s="29"/>
      <c r="BP72" s="29"/>
      <c r="BQ72" s="29"/>
      <c r="BR72" s="29"/>
      <c r="BS72" s="29"/>
      <c r="BT72" s="29"/>
      <c r="BU72" s="29"/>
      <c r="BV72" s="29"/>
      <c r="BW72" s="29"/>
      <c r="BX72" s="29"/>
      <c r="BY72" s="29"/>
      <c r="BZ72" s="30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8"/>
      <c r="BM73" s="29"/>
      <c r="BN73" s="29"/>
      <c r="BO73" s="29"/>
      <c r="BP73" s="29"/>
      <c r="BQ73" s="29"/>
      <c r="BR73" s="29"/>
      <c r="BS73" s="29"/>
      <c r="BT73" s="29"/>
      <c r="BU73" s="29"/>
      <c r="BV73" s="29"/>
      <c r="BW73" s="29"/>
      <c r="BX73" s="29"/>
      <c r="BY73" s="29"/>
      <c r="BZ73" s="30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8"/>
      <c r="BM74" s="29"/>
      <c r="BN74" s="29"/>
      <c r="BO74" s="29"/>
      <c r="BP74" s="29"/>
      <c r="BQ74" s="29"/>
      <c r="BR74" s="29"/>
      <c r="BS74" s="29"/>
      <c r="BT74" s="29"/>
      <c r="BU74" s="29"/>
      <c r="BV74" s="29"/>
      <c r="BW74" s="29"/>
      <c r="BX74" s="29"/>
      <c r="BY74" s="29"/>
      <c r="BZ74" s="30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8"/>
      <c r="BM75" s="29"/>
      <c r="BN75" s="29"/>
      <c r="BO75" s="29"/>
      <c r="BP75" s="29"/>
      <c r="BQ75" s="29"/>
      <c r="BR75" s="29"/>
      <c r="BS75" s="29"/>
      <c r="BT75" s="29"/>
      <c r="BU75" s="29"/>
      <c r="BV75" s="29"/>
      <c r="BW75" s="29"/>
      <c r="BX75" s="29"/>
      <c r="BY75" s="29"/>
      <c r="BZ75" s="30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8"/>
      <c r="BM76" s="29"/>
      <c r="BN76" s="29"/>
      <c r="BO76" s="29"/>
      <c r="BP76" s="29"/>
      <c r="BQ76" s="29"/>
      <c r="BR76" s="29"/>
      <c r="BS76" s="29"/>
      <c r="BT76" s="29"/>
      <c r="BU76" s="29"/>
      <c r="BV76" s="29"/>
      <c r="BW76" s="29"/>
      <c r="BX76" s="29"/>
      <c r="BY76" s="29"/>
      <c r="BZ76" s="30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8"/>
      <c r="BM77" s="29"/>
      <c r="BN77" s="29"/>
      <c r="BO77" s="29"/>
      <c r="BP77" s="29"/>
      <c r="BQ77" s="29"/>
      <c r="BR77" s="29"/>
      <c r="BS77" s="29"/>
      <c r="BT77" s="29"/>
      <c r="BU77" s="29"/>
      <c r="BV77" s="29"/>
      <c r="BW77" s="29"/>
      <c r="BX77" s="29"/>
      <c r="BY77" s="29"/>
      <c r="BZ77" s="30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8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30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8"/>
      <c r="BM79" s="29"/>
      <c r="BN79" s="29"/>
      <c r="BO79" s="29"/>
      <c r="BP79" s="29"/>
      <c r="BQ79" s="29"/>
      <c r="BR79" s="29"/>
      <c r="BS79" s="29"/>
      <c r="BT79" s="29"/>
      <c r="BU79" s="29"/>
      <c r="BV79" s="29"/>
      <c r="BW79" s="29"/>
      <c r="BX79" s="29"/>
      <c r="BY79" s="29"/>
      <c r="BZ79" s="30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8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30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8"/>
      <c r="BM81" s="29"/>
      <c r="BN81" s="29"/>
      <c r="BO81" s="29"/>
      <c r="BP81" s="29"/>
      <c r="BQ81" s="29"/>
      <c r="BR81" s="29"/>
      <c r="BS81" s="29"/>
      <c r="BT81" s="29"/>
      <c r="BU81" s="29"/>
      <c r="BV81" s="29"/>
      <c r="BW81" s="29"/>
      <c r="BX81" s="29"/>
      <c r="BY81" s="29"/>
      <c r="BZ81" s="30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1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3"/>
    </row>
    <row r="83" spans="1:78" x14ac:dyDescent="0.15">
      <c r="C83" s="43" t="s">
        <v>30</v>
      </c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【104.44】</v>
      </c>
      <c r="F85" s="12" t="str">
        <f>データ!AT6</f>
        <v>【124.06】</v>
      </c>
      <c r="G85" s="12" t="str">
        <f>データ!BE6</f>
        <v>【42.02】</v>
      </c>
      <c r="H85" s="12" t="str">
        <f>データ!BP6</f>
        <v>【785.10】</v>
      </c>
      <c r="I85" s="12" t="str">
        <f>データ!CA6</f>
        <v>【56.93】</v>
      </c>
      <c r="J85" s="12" t="str">
        <f>データ!CL6</f>
        <v>【271.15】</v>
      </c>
      <c r="K85" s="12" t="str">
        <f>データ!CW6</f>
        <v>【49.87】</v>
      </c>
      <c r="L85" s="12" t="str">
        <f>データ!DH6</f>
        <v>【87.54】</v>
      </c>
      <c r="M85" s="12" t="str">
        <f>データ!DS6</f>
        <v>【28.42】</v>
      </c>
      <c r="N85" s="12" t="str">
        <f>データ!ED6</f>
        <v>【0.08】</v>
      </c>
      <c r="O85" s="12" t="str">
        <f>データ!EO6</f>
        <v>【0.02】</v>
      </c>
    </row>
  </sheetData>
  <sheetProtection algorithmName="SHA-512" hashValue="CEwmPHEOgYCiDJNIjOKFu30FV8EzSunkC2/8UBZiaLucEshdplnG4siXRpqxrt3M9PWvpkDNKunO4QC/+R+0tQ==" saltValue="pRFGsZmPxQDP/D2PCnVB1A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I9:O9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2" t="s">
        <v>52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53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54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56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57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58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59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60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61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62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63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64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65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66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2023</v>
      </c>
      <c r="C6" s="19">
        <f t="shared" ref="C6:X6" si="3">C7</f>
        <v>352136</v>
      </c>
      <c r="D6" s="19">
        <f t="shared" si="3"/>
        <v>46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山口県　美祢市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F2</v>
      </c>
      <c r="M6" s="19" t="str">
        <f t="shared" si="3"/>
        <v>非設置</v>
      </c>
      <c r="N6" s="20" t="str">
        <f t="shared" si="3"/>
        <v>-</v>
      </c>
      <c r="O6" s="20">
        <f t="shared" si="3"/>
        <v>81.92</v>
      </c>
      <c r="P6" s="20">
        <f t="shared" si="3"/>
        <v>12.76</v>
      </c>
      <c r="Q6" s="20">
        <f t="shared" si="3"/>
        <v>89.84</v>
      </c>
      <c r="R6" s="20">
        <f t="shared" si="3"/>
        <v>3996</v>
      </c>
      <c r="S6" s="20">
        <f t="shared" si="3"/>
        <v>21476</v>
      </c>
      <c r="T6" s="20">
        <f t="shared" si="3"/>
        <v>472.64</v>
      </c>
      <c r="U6" s="20">
        <f t="shared" si="3"/>
        <v>45.44</v>
      </c>
      <c r="V6" s="20">
        <f t="shared" si="3"/>
        <v>2714</v>
      </c>
      <c r="W6" s="20">
        <f t="shared" si="3"/>
        <v>2.2799999999999998</v>
      </c>
      <c r="X6" s="20">
        <f t="shared" si="3"/>
        <v>1190.3499999999999</v>
      </c>
      <c r="Y6" s="21" t="str">
        <f>IF(Y7="",NA(),Y7)</f>
        <v>-</v>
      </c>
      <c r="Z6" s="21">
        <f t="shared" ref="Z6:AH6" si="4">IF(Z7="",NA(),Z7)</f>
        <v>112.97</v>
      </c>
      <c r="AA6" s="21">
        <f t="shared" si="4"/>
        <v>106.57</v>
      </c>
      <c r="AB6" s="21">
        <f t="shared" si="4"/>
        <v>104.4</v>
      </c>
      <c r="AC6" s="21">
        <f t="shared" si="4"/>
        <v>104.82</v>
      </c>
      <c r="AD6" s="21" t="str">
        <f t="shared" si="4"/>
        <v>-</v>
      </c>
      <c r="AE6" s="21">
        <f t="shared" si="4"/>
        <v>106.37</v>
      </c>
      <c r="AF6" s="21">
        <f t="shared" si="4"/>
        <v>106.07</v>
      </c>
      <c r="AG6" s="21">
        <f t="shared" si="4"/>
        <v>105.5</v>
      </c>
      <c r="AH6" s="21">
        <f t="shared" si="4"/>
        <v>106.35</v>
      </c>
      <c r="AI6" s="20" t="str">
        <f>IF(AI7="","",IF(AI7="-","【-】","【"&amp;SUBSTITUTE(TEXT(AI7,"#,##0.00"),"-","△")&amp;"】"))</f>
        <v>【104.44】</v>
      </c>
      <c r="AJ6" s="21" t="str">
        <f>IF(AJ7="",NA(),AJ7)</f>
        <v>-</v>
      </c>
      <c r="AK6" s="20">
        <f t="shared" ref="AK6:AS6" si="5">IF(AK7="",NA(),AK7)</f>
        <v>0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 t="str">
        <f t="shared" si="5"/>
        <v>-</v>
      </c>
      <c r="AP6" s="21">
        <f t="shared" si="5"/>
        <v>139.02000000000001</v>
      </c>
      <c r="AQ6" s="21">
        <f t="shared" si="5"/>
        <v>132.04</v>
      </c>
      <c r="AR6" s="21">
        <f t="shared" si="5"/>
        <v>145.43</v>
      </c>
      <c r="AS6" s="21">
        <f t="shared" si="5"/>
        <v>129.88999999999999</v>
      </c>
      <c r="AT6" s="20" t="str">
        <f>IF(AT7="","",IF(AT7="-","【-】","【"&amp;SUBSTITUTE(TEXT(AT7,"#,##0.00"),"-","△")&amp;"】"))</f>
        <v>【124.06】</v>
      </c>
      <c r="AU6" s="21" t="str">
        <f>IF(AU7="",NA(),AU7)</f>
        <v>-</v>
      </c>
      <c r="AV6" s="21">
        <f t="shared" ref="AV6:BD6" si="6">IF(AV7="",NA(),AV7)</f>
        <v>83.92</v>
      </c>
      <c r="AW6" s="21">
        <f t="shared" si="6"/>
        <v>125.88</v>
      </c>
      <c r="AX6" s="21">
        <f t="shared" si="6"/>
        <v>152.99</v>
      </c>
      <c r="AY6" s="21">
        <f t="shared" si="6"/>
        <v>184.85</v>
      </c>
      <c r="AZ6" s="21" t="str">
        <f t="shared" si="6"/>
        <v>-</v>
      </c>
      <c r="BA6" s="21">
        <f t="shared" si="6"/>
        <v>29.13</v>
      </c>
      <c r="BB6" s="21">
        <f t="shared" si="6"/>
        <v>35.69</v>
      </c>
      <c r="BC6" s="21">
        <f t="shared" si="6"/>
        <v>38.4</v>
      </c>
      <c r="BD6" s="21">
        <f t="shared" si="6"/>
        <v>44.04</v>
      </c>
      <c r="BE6" s="20" t="str">
        <f>IF(BE7="","",IF(BE7="-","【-】","【"&amp;SUBSTITUTE(TEXT(BE7,"#,##0.00"),"-","△")&amp;"】"))</f>
        <v>【42.02】</v>
      </c>
      <c r="BF6" s="21" t="str">
        <f>IF(BF7="",NA(),BF7)</f>
        <v>-</v>
      </c>
      <c r="BG6" s="21">
        <f t="shared" ref="BG6:BO6" si="7">IF(BG7="",NA(),BG7)</f>
        <v>933.51</v>
      </c>
      <c r="BH6" s="21">
        <f t="shared" si="7"/>
        <v>901.48</v>
      </c>
      <c r="BI6" s="21">
        <f t="shared" si="7"/>
        <v>881.72</v>
      </c>
      <c r="BJ6" s="21">
        <f t="shared" si="7"/>
        <v>852.44</v>
      </c>
      <c r="BK6" s="21" t="str">
        <f t="shared" si="7"/>
        <v>-</v>
      </c>
      <c r="BL6" s="21">
        <f t="shared" si="7"/>
        <v>867.83</v>
      </c>
      <c r="BM6" s="21">
        <f t="shared" si="7"/>
        <v>791.76</v>
      </c>
      <c r="BN6" s="21">
        <f t="shared" si="7"/>
        <v>900.82</v>
      </c>
      <c r="BO6" s="21">
        <f t="shared" si="7"/>
        <v>839.21</v>
      </c>
      <c r="BP6" s="20" t="str">
        <f>IF(BP7="","",IF(BP7="-","【-】","【"&amp;SUBSTITUTE(TEXT(BP7,"#,##0.00"),"-","△")&amp;"】"))</f>
        <v>【785.10】</v>
      </c>
      <c r="BQ6" s="21" t="str">
        <f>IF(BQ7="",NA(),BQ7)</f>
        <v>-</v>
      </c>
      <c r="BR6" s="21">
        <f t="shared" ref="BR6:BZ6" si="8">IF(BR7="",NA(),BR7)</f>
        <v>48.95</v>
      </c>
      <c r="BS6" s="21">
        <f t="shared" si="8"/>
        <v>53.6</v>
      </c>
      <c r="BT6" s="21">
        <f t="shared" si="8"/>
        <v>51.37</v>
      </c>
      <c r="BU6" s="21">
        <f t="shared" si="8"/>
        <v>50.48</v>
      </c>
      <c r="BV6" s="21" t="str">
        <f t="shared" si="8"/>
        <v>-</v>
      </c>
      <c r="BW6" s="21">
        <f t="shared" si="8"/>
        <v>57.08</v>
      </c>
      <c r="BX6" s="21">
        <f t="shared" si="8"/>
        <v>56.26</v>
      </c>
      <c r="BY6" s="21">
        <f t="shared" si="8"/>
        <v>52.94</v>
      </c>
      <c r="BZ6" s="21">
        <f t="shared" si="8"/>
        <v>52.05</v>
      </c>
      <c r="CA6" s="20" t="str">
        <f>IF(CA7="","",IF(CA7="-","【-】","【"&amp;SUBSTITUTE(TEXT(CA7,"#,##0.00"),"-","△")&amp;"】"))</f>
        <v>【56.93】</v>
      </c>
      <c r="CB6" s="21" t="str">
        <f>IF(CB7="",NA(),CB7)</f>
        <v>-</v>
      </c>
      <c r="CC6" s="21">
        <f t="shared" ref="CC6:CK6" si="9">IF(CC7="",NA(),CC7)</f>
        <v>358.09</v>
      </c>
      <c r="CD6" s="21">
        <f t="shared" si="9"/>
        <v>326.39</v>
      </c>
      <c r="CE6" s="21">
        <f t="shared" si="9"/>
        <v>338.09</v>
      </c>
      <c r="CF6" s="21">
        <f t="shared" si="9"/>
        <v>348.15</v>
      </c>
      <c r="CG6" s="21" t="str">
        <f t="shared" si="9"/>
        <v>-</v>
      </c>
      <c r="CH6" s="21">
        <f t="shared" si="9"/>
        <v>274.99</v>
      </c>
      <c r="CI6" s="21">
        <f t="shared" si="9"/>
        <v>282.08999999999997</v>
      </c>
      <c r="CJ6" s="21">
        <f t="shared" si="9"/>
        <v>303.27999999999997</v>
      </c>
      <c r="CK6" s="21">
        <f t="shared" si="9"/>
        <v>301.86</v>
      </c>
      <c r="CL6" s="20" t="str">
        <f>IF(CL7="","",IF(CL7="-","【-】","【"&amp;SUBSTITUTE(TEXT(CL7,"#,##0.00"),"-","△")&amp;"】"))</f>
        <v>【271.15】</v>
      </c>
      <c r="CM6" s="21" t="str">
        <f>IF(CM7="",NA(),CM7)</f>
        <v>-</v>
      </c>
      <c r="CN6" s="21">
        <f t="shared" ref="CN6:CV6" si="10">IF(CN7="",NA(),CN7)</f>
        <v>33.57</v>
      </c>
      <c r="CO6" s="21">
        <f t="shared" si="10"/>
        <v>36.94</v>
      </c>
      <c r="CP6" s="21">
        <f t="shared" si="10"/>
        <v>34.479999999999997</v>
      </c>
      <c r="CQ6" s="21">
        <f t="shared" si="10"/>
        <v>34.74</v>
      </c>
      <c r="CR6" s="21" t="str">
        <f t="shared" si="10"/>
        <v>-</v>
      </c>
      <c r="CS6" s="21">
        <f t="shared" si="10"/>
        <v>54.83</v>
      </c>
      <c r="CT6" s="21">
        <f t="shared" si="10"/>
        <v>66.53</v>
      </c>
      <c r="CU6" s="21">
        <f t="shared" si="10"/>
        <v>52.35</v>
      </c>
      <c r="CV6" s="21">
        <f t="shared" si="10"/>
        <v>46.25</v>
      </c>
      <c r="CW6" s="20" t="str">
        <f>IF(CW7="","",IF(CW7="-","【-】","【"&amp;SUBSTITUTE(TEXT(CW7,"#,##0.00"),"-","△")&amp;"】"))</f>
        <v>【49.87】</v>
      </c>
      <c r="CX6" s="21" t="str">
        <f>IF(CX7="",NA(),CX7)</f>
        <v>-</v>
      </c>
      <c r="CY6" s="21">
        <f t="shared" ref="CY6:DG6" si="11">IF(CY7="",NA(),CY7)</f>
        <v>79.83</v>
      </c>
      <c r="CZ6" s="21">
        <f t="shared" si="11"/>
        <v>80.2</v>
      </c>
      <c r="DA6" s="21">
        <f t="shared" si="11"/>
        <v>81.03</v>
      </c>
      <c r="DB6" s="21">
        <f t="shared" si="11"/>
        <v>81.98</v>
      </c>
      <c r="DC6" s="21" t="str">
        <f t="shared" si="11"/>
        <v>-</v>
      </c>
      <c r="DD6" s="21">
        <f t="shared" si="11"/>
        <v>84.7</v>
      </c>
      <c r="DE6" s="21">
        <f t="shared" si="11"/>
        <v>84.67</v>
      </c>
      <c r="DF6" s="21">
        <f t="shared" si="11"/>
        <v>84.39</v>
      </c>
      <c r="DG6" s="21">
        <f t="shared" si="11"/>
        <v>83.96</v>
      </c>
      <c r="DH6" s="20" t="str">
        <f>IF(DH7="","",IF(DH7="-","【-】","【"&amp;SUBSTITUTE(TEXT(DH7,"#,##0.00"),"-","△")&amp;"】"))</f>
        <v>【87.54】</v>
      </c>
      <c r="DI6" s="21" t="str">
        <f>IF(DI7="",NA(),DI7)</f>
        <v>-</v>
      </c>
      <c r="DJ6" s="21">
        <f t="shared" ref="DJ6:DR6" si="12">IF(DJ7="",NA(),DJ7)</f>
        <v>3.42</v>
      </c>
      <c r="DK6" s="21">
        <f t="shared" si="12"/>
        <v>6.89</v>
      </c>
      <c r="DL6" s="21">
        <f t="shared" si="12"/>
        <v>10.35</v>
      </c>
      <c r="DM6" s="21">
        <f t="shared" si="12"/>
        <v>14.03</v>
      </c>
      <c r="DN6" s="21" t="str">
        <f t="shared" si="12"/>
        <v>-</v>
      </c>
      <c r="DO6" s="21">
        <f t="shared" si="12"/>
        <v>20.34</v>
      </c>
      <c r="DP6" s="21">
        <f t="shared" si="12"/>
        <v>21.85</v>
      </c>
      <c r="DQ6" s="21">
        <f t="shared" si="12"/>
        <v>25.19</v>
      </c>
      <c r="DR6" s="21">
        <f t="shared" si="12"/>
        <v>25.46</v>
      </c>
      <c r="DS6" s="20" t="str">
        <f>IF(DS7="","",IF(DS7="-","【-】","【"&amp;SUBSTITUTE(TEXT(DS7,"#,##0.00"),"-","△")&amp;"】"))</f>
        <v>【28.42】</v>
      </c>
      <c r="DT6" s="21" t="str">
        <f>IF(DT7="",NA(),DT7)</f>
        <v>-</v>
      </c>
      <c r="DU6" s="20">
        <f t="shared" ref="DU6:EC6" si="13">IF(DU7="",NA(),DU7)</f>
        <v>0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1" t="str">
        <f t="shared" si="13"/>
        <v>-</v>
      </c>
      <c r="DZ6" s="20">
        <f t="shared" si="13"/>
        <v>0</v>
      </c>
      <c r="EA6" s="20">
        <f t="shared" si="13"/>
        <v>0</v>
      </c>
      <c r="EB6" s="20">
        <f t="shared" si="13"/>
        <v>0</v>
      </c>
      <c r="EC6" s="21">
        <f t="shared" si="13"/>
        <v>0.19</v>
      </c>
      <c r="ED6" s="20" t="str">
        <f>IF(ED7="","",IF(ED7="-","【-】","【"&amp;SUBSTITUTE(TEXT(ED7,"#,##0.00"),"-","△")&amp;"】"))</f>
        <v>【0.08】</v>
      </c>
      <c r="EE6" s="21" t="str">
        <f>IF(EE7="",NA(),EE7)</f>
        <v>-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 t="str">
        <f t="shared" si="14"/>
        <v>-</v>
      </c>
      <c r="EK6" s="21">
        <f t="shared" si="14"/>
        <v>0.25</v>
      </c>
      <c r="EL6" s="21">
        <f t="shared" si="14"/>
        <v>0.05</v>
      </c>
      <c r="EM6" s="21">
        <f t="shared" si="14"/>
        <v>0.03</v>
      </c>
      <c r="EN6" s="21">
        <f t="shared" si="14"/>
        <v>0.03</v>
      </c>
      <c r="EO6" s="20" t="str">
        <f>IF(EO7="","",IF(EO7="-","【-】","【"&amp;SUBSTITUTE(TEXT(EO7,"#,##0.00"),"-","△")&amp;"】"))</f>
        <v>【0.02】</v>
      </c>
    </row>
    <row r="7" spans="1:148" s="22" customFormat="1" x14ac:dyDescent="0.15">
      <c r="A7" s="14"/>
      <c r="B7" s="23">
        <v>2023</v>
      </c>
      <c r="C7" s="23">
        <v>352136</v>
      </c>
      <c r="D7" s="23">
        <v>46</v>
      </c>
      <c r="E7" s="23">
        <v>17</v>
      </c>
      <c r="F7" s="23">
        <v>5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81.92</v>
      </c>
      <c r="P7" s="24">
        <v>12.76</v>
      </c>
      <c r="Q7" s="24">
        <v>89.84</v>
      </c>
      <c r="R7" s="24">
        <v>3996</v>
      </c>
      <c r="S7" s="24">
        <v>21476</v>
      </c>
      <c r="T7" s="24">
        <v>472.64</v>
      </c>
      <c r="U7" s="24">
        <v>45.44</v>
      </c>
      <c r="V7" s="24">
        <v>2714</v>
      </c>
      <c r="W7" s="24">
        <v>2.2799999999999998</v>
      </c>
      <c r="X7" s="24">
        <v>1190.3499999999999</v>
      </c>
      <c r="Y7" s="24" t="s">
        <v>102</v>
      </c>
      <c r="Z7" s="24">
        <v>112.97</v>
      </c>
      <c r="AA7" s="24">
        <v>106.57</v>
      </c>
      <c r="AB7" s="24">
        <v>104.4</v>
      </c>
      <c r="AC7" s="24">
        <v>104.82</v>
      </c>
      <c r="AD7" s="24" t="s">
        <v>102</v>
      </c>
      <c r="AE7" s="24">
        <v>106.37</v>
      </c>
      <c r="AF7" s="24">
        <v>106.07</v>
      </c>
      <c r="AG7" s="24">
        <v>105.5</v>
      </c>
      <c r="AH7" s="24">
        <v>106.35</v>
      </c>
      <c r="AI7" s="24">
        <v>104.44</v>
      </c>
      <c r="AJ7" s="24" t="s">
        <v>102</v>
      </c>
      <c r="AK7" s="24">
        <v>0</v>
      </c>
      <c r="AL7" s="24">
        <v>0</v>
      </c>
      <c r="AM7" s="24">
        <v>0</v>
      </c>
      <c r="AN7" s="24">
        <v>0</v>
      </c>
      <c r="AO7" s="24" t="s">
        <v>102</v>
      </c>
      <c r="AP7" s="24">
        <v>139.02000000000001</v>
      </c>
      <c r="AQ7" s="24">
        <v>132.04</v>
      </c>
      <c r="AR7" s="24">
        <v>145.43</v>
      </c>
      <c r="AS7" s="24">
        <v>129.88999999999999</v>
      </c>
      <c r="AT7" s="24">
        <v>124.06</v>
      </c>
      <c r="AU7" s="24" t="s">
        <v>102</v>
      </c>
      <c r="AV7" s="24">
        <v>83.92</v>
      </c>
      <c r="AW7" s="24">
        <v>125.88</v>
      </c>
      <c r="AX7" s="24">
        <v>152.99</v>
      </c>
      <c r="AY7" s="24">
        <v>184.85</v>
      </c>
      <c r="AZ7" s="24" t="s">
        <v>102</v>
      </c>
      <c r="BA7" s="24">
        <v>29.13</v>
      </c>
      <c r="BB7" s="24">
        <v>35.69</v>
      </c>
      <c r="BC7" s="24">
        <v>38.4</v>
      </c>
      <c r="BD7" s="24">
        <v>44.04</v>
      </c>
      <c r="BE7" s="24">
        <v>42.02</v>
      </c>
      <c r="BF7" s="24" t="s">
        <v>102</v>
      </c>
      <c r="BG7" s="24">
        <v>933.51</v>
      </c>
      <c r="BH7" s="24">
        <v>901.48</v>
      </c>
      <c r="BI7" s="24">
        <v>881.72</v>
      </c>
      <c r="BJ7" s="24">
        <v>852.44</v>
      </c>
      <c r="BK7" s="24" t="s">
        <v>102</v>
      </c>
      <c r="BL7" s="24">
        <v>867.83</v>
      </c>
      <c r="BM7" s="24">
        <v>791.76</v>
      </c>
      <c r="BN7" s="24">
        <v>900.82</v>
      </c>
      <c r="BO7" s="24">
        <v>839.21</v>
      </c>
      <c r="BP7" s="24">
        <v>785.1</v>
      </c>
      <c r="BQ7" s="24" t="s">
        <v>102</v>
      </c>
      <c r="BR7" s="24">
        <v>48.95</v>
      </c>
      <c r="BS7" s="24">
        <v>53.6</v>
      </c>
      <c r="BT7" s="24">
        <v>51.37</v>
      </c>
      <c r="BU7" s="24">
        <v>50.48</v>
      </c>
      <c r="BV7" s="24" t="s">
        <v>102</v>
      </c>
      <c r="BW7" s="24">
        <v>57.08</v>
      </c>
      <c r="BX7" s="24">
        <v>56.26</v>
      </c>
      <c r="BY7" s="24">
        <v>52.94</v>
      </c>
      <c r="BZ7" s="24">
        <v>52.05</v>
      </c>
      <c r="CA7" s="24">
        <v>56.93</v>
      </c>
      <c r="CB7" s="24" t="s">
        <v>102</v>
      </c>
      <c r="CC7" s="24">
        <v>358.09</v>
      </c>
      <c r="CD7" s="24">
        <v>326.39</v>
      </c>
      <c r="CE7" s="24">
        <v>338.09</v>
      </c>
      <c r="CF7" s="24">
        <v>348.15</v>
      </c>
      <c r="CG7" s="24" t="s">
        <v>102</v>
      </c>
      <c r="CH7" s="24">
        <v>274.99</v>
      </c>
      <c r="CI7" s="24">
        <v>282.08999999999997</v>
      </c>
      <c r="CJ7" s="24">
        <v>303.27999999999997</v>
      </c>
      <c r="CK7" s="24">
        <v>301.86</v>
      </c>
      <c r="CL7" s="24">
        <v>271.14999999999998</v>
      </c>
      <c r="CM7" s="24" t="s">
        <v>102</v>
      </c>
      <c r="CN7" s="24">
        <v>33.57</v>
      </c>
      <c r="CO7" s="24">
        <v>36.94</v>
      </c>
      <c r="CP7" s="24">
        <v>34.479999999999997</v>
      </c>
      <c r="CQ7" s="24">
        <v>34.74</v>
      </c>
      <c r="CR7" s="24" t="s">
        <v>102</v>
      </c>
      <c r="CS7" s="24">
        <v>54.83</v>
      </c>
      <c r="CT7" s="24">
        <v>66.53</v>
      </c>
      <c r="CU7" s="24">
        <v>52.35</v>
      </c>
      <c r="CV7" s="24">
        <v>46.25</v>
      </c>
      <c r="CW7" s="24">
        <v>49.87</v>
      </c>
      <c r="CX7" s="24" t="s">
        <v>102</v>
      </c>
      <c r="CY7" s="24">
        <v>79.83</v>
      </c>
      <c r="CZ7" s="24">
        <v>80.2</v>
      </c>
      <c r="DA7" s="24">
        <v>81.03</v>
      </c>
      <c r="DB7" s="24">
        <v>81.98</v>
      </c>
      <c r="DC7" s="24" t="s">
        <v>102</v>
      </c>
      <c r="DD7" s="24">
        <v>84.7</v>
      </c>
      <c r="DE7" s="24">
        <v>84.67</v>
      </c>
      <c r="DF7" s="24">
        <v>84.39</v>
      </c>
      <c r="DG7" s="24">
        <v>83.96</v>
      </c>
      <c r="DH7" s="24">
        <v>87.54</v>
      </c>
      <c r="DI7" s="24" t="s">
        <v>102</v>
      </c>
      <c r="DJ7" s="24">
        <v>3.42</v>
      </c>
      <c r="DK7" s="24">
        <v>6.89</v>
      </c>
      <c r="DL7" s="24">
        <v>10.35</v>
      </c>
      <c r="DM7" s="24">
        <v>14.03</v>
      </c>
      <c r="DN7" s="24" t="s">
        <v>102</v>
      </c>
      <c r="DO7" s="24">
        <v>20.34</v>
      </c>
      <c r="DP7" s="24">
        <v>21.85</v>
      </c>
      <c r="DQ7" s="24">
        <v>25.19</v>
      </c>
      <c r="DR7" s="24">
        <v>25.46</v>
      </c>
      <c r="DS7" s="24">
        <v>28.42</v>
      </c>
      <c r="DT7" s="24" t="s">
        <v>102</v>
      </c>
      <c r="DU7" s="24">
        <v>0</v>
      </c>
      <c r="DV7" s="24">
        <v>0</v>
      </c>
      <c r="DW7" s="24">
        <v>0</v>
      </c>
      <c r="DX7" s="24">
        <v>0</v>
      </c>
      <c r="DY7" s="24" t="s">
        <v>102</v>
      </c>
      <c r="DZ7" s="24">
        <v>0</v>
      </c>
      <c r="EA7" s="24">
        <v>0</v>
      </c>
      <c r="EB7" s="24">
        <v>0</v>
      </c>
      <c r="EC7" s="24">
        <v>0.19</v>
      </c>
      <c r="ED7" s="24">
        <v>0.08</v>
      </c>
      <c r="EE7" s="24" t="s">
        <v>102</v>
      </c>
      <c r="EF7" s="24">
        <v>0</v>
      </c>
      <c r="EG7" s="24">
        <v>0</v>
      </c>
      <c r="EH7" s="24">
        <v>0</v>
      </c>
      <c r="EI7" s="24">
        <v>0</v>
      </c>
      <c r="EJ7" s="24" t="s">
        <v>102</v>
      </c>
      <c r="EK7" s="24">
        <v>0.25</v>
      </c>
      <c r="EL7" s="24">
        <v>0.05</v>
      </c>
      <c r="EM7" s="24">
        <v>0.03</v>
      </c>
      <c r="EN7" s="24">
        <v>0.03</v>
      </c>
      <c r="EO7" s="24">
        <v>0.02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8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108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111</v>
      </c>
      <c r="E13" t="s">
        <v>111</v>
      </c>
      <c r="F13" t="s">
        <v>111</v>
      </c>
      <c r="G13" t="s">
        <v>112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work</cp:lastModifiedBy>
  <cp:lastPrinted>2025-02-20T07:13:51Z</cp:lastPrinted>
  <dcterms:created xsi:type="dcterms:W3CDTF">2025-01-24T07:20:10Z</dcterms:created>
  <dcterms:modified xsi:type="dcterms:W3CDTF">2025-02-20T07:17:05Z</dcterms:modified>
  <cp:category/>
</cp:coreProperties>
</file>