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財務課\経理係\07_経理業務\照会回答\県_市町課\経営戦略・公営企業の経営に当たっての留意事項等\R06\提出用\"/>
    </mc:Choice>
  </mc:AlternateContent>
  <xr:revisionPtr revIDLastSave="0" documentId="13_ncr:1_{41FC5EEB-DF40-40FD-A506-8DE79D1C8B4F}" xr6:coauthVersionLast="47" xr6:coauthVersionMax="47" xr10:uidLastSave="{00000000-0000-0000-0000-000000000000}"/>
  <workbookProtection workbookAlgorithmName="SHA-512" workbookHashValue="YPPLkkwHYBTe8U+DF38OgBom0tUR08edZIUdaSljwSBXeDTl5pt7RyAdsqqImMjYPps40ZjZfPp1xEw6cJBVNg==" workbookSaltValue="TE1UWMLwZhULVdB+s7LRU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AD10" i="4" s="1"/>
  <c r="Q6" i="5"/>
  <c r="W10" i="4" s="1"/>
  <c r="P6" i="5"/>
  <c r="P10" i="4" s="1"/>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T8" i="4"/>
  <c r="AD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<sst xmlns="http://schemas.openxmlformats.org/spreadsheetml/2006/main" count="236" uniqueCount="120">
  <si>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</si>
  <si>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</si>
  <si>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</si>
  <si>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</si>
  <si>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</si>
  <si>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</si>
  <si>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</si>
  <si>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</si>
  <si>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</si>
  <si>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</si>
  <si>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</si>
  <si>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</si>
  <si>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</si>
  <si>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</si>
  <si>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</si>
  <si>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</si>
  <si>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</si>
  <si>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</si>
  <si>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</si>
  <si>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</si>
  <si>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</si>
  <si>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</si>
  <si>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</si>
  <si>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</si>
  <si>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</si>
  <si>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</si>
  <si>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</si>
  <si>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</si>
  <si>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</si>
  <si>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</si>
  <si>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</si>
  <si>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</si>
  <si>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</si>
  <si>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</si>
  <si>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</si>
  <si>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</si>
  <si>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</si>
  <si>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</si>
  <si>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</si>
  <si>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</si>
  <si>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</si>
  <si>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</si>
  <si>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</si>
  <si>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</si>
  <si>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</si>
  <si>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</si>
  <si>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</si>
  <si>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</si>
  <si>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</si>
  <si>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</si>
  <si>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</si>
  <si>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</si>
  <si>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</si>
  <si>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</si>
  <si>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</si>
  <si>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</si>
  <si>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</si>
  <si>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</si>
  <si>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</si>
  <si>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</si>
  <si>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</si>
  <si>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</si>
  <si>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</si>
  <si>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</si>
  <si>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</si>
  <si>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</si>
  <si>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</si>
  <si>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</si>
  <si>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</si>
  <si>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</si>
  <si>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</si>
  <si>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</si>
  <si>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</si>
  <si>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</si>
  <si>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</si>
  <si>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</si>
  <si>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</si>
  <si>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</si>
  <si>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</si>
  <si>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</si>
  <si>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</si>
  <si>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</si>
  <si>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</si>
  <si>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</si>
  <si>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</si>
  <si>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</si>
  <si>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</si>
  <si>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</si>
  <si>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</si>
  <si>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</si>
  <si>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</si>
  <si>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</si>
  <si>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</si>
  <si>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</si>
  <si>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</si>
  <si>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</si>
  <si>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</si>
  <si>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</si>
  <si>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</si>
  <si>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</si>
  <si>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</si>
  <si>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</si>
  <si>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</si>
  <si>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</si>
  <si>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</si>
  <si>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</si>
  <si>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</si>
  <si>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</si>
  <si>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</si>
  <si>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</si>
  <si>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</si>
  <si>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</si>
  <si>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</si>
  <si>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</si>
  <si>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</si>
  <si>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</si>
  <si>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</si>
  <si>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令和6年度からの法適用事業移行のための諸経費が令和4年度から発生し、収益的収支比率の減、企業債残高及び汚水処理原価の増など、指標の大幅な増減が令和5年度も同様に生じている。
　経費回収率については、類似団体平均より低く、利用料金で回収すべき経費を利用料金で賄えていない状況である。本来であれば経費に応じた適切な料金に改定すべきであるが、離島振興の観点から利用料金を上げることは難しいため増収が望めない。
　また、離島という特殊性から処理区域内人口の増加が見込めず、施設利用率等の向上が困難である。</t>
    <rPh sb="20" eb="23">
      <t>ショケイヒ</t>
    </rPh>
    <rPh sb="24" eb="26">
      <t>レイワ</t>
    </rPh>
    <rPh sb="27" eb="29">
      <t>ネンド</t>
    </rPh>
    <rPh sb="31" eb="33">
      <t>ハッセイ</t>
    </rPh>
    <rPh sb="37" eb="38">
      <t>テキ</t>
    </rPh>
    <rPh sb="50" eb="51">
      <t>オヨ</t>
    </rPh>
    <rPh sb="69" eb="71">
      <t>ゾウゲン</t>
    </rPh>
    <rPh sb="72" eb="74">
      <t>レイワ</t>
    </rPh>
    <rPh sb="75" eb="77">
      <t>ネンド</t>
    </rPh>
    <rPh sb="78" eb="80">
      <t>ドウヨウ</t>
    </rPh>
    <rPh sb="81" eb="82">
      <t>ショウ</t>
    </rPh>
    <rPh sb="238" eb="239">
      <t>トウ</t>
    </rPh>
    <phoneticPr fontId="4"/>
  </si>
  <si>
    <t xml:space="preserve"> 施設の稼働開始から30年以上経過しており、長寿命化計画策定調査により施設の老朽箇所を随所に確認した。人口増加を見込むことが困難な状況であることから、管渠の更新や老朽化対策等機能保全コストを平準化する必要がある。</t>
    <rPh sb="40" eb="42">
      <t>カショ</t>
    </rPh>
    <phoneticPr fontId="4"/>
  </si>
  <si>
    <t>　離島における衛生的で快適な生活環境を確保するためにこの施設は必要不可欠であるが、島の人口が年々減少していることから使用料収入の増加は見込めず、施設利用率の向上も見込めない。また、この施設は島内で下水処理を完結しているため、事業の広域化は困難な現状にある。令和6年度からの法適用事業への移行後もできるだけ現在の経営状況を保ちながら、排水処理施設等の維持管理に努めていく必要がある。</t>
    <rPh sb="122" eb="124">
      <t>ゲンジョウ</t>
    </rPh>
    <rPh sb="145" eb="146">
      <t>ゴ</t>
    </rPh>
    <rPh sb="152" eb="154">
      <t>ゲンザイ</t>
    </rPh>
    <rPh sb="155" eb="159">
      <t>ケイエイジョウキョウ</t>
    </rPh>
    <rPh sb="160" eb="161">
      <t>タモ</t>
    </rPh>
    <rPh sb="166" eb="172">
      <t>ハイスイショリシセツ</t>
    </rPh>
    <rPh sb="172" eb="173">
      <t>トウ</t>
    </rPh>
    <rPh sb="174" eb="178">
      <t>イジカンリ</t>
    </rPh>
    <rPh sb="179" eb="180">
      <t>ツト</t>
    </rPh>
    <rPh sb="184" eb="1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</si>
</sst>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96-4A06-B9C2-5ED6F48DF4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F096-4A06-B9C2-5ED6F48DF4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37.33</c:v>
                </c:pt>
                <c:pt idx="1">
                  <c:v>42</c:v>
                </c:pt>
                <c:pt idx="2">
                  <c:v>84</c:v>
                </c:pt>
                <c:pt idx="3">
                  <c:v>74</c:v>
                </c:pt>
                <c:pt idx="4">
                  <c:v>72.67</c:v>
                </c:pt>
              </c:numCache>
            </c:numRef>
          </c:val>
          <c:extLst>
            <c:ext xmlns:c16="http://schemas.microsoft.com/office/drawing/2014/chart" uri="{C3380CC4-5D6E-409C-BE32-E72D297353CC}">
              <c16:uniqueId val="{00000000-99C0-4F3D-AB12-93516ED71D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39.130000000000003</c:v>
                </c:pt>
                <c:pt idx="1">
                  <c:v>40.29</c:v>
                </c:pt>
                <c:pt idx="2">
                  <c:v>40.11</c:v>
                </c:pt>
                <c:pt idx="3">
                  <c:v>37.67</c:v>
                </c:pt>
                <c:pt idx="4">
                  <c:v>30.99</c:v>
                </c:pt>
              </c:numCache>
            </c:numRef>
          </c:val>
          <c:smooth val="0"/>
          <c:extLst>
            <c:ext xmlns:c16="http://schemas.microsoft.com/office/drawing/2014/chart" uri="{C3380CC4-5D6E-409C-BE32-E72D297353CC}">
              <c16:uniqueId val="{00000001-99C0-4F3D-AB12-93516ED71D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95.24</c:v>
                </c:pt>
                <c:pt idx="1">
                  <c:v>95.24</c:v>
                </c:pt>
                <c:pt idx="2">
                  <c:v>94.81</c:v>
                </c:pt>
                <c:pt idx="3">
                  <c:v>94.37</c:v>
                </c:pt>
                <c:pt idx="4">
                  <c:v>93.85</c:v>
                </c:pt>
              </c:numCache>
            </c:numRef>
          </c:val>
          <c:extLst>
            <c:ext xmlns:c16="http://schemas.microsoft.com/office/drawing/2014/chart" uri="{C3380CC4-5D6E-409C-BE32-E72D297353CC}">
              <c16:uniqueId val="{00000000-E7A0-4DB4-BB46-FE7E4E092FB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86.33</c:v>
                </c:pt>
                <c:pt idx="1">
                  <c:v>87.49</c:v>
                </c:pt>
                <c:pt idx="2">
                  <c:v>87.61</c:v>
                </c:pt>
                <c:pt idx="3">
                  <c:v>87.94</c:v>
                </c:pt>
                <c:pt idx="4">
                  <c:v>85.45</c:v>
                </c:pt>
              </c:numCache>
            </c:numRef>
          </c:val>
          <c:smooth val="0"/>
          <c:extLst>
            <c:ext xmlns:c16="http://schemas.microsoft.com/office/drawing/2014/chart" uri="{C3380CC4-5D6E-409C-BE32-E72D297353CC}">
              <c16:uniqueId val="{00000001-E7A0-4DB4-BB46-FE7E4E092FB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54.12</c:v>
                </c:pt>
                <c:pt idx="4">
                  <c:v>71.12</c:v>
                </c:pt>
              </c:numCache>
            </c:numRef>
          </c:val>
          <c:extLst>
            <c:ext xmlns:c16="http://schemas.microsoft.com/office/drawing/2014/chart" uri="{C3380CC4-5D6E-409C-BE32-E72D297353CC}">
              <c16:uniqueId val="{00000000-E7BF-4BC8-B550-CF457343CB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BF-4BC8-B550-CF457343CB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0-4F78-AB42-2E6EC7FFC1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0-4F78-AB42-2E6EC7FFC1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C3-4FE0-917E-156CE8B5C8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C3-4FE0-917E-156CE8B5C8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84-4B38-82F4-143D63CE17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84-4B38-82F4-143D63CE17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8D-4EB5-A64C-7639A8CF0C7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8D-4EB5-A64C-7639A8CF0C7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487.68</c:v>
                </c:pt>
                <c:pt idx="4" formatCode="#,##0.00;&quot;△&quot;#,##0.00;&quot;-&quot;">
                  <c:v>1448.86</c:v>
                </c:pt>
              </c:numCache>
            </c:numRef>
          </c:val>
          <c:extLst>
            <c:ext xmlns:c16="http://schemas.microsoft.com/office/drawing/2014/chart" uri="{C3380CC4-5D6E-409C-BE32-E72D297353CC}">
              <c16:uniqueId val="{00000000-E101-43F1-B739-3EB58D584E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641.42999999999995</c:v>
                </c:pt>
                <c:pt idx="1">
                  <c:v>807.81</c:v>
                </c:pt>
                <c:pt idx="2">
                  <c:v>733.23</c:v>
                </c:pt>
                <c:pt idx="3">
                  <c:v>607.88</c:v>
                </c:pt>
                <c:pt idx="4">
                  <c:v>892.29</c:v>
                </c:pt>
              </c:numCache>
            </c:numRef>
          </c:val>
          <c:smooth val="0"/>
          <c:extLst>
            <c:ext xmlns:c16="http://schemas.microsoft.com/office/drawing/2014/chart" uri="{C3380CC4-5D6E-409C-BE32-E72D297353CC}">
              <c16:uniqueId val="{00000001-E101-43F1-B739-3EB58D584E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25.79</c:v>
                </c:pt>
                <c:pt idx="1">
                  <c:v>27.01</c:v>
                </c:pt>
                <c:pt idx="2">
                  <c:v>25.94</c:v>
                </c:pt>
                <c:pt idx="3">
                  <c:v>9.41</c:v>
                </c:pt>
                <c:pt idx="4">
                  <c:v>3.81</c:v>
                </c:pt>
              </c:numCache>
            </c:numRef>
          </c:val>
          <c:extLst>
            <c:ext xmlns:c16="http://schemas.microsoft.com/office/drawing/2014/chart" uri="{C3380CC4-5D6E-409C-BE32-E72D297353CC}">
              <c16:uniqueId val="{00000000-1C9B-4BE5-A355-3A28C73498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56.93</c:v>
                </c:pt>
                <c:pt idx="1">
                  <c:v>49.44</c:v>
                </c:pt>
                <c:pt idx="2">
                  <c:v>54.39</c:v>
                </c:pt>
                <c:pt idx="3">
                  <c:v>48.98</c:v>
                </c:pt>
                <c:pt idx="4">
                  <c:v>46.45</c:v>
                </c:pt>
              </c:numCache>
            </c:numRef>
          </c:val>
          <c:smooth val="0"/>
          <c:extLst>
            <c:ext xmlns:c16="http://schemas.microsoft.com/office/drawing/2014/chart" uri="{C3380CC4-5D6E-409C-BE32-E72D297353CC}">
              <c16:uniqueId val="{00000001-1C9B-4BE5-A355-3A28C73498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889.23</c:v>
                </c:pt>
                <c:pt idx="1">
                  <c:v>902.42</c:v>
                </c:pt>
                <c:pt idx="2">
                  <c:v>975.27</c:v>
                </c:pt>
                <c:pt idx="3">
                  <c:v>2672.57</c:v>
                </c:pt>
                <c:pt idx="4">
                  <c:v>6220.95</c:v>
                </c:pt>
              </c:numCache>
            </c:numRef>
          </c:val>
          <c:extLst>
            <c:ext xmlns:c16="http://schemas.microsoft.com/office/drawing/2014/chart" uri="{C3380CC4-5D6E-409C-BE32-E72D297353CC}">
              <c16:uniqueId val="{00000000-E1DE-446C-B21E-90E52EFC463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300.17</c:v>
                </c:pt>
                <c:pt idx="1">
                  <c:v>343.49</c:v>
                </c:pt>
                <c:pt idx="2">
                  <c:v>318.06</c:v>
                </c:pt>
                <c:pt idx="3">
                  <c:v>362.51</c:v>
                </c:pt>
                <c:pt idx="4">
                  <c:v>361.83</c:v>
                </c:pt>
              </c:numCache>
            </c:numRef>
          </c:val>
          <c:smooth val="0"/>
          <c:extLst>
            <c:ext xmlns:c16="http://schemas.microsoft.com/office/drawing/2014/chart" uri="{C3380CC4-5D6E-409C-BE32-E72D297353CC}">
              <c16:uniqueId val="{00000001-E1DE-446C-B21E-90E52EFC463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R4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防府市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H1</v>
      </c>
      <c r="X8" s="39"/>
      <c r="Y8" s="39"/>
      <c r="Z8" s="39"/>
      <c r="AA8" s="39"/>
      <c r="AB8" s="39"/>
      <c r="AC8" s="39"/>
      <c r="AD8" s="40" t="str">
        <f>データ!$M$6</f>
        <v>非設置</v>
      </c>
      <c r="AE8" s="40"/>
      <c r="AF8" s="40"/>
      <c r="AG8" s="40"/>
      <c r="AH8" s="40"/>
      <c r="AI8" s="40"/>
      <c r="AJ8" s="40"/>
      <c r="AK8" s="3"/>
      <c r="AL8" s="41">
        <f>データ!S6</f>
        <v>113888</v>
      </c>
      <c r="AM8" s="41"/>
      <c r="AN8" s="41"/>
      <c r="AO8" s="41"/>
      <c r="AP8" s="41"/>
      <c r="AQ8" s="41"/>
      <c r="AR8" s="41"/>
      <c r="AS8" s="41"/>
      <c r="AT8" s="34">
        <f>データ!T6</f>
        <v>189.37</v>
      </c>
      <c r="AU8" s="34"/>
      <c r="AV8" s="34"/>
      <c r="AW8" s="34"/>
      <c r="AX8" s="34"/>
      <c r="AY8" s="34"/>
      <c r="AZ8" s="34"/>
      <c r="BA8" s="34"/>
      <c r="BB8" s="34">
        <f>データ!U6</f>
        <v>601.4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0.06</v>
      </c>
      <c r="Q10" s="34"/>
      <c r="R10" s="34"/>
      <c r="S10" s="34"/>
      <c r="T10" s="34"/>
      <c r="U10" s="34"/>
      <c r="V10" s="34"/>
      <c r="W10" s="34">
        <f>データ!Q6</f>
        <v>14.85</v>
      </c>
      <c r="X10" s="34"/>
      <c r="Y10" s="34"/>
      <c r="Z10" s="34"/>
      <c r="AA10" s="34"/>
      <c r="AB10" s="34"/>
      <c r="AC10" s="34"/>
      <c r="AD10" s="41">
        <f>データ!R6</f>
        <v>2750</v>
      </c>
      <c r="AE10" s="41"/>
      <c r="AF10" s="41"/>
      <c r="AG10" s="41"/>
      <c r="AH10" s="41"/>
      <c r="AI10" s="41"/>
      <c r="AJ10" s="41"/>
      <c r="AK10" s="2"/>
      <c r="AL10" s="41">
        <f>データ!V6</f>
        <v>65</v>
      </c>
      <c r="AM10" s="41"/>
      <c r="AN10" s="41"/>
      <c r="AO10" s="41"/>
      <c r="AP10" s="41"/>
      <c r="AQ10" s="41"/>
      <c r="AR10" s="41"/>
      <c r="AS10" s="41"/>
      <c r="AT10" s="34">
        <f>データ!W6</f>
        <v>0.09</v>
      </c>
      <c r="AU10" s="34"/>
      <c r="AV10" s="34"/>
      <c r="AW10" s="34"/>
      <c r="AX10" s="34"/>
      <c r="AY10" s="34"/>
      <c r="AZ10" s="34"/>
      <c r="BA10" s="34"/>
      <c r="BB10" s="34">
        <f>データ!X6</f>
        <v>722.22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118</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119</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45</v>
      </c>
      <c r="O86" s="12" t="str">
        <f>データ!EO6</f>
        <v>【0.00】</v>
      </c>
    </row>
  </sheetData>
  <sheetProtection algorithmName="SHA-512" hashValue="jShseeZ+Fk6tZ8lqNPV93+uPQ40Gp6kzZt5AQ7dRr+OzvaLGeSHKOjBwutkS1zX9LHKFrdZ2L0qXWllM1otoDQ==" saltValue="Yhd4jd6FDXSWDmHfCZpO+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352063</v>
      </c>
      <c r="D6" s="19">
        <f t="shared" si="3"/>
        <v>47</v>
      </c>
      <c r="E6" s="19">
        <f t="shared" si="3"/>
        <v>17</v>
      </c>
      <c r="F6" s="19">
        <f t="shared" si="3"/>
        <v>6</v>
      </c>
      <c r="G6" s="19">
        <f t="shared" si="3"/>
        <v>0</v>
      </c>
      <c r="H6" s="19" t="str">
        <f t="shared" si="3"/>
        <v>山口県　防府市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0.06</v>
      </c>
      <c r="Q6" s="20">
        <f t="shared" si="3"/>
        <v>14.85</v>
      </c>
      <c r="R6" s="20">
        <f t="shared" si="3"/>
        <v>2750</v>
      </c>
      <c r="S6" s="20">
        <f t="shared" si="3"/>
        <v>113888</v>
      </c>
      <c r="T6" s="20">
        <f t="shared" si="3"/>
        <v>189.37</v>
      </c>
      <c r="U6" s="20">
        <f t="shared" si="3"/>
        <v>601.4</v>
      </c>
      <c r="V6" s="20">
        <f t="shared" si="3"/>
        <v>65</v>
      </c>
      <c r="W6" s="20">
        <f t="shared" si="3"/>
        <v>0.09</v>
      </c>
      <c r="X6" s="20">
        <f t="shared" si="3"/>
        <v>722.22</v>
      </c>
      <c r="Y6" s="21">
        <f>IF(Y7="",NA(),Y7)</f>
        <v>100</v>
      </c>
      <c r="Z6" s="21">
        <f t="shared" ref="Z6:AH6" si="4">IF(Z7="",NA(),Z7)</f>
        <v>100</v>
      </c>
      <c r="AA6" s="21">
        <f t="shared" si="4"/>
        <v>100</v>
      </c>
      <c r="AB6" s="21">
        <f t="shared" si="4"/>
        <v>54.12</v>
      </c>
      <c r="AC6" s="21">
        <f t="shared" si="4"/>
        <v>71.12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487.68</v>
      </c>
      <c r="BJ6" s="21">
        <f t="shared" si="7"/>
        <v>1448.86</v>
      </c>
      <c r="BK6" s="21">
        <f t="shared" si="7"/>
        <v>641.42999999999995</v>
      </c>
      <c r="BL6" s="21">
        <f t="shared" si="7"/>
        <v>807.81</v>
      </c>
      <c r="BM6" s="21">
        <f t="shared" si="7"/>
        <v>733.23</v>
      </c>
      <c r="BN6" s="21">
        <f t="shared" si="7"/>
        <v>607.88</v>
      </c>
      <c r="BO6" s="21">
        <f t="shared" si="7"/>
        <v>892.29</v>
      </c>
      <c r="BP6" s="20" t="str">
        <f>IF(BP7="","",IF(BP7="-","【-】","【"&amp;SUBSTITUTE(TEXT(BP7,"#,##0.00"),"-","△")&amp;"】"))</f>
        <v>【1,069.89】</v>
      </c>
      <c r="BQ6" s="21">
        <f>IF(BQ7="",NA(),BQ7)</f>
        <v>25.79</v>
      </c>
      <c r="BR6" s="21">
        <f t="shared" ref="BR6:BZ6" si="8">IF(BR7="",NA(),BR7)</f>
        <v>27.01</v>
      </c>
      <c r="BS6" s="21">
        <f t="shared" si="8"/>
        <v>25.94</v>
      </c>
      <c r="BT6" s="21">
        <f t="shared" si="8"/>
        <v>9.41</v>
      </c>
      <c r="BU6" s="21">
        <f t="shared" si="8"/>
        <v>3.81</v>
      </c>
      <c r="BV6" s="21">
        <f t="shared" si="8"/>
        <v>56.93</v>
      </c>
      <c r="BW6" s="21">
        <f t="shared" si="8"/>
        <v>49.44</v>
      </c>
      <c r="BX6" s="21">
        <f t="shared" si="8"/>
        <v>54.39</v>
      </c>
      <c r="BY6" s="21">
        <f t="shared" si="8"/>
        <v>48.98</v>
      </c>
      <c r="BZ6" s="21">
        <f t="shared" si="8"/>
        <v>46.45</v>
      </c>
      <c r="CA6" s="20" t="str">
        <f>IF(CA7="","",IF(CA7="-","【-】","【"&amp;SUBSTITUTE(TEXT(CA7,"#,##0.00"),"-","△")&amp;"】"))</f>
        <v>【39.89】</v>
      </c>
      <c r="CB6" s="21">
        <f>IF(CB7="",NA(),CB7)</f>
        <v>889.23</v>
      </c>
      <c r="CC6" s="21">
        <f t="shared" ref="CC6:CK6" si="9">IF(CC7="",NA(),CC7)</f>
        <v>902.42</v>
      </c>
      <c r="CD6" s="21">
        <f t="shared" si="9"/>
        <v>975.27</v>
      </c>
      <c r="CE6" s="21">
        <f t="shared" si="9"/>
        <v>2672.57</v>
      </c>
      <c r="CF6" s="21">
        <f t="shared" si="9"/>
        <v>6220.95</v>
      </c>
      <c r="CG6" s="21">
        <f t="shared" si="9"/>
        <v>300.17</v>
      </c>
      <c r="CH6" s="21">
        <f t="shared" si="9"/>
        <v>343.49</v>
      </c>
      <c r="CI6" s="21">
        <f t="shared" si="9"/>
        <v>318.06</v>
      </c>
      <c r="CJ6" s="21">
        <f t="shared" si="9"/>
        <v>362.51</v>
      </c>
      <c r="CK6" s="21">
        <f t="shared" si="9"/>
        <v>361.83</v>
      </c>
      <c r="CL6" s="20" t="str">
        <f>IF(CL7="","",IF(CL7="-","【-】","【"&amp;SUBSTITUTE(TEXT(CL7,"#,##0.00"),"-","△")&amp;"】"))</f>
        <v>【426.52】</v>
      </c>
      <c r="CM6" s="21">
        <f>IF(CM7="",NA(),CM7)</f>
        <v>37.33</v>
      </c>
      <c r="CN6" s="21">
        <f t="shared" ref="CN6:CV6" si="10">IF(CN7="",NA(),CN7)</f>
        <v>42</v>
      </c>
      <c r="CO6" s="21">
        <f t="shared" si="10"/>
        <v>84</v>
      </c>
      <c r="CP6" s="21">
        <f t="shared" si="10"/>
        <v>74</v>
      </c>
      <c r="CQ6" s="21">
        <f t="shared" si="10"/>
        <v>72.67</v>
      </c>
      <c r="CR6" s="21">
        <f t="shared" si="10"/>
        <v>39.130000000000003</v>
      </c>
      <c r="CS6" s="21">
        <f t="shared" si="10"/>
        <v>40.29</v>
      </c>
      <c r="CT6" s="21">
        <f t="shared" si="10"/>
        <v>40.11</v>
      </c>
      <c r="CU6" s="21">
        <f t="shared" si="10"/>
        <v>37.67</v>
      </c>
      <c r="CV6" s="21">
        <f t="shared" si="10"/>
        <v>30.99</v>
      </c>
      <c r="CW6" s="20" t="str">
        <f>IF(CW7="","",IF(CW7="-","【-】","【"&amp;SUBSTITUTE(TEXT(CW7,"#,##0.00"),"-","△")&amp;"】"))</f>
        <v>【28.16】</v>
      </c>
      <c r="CX6" s="21">
        <f>IF(CX7="",NA(),CX7)</f>
        <v>95.24</v>
      </c>
      <c r="CY6" s="21">
        <f t="shared" ref="CY6:DG6" si="11">IF(CY7="",NA(),CY7)</f>
        <v>95.24</v>
      </c>
      <c r="CZ6" s="21">
        <f t="shared" si="11"/>
        <v>94.81</v>
      </c>
      <c r="DA6" s="21">
        <f t="shared" si="11"/>
        <v>94.37</v>
      </c>
      <c r="DB6" s="21">
        <f t="shared" si="11"/>
        <v>93.85</v>
      </c>
      <c r="DC6" s="21">
        <f t="shared" si="11"/>
        <v>86.33</v>
      </c>
      <c r="DD6" s="21">
        <f t="shared" si="11"/>
        <v>87.49</v>
      </c>
      <c r="DE6" s="21">
        <f t="shared" si="11"/>
        <v>87.61</v>
      </c>
      <c r="DF6" s="21">
        <f t="shared" si="11"/>
        <v>87.94</v>
      </c>
      <c r="DG6" s="21">
        <f t="shared" si="11"/>
        <v>85.45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0.01</v>
      </c>
      <c r="EL6" s="20">
        <f t="shared" si="14"/>
        <v>0</v>
      </c>
      <c r="EM6" s="21">
        <f t="shared" si="14"/>
        <v>0.02</v>
      </c>
      <c r="EN6" s="20">
        <f t="shared" si="14"/>
        <v>0</v>
      </c>
      <c r="EO6" s="20" t="str">
        <f>IF(EO7="","",IF(EO7="-","【-】","【"&amp;SUBSTITUTE(TEXT(EO7,"#,##0.00"),"-","△")&amp;"】"))</f>
        <v>【0.00】</v>
      </c>
    </row>
    <row r="7" spans="1:145" s="22" customFormat="1" x14ac:dyDescent="0.15">
      <c r="A7" s="14"/>
      <c r="B7" s="23">
        <v>2023</v>
      </c>
      <c r="C7" s="23">
        <v>352063</v>
      </c>
      <c r="D7" s="23">
        <v>47</v>
      </c>
      <c r="E7" s="23">
        <v>17</v>
      </c>
      <c r="F7" s="23">
        <v>6</v>
      </c>
      <c r="G7" s="23">
        <v>0</v>
      </c>
      <c r="H7" s="23" t="s">
        <v>99</v>
      </c>
      <c r="I7" s="23" t="s">
        <v>100</v>
      </c>
      <c r="J7" s="23" t="s">
        <v>101</v>
      </c>
      <c r="K7" s="23" t="s">
        <v>102</v>
      </c>
      <c r="L7" s="23" t="s">
        <v>103</v>
      </c>
      <c r="M7" s="23" t="s">
        <v>104</v>
      </c>
      <c r="N7" s="24" t="s">
        <v>105</v>
      </c>
      <c r="O7" s="24" t="s">
        <v>106</v>
      </c>
      <c r="P7" s="24">
        <v>0.06</v>
      </c>
      <c r="Q7" s="24">
        <v>14.85</v>
      </c>
      <c r="R7" s="24">
        <v>2750</v>
      </c>
      <c r="S7" s="24">
        <v>113888</v>
      </c>
      <c r="T7" s="24">
        <v>189.37</v>
      </c>
      <c r="U7" s="24">
        <v>601.4</v>
      </c>
      <c r="V7" s="24">
        <v>65</v>
      </c>
      <c r="W7" s="24">
        <v>0.09</v>
      </c>
      <c r="X7" s="24">
        <v>722.22</v>
      </c>
      <c r="Y7" s="24">
        <v>100</v>
      </c>
      <c r="Z7" s="24">
        <v>100</v>
      </c>
      <c r="AA7" s="24">
        <v>100</v>
      </c>
      <c r="AB7" s="24">
        <v>54.12</v>
      </c>
      <c r="AC7" s="24">
        <v>71.12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487.68</v>
      </c>
      <c r="BJ7" s="24">
        <v>1448.86</v>
      </c>
      <c r="BK7" s="24">
        <v>641.42999999999995</v>
      </c>
      <c r="BL7" s="24">
        <v>807.81</v>
      </c>
      <c r="BM7" s="24">
        <v>733.23</v>
      </c>
      <c r="BN7" s="24">
        <v>607.88</v>
      </c>
      <c r="BO7" s="24">
        <v>892.29</v>
      </c>
      <c r="BP7" s="24">
        <v>1069.8900000000001</v>
      </c>
      <c r="BQ7" s="24">
        <v>25.79</v>
      </c>
      <c r="BR7" s="24">
        <v>27.01</v>
      </c>
      <c r="BS7" s="24">
        <v>25.94</v>
      </c>
      <c r="BT7" s="24">
        <v>9.41</v>
      </c>
      <c r="BU7" s="24">
        <v>3.81</v>
      </c>
      <c r="BV7" s="24">
        <v>56.93</v>
      </c>
      <c r="BW7" s="24">
        <v>49.44</v>
      </c>
      <c r="BX7" s="24">
        <v>54.39</v>
      </c>
      <c r="BY7" s="24">
        <v>48.98</v>
      </c>
      <c r="BZ7" s="24">
        <v>46.45</v>
      </c>
      <c r="CA7" s="24">
        <v>39.89</v>
      </c>
      <c r="CB7" s="24">
        <v>889.23</v>
      </c>
      <c r="CC7" s="24">
        <v>902.42</v>
      </c>
      <c r="CD7" s="24">
        <v>975.27</v>
      </c>
      <c r="CE7" s="24">
        <v>2672.57</v>
      </c>
      <c r="CF7" s="24">
        <v>6220.95</v>
      </c>
      <c r="CG7" s="24">
        <v>300.17</v>
      </c>
      <c r="CH7" s="24">
        <v>343.49</v>
      </c>
      <c r="CI7" s="24">
        <v>318.06</v>
      </c>
      <c r="CJ7" s="24">
        <v>362.51</v>
      </c>
      <c r="CK7" s="24">
        <v>361.83</v>
      </c>
      <c r="CL7" s="24">
        <v>426.52</v>
      </c>
      <c r="CM7" s="24">
        <v>37.33</v>
      </c>
      <c r="CN7" s="24">
        <v>42</v>
      </c>
      <c r="CO7" s="24">
        <v>84</v>
      </c>
      <c r="CP7" s="24">
        <v>74</v>
      </c>
      <c r="CQ7" s="24">
        <v>72.67</v>
      </c>
      <c r="CR7" s="24">
        <v>39.130000000000003</v>
      </c>
      <c r="CS7" s="24">
        <v>40.29</v>
      </c>
      <c r="CT7" s="24">
        <v>40.11</v>
      </c>
      <c r="CU7" s="24">
        <v>37.67</v>
      </c>
      <c r="CV7" s="24">
        <v>30.99</v>
      </c>
      <c r="CW7" s="24">
        <v>28.16</v>
      </c>
      <c r="CX7" s="24">
        <v>95.24</v>
      </c>
      <c r="CY7" s="24">
        <v>95.24</v>
      </c>
      <c r="CZ7" s="24">
        <v>94.81</v>
      </c>
      <c r="DA7" s="24">
        <v>94.37</v>
      </c>
      <c r="DB7" s="24">
        <v>93.85</v>
      </c>
      <c r="DC7" s="24">
        <v>86.33</v>
      </c>
      <c r="DD7" s="24">
        <v>87.49</v>
      </c>
      <c r="DE7" s="24">
        <v>87.61</v>
      </c>
      <c r="DF7" s="24">
        <v>87.94</v>
      </c>
      <c r="DG7" s="24">
        <v>85.45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0.01</v>
      </c>
      <c r="EL7" s="24">
        <v>0</v>
      </c>
      <c r="EM7" s="24">
        <v>0.02</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wb5262</cp:lastModifiedBy>
  <cp:lastPrinted>2025-02-10T07:45:57Z</cp:lastPrinted>
  <dcterms:created xsi:type="dcterms:W3CDTF">2025-01-24T07:38:10Z</dcterms:created>
  <dcterms:modified xsi:type="dcterms:W3CDTF">2025-02-12T07:28:43Z</dcterms:modified>
  <cp:category/>
</cp:coreProperties>
</file>