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0.40\zaisei\R６年度\6公営企業・三セク\20250122公営企業に係る経営比較分析表（令和５年度決算）の分析等について\"/>
    </mc:Choice>
  </mc:AlternateContent>
  <xr:revisionPtr revIDLastSave="0" documentId="13_ncr:1_{0E79AD94-B59D-4453-86B0-6460BC622B8D}" xr6:coauthVersionLast="47" xr6:coauthVersionMax="47" xr10:uidLastSave="{00000000-0000-0000-0000-000000000000}"/>
  <workbookProtection workbookAlgorithmName="SHA-512" workbookHashValue="lkF5y21XoyPZ5bwxk7jvewXXq2V5pxI86EXY3DrNhyMrieLWZYWuRLIbVntd5rYub1vy9YN1pxPhLLq1XtCeCA==" workbookSaltValue="jERgCruYlooDT8rEosgV8A=="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P6" i="5"/>
  <c r="O6" i="5"/>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J86" i="4"/>
  <c r="E86" i="4"/>
  <c r="W10" i="4"/>
  <c r="P10" i="4"/>
  <c r="I10" i="4"/>
  <c r="AD8" i="4"/>
  <c r="W8" i="4"/>
  <c r="P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<sst xmlns="http://schemas.openxmlformats.org/spreadsheetml/2006/main" count="236" uniqueCount="120">
  <si>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</si>
  <si>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</si>
  <si>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</si>
  <si>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</si>
  <si>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</si>
  <si>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</si>
  <si>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</si>
  <si>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</si>
  <si>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</si>
  <si>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</si>
  <si>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</si>
  <si>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</si>
  <si>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</si>
  <si>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</si>
  <si>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</si>
  <si>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</si>
  <si>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</si>
  <si>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</si>
  <si>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</si>
  <si>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</si>
  <si>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</si>
  <si>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</si>
  <si>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</si>
  <si>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</si>
  <si>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</si>
  <si>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</si>
  <si>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</si>
  <si>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</si>
  <si>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</si>
  <si>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</si>
  <si>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</si>
  <si>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</si>
  <si>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</si>
  <si>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</si>
  <si>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</si>
  <si>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</si>
  <si>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</si>
  <si>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</si>
  <si>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</si>
  <si>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</si>
  <si>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</si>
  <si>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</si>
  <si>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</si>
  <si>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</si>
  <si>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</si>
  <si>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</si>
  <si>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</si>
  <si>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</si>
  <si>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</si>
  <si>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</si>
  <si>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</si>
  <si>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</si>
  <si>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</si>
  <si>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</si>
  <si>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</si>
  <si>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</si>
  <si>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</si>
  <si>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</si>
  <si>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</si>
  <si>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</si>
  <si>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</si>
  <si>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</si>
  <si>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</si>
  <si>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</si>
  <si>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</si>
  <si>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</si>
  <si>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</si>
  <si>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</si>
  <si>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</si>
  <si>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</si>
  <si>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</si>
  <si>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</si>
  <si>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</si>
  <si>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</si>
  <si>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</si>
  <si>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</si>
  <si>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</si>
  <si>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</si>
  <si>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</si>
  <si>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</si>
  <si>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</si>
  <si>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</si>
  <si>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</si>
  <si>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</si>
  <si>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</si>
  <si>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</si>
  <si>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</si>
  <si>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</si>
  <si>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</si>
  <si>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</si>
  <si>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</si>
  <si>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</si>
  <si>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</si>
  <si>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</si>
  <si>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</si>
  <si>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</si>
  <si>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</si>
  <si>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</si>
  <si>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</si>
  <si>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</si>
  <si>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</si>
  <si>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</si>
  <si>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</si>
  <si>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</si>
  <si>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</si>
  <si>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</si>
  <si>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</si>
  <si>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</si>
  <si>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</si>
  <si>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</si>
  <si>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</si>
  <si>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</si>
  <si>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</si>
  <si>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</si>
  <si>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</si>
  <si>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</si>
  <si>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</si>
  <si>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xml:space="preserve">  収益的収支比率は、赤字会計にならないように一般会計から繰入をおこなっているため、例年どおり約100％となっている。
　経費回収率は類似団体と比べて低い状況が続いている。人口減少が進み下水道の使用料が全く伸びない状況である。
　施設利用率は、類似団体と比べて低い。数値が前年より悪化した理由は晴天時平均処理水量が21㎥から19㎥へ減少したためである。人口減少が進み、計画人口526人に対して現在人口92人と処理能力に比べ処理量が低い状況である。今後も規模の拡大等は行わず、長寿命化を図りながら必要最小限の更新にとどめる。
　水洗化率は、類似団体平均値より高い状態である。厳しい経営状況に変わりはないが努力を続けている。</t>
    <rPh sb="269" eb="273">
      <t>ルイジダンタイ</t>
    </rPh>
    <rPh sb="273" eb="276">
      <t>ヘイキンチ</t>
    </rPh>
    <rPh sb="278" eb="279">
      <t>タカ</t>
    </rPh>
    <rPh sb="280" eb="282">
      <t>ジョウタイ</t>
    </rPh>
    <phoneticPr fontId="4"/>
  </si>
  <si>
    <t>　平成17年に供用開始し、管渠の改築等の必要性が低いため大規模な更新は行っていない。</t>
    <phoneticPr fontId="4"/>
  </si>
  <si>
    <t>　対象地区は町内でもかなり少子高齢化が進んでいる地域である。今後も人口減少による使用料収入の減少や施設の更新、修繕費用の増加が見込まれる。
　更新予定施設のスペックダウンの検討や施設の長寿命化に取り組み経費の削減に努めると同時に、集合処理から個別処理への切り替え等も視野に入れ今後人口減少が進んでも持続可能な汚水処理方式を模索・検討する必要性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</si>
</sst>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C7-4006-81D7-7C6825423D2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1.6</c:v>
                </c:pt>
                <c:pt idx="2">
                  <c:v>0.01</c:v>
                </c:pt>
                <c:pt idx="3">
                  <c:v>0.01</c:v>
                </c:pt>
                <c:pt idx="4" formatCode="#,##0.00;&quot;△&quot;#,##0.00">
                  <c:v>0</c:v>
                </c:pt>
              </c:numCache>
            </c:numRef>
          </c:val>
          <c:smooth val="0"/>
          <c:extLst>
            <c:ext xmlns:c16="http://schemas.microsoft.com/office/drawing/2014/chart" uri="{C3380CC4-5D6E-409C-BE32-E72D297353CC}">
              <c16:uniqueId val="{00000001-A7C7-4006-81D7-7C6825423D2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19.18</c:v>
                </c:pt>
                <c:pt idx="1">
                  <c:v>19.18</c:v>
                </c:pt>
                <c:pt idx="2">
                  <c:v>26.03</c:v>
                </c:pt>
                <c:pt idx="3">
                  <c:v>14.38</c:v>
                </c:pt>
                <c:pt idx="4">
                  <c:v>13.01</c:v>
                </c:pt>
              </c:numCache>
            </c:numRef>
          </c:val>
          <c:extLst>
            <c:ext xmlns:c16="http://schemas.microsoft.com/office/drawing/2014/chart" uri="{C3380CC4-5D6E-409C-BE32-E72D297353CC}">
              <c16:uniqueId val="{00000000-4EA4-48A2-9999-A1B03363D9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26.7</c:v>
                </c:pt>
                <c:pt idx="1">
                  <c:v>30.19</c:v>
                </c:pt>
                <c:pt idx="2">
                  <c:v>28.77</c:v>
                </c:pt>
                <c:pt idx="3">
                  <c:v>26.22</c:v>
                </c:pt>
                <c:pt idx="4">
                  <c:v>26.12</c:v>
                </c:pt>
              </c:numCache>
            </c:numRef>
          </c:val>
          <c:smooth val="0"/>
          <c:extLst>
            <c:ext xmlns:c16="http://schemas.microsoft.com/office/drawing/2014/chart" uri="{C3380CC4-5D6E-409C-BE32-E72D297353CC}">
              <c16:uniqueId val="{00000001-4EA4-48A2-9999-A1B03363D9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87.5</c:v>
                </c:pt>
                <c:pt idx="1">
                  <c:v>87.39</c:v>
                </c:pt>
                <c:pt idx="2">
                  <c:v>100</c:v>
                </c:pt>
                <c:pt idx="3">
                  <c:v>100</c:v>
                </c:pt>
                <c:pt idx="4">
                  <c:v>94.57</c:v>
                </c:pt>
              </c:numCache>
            </c:numRef>
          </c:val>
          <c:extLst>
            <c:ext xmlns:c16="http://schemas.microsoft.com/office/drawing/2014/chart" uri="{C3380CC4-5D6E-409C-BE32-E72D297353CC}">
              <c16:uniqueId val="{00000000-C337-4E18-A0B6-66D44208C03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66.459999999999994</c:v>
                </c:pt>
                <c:pt idx="1">
                  <c:v>79.09</c:v>
                </c:pt>
                <c:pt idx="2">
                  <c:v>78.900000000000006</c:v>
                </c:pt>
                <c:pt idx="3">
                  <c:v>78.03</c:v>
                </c:pt>
                <c:pt idx="4">
                  <c:v>78.55</c:v>
                </c:pt>
              </c:numCache>
            </c:numRef>
          </c:val>
          <c:smooth val="0"/>
          <c:extLst>
            <c:ext xmlns:c16="http://schemas.microsoft.com/office/drawing/2014/chart" uri="{C3380CC4-5D6E-409C-BE32-E72D297353CC}">
              <c16:uniqueId val="{00000001-C337-4E18-A0B6-66D44208C03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100.04</c:v>
                </c:pt>
                <c:pt idx="1">
                  <c:v>100.01</c:v>
                </c:pt>
                <c:pt idx="2">
                  <c:v>99.98</c:v>
                </c:pt>
                <c:pt idx="3">
                  <c:v>99.92</c:v>
                </c:pt>
                <c:pt idx="4">
                  <c:v>100.11</c:v>
                </c:pt>
              </c:numCache>
            </c:numRef>
          </c:val>
          <c:extLst>
            <c:ext xmlns:c16="http://schemas.microsoft.com/office/drawing/2014/chart" uri="{C3380CC4-5D6E-409C-BE32-E72D297353CC}">
              <c16:uniqueId val="{00000000-330C-4031-8FAA-8A731A3861A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0C-4031-8FAA-8A731A3861A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F5-405D-8081-A6668BA4DD6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F5-405D-8081-A6668BA4DD6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EB-49BA-9CB3-D9C03DAD858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EB-49BA-9CB3-D9C03DAD858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D5-4A4F-B692-F319076B7FD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D5-4A4F-B692-F319076B7FD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A8-412F-9C25-45B1DC0E48B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A8-412F-9C25-45B1DC0E48B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5A-42C0-BD36-6409409284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1864.29</c:v>
                </c:pt>
                <c:pt idx="1">
                  <c:v>1095.52</c:v>
                </c:pt>
                <c:pt idx="2">
                  <c:v>1056.55</c:v>
                </c:pt>
                <c:pt idx="3">
                  <c:v>1278.54</c:v>
                </c:pt>
                <c:pt idx="4">
                  <c:v>1149.7</c:v>
                </c:pt>
              </c:numCache>
            </c:numRef>
          </c:val>
          <c:smooth val="0"/>
          <c:extLst>
            <c:ext xmlns:c16="http://schemas.microsoft.com/office/drawing/2014/chart" uri="{C3380CC4-5D6E-409C-BE32-E72D297353CC}">
              <c16:uniqueId val="{00000001-F55A-42C0-BD36-6409409284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20.29</c:v>
                </c:pt>
                <c:pt idx="1">
                  <c:v>22.78</c:v>
                </c:pt>
                <c:pt idx="2">
                  <c:v>20.58</c:v>
                </c:pt>
                <c:pt idx="3">
                  <c:v>22.48</c:v>
                </c:pt>
                <c:pt idx="4">
                  <c:v>18.739999999999998</c:v>
                </c:pt>
              </c:numCache>
            </c:numRef>
          </c:val>
          <c:extLst>
            <c:ext xmlns:c16="http://schemas.microsoft.com/office/drawing/2014/chart" uri="{C3380CC4-5D6E-409C-BE32-E72D297353CC}">
              <c16:uniqueId val="{00000000-CCB7-471E-A5D1-B85DDB90E9E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51.32</c:v>
                </c:pt>
                <c:pt idx="1">
                  <c:v>39.64</c:v>
                </c:pt>
                <c:pt idx="2">
                  <c:v>40</c:v>
                </c:pt>
                <c:pt idx="3">
                  <c:v>38.74</c:v>
                </c:pt>
                <c:pt idx="4">
                  <c:v>35.96</c:v>
                </c:pt>
              </c:numCache>
            </c:numRef>
          </c:val>
          <c:smooth val="0"/>
          <c:extLst>
            <c:ext xmlns:c16="http://schemas.microsoft.com/office/drawing/2014/chart" uri="{C3380CC4-5D6E-409C-BE32-E72D297353CC}">
              <c16:uniqueId val="{00000001-CCB7-471E-A5D1-B85DDB90E9E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1215.3699999999999</c:v>
                </c:pt>
                <c:pt idx="1">
                  <c:v>1212.8900000000001</c:v>
                </c:pt>
                <c:pt idx="2">
                  <c:v>1402.53</c:v>
                </c:pt>
                <c:pt idx="3">
                  <c:v>1229.8599999999999</c:v>
                </c:pt>
                <c:pt idx="4">
                  <c:v>1453.84</c:v>
                </c:pt>
              </c:numCache>
            </c:numRef>
          </c:val>
          <c:extLst>
            <c:ext xmlns:c16="http://schemas.microsoft.com/office/drawing/2014/chart" uri="{C3380CC4-5D6E-409C-BE32-E72D297353CC}">
              <c16:uniqueId val="{00000000-5AF0-4E25-AE83-5D770D36E74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329.91</c:v>
                </c:pt>
                <c:pt idx="1">
                  <c:v>449.72</c:v>
                </c:pt>
                <c:pt idx="2">
                  <c:v>437.27</c:v>
                </c:pt>
                <c:pt idx="3">
                  <c:v>456.72</c:v>
                </c:pt>
                <c:pt idx="4">
                  <c:v>481.96</c:v>
                </c:pt>
              </c:numCache>
            </c:numRef>
          </c:val>
          <c:smooth val="0"/>
          <c:extLst>
            <c:ext xmlns:c16="http://schemas.microsoft.com/office/drawing/2014/chart" uri="{C3380CC4-5D6E-409C-BE32-E72D297353CC}">
              <c16:uniqueId val="{00000001-5AF0-4E25-AE83-5D770D36E74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山口県　上関町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2269</v>
      </c>
      <c r="AM8" s="54"/>
      <c r="AN8" s="54"/>
      <c r="AO8" s="54"/>
      <c r="AP8" s="54"/>
      <c r="AQ8" s="54"/>
      <c r="AR8" s="54"/>
      <c r="AS8" s="54"/>
      <c r="AT8" s="53">
        <f>データ!T6</f>
        <v>34.69</v>
      </c>
      <c r="AU8" s="53"/>
      <c r="AV8" s="53"/>
      <c r="AW8" s="53"/>
      <c r="AX8" s="53"/>
      <c r="AY8" s="53"/>
      <c r="AZ8" s="53"/>
      <c r="BA8" s="53"/>
      <c r="BB8" s="53">
        <f>データ!U6</f>
        <v>65.41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4.1100000000000003</v>
      </c>
      <c r="Q10" s="53"/>
      <c r="R10" s="53"/>
      <c r="S10" s="53"/>
      <c r="T10" s="53"/>
      <c r="U10" s="53"/>
      <c r="V10" s="53"/>
      <c r="W10" s="53">
        <f>データ!Q6</f>
        <v>96.79</v>
      </c>
      <c r="X10" s="53"/>
      <c r="Y10" s="53"/>
      <c r="Z10" s="53"/>
      <c r="AA10" s="53"/>
      <c r="AB10" s="53"/>
      <c r="AC10" s="53"/>
      <c r="AD10" s="54">
        <f>データ!R6</f>
        <v>3500</v>
      </c>
      <c r="AE10" s="54"/>
      <c r="AF10" s="54"/>
      <c r="AG10" s="54"/>
      <c r="AH10" s="54"/>
      <c r="AI10" s="54"/>
      <c r="AJ10" s="54"/>
      <c r="AK10" s="2"/>
      <c r="AL10" s="54">
        <f>データ!V6</f>
        <v>92</v>
      </c>
      <c r="AM10" s="54"/>
      <c r="AN10" s="54"/>
      <c r="AO10" s="54"/>
      <c r="AP10" s="54"/>
      <c r="AQ10" s="54"/>
      <c r="AR10" s="54"/>
      <c r="AS10" s="54"/>
      <c r="AT10" s="53">
        <f>データ!W6</f>
        <v>0.1</v>
      </c>
      <c r="AU10" s="53"/>
      <c r="AV10" s="53"/>
      <c r="AW10" s="53"/>
      <c r="AX10" s="53"/>
      <c r="AY10" s="53"/>
      <c r="AZ10" s="53"/>
      <c r="BA10" s="53"/>
      <c r="BB10" s="53">
        <f>データ!X6</f>
        <v>920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44</v>
      </c>
      <c r="O86" s="12" t="str">
        <f>データ!EO6</f>
        <v>【0.00】</v>
      </c>
    </row>
  </sheetData>
  <sheetProtection algorithmName="SHA-512" hashValue="H2KKqCMW+yQPtDXRF82Y+tCXwL/EjZKdtp4yXS1owlypVtAbzI/8esYjK5dkLqfAsvBeU+VB2tXYHl48AfBqZw==" saltValue="KZL/N5igt6pa2nk/dfgq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353418</v>
      </c>
      <c r="D6" s="19">
        <f t="shared" si="3"/>
        <v>47</v>
      </c>
      <c r="E6" s="19">
        <f t="shared" si="3"/>
        <v>17</v>
      </c>
      <c r="F6" s="19">
        <f t="shared" si="3"/>
        <v>6</v>
      </c>
      <c r="G6" s="19">
        <f t="shared" si="3"/>
        <v>0</v>
      </c>
      <c r="H6" s="19" t="str">
        <f t="shared" si="3"/>
        <v>山口県　上関町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4.1100000000000003</v>
      </c>
      <c r="Q6" s="20">
        <f t="shared" si="3"/>
        <v>96.79</v>
      </c>
      <c r="R6" s="20">
        <f t="shared" si="3"/>
        <v>3500</v>
      </c>
      <c r="S6" s="20">
        <f t="shared" si="3"/>
        <v>2269</v>
      </c>
      <c r="T6" s="20">
        <f t="shared" si="3"/>
        <v>34.69</v>
      </c>
      <c r="U6" s="20">
        <f t="shared" si="3"/>
        <v>65.41</v>
      </c>
      <c r="V6" s="20">
        <f t="shared" si="3"/>
        <v>92</v>
      </c>
      <c r="W6" s="20">
        <f t="shared" si="3"/>
        <v>0.1</v>
      </c>
      <c r="X6" s="20">
        <f t="shared" si="3"/>
        <v>920</v>
      </c>
      <c r="Y6" s="21">
        <f>IF(Y7="",NA(),Y7)</f>
        <v>100.04</v>
      </c>
      <c r="Z6" s="21">
        <f t="shared" ref="Z6:AH6" si="4">IF(Z7="",NA(),Z7)</f>
        <v>100.01</v>
      </c>
      <c r="AA6" s="21">
        <f t="shared" si="4"/>
        <v>99.98</v>
      </c>
      <c r="AB6" s="21">
        <f t="shared" si="4"/>
        <v>99.92</v>
      </c>
      <c r="AC6" s="21">
        <f t="shared" si="4"/>
        <v>100.11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1864.29</v>
      </c>
      <c r="BL6" s="21">
        <f t="shared" si="7"/>
        <v>1095.52</v>
      </c>
      <c r="BM6" s="21">
        <f t="shared" si="7"/>
        <v>1056.55</v>
      </c>
      <c r="BN6" s="21">
        <f t="shared" si="7"/>
        <v>1278.54</v>
      </c>
      <c r="BO6" s="21">
        <f t="shared" si="7"/>
        <v>1149.7</v>
      </c>
      <c r="BP6" s="20" t="str">
        <f>IF(BP7="","",IF(BP7="-","【-】","【"&amp;SUBSTITUTE(TEXT(BP7,"#,##0.00"),"-","△")&amp;"】"))</f>
        <v>【1,069.89】</v>
      </c>
      <c r="BQ6" s="21">
        <f>IF(BQ7="",NA(),BQ7)</f>
        <v>20.29</v>
      </c>
      <c r="BR6" s="21">
        <f t="shared" ref="BR6:BZ6" si="8">IF(BR7="",NA(),BR7)</f>
        <v>22.78</v>
      </c>
      <c r="BS6" s="21">
        <f t="shared" si="8"/>
        <v>20.58</v>
      </c>
      <c r="BT6" s="21">
        <f t="shared" si="8"/>
        <v>22.48</v>
      </c>
      <c r="BU6" s="21">
        <f t="shared" si="8"/>
        <v>18.739999999999998</v>
      </c>
      <c r="BV6" s="21">
        <f t="shared" si="8"/>
        <v>51.32</v>
      </c>
      <c r="BW6" s="21">
        <f t="shared" si="8"/>
        <v>39.64</v>
      </c>
      <c r="BX6" s="21">
        <f t="shared" si="8"/>
        <v>40</v>
      </c>
      <c r="BY6" s="21">
        <f t="shared" si="8"/>
        <v>38.74</v>
      </c>
      <c r="BZ6" s="21">
        <f t="shared" si="8"/>
        <v>35.96</v>
      </c>
      <c r="CA6" s="20" t="str">
        <f>IF(CA7="","",IF(CA7="-","【-】","【"&amp;SUBSTITUTE(TEXT(CA7,"#,##0.00"),"-","△")&amp;"】"))</f>
        <v>【39.89】</v>
      </c>
      <c r="CB6" s="21">
        <f>IF(CB7="",NA(),CB7)</f>
        <v>1215.3699999999999</v>
      </c>
      <c r="CC6" s="21">
        <f t="shared" ref="CC6:CK6" si="9">IF(CC7="",NA(),CC7)</f>
        <v>1212.8900000000001</v>
      </c>
      <c r="CD6" s="21">
        <f t="shared" si="9"/>
        <v>1402.53</v>
      </c>
      <c r="CE6" s="21">
        <f t="shared" si="9"/>
        <v>1229.8599999999999</v>
      </c>
      <c r="CF6" s="21">
        <f t="shared" si="9"/>
        <v>1453.84</v>
      </c>
      <c r="CG6" s="21">
        <f t="shared" si="9"/>
        <v>329.91</v>
      </c>
      <c r="CH6" s="21">
        <f t="shared" si="9"/>
        <v>449.72</v>
      </c>
      <c r="CI6" s="21">
        <f t="shared" si="9"/>
        <v>437.27</v>
      </c>
      <c r="CJ6" s="21">
        <f t="shared" si="9"/>
        <v>456.72</v>
      </c>
      <c r="CK6" s="21">
        <f t="shared" si="9"/>
        <v>481.96</v>
      </c>
      <c r="CL6" s="20" t="str">
        <f>IF(CL7="","",IF(CL7="-","【-】","【"&amp;SUBSTITUTE(TEXT(CL7,"#,##0.00"),"-","△")&amp;"】"))</f>
        <v>【426.52】</v>
      </c>
      <c r="CM6" s="21">
        <f>IF(CM7="",NA(),CM7)</f>
        <v>19.18</v>
      </c>
      <c r="CN6" s="21">
        <f t="shared" ref="CN6:CV6" si="10">IF(CN7="",NA(),CN7)</f>
        <v>19.18</v>
      </c>
      <c r="CO6" s="21">
        <f t="shared" si="10"/>
        <v>26.03</v>
      </c>
      <c r="CP6" s="21">
        <f t="shared" si="10"/>
        <v>14.38</v>
      </c>
      <c r="CQ6" s="21">
        <f t="shared" si="10"/>
        <v>13.01</v>
      </c>
      <c r="CR6" s="21">
        <f t="shared" si="10"/>
        <v>26.7</v>
      </c>
      <c r="CS6" s="21">
        <f t="shared" si="10"/>
        <v>30.19</v>
      </c>
      <c r="CT6" s="21">
        <f t="shared" si="10"/>
        <v>28.77</v>
      </c>
      <c r="CU6" s="21">
        <f t="shared" si="10"/>
        <v>26.22</v>
      </c>
      <c r="CV6" s="21">
        <f t="shared" si="10"/>
        <v>26.12</v>
      </c>
      <c r="CW6" s="20" t="str">
        <f>IF(CW7="","",IF(CW7="-","【-】","【"&amp;SUBSTITUTE(TEXT(CW7,"#,##0.00"),"-","△")&amp;"】"))</f>
        <v>【28.16】</v>
      </c>
      <c r="CX6" s="21">
        <f>IF(CX7="",NA(),CX7)</f>
        <v>87.5</v>
      </c>
      <c r="CY6" s="21">
        <f t="shared" ref="CY6:DG6" si="11">IF(CY7="",NA(),CY7)</f>
        <v>87.39</v>
      </c>
      <c r="CZ6" s="21">
        <f t="shared" si="11"/>
        <v>100</v>
      </c>
      <c r="DA6" s="21">
        <f t="shared" si="11"/>
        <v>100</v>
      </c>
      <c r="DB6" s="21">
        <f t="shared" si="11"/>
        <v>94.57</v>
      </c>
      <c r="DC6" s="21">
        <f t="shared" si="11"/>
        <v>66.459999999999994</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1.6</v>
      </c>
      <c r="EL6" s="21">
        <f t="shared" si="14"/>
        <v>0.01</v>
      </c>
      <c r="EM6" s="21">
        <f t="shared" si="14"/>
        <v>0.01</v>
      </c>
      <c r="EN6" s="20">
        <f t="shared" si="14"/>
        <v>0</v>
      </c>
      <c r="EO6" s="20" t="str">
        <f>IF(EO7="","",IF(EO7="-","【-】","【"&amp;SUBSTITUTE(TEXT(EO7,"#,##0.00"),"-","△")&amp;"】"))</f>
        <v>【0.00】</v>
      </c>
    </row>
    <row r="7" spans="1:145" s="22" customFormat="1" x14ac:dyDescent="0.2">
      <c r="A7" s="14"/>
      <c r="B7" s="23">
        <v>2023</v>
      </c>
      <c r="C7" s="23">
        <v>353418</v>
      </c>
      <c r="D7" s="23">
        <v>47</v>
      </c>
      <c r="E7" s="23">
        <v>17</v>
      </c>
      <c r="F7" s="23">
        <v>6</v>
      </c>
      <c r="G7" s="23">
        <v>0</v>
      </c>
      <c r="H7" s="23" t="s">
        <v>98</v>
      </c>
      <c r="I7" s="23" t="s">
        <v>99</v>
      </c>
      <c r="J7" s="23" t="s">
        <v>100</v>
      </c>
      <c r="K7" s="23" t="s">
        <v>101</v>
      </c>
      <c r="L7" s="23" t="s">
        <v>102</v>
      </c>
      <c r="M7" s="23" t="s">
        <v>103</v>
      </c>
      <c r="N7" s="24" t="s">
        <v>104</v>
      </c>
      <c r="O7" s="24" t="s">
        <v>105</v>
      </c>
      <c r="P7" s="24">
        <v>4.1100000000000003</v>
      </c>
      <c r="Q7" s="24">
        <v>96.79</v>
      </c>
      <c r="R7" s="24">
        <v>3500</v>
      </c>
      <c r="S7" s="24">
        <v>2269</v>
      </c>
      <c r="T7" s="24">
        <v>34.69</v>
      </c>
      <c r="U7" s="24">
        <v>65.41</v>
      </c>
      <c r="V7" s="24">
        <v>92</v>
      </c>
      <c r="W7" s="24">
        <v>0.1</v>
      </c>
      <c r="X7" s="24">
        <v>920</v>
      </c>
      <c r="Y7" s="24">
        <v>100.04</v>
      </c>
      <c r="Z7" s="24">
        <v>100.01</v>
      </c>
      <c r="AA7" s="24">
        <v>99.98</v>
      </c>
      <c r="AB7" s="24">
        <v>99.92</v>
      </c>
      <c r="AC7" s="24">
        <v>100.11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1864.29</v>
      </c>
      <c r="BL7" s="24">
        <v>1095.52</v>
      </c>
      <c r="BM7" s="24">
        <v>1056.55</v>
      </c>
      <c r="BN7" s="24">
        <v>1278.54</v>
      </c>
      <c r="BO7" s="24">
        <v>1149.7</v>
      </c>
      <c r="BP7" s="24">
        <v>1069.8900000000001</v>
      </c>
      <c r="BQ7" s="24">
        <v>20.29</v>
      </c>
      <c r="BR7" s="24">
        <v>22.78</v>
      </c>
      <c r="BS7" s="24">
        <v>20.58</v>
      </c>
      <c r="BT7" s="24">
        <v>22.48</v>
      </c>
      <c r="BU7" s="24">
        <v>18.739999999999998</v>
      </c>
      <c r="BV7" s="24">
        <v>51.32</v>
      </c>
      <c r="BW7" s="24">
        <v>39.64</v>
      </c>
      <c r="BX7" s="24">
        <v>40</v>
      </c>
      <c r="BY7" s="24">
        <v>38.74</v>
      </c>
      <c r="BZ7" s="24">
        <v>35.96</v>
      </c>
      <c r="CA7" s="24">
        <v>39.89</v>
      </c>
      <c r="CB7" s="24">
        <v>1215.3699999999999</v>
      </c>
      <c r="CC7" s="24">
        <v>1212.8900000000001</v>
      </c>
      <c r="CD7" s="24">
        <v>1402.53</v>
      </c>
      <c r="CE7" s="24">
        <v>1229.8599999999999</v>
      </c>
      <c r="CF7" s="24">
        <v>1453.84</v>
      </c>
      <c r="CG7" s="24">
        <v>329.91</v>
      </c>
      <c r="CH7" s="24">
        <v>449.72</v>
      </c>
      <c r="CI7" s="24">
        <v>437.27</v>
      </c>
      <c r="CJ7" s="24">
        <v>456.72</v>
      </c>
      <c r="CK7" s="24">
        <v>481.96</v>
      </c>
      <c r="CL7" s="24">
        <v>426.52</v>
      </c>
      <c r="CM7" s="24">
        <v>19.18</v>
      </c>
      <c r="CN7" s="24">
        <v>19.18</v>
      </c>
      <c r="CO7" s="24">
        <v>26.03</v>
      </c>
      <c r="CP7" s="24">
        <v>14.38</v>
      </c>
      <c r="CQ7" s="24">
        <v>13.01</v>
      </c>
      <c r="CR7" s="24">
        <v>26.7</v>
      </c>
      <c r="CS7" s="24">
        <v>30.19</v>
      </c>
      <c r="CT7" s="24">
        <v>28.77</v>
      </c>
      <c r="CU7" s="24">
        <v>26.22</v>
      </c>
      <c r="CV7" s="24">
        <v>26.12</v>
      </c>
      <c r="CW7" s="24">
        <v>28.16</v>
      </c>
      <c r="CX7" s="24">
        <v>87.5</v>
      </c>
      <c r="CY7" s="24">
        <v>87.39</v>
      </c>
      <c r="CZ7" s="24">
        <v>100</v>
      </c>
      <c r="DA7" s="24">
        <v>100</v>
      </c>
      <c r="DB7" s="24">
        <v>94.57</v>
      </c>
      <c r="DC7" s="24">
        <v>66.459999999999994</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1.6</v>
      </c>
      <c r="EL7" s="24">
        <v>0.01</v>
      </c>
      <c r="EM7" s="24">
        <v>0.01</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2025-01-24T07:38:11Z</dcterms:created>
  <dcterms:modified xsi:type="dcterms:W3CDTF">2025-02-06T02:46:53Z</dcterms:modified>
  <cp:category/>
</cp:coreProperties>
</file>