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Desktop\job\20250122〆切0212_Fw__【県市町課】公営企業に係る経営比較分析表（令和５年度決算）の\回答\"/>
    </mc:Choice>
  </mc:AlternateContent>
  <xr:revisionPtr revIDLastSave="0" documentId="13_ncr:1_{AC1B540A-1C47-4BC0-BDA5-B75C181A255F}" xr6:coauthVersionLast="47" xr6:coauthVersionMax="47" xr10:uidLastSave="{00000000-0000-0000-0000-000000000000}"/>
  <workbookProtection workbookAlgorithmName="SHA-512" workbookHashValue="t9991HkpMHo/Etrl8WzSLUbNNQ6s2HxaFGVv67FYudkvShNJiVcGlW57csOPU8uX4mjsDj3Nlx9UzuDI2u4tag==" workbookSaltValue="wYFS8jSv+pEp0rEm0eUbvg==" workbookSpinCount="100000" lockStructure="1"/>
  <bookViews>
    <workbookView xWindow="380" yWindow="110" windowWidth="16420" windowHeight="1117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DI7" i="5"/>
  <c r="DH7" i="5"/>
  <c r="LT78" i="4" s="1"/>
  <c r="DG7" i="5"/>
  <c r="DF7" i="5"/>
  <c r="DE7" i="5"/>
  <c r="DD7" i="5"/>
  <c r="DC7" i="5"/>
  <c r="LT77" i="4" s="1"/>
  <c r="DB7" i="5"/>
  <c r="LE77" i="4" s="1"/>
  <c r="DA7" i="5"/>
  <c r="CZ7" i="5"/>
  <c r="CN7" i="5"/>
  <c r="CV76" i="4" s="1"/>
  <c r="CM7" i="5"/>
  <c r="BZ7" i="5"/>
  <c r="BY7" i="5"/>
  <c r="LH53" i="4" s="1"/>
  <c r="BX7" i="5"/>
  <c r="KO53" i="4" s="1"/>
  <c r="BW7" i="5"/>
  <c r="BV7" i="5"/>
  <c r="BU7" i="5"/>
  <c r="BT7" i="5"/>
  <c r="BS7" i="5"/>
  <c r="KO52" i="4" s="1"/>
  <c r="BR7" i="5"/>
  <c r="BQ7" i="5"/>
  <c r="BO7" i="5"/>
  <c r="HJ53" i="4" s="1"/>
  <c r="BN7" i="5"/>
  <c r="GQ53" i="4" s="1"/>
  <c r="BM7" i="5"/>
  <c r="BL7" i="5"/>
  <c r="FE53" i="4" s="1"/>
  <c r="BK7" i="5"/>
  <c r="EL53" i="4" s="1"/>
  <c r="BJ7" i="5"/>
  <c r="BI7" i="5"/>
  <c r="BH7" i="5"/>
  <c r="BG7" i="5"/>
  <c r="BF7" i="5"/>
  <c r="BD7" i="5"/>
  <c r="BC7" i="5"/>
  <c r="BB7" i="5"/>
  <c r="BA7" i="5"/>
  <c r="AN53" i="4" s="1"/>
  <c r="AZ7" i="5"/>
  <c r="AY7" i="5"/>
  <c r="CS52" i="4" s="1"/>
  <c r="AX7" i="5"/>
  <c r="BZ52" i="4" s="1"/>
  <c r="AW7" i="5"/>
  <c r="AV7" i="5"/>
  <c r="AU7" i="5"/>
  <c r="AS7" i="5"/>
  <c r="HJ32" i="4" s="1"/>
  <c r="AR7" i="5"/>
  <c r="AQ7" i="5"/>
  <c r="AP7" i="5"/>
  <c r="AO7" i="5"/>
  <c r="EL32" i="4" s="1"/>
  <c r="AN7" i="5"/>
  <c r="HJ31" i="4" s="1"/>
  <c r="AM7" i="5"/>
  <c r="AL7" i="5"/>
  <c r="FX31" i="4" s="1"/>
  <c r="AK7" i="5"/>
  <c r="AJ7" i="5"/>
  <c r="EL31" i="4" s="1"/>
  <c r="AH7" i="5"/>
  <c r="AG7" i="5"/>
  <c r="AF7" i="5"/>
  <c r="BG32" i="4" s="1"/>
  <c r="AE7" i="5"/>
  <c r="AN32" i="4" s="1"/>
  <c r="AD7" i="5"/>
  <c r="AC7" i="5"/>
  <c r="AB7" i="5"/>
  <c r="BZ31" i="4" s="1"/>
  <c r="AA7" i="5"/>
  <c r="Z7" i="5"/>
  <c r="Y7" i="5"/>
  <c r="U31" i="4" s="1"/>
  <c r="X7" i="5"/>
  <c r="LJ10" i="4" s="1"/>
  <c r="W7" i="5"/>
  <c r="V7" i="5"/>
  <c r="U7" i="5"/>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JV53" i="4"/>
  <c r="JC53" i="4"/>
  <c r="FX53" i="4"/>
  <c r="CS53" i="4"/>
  <c r="BZ53" i="4"/>
  <c r="BG53" i="4"/>
  <c r="U53" i="4"/>
  <c r="MA52" i="4"/>
  <c r="LH52" i="4"/>
  <c r="JV52" i="4"/>
  <c r="JC52" i="4"/>
  <c r="HJ52" i="4"/>
  <c r="GQ52" i="4"/>
  <c r="FX52" i="4"/>
  <c r="FE52" i="4"/>
  <c r="EL52" i="4"/>
  <c r="BG52" i="4"/>
  <c r="AN52" i="4"/>
  <c r="U52" i="4"/>
  <c r="KO32" i="4"/>
  <c r="JV32" i="4"/>
  <c r="GQ32" i="4"/>
  <c r="FX32" i="4"/>
  <c r="FE32" i="4"/>
  <c r="CS32" i="4"/>
  <c r="BZ32" i="4"/>
  <c r="U32" i="4"/>
  <c r="MA31" i="4"/>
  <c r="LH31" i="4"/>
  <c r="KO31" i="4"/>
  <c r="JV31" i="4"/>
  <c r="JC31" i="4"/>
  <c r="GQ31" i="4"/>
  <c r="FE31" i="4"/>
  <c r="CS31" i="4"/>
  <c r="BG31" i="4"/>
  <c r="AN31" i="4"/>
  <c r="JQ10" i="4"/>
  <c r="HX10" i="4"/>
  <c r="DU10" i="4"/>
  <c r="CF10" i="4"/>
  <c r="B10" i="4"/>
  <c r="LJ8" i="4"/>
  <c r="HX8" i="4"/>
  <c r="FJ8" i="4"/>
  <c r="AQ8" i="4"/>
  <c r="B8" i="4"/>
  <c r="B6" i="4" l="1"/>
  <c r="CS30" i="4"/>
  <c r="BZ76" i="4"/>
  <c r="MA51" i="4"/>
  <c r="MI76" i="4"/>
  <c r="HJ51" i="4"/>
  <c r="MA30" i="4"/>
  <c r="IT76" i="4"/>
  <c r="CS51" i="4"/>
  <c r="HJ30" i="4"/>
  <c r="C11" i="5"/>
  <c r="D11" i="5"/>
  <c r="E11" i="5"/>
  <c r="B11" i="5"/>
  <c r="LH30" i="4" l="1"/>
  <c r="IE76" i="4"/>
  <c r="BZ51" i="4"/>
  <c r="GQ30" i="4"/>
  <c r="BZ30" i="4"/>
  <c r="BK76" i="4"/>
  <c r="LH51" i="4"/>
  <c r="LT76" i="4"/>
  <c r="GQ51" i="4"/>
  <c r="AV76" i="4"/>
  <c r="LE76" i="4"/>
  <c r="FX51" i="4"/>
  <c r="KO30" i="4"/>
  <c r="HP76" i="4"/>
  <c r="BG51" i="4"/>
  <c r="FX30" i="4"/>
  <c r="BG30" i="4"/>
  <c r="KO51" i="4"/>
  <c r="AG76" i="4"/>
  <c r="JV51" i="4"/>
  <c r="KP76" i="4"/>
  <c r="FE51" i="4"/>
  <c r="JV30" i="4"/>
  <c r="HA76" i="4"/>
  <c r="AN51" i="4"/>
  <c r="FE30" i="4"/>
  <c r="AN30" i="4"/>
  <c r="EL51" i="4"/>
  <c r="U30" i="4"/>
  <c r="R76" i="4"/>
  <c r="JC51" i="4"/>
  <c r="KA76" i="4"/>
  <c r="JC30" i="4"/>
  <c r="GL76" i="4"/>
  <c r="U51" i="4"/>
  <c r="EL30"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<sst xmlns="http://schemas.openxmlformats.org/spreadsheetml/2006/main" count="278" uniqueCount="127">
  <si>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</si>
  <si>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</si>
  <si>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</si>
  <si>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</si>
  <si>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</si>
  <si>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</si>
  <si>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</si>
  <si>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</si>
  <si>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</si>
  <si>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</si>
  <si>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</si>
  <si>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</si>
  <si>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</si>
  <si>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</si>
  <si>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</si>
  <si>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</si>
  <si>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</si>
  <si>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</si>
  <si>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</si>
  <si>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</si>
  <si>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</si>
  <si>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</si>
  <si>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</si>
  <si>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</si>
  <si>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</si>
  <si>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</si>
  <si>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</si>
  <si>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</si>
  <si>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</si>
  <si>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</si>
  <si>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</si>
  <si>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</si>
  <si>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</si>
  <si>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</si>
  <si>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</si>
  <si>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</si>
  <si>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</si>
  <si>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</si>
  <si>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</si>
  <si>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</si>
  <si>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</si>
  <si>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</si>
  <si>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</si>
  <si>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</si>
  <si>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</si>
  <si>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</si>
  <si>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</si>
  <si>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</si>
  <si>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</si>
  <si>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</si>
  <si>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</si>
  <si>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</si>
  <si>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</si>
  <si>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</si>
  <si>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</si>
  <si>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</si>
  <si>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</si>
  <si>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</si>
  <si>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</si>
  <si>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</si>
  <si>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</si>
  <si>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</si>
  <si>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</si>
  <si>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</si>
  <si>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</si>
  <si>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</si>
  <si>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</si>
  <si>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</si>
  <si>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</si>
  <si>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</si>
  <si>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</si>
  <si>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</si>
  <si>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</si>
  <si>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</si>
  <si>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</si>
  <si>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</si>
  <si>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</si>
  <si>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</si>
  <si>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</si>
  <si>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</si>
  <si>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</si>
  <si>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</si>
  <si>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</si>
  <si>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</si>
  <si>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</si>
  <si>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</si>
  <si>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</si>
  <si>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</si>
  <si>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</si>
  <si>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</si>
  <si>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</si>
  <si>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</si>
  <si>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</si>
  <si>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</si>
  <si>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</si>
  <si>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</si>
  <si>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</si>
  <si>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</si>
  <si>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</si>
  <si>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</si>
  <si>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</si>
  <si>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</si>
  <si>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</si>
  <si>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</si>
  <si>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</si>
  <si>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周南市</t>
  </si>
  <si>
    <t>周南市徳山駅西駐車場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</si>
  <si>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</si>
  <si>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</si>
  <si>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</si>
  <si>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</si>
  <si>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</si>
  <si>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</si>
  <si>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</si>
  <si>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</si>
  <si>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</si>
  <si>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</si>
  <si>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</si>
  <si>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</si>
  <si>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</si>
  <si>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</si>
  <si>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</si>
  <si>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</si>
  <si>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平成30年2月3日に供用開始したため、当面は設備投資の予定はない。
予防保全等により長寿命化を図るとともに、劣化している設備について、その劣化状況や設置目的等から優先順位を定め計画的な更新を検討する。</t>
    <phoneticPr fontId="5"/>
  </si>
  <si>
    <t>市街地再開発事業等による徳山駅周辺の駐車場需要を注視し、指定管理者制度を活用した効果的・効率的な運営を行う。
徳山駅周辺の賑わいの創出、中心市街地の活性化を図るため、官民が連携して中心市街地の公共施設を一体的に運営する徳山駅周辺官民連携管理運営事業に取り組む。</t>
    <phoneticPr fontId="5"/>
  </si>
  <si>
    <t>新型コロナウイルス感染症拡大の影響により収益が下がり、収益的収支比率、売上高ＧＯＰ比率、ＥＢＩＴＤＡが減少していたが、新型コロナウイルス感染症の位置づけが「５類感染症」となった令和５年５月以降回復傾向にある。
令和４年度と令和５年度の稼働率を比較するとほぼ横ばいであるが、収益が上がっている要因として、１台当たりの滞在時間が伸びていることが挙げられる。</t>
    <rPh sb="20" eb="22">
      <t>シュウエキ</t>
    </rPh>
    <rPh sb="23" eb="24">
      <t>サ</t>
    </rPh>
    <rPh sb="72" eb="74">
      <t>イチ</t>
    </rPh>
    <rPh sb="79" eb="80">
      <t>ルイ</t>
    </rPh>
    <rPh sb="80" eb="83">
      <t>カンセンショウ</t>
    </rPh>
    <rPh sb="88" eb="90">
      <t>レイワ</t>
    </rPh>
    <rPh sb="91" eb="92">
      <t>ネン</t>
    </rPh>
    <rPh sb="93" eb="94">
      <t>ガツ</t>
    </rPh>
    <rPh sb="94" eb="96">
      <t>イコウ</t>
    </rPh>
    <rPh sb="96" eb="100">
      <t>カイフクケイコウ</t>
    </rPh>
    <rPh sb="105" eb="107">
      <t>レイワ</t>
    </rPh>
    <rPh sb="108" eb="110">
      <t>ネンド</t>
    </rPh>
    <rPh sb="111" eb="113">
      <t>レイワ</t>
    </rPh>
    <rPh sb="114" eb="116">
      <t>ネンド</t>
    </rPh>
    <rPh sb="117" eb="120">
      <t>カドウリツ</t>
    </rPh>
    <rPh sb="121" eb="123">
      <t>ヒカク</t>
    </rPh>
    <rPh sb="128" eb="129">
      <t>ヨコ</t>
    </rPh>
    <rPh sb="136" eb="138">
      <t>シュウエキ</t>
    </rPh>
    <rPh sb="139" eb="140">
      <t>ア</t>
    </rPh>
    <rPh sb="145" eb="147">
      <t>ヨウイン</t>
    </rPh>
    <rPh sb="152" eb="153">
      <t>ダイ</t>
    </rPh>
    <rPh sb="153" eb="154">
      <t>ア</t>
    </rPh>
    <rPh sb="157" eb="159">
      <t>タイザイ</t>
    </rPh>
    <rPh sb="159" eb="161">
      <t>ジカン</t>
    </rPh>
    <rPh sb="162" eb="163">
      <t>ノ</t>
    </rPh>
    <rPh sb="170" eb="171">
      <t>ア</t>
    </rPh>
    <phoneticPr fontId="5"/>
  </si>
  <si>
    <t>令和2年度に新型コロナウイルス感染症拡大の影響により稼働率が大きく減少したが、令和５年５月に新型コロナウイルス感染症の位置づけが「５類感染症」となって以降は回復傾向にある。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</si>
</sst>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321</c:v>
                </c:pt>
                <c:pt idx="1">
                  <c:v>205.8</c:v>
                </c:pt>
                <c:pt idx="2">
                  <c:v>145.19999999999999</c:v>
                </c:pt>
                <c:pt idx="3">
                  <c:v>159.19999999999999</c:v>
                </c:pt>
                <c:pt idx="4">
                  <c:v>193.6</c:v>
                </c:pt>
              </c:numCache>
            </c:numRef>
          </c:val>
          <c:extLst>
            <c:ext xmlns:c16="http://schemas.microsoft.com/office/drawing/2014/chart" uri="{C3380CC4-5D6E-409C-BE32-E72D297353CC}">
              <c16:uniqueId val="{00000000-9E4E-4777-BC7D-8B65CB0147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9E4E-4777-BC7D-8B65CB0147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DE-436E-B1EC-212AA2A92B9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06DE-436E-B1EC-212AA2A92B9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9BB-4D3E-ADC5-30A41BBE8D7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BB-4D3E-ADC5-30A41BBE8D7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AF7-4E7A-B307-F64FC9B08A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F7-4E7A-B307-F64FC9B08A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12-49FE-893D-B80FC1C5BE7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E812-49FE-893D-B80FC1C5BE7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224-44E2-942B-FA64D60872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4224-44E2-942B-FA64D60872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701.6</c:v>
                </c:pt>
                <c:pt idx="1">
                  <c:v>575.20000000000005</c:v>
                </c:pt>
                <c:pt idx="2">
                  <c:v>743.2</c:v>
                </c:pt>
                <c:pt idx="3">
                  <c:v>831.2</c:v>
                </c:pt>
                <c:pt idx="4">
                  <c:v>848</c:v>
                </c:pt>
              </c:numCache>
            </c:numRef>
          </c:val>
          <c:extLst>
            <c:ext xmlns:c16="http://schemas.microsoft.com/office/drawing/2014/chart" uri="{C3380CC4-5D6E-409C-BE32-E72D297353CC}">
              <c16:uniqueId val="{00000000-FE1D-4B78-8502-CBE589554DE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FE1D-4B78-8502-CBE589554DE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69</c:v>
                </c:pt>
                <c:pt idx="1">
                  <c:v>51.4</c:v>
                </c:pt>
                <c:pt idx="2">
                  <c:v>29.9</c:v>
                </c:pt>
                <c:pt idx="3">
                  <c:v>37.200000000000003</c:v>
                </c:pt>
                <c:pt idx="4">
                  <c:v>48.3</c:v>
                </c:pt>
              </c:numCache>
            </c:numRef>
          </c:val>
          <c:extLst>
            <c:ext xmlns:c16="http://schemas.microsoft.com/office/drawing/2014/chart" uri="{C3380CC4-5D6E-409C-BE32-E72D297353CC}">
              <c16:uniqueId val="{00000000-D6A3-405A-BB92-3A4C33ABD5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D6A3-405A-BB92-3A4C33ABD5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22374</c:v>
                </c:pt>
                <c:pt idx="1">
                  <c:v>10285</c:v>
                </c:pt>
                <c:pt idx="2">
                  <c:v>8437</c:v>
                </c:pt>
                <c:pt idx="3">
                  <c:v>13920</c:v>
                </c:pt>
                <c:pt idx="4">
                  <c:v>21605</c:v>
                </c:pt>
              </c:numCache>
            </c:numRef>
          </c:val>
          <c:extLst>
            <c:ext xmlns:c16="http://schemas.microsoft.com/office/drawing/2014/chart" uri="{C3380CC4-5D6E-409C-BE32-E72D297353CC}">
              <c16:uniqueId val="{00000000-4DD0-4033-B73F-B6E94EA5E8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4DD0-4033-B73F-B6E94EA5E8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K31" zoomScale="70" zoomScaleNormal="7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山口県周南市　周南市徳山駅西駐車場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4028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321</v>
      </c>
      <c r="V31" s="116"/>
      <c r="W31" s="116"/>
      <c r="X31" s="116"/>
      <c r="Y31" s="116"/>
      <c r="Z31" s="116"/>
      <c r="AA31" s="116"/>
      <c r="AB31" s="116"/>
      <c r="AC31" s="116"/>
      <c r="AD31" s="116"/>
      <c r="AE31" s="116"/>
      <c r="AF31" s="116"/>
      <c r="AG31" s="116"/>
      <c r="AH31" s="116"/>
      <c r="AI31" s="116"/>
      <c r="AJ31" s="116"/>
      <c r="AK31" s="116"/>
      <c r="AL31" s="116"/>
      <c r="AM31" s="116"/>
      <c r="AN31" s="116">
        <f>データ!Z7</f>
        <v>205.8</v>
      </c>
      <c r="AO31" s="116"/>
      <c r="AP31" s="116"/>
      <c r="AQ31" s="116"/>
      <c r="AR31" s="116"/>
      <c r="AS31" s="116"/>
      <c r="AT31" s="116"/>
      <c r="AU31" s="116"/>
      <c r="AV31" s="116"/>
      <c r="AW31" s="116"/>
      <c r="AX31" s="116"/>
      <c r="AY31" s="116"/>
      <c r="AZ31" s="116"/>
      <c r="BA31" s="116"/>
      <c r="BB31" s="116"/>
      <c r="BC31" s="116"/>
      <c r="BD31" s="116"/>
      <c r="BE31" s="116"/>
      <c r="BF31" s="116"/>
      <c r="BG31" s="116">
        <f>データ!AA7</f>
        <v>145.19999999999999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159.19999999999999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193.6</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701.6</v>
      </c>
      <c r="JD31" s="111"/>
      <c r="JE31" s="111"/>
      <c r="JF31" s="111"/>
      <c r="JG31" s="111"/>
      <c r="JH31" s="111"/>
      <c r="JI31" s="111"/>
      <c r="JJ31" s="111"/>
      <c r="JK31" s="111"/>
      <c r="JL31" s="111"/>
      <c r="JM31" s="111"/>
      <c r="JN31" s="111"/>
      <c r="JO31" s="111"/>
      <c r="JP31" s="111"/>
      <c r="JQ31" s="111"/>
      <c r="JR31" s="111"/>
      <c r="JS31" s="111"/>
      <c r="JT31" s="111"/>
      <c r="JU31" s="112"/>
      <c r="JV31" s="110">
        <f>データ!DL7</f>
        <v>575.20000000000005</v>
      </c>
      <c r="JW31" s="111"/>
      <c r="JX31" s="111"/>
      <c r="JY31" s="111"/>
      <c r="JZ31" s="111"/>
      <c r="KA31" s="111"/>
      <c r="KB31" s="111"/>
      <c r="KC31" s="111"/>
      <c r="KD31" s="111"/>
      <c r="KE31" s="111"/>
      <c r="KF31" s="111"/>
      <c r="KG31" s="111"/>
      <c r="KH31" s="111"/>
      <c r="KI31" s="111"/>
      <c r="KJ31" s="111"/>
      <c r="KK31" s="111"/>
      <c r="KL31" s="111"/>
      <c r="KM31" s="111"/>
      <c r="KN31" s="112"/>
      <c r="KO31" s="110">
        <f>データ!DM7</f>
        <v>743.2</v>
      </c>
      <c r="KP31" s="111"/>
      <c r="KQ31" s="111"/>
      <c r="KR31" s="111"/>
      <c r="KS31" s="111"/>
      <c r="KT31" s="111"/>
      <c r="KU31" s="111"/>
      <c r="KV31" s="111"/>
      <c r="KW31" s="111"/>
      <c r="KX31" s="111"/>
      <c r="KY31" s="111"/>
      <c r="KZ31" s="111"/>
      <c r="LA31" s="111"/>
      <c r="LB31" s="111"/>
      <c r="LC31" s="111"/>
      <c r="LD31" s="111"/>
      <c r="LE31" s="111"/>
      <c r="LF31" s="111"/>
      <c r="LG31" s="112"/>
      <c r="LH31" s="110">
        <f>データ!DN7</f>
        <v>831.2</v>
      </c>
      <c r="LI31" s="111"/>
      <c r="LJ31" s="111"/>
      <c r="LK31" s="111"/>
      <c r="LL31" s="111"/>
      <c r="LM31" s="111"/>
      <c r="LN31" s="111"/>
      <c r="LO31" s="111"/>
      <c r="LP31" s="111"/>
      <c r="LQ31" s="111"/>
      <c r="LR31" s="111"/>
      <c r="LS31" s="111"/>
      <c r="LT31" s="111"/>
      <c r="LU31" s="111"/>
      <c r="LV31" s="111"/>
      <c r="LW31" s="111"/>
      <c r="LX31" s="111"/>
      <c r="LY31" s="111"/>
      <c r="LZ31" s="112"/>
      <c r="MA31" s="110">
        <f>データ!DO7</f>
        <v>848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69</v>
      </c>
      <c r="EM52" s="116"/>
      <c r="EN52" s="116"/>
      <c r="EO52" s="116"/>
      <c r="EP52" s="116"/>
      <c r="EQ52" s="116"/>
      <c r="ER52" s="116"/>
      <c r="ES52" s="116"/>
      <c r="ET52" s="116"/>
      <c r="EU52" s="116"/>
      <c r="EV52" s="116"/>
      <c r="EW52" s="116"/>
      <c r="EX52" s="116"/>
      <c r="EY52" s="116"/>
      <c r="EZ52" s="116"/>
      <c r="FA52" s="116"/>
      <c r="FB52" s="116"/>
      <c r="FC52" s="116"/>
      <c r="FD52" s="116"/>
      <c r="FE52" s="116">
        <f>データ!BG7</f>
        <v>51.4</v>
      </c>
      <c r="FF52" s="116"/>
      <c r="FG52" s="116"/>
      <c r="FH52" s="116"/>
      <c r="FI52" s="116"/>
      <c r="FJ52" s="116"/>
      <c r="FK52" s="116"/>
      <c r="FL52" s="116"/>
      <c r="FM52" s="116"/>
      <c r="FN52" s="116"/>
      <c r="FO52" s="116"/>
      <c r="FP52" s="116"/>
      <c r="FQ52" s="116"/>
      <c r="FR52" s="116"/>
      <c r="FS52" s="116"/>
      <c r="FT52" s="116"/>
      <c r="FU52" s="116"/>
      <c r="FV52" s="116"/>
      <c r="FW52" s="116"/>
      <c r="FX52" s="116">
        <f>データ!BH7</f>
        <v>29.9</v>
      </c>
      <c r="FY52" s="116"/>
      <c r="FZ52" s="116"/>
      <c r="GA52" s="116"/>
      <c r="GB52" s="116"/>
      <c r="GC52" s="116"/>
      <c r="GD52" s="116"/>
      <c r="GE52" s="116"/>
      <c r="GF52" s="116"/>
      <c r="GG52" s="116"/>
      <c r="GH52" s="116"/>
      <c r="GI52" s="116"/>
      <c r="GJ52" s="116"/>
      <c r="GK52" s="116"/>
      <c r="GL52" s="116"/>
      <c r="GM52" s="116"/>
      <c r="GN52" s="116"/>
      <c r="GO52" s="116"/>
      <c r="GP52" s="116"/>
      <c r="GQ52" s="116">
        <f>データ!BI7</f>
        <v>37.200000000000003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48.3</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22374</v>
      </c>
      <c r="JD52" s="120"/>
      <c r="JE52" s="120"/>
      <c r="JF52" s="120"/>
      <c r="JG52" s="120"/>
      <c r="JH52" s="120"/>
      <c r="JI52" s="120"/>
      <c r="JJ52" s="120"/>
      <c r="JK52" s="120"/>
      <c r="JL52" s="120"/>
      <c r="JM52" s="120"/>
      <c r="JN52" s="120"/>
      <c r="JO52" s="120"/>
      <c r="JP52" s="120"/>
      <c r="JQ52" s="120"/>
      <c r="JR52" s="120"/>
      <c r="JS52" s="120"/>
      <c r="JT52" s="120"/>
      <c r="JU52" s="120"/>
      <c r="JV52" s="120">
        <f>データ!BR7</f>
        <v>10285</v>
      </c>
      <c r="JW52" s="120"/>
      <c r="JX52" s="120"/>
      <c r="JY52" s="120"/>
      <c r="JZ52" s="120"/>
      <c r="KA52" s="120"/>
      <c r="KB52" s="120"/>
      <c r="KC52" s="120"/>
      <c r="KD52" s="120"/>
      <c r="KE52" s="120"/>
      <c r="KF52" s="120"/>
      <c r="KG52" s="120"/>
      <c r="KH52" s="120"/>
      <c r="KI52" s="120"/>
      <c r="KJ52" s="120"/>
      <c r="KK52" s="120"/>
      <c r="KL52" s="120"/>
      <c r="KM52" s="120"/>
      <c r="KN52" s="120"/>
      <c r="KO52" s="120">
        <f>データ!BS7</f>
        <v>8437</v>
      </c>
      <c r="KP52" s="120"/>
      <c r="KQ52" s="120"/>
      <c r="KR52" s="120"/>
      <c r="KS52" s="120"/>
      <c r="KT52" s="120"/>
      <c r="KU52" s="120"/>
      <c r="KV52" s="120"/>
      <c r="KW52" s="120"/>
      <c r="KX52" s="120"/>
      <c r="KY52" s="120"/>
      <c r="KZ52" s="120"/>
      <c r="LA52" s="120"/>
      <c r="LB52" s="120"/>
      <c r="LC52" s="120"/>
      <c r="LD52" s="120"/>
      <c r="LE52" s="120"/>
      <c r="LF52" s="120"/>
      <c r="LG52" s="120"/>
      <c r="LH52" s="120">
        <f>データ!BT7</f>
        <v>13920</v>
      </c>
      <c r="LI52" s="120"/>
      <c r="LJ52" s="120"/>
      <c r="LK52" s="120"/>
      <c r="LL52" s="120"/>
      <c r="LM52" s="120"/>
      <c r="LN52" s="120"/>
      <c r="LO52" s="120"/>
      <c r="LP52" s="120"/>
      <c r="LQ52" s="120"/>
      <c r="LR52" s="120"/>
      <c r="LS52" s="120"/>
      <c r="LT52" s="120"/>
      <c r="LU52" s="120"/>
      <c r="LV52" s="120"/>
      <c r="LW52" s="120"/>
      <c r="LX52" s="120"/>
      <c r="LY52" s="120"/>
      <c r="LZ52" s="120"/>
      <c r="MA52" s="120">
        <f>データ!BU7</f>
        <v>21605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sZxgiwj66OeWpWgClPcg4/bnMJ9rGhNyMLyPEk6y7FXGkgaV5KK90T2EUowQ3K5rK2A7r3zSP7+3b3BTcPFjw==" saltValue="ruHeQLcmLRIL1ekCp2lTG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352152</v>
      </c>
      <c r="D6" s="48">
        <f t="shared" si="1"/>
        <v>47</v>
      </c>
      <c r="E6" s="48">
        <f t="shared" si="1"/>
        <v>14</v>
      </c>
      <c r="F6" s="48">
        <f t="shared" si="1"/>
        <v>0</v>
      </c>
      <c r="G6" s="48">
        <f t="shared" si="1"/>
        <v>4</v>
      </c>
      <c r="H6" s="48" t="str">
        <f>SUBSTITUTE(H8,"　","")</f>
        <v>山口県周南市</v>
      </c>
      <c r="I6" s="48" t="str">
        <f t="shared" si="1"/>
        <v>周南市徳山駅西駐車場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6</v>
      </c>
      <c r="S6" s="50" t="str">
        <f t="shared" si="1"/>
        <v>公共施設</v>
      </c>
      <c r="T6" s="50" t="str">
        <f t="shared" si="1"/>
        <v>無</v>
      </c>
      <c r="U6" s="51">
        <f t="shared" si="1"/>
        <v>4028</v>
      </c>
      <c r="V6" s="51">
        <f t="shared" si="1"/>
        <v>125</v>
      </c>
      <c r="W6" s="51">
        <f t="shared" si="1"/>
        <v>200</v>
      </c>
      <c r="X6" s="50" t="str">
        <f t="shared" si="1"/>
        <v>利用料金制</v>
      </c>
      <c r="Y6" s="52">
        <f>IF(Y8="-",NA(),Y8)</f>
        <v>321</v>
      </c>
      <c r="Z6" s="52">
        <f t="shared" ref="Z6:AH6" si="2">IF(Z8="-",NA(),Z8)</f>
        <v>205.8</v>
      </c>
      <c r="AA6" s="52">
        <f t="shared" si="2"/>
        <v>145.19999999999999</v>
      </c>
      <c r="AB6" s="52">
        <f t="shared" si="2"/>
        <v>159.19999999999999</v>
      </c>
      <c r="AC6" s="52">
        <f t="shared" si="2"/>
        <v>193.6</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69</v>
      </c>
      <c r="BG6" s="52">
        <f t="shared" ref="BG6:BO6" si="5">IF(BG8="-",NA(),BG8)</f>
        <v>51.4</v>
      </c>
      <c r="BH6" s="52">
        <f t="shared" si="5"/>
        <v>29.9</v>
      </c>
      <c r="BI6" s="52">
        <f t="shared" si="5"/>
        <v>37.200000000000003</v>
      </c>
      <c r="BJ6" s="52">
        <f t="shared" si="5"/>
        <v>48.3</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22374</v>
      </c>
      <c r="BR6" s="53">
        <f t="shared" ref="BR6:BZ6" si="6">IF(BR8="-",NA(),BR8)</f>
        <v>10285</v>
      </c>
      <c r="BS6" s="53">
        <f t="shared" si="6"/>
        <v>8437</v>
      </c>
      <c r="BT6" s="53">
        <f t="shared" si="6"/>
        <v>13920</v>
      </c>
      <c r="BU6" s="53">
        <f t="shared" si="6"/>
        <v>21605</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701.6</v>
      </c>
      <c r="DL6" s="52">
        <f t="shared" ref="DL6:DT6" si="9">IF(DL8="-",NA(),DL8)</f>
        <v>575.20000000000005</v>
      </c>
      <c r="DM6" s="52">
        <f t="shared" si="9"/>
        <v>743.2</v>
      </c>
      <c r="DN6" s="52">
        <f t="shared" si="9"/>
        <v>831.2</v>
      </c>
      <c r="DO6" s="52">
        <f t="shared" si="9"/>
        <v>848</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103</v>
      </c>
      <c r="B7" s="48">
        <f t="shared" ref="B7:X7" si="10">B8</f>
        <v>2023</v>
      </c>
      <c r="C7" s="48">
        <f t="shared" si="10"/>
        <v>352152</v>
      </c>
      <c r="D7" s="48">
        <f t="shared" si="10"/>
        <v>47</v>
      </c>
      <c r="E7" s="48">
        <f t="shared" si="10"/>
        <v>14</v>
      </c>
      <c r="F7" s="48">
        <f t="shared" si="10"/>
        <v>0</v>
      </c>
      <c r="G7" s="48">
        <f t="shared" si="10"/>
        <v>4</v>
      </c>
      <c r="H7" s="48" t="str">
        <f t="shared" si="10"/>
        <v>山口県　周南市</v>
      </c>
      <c r="I7" s="48" t="str">
        <f t="shared" si="10"/>
        <v>周南市徳山駅西駐車場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6</v>
      </c>
      <c r="S7" s="50" t="str">
        <f t="shared" si="10"/>
        <v>公共施設</v>
      </c>
      <c r="T7" s="50" t="str">
        <f t="shared" si="10"/>
        <v>無</v>
      </c>
      <c r="U7" s="51">
        <f t="shared" si="10"/>
        <v>4028</v>
      </c>
      <c r="V7" s="51">
        <f t="shared" si="10"/>
        <v>125</v>
      </c>
      <c r="W7" s="51">
        <f t="shared" si="10"/>
        <v>200</v>
      </c>
      <c r="X7" s="50" t="str">
        <f t="shared" si="10"/>
        <v>利用料金制</v>
      </c>
      <c r="Y7" s="52">
        <f>Y8</f>
        <v>321</v>
      </c>
      <c r="Z7" s="52">
        <f t="shared" ref="Z7:AH7" si="11">Z8</f>
        <v>205.8</v>
      </c>
      <c r="AA7" s="52">
        <f t="shared" si="11"/>
        <v>145.19999999999999</v>
      </c>
      <c r="AB7" s="52">
        <f t="shared" si="11"/>
        <v>159.19999999999999</v>
      </c>
      <c r="AC7" s="52">
        <f t="shared" si="11"/>
        <v>193.6</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69</v>
      </c>
      <c r="BG7" s="52">
        <f t="shared" ref="BG7:BO7" si="14">BG8</f>
        <v>51.4</v>
      </c>
      <c r="BH7" s="52">
        <f t="shared" si="14"/>
        <v>29.9</v>
      </c>
      <c r="BI7" s="52">
        <f t="shared" si="14"/>
        <v>37.200000000000003</v>
      </c>
      <c r="BJ7" s="52">
        <f t="shared" si="14"/>
        <v>48.3</v>
      </c>
      <c r="BK7" s="52">
        <f t="shared" si="14"/>
        <v>36.200000000000003</v>
      </c>
      <c r="BL7" s="52">
        <f t="shared" si="14"/>
        <v>-15.8</v>
      </c>
      <c r="BM7" s="52">
        <f t="shared" si="14"/>
        <v>5</v>
      </c>
      <c r="BN7" s="52">
        <f t="shared" si="14"/>
        <v>18.399999999999999</v>
      </c>
      <c r="BO7" s="52">
        <f t="shared" si="14"/>
        <v>6.9</v>
      </c>
      <c r="BP7" s="49"/>
      <c r="BQ7" s="53">
        <f>BQ8</f>
        <v>22374</v>
      </c>
      <c r="BR7" s="53">
        <f t="shared" ref="BR7:BZ7" si="15">BR8</f>
        <v>10285</v>
      </c>
      <c r="BS7" s="53">
        <f t="shared" si="15"/>
        <v>8437</v>
      </c>
      <c r="BT7" s="53">
        <f t="shared" si="15"/>
        <v>13920</v>
      </c>
      <c r="BU7" s="53">
        <f t="shared" si="15"/>
        <v>21605</v>
      </c>
      <c r="BV7" s="53">
        <f t="shared" si="15"/>
        <v>24482</v>
      </c>
      <c r="BW7" s="53">
        <f t="shared" si="15"/>
        <v>13494</v>
      </c>
      <c r="BX7" s="53">
        <f t="shared" si="15"/>
        <v>17746</v>
      </c>
      <c r="BY7" s="53">
        <f t="shared" si="15"/>
        <v>17293</v>
      </c>
      <c r="BZ7" s="53">
        <f t="shared" si="15"/>
        <v>18662</v>
      </c>
      <c r="CA7" s="51"/>
      <c r="CB7" s="52" t="s">
        <v>104</v>
      </c>
      <c r="CC7" s="52" t="s">
        <v>104</v>
      </c>
      <c r="CD7" s="52" t="s">
        <v>104</v>
      </c>
      <c r="CE7" s="52" t="s">
        <v>104</v>
      </c>
      <c r="CF7" s="52" t="s">
        <v>104</v>
      </c>
      <c r="CG7" s="52" t="s">
        <v>104</v>
      </c>
      <c r="CH7" s="52" t="s">
        <v>104</v>
      </c>
      <c r="CI7" s="52" t="s">
        <v>104</v>
      </c>
      <c r="CJ7" s="52" t="s">
        <v>104</v>
      </c>
      <c r="CK7" s="52" t="s">
        <v>101</v>
      </c>
      <c r="CL7" s="49"/>
      <c r="CM7" s="51">
        <f>CM8</f>
        <v>0</v>
      </c>
      <c r="CN7" s="51">
        <f>CN8</f>
        <v>0</v>
      </c>
      <c r="CO7" s="52" t="s">
        <v>104</v>
      </c>
      <c r="CP7" s="52" t="s">
        <v>104</v>
      </c>
      <c r="CQ7" s="52" t="s">
        <v>104</v>
      </c>
      <c r="CR7" s="52" t="s">
        <v>104</v>
      </c>
      <c r="CS7" s="52" t="s">
        <v>104</v>
      </c>
      <c r="CT7" s="52" t="s">
        <v>104</v>
      </c>
      <c r="CU7" s="52" t="s">
        <v>104</v>
      </c>
      <c r="CV7" s="52" t="s">
        <v>104</v>
      </c>
      <c r="CW7" s="52" t="s">
        <v>104</v>
      </c>
      <c r="CX7" s="52" t="s">
        <v>101</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701.6</v>
      </c>
      <c r="DL7" s="52">
        <f t="shared" ref="DL7:DT7" si="17">DL8</f>
        <v>575.20000000000005</v>
      </c>
      <c r="DM7" s="52">
        <f t="shared" si="17"/>
        <v>743.2</v>
      </c>
      <c r="DN7" s="52">
        <f t="shared" si="17"/>
        <v>831.2</v>
      </c>
      <c r="DO7" s="52">
        <f t="shared" si="17"/>
        <v>848</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352152</v>
      </c>
      <c r="D8" s="55">
        <v>47</v>
      </c>
      <c r="E8" s="55">
        <v>14</v>
      </c>
      <c r="F8" s="55">
        <v>0</v>
      </c>
      <c r="G8" s="55">
        <v>4</v>
      </c>
      <c r="H8" s="55" t="s">
        <v>105</v>
      </c>
      <c r="I8" s="55" t="s">
        <v>106</v>
      </c>
      <c r="J8" s="55" t="s">
        <v>107</v>
      </c>
      <c r="K8" s="55" t="s">
        <v>108</v>
      </c>
      <c r="L8" s="55" t="s">
        <v>109</v>
      </c>
      <c r="M8" s="55" t="s">
        <v>110</v>
      </c>
      <c r="N8" s="55" t="s">
        <v>111</v>
      </c>
      <c r="O8" s="56" t="s">
        <v>112</v>
      </c>
      <c r="P8" s="57" t="s">
        <v>113</v>
      </c>
      <c r="Q8" s="57" t="s">
        <v>114</v>
      </c>
      <c r="R8" s="58">
        <v>6</v>
      </c>
      <c r="S8" s="57" t="s">
        <v>115</v>
      </c>
      <c r="T8" s="57" t="s">
        <v>116</v>
      </c>
      <c r="U8" s="58">
        <v>4028</v>
      </c>
      <c r="V8" s="58">
        <v>125</v>
      </c>
      <c r="W8" s="58">
        <v>200</v>
      </c>
      <c r="X8" s="57" t="s">
        <v>117</v>
      </c>
      <c r="Y8" s="59">
        <v>321</v>
      </c>
      <c r="Z8" s="59">
        <v>205.8</v>
      </c>
      <c r="AA8" s="59">
        <v>145.19999999999999</v>
      </c>
      <c r="AB8" s="59">
        <v>159.19999999999999</v>
      </c>
      <c r="AC8" s="59">
        <v>193.6</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69</v>
      </c>
      <c r="BG8" s="59">
        <v>51.4</v>
      </c>
      <c r="BH8" s="59">
        <v>29.9</v>
      </c>
      <c r="BI8" s="59">
        <v>37.200000000000003</v>
      </c>
      <c r="BJ8" s="59">
        <v>48.3</v>
      </c>
      <c r="BK8" s="59">
        <v>36.200000000000003</v>
      </c>
      <c r="BL8" s="59">
        <v>-15.8</v>
      </c>
      <c r="BM8" s="59">
        <v>5</v>
      </c>
      <c r="BN8" s="59">
        <v>18.399999999999999</v>
      </c>
      <c r="BO8" s="59">
        <v>6.9</v>
      </c>
      <c r="BP8" s="56">
        <v>-55.6</v>
      </c>
      <c r="BQ8" s="60">
        <v>22374</v>
      </c>
      <c r="BR8" s="60">
        <v>10285</v>
      </c>
      <c r="BS8" s="60">
        <v>8437</v>
      </c>
      <c r="BT8" s="61">
        <v>13920</v>
      </c>
      <c r="BU8" s="61">
        <v>21605</v>
      </c>
      <c r="BV8" s="60">
        <v>24482</v>
      </c>
      <c r="BW8" s="60">
        <v>13494</v>
      </c>
      <c r="BX8" s="60">
        <v>17746</v>
      </c>
      <c r="BY8" s="60">
        <v>17293</v>
      </c>
      <c r="BZ8" s="60">
        <v>18662</v>
      </c>
      <c r="CA8" s="58">
        <v>12639</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1555</v>
      </c>
      <c r="DF8" s="59">
        <v>69.3</v>
      </c>
      <c r="DG8" s="59">
        <v>93</v>
      </c>
      <c r="DH8" s="59">
        <v>141.1</v>
      </c>
      <c r="DI8" s="59">
        <v>333.3</v>
      </c>
      <c r="DJ8" s="56">
        <v>79</v>
      </c>
      <c r="DK8" s="59">
        <v>701.6</v>
      </c>
      <c r="DL8" s="59">
        <v>575.20000000000005</v>
      </c>
      <c r="DM8" s="59">
        <v>743.2</v>
      </c>
      <c r="DN8" s="59">
        <v>831.2</v>
      </c>
      <c r="DO8" s="59">
        <v>848</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武史</cp:lastModifiedBy>
  <cp:lastPrinted>2025-02-10T09:21:34Z</cp:lastPrinted>
  <dcterms:created xsi:type="dcterms:W3CDTF">2024-12-19T01:07:39Z</dcterms:created>
  <dcterms:modified xsi:type="dcterms:W3CDTF">2025-02-10T09:37:03Z</dcterms:modified>
  <cp:category/>
</cp:coreProperties>
</file>