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filterPrivacy="1" codeName="ThisWorkbook" defaultThemeVersion="124226"/>
  <xr:revisionPtr revIDLastSave="0" documentId="13_ncr:1_{37133BC6-CE2B-40D1-B89B-495F1B452E29}"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主要経済指標!$A$1:$BD$61</definedName>
  </definedNames>
  <calcPr calcId="191029"/>
</workbook>
</file>

<file path=xl/calcChain.xml><?xml version="1.0" encoding="utf-8"?>
<calcChain xmlns="http://schemas.openxmlformats.org/spreadsheetml/2006/main">
  <c r="AY57" i="1" l="1"/>
  <c r="AX57" i="1"/>
  <c r="AM28" i="1"/>
  <c r="AM27" i="1"/>
  <c r="AL28" i="1"/>
  <c r="AW57" i="1"/>
  <c r="AN57" i="1"/>
  <c r="AV57" i="1"/>
  <c r="AZ27" i="1"/>
  <c r="AX28" i="1"/>
  <c r="AV28" i="1"/>
  <c r="AW28" i="1"/>
  <c r="AQ57" i="1"/>
  <c r="AQ28" i="1"/>
  <c r="AN27" i="1"/>
  <c r="AL27" i="1"/>
  <c r="Z27" i="1"/>
  <c r="Z56" i="1"/>
  <c r="Y56" i="1"/>
  <c r="X27" i="1"/>
  <c r="U27" i="1"/>
  <c r="T56" i="1"/>
  <c r="T27" i="1"/>
  <c r="L56" i="1"/>
  <c r="K56" i="1"/>
  <c r="M27" i="1"/>
  <c r="L27" i="1"/>
  <c r="F27" i="1"/>
  <c r="E27" i="1"/>
  <c r="AP28" i="1"/>
  <c r="AO28" i="1"/>
  <c r="AN28" i="1"/>
  <c r="L57" i="1"/>
  <c r="K57" i="1"/>
  <c r="AU28" i="1"/>
  <c r="AT28" i="1"/>
  <c r="AS28" i="1"/>
  <c r="V57" i="1"/>
  <c r="R28" i="1"/>
  <c r="S28" i="1"/>
  <c r="N28" i="1"/>
  <c r="H57" i="1"/>
  <c r="U28" i="1"/>
  <c r="AK57" i="1"/>
  <c r="AA57" i="1"/>
  <c r="W57" i="1"/>
  <c r="M57" i="1"/>
  <c r="AY28" i="1"/>
  <c r="AP57" i="1"/>
  <c r="AO57" i="1"/>
  <c r="AK28" i="1"/>
  <c r="AJ28" i="1"/>
  <c r="V28" i="1"/>
  <c r="M28" i="1"/>
  <c r="L28" i="1"/>
  <c r="O28" i="1"/>
  <c r="AL57" i="1"/>
  <c r="AT57" i="1"/>
  <c r="U57" i="1"/>
  <c r="AU57" i="1"/>
  <c r="AS57" i="1"/>
  <c r="T57" i="1"/>
  <c r="T28" i="1"/>
  <c r="S57" i="1"/>
  <c r="R57" i="1"/>
  <c r="O57" i="1"/>
  <c r="N57" i="1"/>
  <c r="E57" i="1"/>
  <c r="AM57" i="1"/>
  <c r="Z28" i="1"/>
  <c r="AA28" i="1"/>
  <c r="E28" i="1"/>
  <c r="Y57" i="1"/>
  <c r="Z57" i="1"/>
  <c r="X57" i="1"/>
  <c r="Y28" i="1"/>
  <c r="X28" i="1"/>
  <c r="W28" i="1"/>
  <c r="F57" i="1"/>
  <c r="AZ28" i="1"/>
  <c r="F28" i="1"/>
  <c r="G57" i="1"/>
</calcChain>
</file>

<file path=xl/sharedStrings.xml><?xml version="1.0" encoding="utf-8"?>
<sst xmlns="http://schemas.openxmlformats.org/spreadsheetml/2006/main" count="480" uniqueCount="193">
  <si>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</si>
  <si>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</si>
  <si>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</si>
  <si>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</si>
  <si>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</si>
  <si>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</si>
  <si>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</si>
  <si>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</si>
  <si>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</si>
  <si>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</si>
  <si>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</si>
  <si>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</si>
  <si>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</si>
  <si>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</si>
  <si>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</si>
  <si>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</si>
  <si>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</si>
  <si>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</si>
  <si>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</si>
  <si>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</si>
  <si>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</si>
  <si>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</si>
  <si>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</si>
  <si>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</si>
  <si>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</si>
  <si>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</si>
  <si>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</si>
  <si>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日銀券</t>
    <rPh sb="0" eb="3">
      <t>ニチギンケン</t>
    </rPh>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</si>
  <si>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</si>
  <si>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</si>
  <si>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</si>
  <si>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</si>
  <si>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</si>
  <si>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</si>
  <si>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</si>
  <si>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</si>
  <si>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</si>
  <si>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</si>
  <si>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</si>
  <si>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</si>
  <si>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</si>
  <si>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</si>
  <si>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</si>
  <si>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</si>
  <si>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</si>
  <si>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</si>
  <si>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</si>
  <si>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</si>
  <si>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</si>
  <si>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</si>
  <si>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</si>
  <si>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</si>
  <si>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</si>
  <si>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</si>
  <si>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</si>
  <si>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</si>
  <si>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</si>
  <si>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</si>
  <si>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</si>
  <si>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</si>
  <si>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</si>
  <si>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</si>
  <si>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</si>
  <si>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</si>
  <si>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</si>
  <si>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</si>
  <si>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</si>
  <si>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</si>
  <si>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</si>
  <si>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</si>
  <si>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</si>
  <si>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</si>
  <si>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</si>
  <si>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</si>
  <si>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</si>
  <si>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</si>
  <si>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</si>
  <si>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</si>
  <si>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</si>
  <si>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</si>
  <si>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</si>
  <si>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</si>
  <si>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</si>
  <si>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</si>
  <si>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</si>
  <si>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</si>
  <si>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</si>
  <si>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</si>
  <si>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</si>
  <si>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</si>
  <si>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</si>
  <si>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</si>
  <si>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</si>
  <si>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</si>
  <si>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</si>
  <si>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</si>
  <si>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</si>
  <si>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</si>
  <si>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</si>
  <si>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</si>
  <si>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</si>
  <si>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</si>
  <si>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</si>
  <si>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</si>
  <si>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</si>
  <si>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</si>
  <si>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</si>
  <si>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</si>
  <si>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</si>
  <si>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</si>
  <si>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</si>
  <si>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</si>
  <si>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</si>
  <si>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</si>
  <si>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</si>
  <si>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</si>
  <si>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</si>
  <si>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t>新規登録
新車台数</t>
    <rPh sb="0" eb="2">
      <t>シンキ</t>
    </rPh>
    <rPh sb="2" eb="4">
      <t>トウロク</t>
    </rPh>
    <rPh sb="5" eb="7">
      <t>シンシャ</t>
    </rPh>
    <rPh sb="7" eb="9">
      <t>ダイスウ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</si>
  <si>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</si>
  <si>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</si>
  <si>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</si>
  <si>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</si>
  <si>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</si>
  <si>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</si>
  <si>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</si>
  <si>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</si>
  <si>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</si>
  <si>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</si>
  <si>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</si>
  <si>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</si>
  <si>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</si>
  <si>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</si>
  <si>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　原数値</t>
    <rPh sb="1" eb="2">
      <t>ハラ</t>
    </rPh>
    <rPh sb="2" eb="4">
      <t>スウチ</t>
    </rPh>
    <phoneticPr fontId="1"/>
  </si>
  <si>
    <t>原数値</t>
    <rPh sb="0" eb="1">
      <t>ハラ</t>
    </rPh>
    <rPh sb="1" eb="3">
      <t>スウチ</t>
    </rPh>
    <phoneticPr fontId="1"/>
  </si>
  <si>
    <t>家電大型専門店</t>
    <rPh sb="0" eb="2">
      <t>カデン</t>
    </rPh>
    <rPh sb="2" eb="4">
      <t>オオガタ</t>
    </rPh>
    <rPh sb="4" eb="7">
      <t>センモンテン</t>
    </rPh>
    <phoneticPr fontId="1"/>
  </si>
  <si>
    <t>H31/R元</t>
    <rPh sb="5" eb="6">
      <t>ガン</t>
    </rPh>
    <phoneticPr fontId="1"/>
  </si>
  <si>
    <t>R2=100　</t>
    <phoneticPr fontId="1"/>
  </si>
  <si>
    <t>R2=100</t>
    <phoneticPr fontId="1"/>
  </si>
  <si>
    <t>…</t>
    <phoneticPr fontId="1"/>
  </si>
  <si>
    <t>R02</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</si>
  <si>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</si>
  <si>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</si>
  <si>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</si>
  <si>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</si>
  <si>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</si>
  <si>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</si>
  <si>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</si>
  <si>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</si>
  <si>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</si>
  <si>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</si>
  <si>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</si>
  <si>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</si>
  <si>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</si>
  <si>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</si>
  <si>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 xml:space="preserve"> 電灯・電力
 総需要　</t>
    <rPh sb="1" eb="3">
      <t>デントウ</t>
    </rPh>
    <rPh sb="4" eb="6">
      <t>デンリョク</t>
    </rPh>
    <rPh sb="8" eb="11">
      <t>ソウジュヨウ</t>
    </rPh>
    <phoneticPr fontId="1"/>
  </si>
  <si>
    <t xml:space="preserve">  3） 前年同月比は、調査対象事業所の見直しが行われたため、ギャップを調整するリンク係数で処理した数値で計算している。</t>
    <phoneticPr fontId="1"/>
  </si>
  <si>
    <t>販売額     4)</t>
    <rPh sb="0" eb="3">
      <t>ハンバイガク</t>
    </rPh>
    <phoneticPr fontId="1"/>
  </si>
  <si>
    <t xml:space="preserve">  4）前年同月比は、調査対象事業所の見直しが行われたため、ギャップを調整するリンク係数で処理した数値で計算している。</t>
    <phoneticPr fontId="1"/>
  </si>
  <si>
    <t>R04</t>
    <phoneticPr fontId="1"/>
  </si>
  <si>
    <t>注 1) 令和２年国勢調査による確定人口を基に推計した数値。　2) 年指数、前年同月比は原指数。　</t>
    <rPh sb="5" eb="7">
      <t>レイワ</t>
    </rPh>
    <rPh sb="16" eb="18">
      <t>カクテイ</t>
    </rPh>
    <rPh sb="18" eb="20">
      <t>ジンコウ</t>
    </rPh>
    <rPh sb="21" eb="22">
      <t>モト</t>
    </rPh>
    <rPh sb="23" eb="25">
      <t>スイケイ</t>
    </rPh>
    <rPh sb="38" eb="43">
      <t>ゼンネンドウゲツヒ</t>
    </rPh>
    <phoneticPr fontId="1"/>
  </si>
  <si>
    <t xml:space="preserve">   2) 年指数、前年同月比は原指数。</t>
    <phoneticPr fontId="1"/>
  </si>
  <si>
    <t>R04</t>
  </si>
  <si>
    <t>R06</t>
  </si>
  <si>
    <t>R06.    1</t>
  </si>
  <si>
    <t>R02</t>
  </si>
  <si>
    <t>R03</t>
  </si>
  <si>
    <t>R02  　〃</t>
  </si>
  <si>
    <t>R03  　〃</t>
  </si>
  <si>
    <t>R04  　〃</t>
    <phoneticPr fontId="1"/>
  </si>
  <si>
    <t xml:space="preserve">注 1) 令和２年国勢調査（確定値）を基に推計した数値。H30～H31/R元の数値については、平成27年国勢調査（確定値）をもとに推計。　
 </t>
    <rPh sb="5" eb="7">
      <t>レイワ</t>
    </rPh>
    <rPh sb="8" eb="9">
      <t>ネン</t>
    </rPh>
    <rPh sb="14" eb="17">
      <t>カクテイチ</t>
    </rPh>
    <phoneticPr fontId="1"/>
  </si>
  <si>
    <t>受給者</t>
    <rPh sb="0" eb="3">
      <t>ジュキュウシャ</t>
    </rPh>
    <phoneticPr fontId="1"/>
  </si>
  <si>
    <t>名目 4)</t>
    <rPh sb="0" eb="2">
      <t>メイモク</t>
    </rPh>
    <phoneticPr fontId="1"/>
  </si>
  <si>
    <t>労働時間指数</t>
    <rPh sb="0" eb="2">
      <t>ロウドウ</t>
    </rPh>
    <rPh sb="2" eb="4">
      <t>ジカン</t>
    </rPh>
    <rPh sb="4" eb="6">
      <t>シスウ</t>
    </rPh>
    <phoneticPr fontId="1"/>
  </si>
  <si>
    <t>所定外　4)</t>
    <rPh sb="0" eb="3">
      <t>ショテイガイ</t>
    </rPh>
    <phoneticPr fontId="1"/>
  </si>
  <si>
    <t>乗用車 6)</t>
    <rPh sb="0" eb="3">
      <t>ジョウヨウシャ</t>
    </rPh>
    <phoneticPr fontId="1"/>
  </si>
  <si>
    <t xml:space="preserve"> 請負金額6)</t>
    <rPh sb="1" eb="3">
      <t>ウケオイ</t>
    </rPh>
    <rPh sb="3" eb="5">
      <t>キンガク</t>
    </rPh>
    <phoneticPr fontId="1"/>
  </si>
  <si>
    <t>保有台数 7)</t>
    <rPh sb="0" eb="2">
      <t>ホユウ</t>
    </rPh>
    <rPh sb="2" eb="4">
      <t>ダイスウ</t>
    </rPh>
    <phoneticPr fontId="1"/>
  </si>
  <si>
    <t>　　なお、常用雇用の前年（同月）比については集計値を公表しているが、端数処理の関係上、令和６年（2024年）１月分以降の値は、集計し直した場合に±0.1程度の差異が発生することがある。</t>
    <rPh sb="66" eb="67">
      <t>ナオ</t>
    </rPh>
    <rPh sb="69" eb="71">
      <t>バアイ</t>
    </rPh>
    <phoneticPr fontId="1"/>
  </si>
  <si>
    <t xml:space="preserve"> 更新の影響を取り除いて算出しているため、指数から算出した場合と一致しない。 5) 新規学卒を除きパートタイムを含む。 　6) 年数値は年度計。　　7) 年数値は各年３月末数値。　　</t>
    <rPh sb="69" eb="70">
      <t>ド</t>
    </rPh>
    <phoneticPr fontId="1"/>
  </si>
  <si>
    <t>　4)賃金、労働時間及びパートタイム労働者比率の令和６年１月分以降の前年同月比等については、令和５年にベンチマーク更新を実施した参考値を作成し、この参考値と令和６年の値を比較することによりベンチマーク</t>
    <rPh sb="3" eb="5">
      <t>チンギン</t>
    </rPh>
    <rPh sb="6" eb="10">
      <t>ロウドウジカン</t>
    </rPh>
    <rPh sb="10" eb="11">
      <t>オヨ</t>
    </rPh>
    <rPh sb="18" eb="21">
      <t>ロウドウシャ</t>
    </rPh>
    <rPh sb="21" eb="23">
      <t>ヒリツ</t>
    </rPh>
    <rPh sb="24" eb="26">
      <t>レイワ</t>
    </rPh>
    <rPh sb="27" eb="28">
      <t>ネン</t>
    </rPh>
    <rPh sb="29" eb="31">
      <t>ガツブン</t>
    </rPh>
    <rPh sb="31" eb="33">
      <t>イコウ</t>
    </rPh>
    <rPh sb="34" eb="39">
      <t>ゼンネンドウゲツヒ</t>
    </rPh>
    <rPh sb="39" eb="40">
      <t>トウ</t>
    </rPh>
    <rPh sb="46" eb="48">
      <t>レイワ</t>
    </rPh>
    <rPh sb="49" eb="50">
      <t>ネン</t>
    </rPh>
    <rPh sb="57" eb="59">
      <t>コウシン</t>
    </rPh>
    <rPh sb="60" eb="62">
      <t>ジッシ</t>
    </rPh>
    <rPh sb="64" eb="67">
      <t>サンコウチ</t>
    </rPh>
    <rPh sb="68" eb="70">
      <t>サクセイ</t>
    </rPh>
    <phoneticPr fontId="1"/>
  </si>
  <si>
    <t>　　 賃金、所定外労働時間指数は総入替え方式のときに行っていた過去に遡った改訂はしない。</t>
    <phoneticPr fontId="1"/>
  </si>
  <si>
    <t>R05</t>
  </si>
  <si>
    <t>R05  　〃</t>
  </si>
  <si>
    <t>全店</t>
    <rPh sb="0" eb="2">
      <t>ゼンテン</t>
    </rPh>
    <phoneticPr fontId="1"/>
  </si>
  <si>
    <t>ホームセンター</t>
    <phoneticPr fontId="1"/>
  </si>
  <si>
    <t>ドラッグストア</t>
    <phoneticPr fontId="1"/>
  </si>
  <si>
    <t>家電大型専門店</t>
    <rPh sb="0" eb="4">
      <t>カデンオオガタ</t>
    </rPh>
    <rPh sb="4" eb="7">
      <t>センモンテン</t>
    </rPh>
    <phoneticPr fontId="1"/>
  </si>
  <si>
    <t>総実　4)</t>
    <rPh sb="0" eb="1">
      <t>ソウ</t>
    </rPh>
    <rPh sb="1" eb="2">
      <t>ジツ</t>
    </rPh>
    <phoneticPr fontId="1"/>
  </si>
  <si>
    <t>コンビニエンス
ストア</t>
    <phoneticPr fontId="1"/>
  </si>
  <si>
    <t>公共工事</t>
    <rPh sb="0" eb="2">
      <t>コウキョウ</t>
    </rPh>
    <rPh sb="2" eb="4">
      <t>コウジ</t>
    </rPh>
    <phoneticPr fontId="1"/>
  </si>
  <si>
    <t>百貨店・
スーパー　3)</t>
    <rPh sb="0" eb="3">
      <t>ヒャッカテン</t>
    </rPh>
    <phoneticPr fontId="1"/>
  </si>
  <si>
    <t>百貨店・
スーパー</t>
    <rPh sb="0" eb="3">
      <t>ヒャッカテン</t>
    </rPh>
    <phoneticPr fontId="1"/>
  </si>
  <si>
    <t>H31/R元 　 年</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</si>
</sst>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quot;r&quot;\ ##\ ##0"/>
    <numFmt numFmtId="198" formatCode="###\ ###\ ##0.0;&quot;△&quot;???\ ??0.0"/>
    <numFmt numFmtId="199" formatCode="&quot;r&quot;\ #\ ###\ ##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12"/>
      <name val="ＭＳ ゴシック"/>
      <family val="3"/>
      <charset val="128"/>
    </font>
    <font>
      <sz val="9.5"/>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57">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6" xfId="0" applyNumberFormat="1" applyFont="1" applyFill="1" applyBorder="1" applyAlignment="1">
      <alignment horizontal="right"/>
    </xf>
    <xf numFmtId="180" fontId="5" fillId="2" borderId="10" xfId="0" applyNumberFormat="1" applyFont="1" applyFill="1" applyBorder="1" applyAlignment="1">
      <alignment horizontal="left"/>
    </xf>
    <xf numFmtId="180" fontId="5" fillId="2" borderId="11" xfId="0" applyNumberFormat="1" applyFont="1" applyFill="1" applyBorder="1" applyAlignment="1">
      <alignment horizontal="center"/>
    </xf>
    <xf numFmtId="180" fontId="5" fillId="2" borderId="12" xfId="0" applyNumberFormat="1" applyFont="1" applyFill="1" applyBorder="1" applyAlignment="1"/>
    <xf numFmtId="180" fontId="5" fillId="2" borderId="10"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0"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7" xfId="0" applyNumberFormat="1" applyFont="1" applyFill="1" applyBorder="1" applyAlignment="1">
      <alignment horizontal="right"/>
    </xf>
    <xf numFmtId="180" fontId="5" fillId="2" borderId="8"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93" fontId="5" fillId="0" borderId="0" xfId="0" applyNumberFormat="1" applyFont="1" applyBorder="1" applyAlignment="1">
      <alignment horizontal="right"/>
    </xf>
    <xf numFmtId="180" fontId="5" fillId="2" borderId="8" xfId="0" applyNumberFormat="1" applyFont="1" applyFill="1" applyBorder="1" applyAlignment="1">
      <alignment horizontal="center" shrinkToFit="1"/>
    </xf>
    <xf numFmtId="180" fontId="6" fillId="2" borderId="8"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8"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8" xfId="0" applyNumberFormat="1" applyFont="1" applyFill="1" applyBorder="1" applyAlignment="1">
      <alignment horizontal="center" wrapText="1" shrinkToFit="1"/>
    </xf>
    <xf numFmtId="180" fontId="5" fillId="2" borderId="11"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1" xfId="0" applyNumberFormat="1" applyFont="1" applyFill="1" applyBorder="1" applyAlignment="1">
      <alignment horizontal="right"/>
    </xf>
    <xf numFmtId="180" fontId="5" fillId="2" borderId="5" xfId="0" applyNumberFormat="1" applyFont="1" applyFill="1" applyBorder="1">
      <alignment vertical="center"/>
    </xf>
    <xf numFmtId="180" fontId="6" fillId="2" borderId="7"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88" fontId="5" fillId="0" borderId="0" xfId="0" applyNumberFormat="1" applyFont="1" applyBorder="1" applyAlignment="1">
      <alignment horizontal="right"/>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6"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1"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9" fontId="5" fillId="0" borderId="0" xfId="0" applyNumberFormat="1" applyFont="1" applyBorder="1" applyAlignment="1">
      <alignment horizontal="right"/>
    </xf>
    <xf numFmtId="180" fontId="8" fillId="2" borderId="8"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0" fontId="5" fillId="0" borderId="0" xfId="0" applyNumberFormat="1" applyFont="1" applyFill="1" applyBorder="1" applyAlignment="1">
      <alignment horizontal="center" shrinkToFit="1"/>
    </xf>
    <xf numFmtId="180" fontId="5" fillId="0" borderId="12" xfId="0" applyNumberFormat="1" applyFont="1" applyFill="1" applyBorder="1" applyAlignment="1">
      <alignment horizontal="center" shrinkToFit="1"/>
    </xf>
    <xf numFmtId="180" fontId="5" fillId="0" borderId="12"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0" xfId="0" applyNumberFormat="1" applyFont="1" applyFill="1" applyBorder="1" applyAlignment="1"/>
    <xf numFmtId="188" fontId="5" fillId="0" borderId="0" xfId="0" applyNumberFormat="1" applyFont="1" applyFill="1" applyBorder="1" applyAlignment="1"/>
    <xf numFmtId="180" fontId="5" fillId="2" borderId="8"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1" xfId="0" applyNumberFormat="1" applyFont="1" applyFill="1" applyBorder="1" applyAlignment="1">
      <alignment horizontal="left"/>
    </xf>
    <xf numFmtId="180" fontId="5" fillId="0" borderId="0" xfId="0" applyNumberFormat="1" applyFont="1" applyFill="1" applyBorder="1" applyAlignment="1"/>
    <xf numFmtId="180" fontId="5" fillId="2" borderId="4" xfId="0" applyNumberFormat="1" applyFont="1" applyFill="1" applyBorder="1" applyAlignment="1"/>
    <xf numFmtId="180" fontId="5" fillId="2" borderId="11" xfId="0" applyNumberFormat="1" applyFont="1" applyFill="1" applyBorder="1" applyAlignment="1"/>
    <xf numFmtId="180" fontId="5" fillId="3" borderId="4" xfId="0" applyNumberFormat="1" applyFont="1" applyFill="1" applyBorder="1" applyAlignment="1">
      <alignment horizontal="right"/>
    </xf>
    <xf numFmtId="198" fontId="5" fillId="0" borderId="2" xfId="0" applyNumberFormat="1" applyFont="1" applyBorder="1" applyAlignment="1">
      <alignment horizontal="right"/>
    </xf>
    <xf numFmtId="198" fontId="5" fillId="0" borderId="0" xfId="0" applyNumberFormat="1" applyFont="1" applyBorder="1" applyAlignment="1">
      <alignment horizontal="right"/>
    </xf>
    <xf numFmtId="198" fontId="5" fillId="0" borderId="1" xfId="0" applyNumberFormat="1" applyFont="1" applyBorder="1" applyAlignment="1">
      <alignment horizontal="right"/>
    </xf>
    <xf numFmtId="180" fontId="5" fillId="2" borderId="9"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0" fillId="0" borderId="0" xfId="0" applyNumberFormat="1" applyFont="1" applyAlignment="1">
      <alignment horizontal="left"/>
    </xf>
    <xf numFmtId="180" fontId="10"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12"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8" fillId="0" borderId="0" xfId="0" applyNumberFormat="1" applyFont="1" applyBorder="1" applyAlignment="1">
      <alignment vertical="center"/>
    </xf>
    <xf numFmtId="195" fontId="5" fillId="0" borderId="0" xfId="0" applyNumberFormat="1" applyFont="1" applyFill="1" applyBorder="1" applyAlignment="1"/>
    <xf numFmtId="196" fontId="5" fillId="0" borderId="0" xfId="0" applyNumberFormat="1" applyFont="1" applyFill="1" applyBorder="1" applyAlignment="1">
      <alignment horizontal="right"/>
    </xf>
    <xf numFmtId="2" fontId="5" fillId="0" borderId="0" xfId="0" applyNumberFormat="1" applyFont="1" applyBorder="1" applyAlignment="1"/>
    <xf numFmtId="4" fontId="5" fillId="0" borderId="0" xfId="0" applyNumberFormat="1" applyFont="1" applyFill="1" applyBorder="1" applyAlignment="1">
      <alignment horizontal="right"/>
    </xf>
    <xf numFmtId="4" fontId="5" fillId="0" borderId="0" xfId="0" applyNumberFormat="1" applyFont="1" applyFill="1" applyBorder="1" applyAlignment="1"/>
    <xf numFmtId="180" fontId="5" fillId="3" borderId="0" xfId="0" applyNumberFormat="1" applyFont="1" applyFill="1" applyBorder="1" applyAlignment="1">
      <alignment horizontal="right"/>
    </xf>
    <xf numFmtId="180" fontId="5" fillId="3" borderId="12" xfId="0" applyNumberFormat="1" applyFont="1" applyFill="1" applyBorder="1" applyAlignment="1">
      <alignment horizontal="right"/>
    </xf>
    <xf numFmtId="180" fontId="7" fillId="2" borderId="6" xfId="0" applyNumberFormat="1" applyFont="1" applyFill="1" applyBorder="1" applyAlignment="1">
      <alignment horizontal="center"/>
    </xf>
    <xf numFmtId="180" fontId="8" fillId="0" borderId="0" xfId="0" applyNumberFormat="1" applyFont="1" applyAlignment="1">
      <alignment vertical="center" wrapText="1"/>
    </xf>
    <xf numFmtId="195" fontId="5" fillId="0" borderId="2" xfId="0" applyNumberFormat="1" applyFont="1" applyBorder="1" applyAlignment="1">
      <alignment horizontal="right"/>
    </xf>
    <xf numFmtId="197" fontId="5" fillId="0" borderId="0" xfId="0" applyNumberFormat="1" applyFont="1" applyBorder="1" applyAlignment="1">
      <alignment horizontal="right"/>
    </xf>
    <xf numFmtId="183" fontId="5" fillId="0" borderId="0" xfId="0" applyNumberFormat="1" applyFont="1" applyFill="1" applyBorder="1" applyAlignment="1">
      <alignment horizontal="right"/>
    </xf>
    <xf numFmtId="180" fontId="5" fillId="2" borderId="2" xfId="0" applyNumberFormat="1" applyFont="1" applyFill="1" applyBorder="1" applyAlignment="1">
      <alignment horizontal="center"/>
    </xf>
    <xf numFmtId="180" fontId="11" fillId="2" borderId="8" xfId="0" applyNumberFormat="1" applyFont="1" applyFill="1" applyBorder="1" applyAlignment="1">
      <alignment horizontal="center"/>
    </xf>
    <xf numFmtId="180" fontId="5" fillId="2" borderId="7" xfId="0" applyNumberFormat="1" applyFont="1" applyFill="1" applyBorder="1" applyAlignment="1">
      <alignment horizontal="left"/>
    </xf>
    <xf numFmtId="177" fontId="5" fillId="0" borderId="0" xfId="0" applyNumberFormat="1" applyFont="1" applyBorder="1" applyAlignment="1"/>
    <xf numFmtId="180" fontId="6" fillId="2" borderId="12" xfId="0" applyNumberFormat="1" applyFont="1" applyFill="1" applyBorder="1" applyAlignment="1">
      <alignment horizontal="right"/>
    </xf>
    <xf numFmtId="180" fontId="5" fillId="2" borderId="9" xfId="0" applyNumberFormat="1" applyFont="1" applyFill="1" applyBorder="1" applyAlignment="1">
      <alignment horizontal="center" vertical="center" wrapText="1"/>
    </xf>
    <xf numFmtId="180" fontId="6" fillId="2" borderId="6" xfId="0" applyNumberFormat="1" applyFont="1" applyFill="1" applyBorder="1" applyAlignment="1">
      <alignment horizontal="center" vertical="center"/>
    </xf>
    <xf numFmtId="199" fontId="5" fillId="0" borderId="0" xfId="0" applyNumberFormat="1" applyFont="1" applyFill="1" applyBorder="1" applyAlignment="1">
      <alignment horizontal="right"/>
    </xf>
    <xf numFmtId="0" fontId="5" fillId="2" borderId="9" xfId="0" applyNumberFormat="1" applyFont="1" applyFill="1" applyBorder="1" applyAlignment="1">
      <alignment horizontal="center" vertical="center" shrinkToFit="1"/>
    </xf>
    <xf numFmtId="180" fontId="6" fillId="2" borderId="6" xfId="0" applyNumberFormat="1" applyFont="1" applyFill="1" applyBorder="1" applyAlignment="1">
      <alignment horizontal="center" vertical="center" wrapText="1" shrinkToFit="1"/>
    </xf>
    <xf numFmtId="180" fontId="7" fillId="2" borderId="8"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9" xfId="0" applyNumberFormat="1" applyFont="1" applyFill="1" applyBorder="1" applyAlignment="1">
      <alignment horizontal="center" vertical="center" wrapText="1" shrinkToFit="1"/>
    </xf>
    <xf numFmtId="180" fontId="5" fillId="2" borderId="13" xfId="0" applyNumberFormat="1" applyFont="1" applyFill="1" applyBorder="1" applyAlignment="1">
      <alignment horizontal="center" vertical="center" wrapText="1" shrinkToFit="1"/>
    </xf>
    <xf numFmtId="180" fontId="5" fillId="2" borderId="6" xfId="0" applyNumberFormat="1" applyFont="1" applyFill="1" applyBorder="1" applyAlignment="1">
      <alignment horizontal="center" vertical="center" wrapText="1" shrinkToFit="1"/>
    </xf>
    <xf numFmtId="180" fontId="7" fillId="2" borderId="9" xfId="0" applyNumberFormat="1" applyFont="1" applyFill="1" applyBorder="1" applyAlignment="1">
      <alignment horizontal="center" vertical="center" wrapText="1" shrinkToFit="1"/>
    </xf>
    <xf numFmtId="180" fontId="7" fillId="2" borderId="6" xfId="0" applyNumberFormat="1" applyFont="1" applyFill="1" applyBorder="1" applyAlignment="1">
      <alignment horizontal="center" vertical="center" wrapText="1" shrinkToFit="1"/>
    </xf>
    <xf numFmtId="180" fontId="5" fillId="2" borderId="5" xfId="0" applyNumberFormat="1" applyFont="1" applyFill="1" applyBorder="1" applyAlignment="1">
      <alignment horizontal="center" vertical="center"/>
    </xf>
    <xf numFmtId="180" fontId="5" fillId="2" borderId="12" xfId="0" applyNumberFormat="1" applyFont="1" applyFill="1" applyBorder="1" applyAlignment="1">
      <alignment horizontal="center" vertical="center"/>
    </xf>
    <xf numFmtId="180" fontId="5" fillId="2" borderId="7" xfId="0" applyNumberFormat="1" applyFont="1" applyFill="1" applyBorder="1" applyAlignment="1">
      <alignment horizontal="center" vertical="center"/>
    </xf>
    <xf numFmtId="180" fontId="7" fillId="2" borderId="9" xfId="0" applyNumberFormat="1" applyFont="1" applyFill="1" applyBorder="1" applyAlignment="1">
      <alignment horizontal="center" vertical="center" shrinkToFit="1"/>
    </xf>
    <xf numFmtId="180" fontId="7" fillId="2" borderId="6" xfId="0" applyNumberFormat="1" applyFont="1" applyFill="1" applyBorder="1" applyAlignment="1">
      <alignment horizontal="center" vertical="center" shrinkToFit="1"/>
    </xf>
    <xf numFmtId="180" fontId="5" fillId="2" borderId="2" xfId="0" applyNumberFormat="1" applyFont="1" applyFill="1" applyBorder="1" applyAlignment="1">
      <alignment horizontal="center" vertical="center"/>
    </xf>
    <xf numFmtId="180" fontId="5" fillId="2" borderId="14"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11"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2" xfId="0" applyNumberFormat="1" applyFont="1" applyFill="1" applyBorder="1" applyAlignment="1">
      <alignment horizontal="distributed"/>
    </xf>
    <xf numFmtId="180" fontId="5" fillId="2" borderId="14" xfId="0" applyNumberFormat="1" applyFont="1" applyFill="1" applyBorder="1" applyAlignment="1">
      <alignment horizontal="distributed"/>
    </xf>
    <xf numFmtId="180" fontId="5" fillId="2" borderId="9"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11" xfId="0" applyNumberFormat="1" applyFont="1" applyFill="1" applyBorder="1" applyAlignment="1">
      <alignment horizontal="distributed"/>
    </xf>
    <xf numFmtId="180" fontId="5" fillId="2" borderId="10" xfId="0" applyNumberFormat="1" applyFont="1" applyFill="1" applyBorder="1" applyAlignment="1">
      <alignment horizontal="distributed"/>
    </xf>
    <xf numFmtId="180" fontId="5" fillId="2" borderId="5" xfId="0" applyNumberFormat="1" applyFont="1" applyFill="1" applyBorder="1" applyAlignment="1">
      <alignment horizontal="distributed"/>
    </xf>
    <xf numFmtId="180" fontId="5" fillId="2" borderId="7"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5" xfId="0" applyNumberFormat="1" applyFont="1" applyFill="1" applyBorder="1" applyAlignment="1">
      <alignment horizontal="distributed"/>
    </xf>
    <xf numFmtId="180" fontId="5" fillId="2" borderId="11" xfId="0" applyNumberFormat="1" applyFont="1" applyFill="1" applyBorder="1" applyAlignment="1">
      <alignment horizontal="center" wrapText="1"/>
    </xf>
    <xf numFmtId="180" fontId="5" fillId="2" borderId="10"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8" fillId="0" borderId="0" xfId="0" applyNumberFormat="1" applyFont="1" applyAlignment="1">
      <alignment vertical="center" shrinkToFit="1"/>
    </xf>
    <xf numFmtId="180" fontId="5" fillId="2" borderId="11" xfId="0" applyNumberFormat="1" applyFont="1" applyFill="1" applyBorder="1" applyAlignment="1">
      <alignment horizontal="right"/>
    </xf>
    <xf numFmtId="180" fontId="5" fillId="2" borderId="10" xfId="0" applyNumberFormat="1" applyFont="1" applyFill="1" applyBorder="1" applyAlignment="1">
      <alignment horizontal="right"/>
    </xf>
    <xf numFmtId="180" fontId="7" fillId="0" borderId="2" xfId="0" applyNumberFormat="1" applyFont="1" applyBorder="1" applyAlignment="1">
      <alignment horizontal="left" vertical="top" wrapText="1"/>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80" fontId="5" fillId="2" borderId="2" xfId="0" applyNumberFormat="1" applyFont="1" applyFill="1" applyBorder="1" applyAlignment="1">
      <alignment horizontal="center"/>
    </xf>
    <xf numFmtId="191" fontId="5" fillId="2" borderId="10" xfId="0" applyNumberFormat="1" applyFont="1" applyFill="1" applyBorder="1" applyAlignment="1">
      <alignment horizontal="right"/>
    </xf>
    <xf numFmtId="191" fontId="5" fillId="2" borderId="4" xfId="0" applyNumberFormat="1" applyFont="1" applyFill="1" applyBorder="1" applyAlignment="1">
      <alignment horizontal="right"/>
    </xf>
    <xf numFmtId="180" fontId="8" fillId="0" borderId="0" xfId="0" applyNumberFormat="1" applyFont="1" applyBorder="1" applyAlignment="1">
      <alignment horizontal="left" vertical="center" shrinkToFit="1"/>
    </xf>
    <xf numFmtId="180" fontId="7" fillId="2" borderId="9" xfId="0" applyNumberFormat="1" applyFont="1" applyFill="1" applyBorder="1" applyAlignment="1">
      <alignment horizontal="center" vertical="center"/>
    </xf>
    <xf numFmtId="180" fontId="7" fillId="2" borderId="6" xfId="0" applyNumberFormat="1" applyFont="1" applyFill="1" applyBorder="1" applyAlignment="1">
      <alignment horizontal="center" vertical="center"/>
    </xf>
    <xf numFmtId="180" fontId="7" fillId="0" borderId="0" xfId="0" applyNumberFormat="1" applyFont="1" applyBorder="1" applyAlignment="1">
      <alignment horizontal="left" vertical="top"/>
    </xf>
    <xf numFmtId="180" fontId="5" fillId="2" borderId="10" xfId="0" applyNumberFormat="1" applyFont="1" applyFill="1" applyBorder="1" applyAlignment="1">
      <alignment horizontal="center" shrinkToFit="1"/>
    </xf>
    <xf numFmtId="180" fontId="5" fillId="2" borderId="9" xfId="0" applyNumberFormat="1" applyFont="1" applyFill="1" applyBorder="1" applyAlignment="1">
      <alignment horizontal="center" vertical="center" shrinkToFit="1"/>
    </xf>
    <xf numFmtId="180" fontId="5" fillId="2" borderId="13" xfId="0" applyNumberFormat="1" applyFont="1" applyFill="1" applyBorder="1" applyAlignment="1">
      <alignment horizontal="center" vertical="center" shrinkToFit="1"/>
    </xf>
    <xf numFmtId="180" fontId="7" fillId="2" borderId="9" xfId="0" applyNumberFormat="1" applyFont="1" applyFill="1" applyBorder="1" applyAlignment="1">
      <alignment horizontal="center" vertical="center" wrapText="1"/>
    </xf>
    <xf numFmtId="180" fontId="5" fillId="2" borderId="13" xfId="0" applyNumberFormat="1" applyFont="1" applyFill="1" applyBorder="1" applyAlignment="1">
      <alignment horizontal="center" vertical="center"/>
    </xf>
    <xf numFmtId="180" fontId="6" fillId="2" borderId="9" xfId="0" applyNumberFormat="1" applyFont="1" applyFill="1" applyBorder="1" applyAlignment="1">
      <alignment horizontal="center" vertical="center"/>
    </xf>
    <xf numFmtId="180" fontId="6" fillId="2" borderId="6" xfId="0" applyNumberFormat="1" applyFont="1" applyFill="1" applyBorder="1" applyAlignment="1">
      <alignment horizontal="center" vertical="center"/>
    </xf>
    <xf numFmtId="180" fontId="7" fillId="2" borderId="13" xfId="0" applyNumberFormat="1" applyFont="1" applyFill="1" applyBorder="1" applyAlignment="1">
      <alignment horizontal="center" vertical="center" shrinkToFit="1"/>
    </xf>
    <xf numFmtId="180" fontId="11" fillId="2" borderId="5" xfId="0" applyNumberFormat="1" applyFont="1" applyFill="1" applyBorder="1" applyAlignment="1">
      <alignment horizontal="center" vertical="center"/>
    </xf>
    <xf numFmtId="180" fontId="11" fillId="2" borderId="14" xfId="0" applyNumberFormat="1" applyFont="1" applyFill="1" applyBorder="1" applyAlignment="1">
      <alignment horizontal="center" vertical="center"/>
    </xf>
    <xf numFmtId="180" fontId="11" fillId="2" borderId="7" xfId="0" applyNumberFormat="1" applyFont="1" applyFill="1" applyBorder="1" applyAlignment="1">
      <alignment horizontal="center" vertical="center"/>
    </xf>
    <xf numFmtId="180" fontId="11" fillId="2" borderId="15" xfId="0" applyNumberFormat="1" applyFont="1" applyFill="1" applyBorder="1" applyAlignment="1">
      <alignment horizontal="center" vertical="center"/>
    </xf>
    <xf numFmtId="180" fontId="7" fillId="2" borderId="14" xfId="0" applyNumberFormat="1" applyFont="1" applyFill="1" applyBorder="1" applyAlignment="1">
      <alignment horizontal="center" vertical="center" wrapText="1"/>
    </xf>
    <xf numFmtId="180" fontId="7" fillId="2" borderId="15" xfId="0" applyNumberFormat="1" applyFont="1" applyFill="1" applyBorder="1" applyAlignment="1">
      <alignment horizontal="center" vertical="center" wrapText="1"/>
    </xf>
    <xf numFmtId="180" fontId="5" fillId="2" borderId="11"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3" xfId="0" applyNumberFormat="1" applyFont="1" applyFill="1" applyBorder="1" applyAlignment="1">
      <alignment horizontal="right" vertical="center"/>
    </xf>
    <xf numFmtId="180" fontId="5" fillId="2" borderId="6" xfId="0" applyNumberFormat="1" applyFont="1" applyFill="1" applyBorder="1" applyAlignment="1">
      <alignment horizontal="right" vertical="center"/>
    </xf>
    <xf numFmtId="180" fontId="5" fillId="2" borderId="6" xfId="0" applyNumberFormat="1" applyFont="1" applyFill="1" applyBorder="1" applyAlignment="1">
      <alignment horizontal="center" vertical="center" shrinkToFit="1"/>
    </xf>
    <xf numFmtId="180" fontId="5" fillId="2" borderId="9" xfId="0" applyNumberFormat="1" applyFont="1" applyFill="1" applyBorder="1" applyAlignment="1">
      <alignment horizontal="center" vertical="center" wrapText="1"/>
    </xf>
    <xf numFmtId="180" fontId="5" fillId="2" borderId="13" xfId="0" applyNumberFormat="1" applyFont="1" applyFill="1" applyBorder="1" applyAlignment="1">
      <alignment horizontal="center" vertical="center" wrapText="1"/>
    </xf>
    <xf numFmtId="180" fontId="5" fillId="2" borderId="6" xfId="0" applyNumberFormat="1" applyFont="1" applyFill="1" applyBorder="1" applyAlignment="1">
      <alignment horizontal="center" vertical="center" wrapText="1"/>
    </xf>
    <xf numFmtId="180" fontId="5" fillId="2" borderId="5" xfId="0" applyNumberFormat="1" applyFont="1" applyFill="1" applyBorder="1" applyAlignment="1">
      <alignment horizontal="center" vertical="center" shrinkToFit="1"/>
    </xf>
    <xf numFmtId="180" fontId="5" fillId="2" borderId="7" xfId="0" applyNumberFormat="1" applyFont="1" applyFill="1" applyBorder="1" applyAlignment="1">
      <alignment horizontal="center" vertical="center" shrinkToFit="1"/>
    </xf>
    <xf numFmtId="180" fontId="11" fillId="2" borderId="9" xfId="0" applyNumberFormat="1" applyFont="1" applyFill="1" applyBorder="1" applyAlignment="1">
      <alignment horizontal="center" vertical="center"/>
    </xf>
    <xf numFmtId="180" fontId="11" fillId="2" borderId="13" xfId="0" applyNumberFormat="1" applyFont="1" applyFill="1" applyBorder="1" applyAlignment="1">
      <alignment horizontal="center" vertical="center"/>
    </xf>
    <xf numFmtId="180" fontId="7" fillId="2" borderId="6" xfId="0" applyNumberFormat="1" applyFont="1" applyFill="1" applyBorder="1" applyAlignment="1">
      <alignment horizontal="center" vertical="center" wrapText="1"/>
    </xf>
    <xf numFmtId="180" fontId="5" fillId="2" borderId="13" xfId="0" applyNumberFormat="1" applyFont="1" applyFill="1" applyBorder="1" applyAlignment="1">
      <alignment horizontal="left" vertical="center"/>
    </xf>
    <xf numFmtId="180" fontId="5" fillId="2" borderId="6" xfId="0" applyNumberFormat="1"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74</xdr:row>
      <xdr:rowOff>0</xdr:rowOff>
    </xdr:from>
    <xdr:to>
      <xdr:col>17</xdr:col>
      <xdr:colOff>704850</xdr:colOff>
      <xdr:row>75</xdr:row>
      <xdr:rowOff>47625</xdr:rowOff>
    </xdr:to>
    <xdr:sp macro="" textlink="">
      <xdr:nvSpPr>
        <xdr:cNvPr id="9438534" name="Text Box 4">
          <a:extLst>
            <a:ext uri="{FF2B5EF4-FFF2-40B4-BE49-F238E27FC236}">
              <a16:creationId xmlns:a16="http://schemas.microsoft.com/office/drawing/2014/main" id="{0FC47E5A-E135-4694-80FF-BAE8CC4653B0}"/>
            </a:ext>
          </a:extLst>
        </xdr:cNvPr>
        <xdr:cNvSpPr txBox="1">
          <a:spLocks noChangeArrowheads="1"/>
        </xdr:cNvSpPr>
      </xdr:nvSpPr>
      <xdr:spPr bwMode="auto">
        <a:xfrm>
          <a:off x="11487150" y="1672590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74</xdr:row>
      <xdr:rowOff>0</xdr:rowOff>
    </xdr:from>
    <xdr:to>
      <xdr:col>17</xdr:col>
      <xdr:colOff>704850</xdr:colOff>
      <xdr:row>75</xdr:row>
      <xdr:rowOff>47625</xdr:rowOff>
    </xdr:to>
    <xdr:sp macro="" textlink="">
      <xdr:nvSpPr>
        <xdr:cNvPr id="9438535" name="Text Box 4">
          <a:extLst>
            <a:ext uri="{FF2B5EF4-FFF2-40B4-BE49-F238E27FC236}">
              <a16:creationId xmlns:a16="http://schemas.microsoft.com/office/drawing/2014/main" id="{3C03BB56-49B6-4ADF-91D5-9C46BE43B989}"/>
            </a:ext>
          </a:extLst>
        </xdr:cNvPr>
        <xdr:cNvSpPr txBox="1">
          <a:spLocks noChangeArrowheads="1"/>
        </xdr:cNvSpPr>
      </xdr:nvSpPr>
      <xdr:spPr bwMode="auto">
        <a:xfrm>
          <a:off x="11487150" y="1672590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74</xdr:row>
      <xdr:rowOff>0</xdr:rowOff>
    </xdr:from>
    <xdr:to>
      <xdr:col>32</xdr:col>
      <xdr:colOff>76200</xdr:colOff>
      <xdr:row>75</xdr:row>
      <xdr:rowOff>38100</xdr:rowOff>
    </xdr:to>
    <xdr:sp macro="" textlink="">
      <xdr:nvSpPr>
        <xdr:cNvPr id="9438536" name="Text Box 5">
          <a:extLst>
            <a:ext uri="{FF2B5EF4-FFF2-40B4-BE49-F238E27FC236}">
              <a16:creationId xmlns:a16="http://schemas.microsoft.com/office/drawing/2014/main" id="{7DE178F5-F001-405A-871E-76090B9141D4}"/>
            </a:ext>
          </a:extLst>
        </xdr:cNvPr>
        <xdr:cNvSpPr txBox="1">
          <a:spLocks noChangeArrowheads="1"/>
        </xdr:cNvSpPr>
      </xdr:nvSpPr>
      <xdr:spPr bwMode="auto">
        <a:xfrm>
          <a:off x="21450300" y="1672590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77"/>
  <sheetViews>
    <sheetView tabSelected="1" view="pageBreakPreview" topLeftCell="AQ1" zoomScaleNormal="100" zoomScaleSheetLayoutView="100" workbookViewId="0">
      <selection activeCell="BA38" sqref="BA38"/>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4" width="10.125" style="4" customWidth="1"/>
    <col min="15" max="15" width="10.625" style="4" customWidth="1"/>
    <col min="16" max="16" width="2.625" style="9" customWidth="1"/>
    <col min="17" max="17" width="3" style="9" customWidth="1"/>
    <col min="18"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8.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7" width="15.5" style="4" customWidth="1"/>
    <col min="38" max="39" width="13.625" style="4" customWidth="1"/>
    <col min="40" max="40" width="11.625" style="4" customWidth="1"/>
    <col min="41" max="41" width="11.5" style="4" customWidth="1"/>
    <col min="42" max="42" width="12.75" style="4" customWidth="1"/>
    <col min="43" max="43" width="14.5" style="4" customWidth="1"/>
    <col min="44" max="44" width="2.625" customWidth="1"/>
    <col min="45" max="52" width="12.625" style="4" customWidth="1"/>
    <col min="53" max="53" width="13.5" style="4" customWidth="1"/>
    <col min="54" max="54" width="6.125" style="4" customWidth="1"/>
    <col min="55" max="55" width="2.125" style="4" customWidth="1"/>
    <col min="56" max="56" width="4.125" style="4" customWidth="1"/>
    <col min="57" max="57" width="8.375" style="4" customWidth="1"/>
    <col min="58" max="16384" width="9" style="4"/>
  </cols>
  <sheetData>
    <row r="1" spans="2:55" ht="18" customHeight="1" x14ac:dyDescent="0.15"/>
    <row r="2" spans="2:55" ht="18" customHeight="1" x14ac:dyDescent="0.15"/>
    <row r="3" spans="2:55" s="5" customFormat="1" ht="30" customHeight="1" x14ac:dyDescent="0.25">
      <c r="B3" s="2" t="s">
        <v>0</v>
      </c>
      <c r="P3" s="6"/>
      <c r="Q3" s="6"/>
      <c r="V3" s="6"/>
    </row>
    <row r="4" spans="2:55" s="5" customFormat="1" ht="18" customHeight="1" x14ac:dyDescent="0.15">
      <c r="B4" s="1"/>
      <c r="C4" s="142" t="s">
        <v>1</v>
      </c>
      <c r="P4" s="6"/>
      <c r="Q4" s="6"/>
      <c r="V4" s="6"/>
      <c r="AG4" s="1"/>
      <c r="AH4" s="142" t="s">
        <v>63</v>
      </c>
      <c r="AV4" s="6"/>
      <c r="AW4" s="6"/>
      <c r="AX4" s="6"/>
      <c r="AY4" s="6"/>
    </row>
    <row r="5" spans="2:55" s="7" customFormat="1" ht="18" customHeight="1" x14ac:dyDescent="0.15">
      <c r="E5" s="8"/>
      <c r="I5" s="8"/>
      <c r="P5" s="6"/>
      <c r="Q5" s="6"/>
      <c r="V5" s="6"/>
      <c r="AL5" s="8"/>
      <c r="AP5" s="8"/>
      <c r="AV5" s="6"/>
      <c r="AW5" s="6"/>
      <c r="AX5" s="6"/>
      <c r="AY5" s="6"/>
    </row>
    <row r="6" spans="2:55" s="7" customFormat="1" ht="18" customHeight="1" x14ac:dyDescent="0.15">
      <c r="B6" s="190" t="s">
        <v>99</v>
      </c>
      <c r="C6" s="190"/>
      <c r="D6" s="191"/>
      <c r="E6" s="31" t="s">
        <v>102</v>
      </c>
      <c r="F6" s="35" t="s">
        <v>103</v>
      </c>
      <c r="G6" s="177" t="s">
        <v>128</v>
      </c>
      <c r="H6" s="178"/>
      <c r="I6" s="179"/>
      <c r="J6" s="202" t="s">
        <v>23</v>
      </c>
      <c r="K6" s="203"/>
      <c r="L6" s="219" t="s">
        <v>55</v>
      </c>
      <c r="M6" s="220"/>
      <c r="N6" s="126"/>
      <c r="O6" s="45" t="s">
        <v>119</v>
      </c>
      <c r="P6" s="103"/>
      <c r="Q6" s="103"/>
      <c r="R6" s="119" t="s">
        <v>120</v>
      </c>
      <c r="S6" s="38" t="s">
        <v>121</v>
      </c>
      <c r="T6" s="127"/>
      <c r="U6" s="121" t="s">
        <v>40</v>
      </c>
      <c r="V6" s="166" t="s">
        <v>189</v>
      </c>
      <c r="W6" s="177" t="s">
        <v>2</v>
      </c>
      <c r="X6" s="178"/>
      <c r="Y6" s="179"/>
      <c r="Z6" s="70" t="s">
        <v>174</v>
      </c>
      <c r="AA6" s="39" t="s">
        <v>42</v>
      </c>
      <c r="AB6" s="185" t="s">
        <v>99</v>
      </c>
      <c r="AC6" s="190"/>
      <c r="AD6" s="190"/>
      <c r="AG6" s="190" t="s">
        <v>99</v>
      </c>
      <c r="AH6" s="190"/>
      <c r="AI6" s="191"/>
      <c r="AJ6" s="177" t="s">
        <v>44</v>
      </c>
      <c r="AK6" s="179"/>
      <c r="AL6" s="177" t="s">
        <v>86</v>
      </c>
      <c r="AM6" s="178"/>
      <c r="AN6" s="179"/>
      <c r="AO6" s="177" t="s">
        <v>87</v>
      </c>
      <c r="AP6" s="179"/>
      <c r="AQ6" s="247" t="s">
        <v>154</v>
      </c>
      <c r="AS6" s="202" t="s">
        <v>68</v>
      </c>
      <c r="AT6" s="203"/>
      <c r="AU6" s="177" t="s">
        <v>71</v>
      </c>
      <c r="AV6" s="178"/>
      <c r="AW6" s="178"/>
      <c r="AX6" s="178"/>
      <c r="AY6" s="179"/>
      <c r="AZ6" s="180" t="s">
        <v>110</v>
      </c>
      <c r="BA6" s="185" t="s">
        <v>99</v>
      </c>
      <c r="BB6" s="190"/>
      <c r="BC6" s="190"/>
    </row>
    <row r="7" spans="2:55" s="7" customFormat="1" ht="24" customHeight="1" x14ac:dyDescent="0.15">
      <c r="B7" s="192"/>
      <c r="C7" s="192"/>
      <c r="D7" s="193"/>
      <c r="E7" s="236" t="s">
        <v>129</v>
      </c>
      <c r="F7" s="237"/>
      <c r="G7" s="243" t="s">
        <v>29</v>
      </c>
      <c r="H7" s="243" t="s">
        <v>28</v>
      </c>
      <c r="I7" s="242" t="s">
        <v>19</v>
      </c>
      <c r="J7" s="232" t="s">
        <v>14</v>
      </c>
      <c r="K7" s="240" t="s">
        <v>153</v>
      </c>
      <c r="L7" s="200" t="s">
        <v>30</v>
      </c>
      <c r="M7" s="200" t="s">
        <v>31</v>
      </c>
      <c r="N7" s="229" t="s">
        <v>171</v>
      </c>
      <c r="O7" s="200" t="s">
        <v>187</v>
      </c>
      <c r="P7" s="104"/>
      <c r="Q7" s="104"/>
      <c r="R7" s="188" t="s">
        <v>173</v>
      </c>
      <c r="S7" s="200" t="s">
        <v>37</v>
      </c>
      <c r="T7" s="200" t="s">
        <v>144</v>
      </c>
      <c r="U7" s="200" t="s">
        <v>170</v>
      </c>
      <c r="V7" s="244" t="s">
        <v>175</v>
      </c>
      <c r="W7" s="200" t="s">
        <v>3</v>
      </c>
      <c r="X7" s="229" t="s">
        <v>4</v>
      </c>
      <c r="Y7" s="200" t="s">
        <v>5</v>
      </c>
      <c r="Z7" s="183" t="s">
        <v>117</v>
      </c>
      <c r="AA7" s="200" t="s">
        <v>176</v>
      </c>
      <c r="AB7" s="186"/>
      <c r="AC7" s="192"/>
      <c r="AD7" s="192"/>
      <c r="AG7" s="192"/>
      <c r="AH7" s="192"/>
      <c r="AI7" s="193"/>
      <c r="AJ7" s="200" t="s">
        <v>46</v>
      </c>
      <c r="AK7" s="200" t="s">
        <v>45</v>
      </c>
      <c r="AL7" s="233" t="s">
        <v>65</v>
      </c>
      <c r="AM7" s="233" t="s">
        <v>66</v>
      </c>
      <c r="AN7" s="183" t="s">
        <v>115</v>
      </c>
      <c r="AO7" s="200" t="s">
        <v>60</v>
      </c>
      <c r="AP7" s="200" t="s">
        <v>62</v>
      </c>
      <c r="AQ7" s="248"/>
      <c r="AS7" s="250" t="s">
        <v>69</v>
      </c>
      <c r="AT7" s="229" t="s">
        <v>70</v>
      </c>
      <c r="AU7" s="174" t="s">
        <v>190</v>
      </c>
      <c r="AV7" s="183" t="s">
        <v>188</v>
      </c>
      <c r="AW7" s="183" t="s">
        <v>184</v>
      </c>
      <c r="AX7" s="183" t="s">
        <v>185</v>
      </c>
      <c r="AY7" s="183" t="s">
        <v>134</v>
      </c>
      <c r="AZ7" s="181"/>
      <c r="BA7" s="186"/>
      <c r="BB7" s="192"/>
      <c r="BC7" s="192"/>
    </row>
    <row r="8" spans="2:55" s="7" customFormat="1" ht="24" customHeight="1" x14ac:dyDescent="0.15">
      <c r="B8" s="192"/>
      <c r="C8" s="192"/>
      <c r="D8" s="193"/>
      <c r="E8" s="238"/>
      <c r="F8" s="239"/>
      <c r="G8" s="243"/>
      <c r="H8" s="243"/>
      <c r="I8" s="242"/>
      <c r="J8" s="201"/>
      <c r="K8" s="241"/>
      <c r="L8" s="201"/>
      <c r="M8" s="201"/>
      <c r="N8" s="230"/>
      <c r="O8" s="232"/>
      <c r="P8" s="104"/>
      <c r="Q8" s="104"/>
      <c r="R8" s="235"/>
      <c r="S8" s="232"/>
      <c r="T8" s="232"/>
      <c r="U8" s="232"/>
      <c r="V8" s="245"/>
      <c r="W8" s="201"/>
      <c r="X8" s="246"/>
      <c r="Y8" s="201"/>
      <c r="Z8" s="184"/>
      <c r="AA8" s="201"/>
      <c r="AB8" s="186"/>
      <c r="AC8" s="192"/>
      <c r="AD8" s="192"/>
      <c r="AG8" s="192"/>
      <c r="AH8" s="192"/>
      <c r="AI8" s="193"/>
      <c r="AJ8" s="201"/>
      <c r="AK8" s="201"/>
      <c r="AL8" s="234"/>
      <c r="AM8" s="234"/>
      <c r="AN8" s="184"/>
      <c r="AO8" s="201"/>
      <c r="AP8" s="201"/>
      <c r="AQ8" s="249"/>
      <c r="AS8" s="251"/>
      <c r="AT8" s="246"/>
      <c r="AU8" s="175" t="s">
        <v>183</v>
      </c>
      <c r="AV8" s="184"/>
      <c r="AW8" s="184"/>
      <c r="AX8" s="184"/>
      <c r="AY8" s="184"/>
      <c r="AZ8" s="182"/>
      <c r="BA8" s="186"/>
      <c r="BB8" s="192"/>
      <c r="BC8" s="192"/>
    </row>
    <row r="9" spans="2:55" s="7" customFormat="1" ht="18" customHeight="1" x14ac:dyDescent="0.15">
      <c r="B9" s="194"/>
      <c r="C9" s="194"/>
      <c r="D9" s="195"/>
      <c r="E9" s="60" t="s">
        <v>56</v>
      </c>
      <c r="F9" s="60" t="s">
        <v>57</v>
      </c>
      <c r="G9" s="123" t="s">
        <v>137</v>
      </c>
      <c r="H9" s="222" t="s">
        <v>78</v>
      </c>
      <c r="I9" s="223"/>
      <c r="J9" s="168" t="s">
        <v>137</v>
      </c>
      <c r="K9" s="70" t="s">
        <v>132</v>
      </c>
      <c r="L9" s="65" t="s">
        <v>53</v>
      </c>
      <c r="M9" s="53" t="s">
        <v>53</v>
      </c>
      <c r="N9" s="33" t="s">
        <v>33</v>
      </c>
      <c r="O9" s="161" t="s">
        <v>172</v>
      </c>
      <c r="P9" s="103"/>
      <c r="Q9" s="103"/>
      <c r="R9" s="161" t="s">
        <v>172</v>
      </c>
      <c r="S9" s="33" t="s">
        <v>38</v>
      </c>
      <c r="T9" s="34" t="s">
        <v>39</v>
      </c>
      <c r="U9" s="33" t="s">
        <v>94</v>
      </c>
      <c r="V9" s="33" t="s">
        <v>58</v>
      </c>
      <c r="W9" s="65" t="s">
        <v>6</v>
      </c>
      <c r="X9" s="67" t="s">
        <v>7</v>
      </c>
      <c r="Y9" s="53" t="s">
        <v>8</v>
      </c>
      <c r="Z9" s="53" t="s">
        <v>43</v>
      </c>
      <c r="AA9" s="65" t="s">
        <v>43</v>
      </c>
      <c r="AB9" s="187"/>
      <c r="AC9" s="194"/>
      <c r="AD9" s="194"/>
      <c r="AG9" s="194"/>
      <c r="AH9" s="194"/>
      <c r="AI9" s="195"/>
      <c r="AJ9" s="53" t="s">
        <v>56</v>
      </c>
      <c r="AK9" s="53" t="s">
        <v>47</v>
      </c>
      <c r="AL9" s="60" t="s">
        <v>49</v>
      </c>
      <c r="AM9" s="45" t="s">
        <v>49</v>
      </c>
      <c r="AN9" s="53" t="s">
        <v>54</v>
      </c>
      <c r="AO9" s="53" t="s">
        <v>61</v>
      </c>
      <c r="AP9" s="53" t="s">
        <v>59</v>
      </c>
      <c r="AQ9" s="53" t="s">
        <v>67</v>
      </c>
      <c r="AS9" s="52" t="s">
        <v>49</v>
      </c>
      <c r="AT9" s="53" t="s">
        <v>49</v>
      </c>
      <c r="AU9" s="53" t="s">
        <v>59</v>
      </c>
      <c r="AV9" s="53" t="s">
        <v>59</v>
      </c>
      <c r="AW9" s="53" t="s">
        <v>59</v>
      </c>
      <c r="AX9" s="53" t="s">
        <v>59</v>
      </c>
      <c r="AY9" s="53" t="s">
        <v>59</v>
      </c>
      <c r="AZ9" s="37" t="s">
        <v>56</v>
      </c>
      <c r="BA9" s="187"/>
      <c r="BB9" s="194"/>
      <c r="BC9" s="194"/>
    </row>
    <row r="10" spans="2:55" s="7" customFormat="1" ht="18" customHeight="1" x14ac:dyDescent="0.15">
      <c r="B10" s="26"/>
      <c r="C10" s="26"/>
      <c r="D10" s="27"/>
      <c r="E10" s="10"/>
      <c r="F10" s="11" t="s">
        <v>9</v>
      </c>
      <c r="G10" s="11" t="s">
        <v>9</v>
      </c>
      <c r="H10" s="11" t="s">
        <v>9</v>
      </c>
      <c r="I10" s="11" t="s">
        <v>9</v>
      </c>
      <c r="J10" s="11" t="s">
        <v>9</v>
      </c>
      <c r="K10" s="11"/>
      <c r="L10" s="11" t="s">
        <v>9</v>
      </c>
      <c r="M10" s="11" t="s">
        <v>52</v>
      </c>
      <c r="N10" s="10" t="s">
        <v>9</v>
      </c>
      <c r="O10" s="10" t="s">
        <v>9</v>
      </c>
      <c r="P10" s="19"/>
      <c r="Q10" s="19"/>
      <c r="R10" s="10" t="s">
        <v>9</v>
      </c>
      <c r="S10" s="10"/>
      <c r="T10" s="10" t="s">
        <v>9</v>
      </c>
      <c r="U10" s="10" t="s">
        <v>9</v>
      </c>
      <c r="V10" s="10" t="s">
        <v>9</v>
      </c>
      <c r="W10" s="10" t="s">
        <v>9</v>
      </c>
      <c r="X10" s="56" t="s">
        <v>9</v>
      </c>
      <c r="Y10" s="56" t="s">
        <v>9</v>
      </c>
      <c r="Z10" s="56" t="s">
        <v>9</v>
      </c>
      <c r="AA10" s="56" t="s">
        <v>9</v>
      </c>
      <c r="AB10" s="68"/>
      <c r="AC10" s="26"/>
      <c r="AD10" s="26"/>
      <c r="AG10" s="26"/>
      <c r="AH10" s="26"/>
      <c r="AI10" s="27"/>
      <c r="AJ10" s="56" t="s">
        <v>9</v>
      </c>
      <c r="AK10" s="56"/>
      <c r="AL10" s="10" t="s">
        <v>9</v>
      </c>
      <c r="AM10" s="11" t="s">
        <v>9</v>
      </c>
      <c r="AN10" s="11" t="s">
        <v>9</v>
      </c>
      <c r="AO10" s="56"/>
      <c r="AP10" s="56"/>
      <c r="AQ10" s="55" t="s">
        <v>9</v>
      </c>
      <c r="AS10" s="11" t="s">
        <v>9</v>
      </c>
      <c r="AT10" s="11" t="s">
        <v>9</v>
      </c>
      <c r="AU10" s="10" t="s">
        <v>9</v>
      </c>
      <c r="AV10" s="10"/>
      <c r="AW10" s="10"/>
      <c r="AX10" s="10"/>
      <c r="AY10" s="10"/>
      <c r="AZ10" s="10"/>
      <c r="BA10" s="68"/>
      <c r="BB10" s="26"/>
      <c r="BC10" s="26"/>
    </row>
    <row r="11" spans="2:55" s="7" customFormat="1" ht="18" customHeight="1" x14ac:dyDescent="0.15">
      <c r="B11" s="146" t="s">
        <v>135</v>
      </c>
      <c r="C11" s="28" t="s">
        <v>11</v>
      </c>
      <c r="D11" s="24" t="s">
        <v>95</v>
      </c>
      <c r="E11" s="48">
        <v>1355495</v>
      </c>
      <c r="F11" s="20">
        <v>601531</v>
      </c>
      <c r="G11" s="152">
        <v>115.2</v>
      </c>
      <c r="H11" s="152">
        <v>119.3</v>
      </c>
      <c r="I11" s="152">
        <v>101.5</v>
      </c>
      <c r="J11" s="44">
        <v>99.8</v>
      </c>
      <c r="K11" s="76">
        <v>100.1</v>
      </c>
      <c r="L11" s="20">
        <v>576057</v>
      </c>
      <c r="M11" s="20">
        <v>323403</v>
      </c>
      <c r="N11" s="44">
        <v>101.3</v>
      </c>
      <c r="O11" s="85">
        <v>103.8</v>
      </c>
      <c r="P11" s="44"/>
      <c r="Q11" s="44"/>
      <c r="R11" s="44">
        <v>115.5</v>
      </c>
      <c r="S11" s="44">
        <v>99.9</v>
      </c>
      <c r="T11" s="86">
        <v>1.62</v>
      </c>
      <c r="U11" s="19">
        <v>47862</v>
      </c>
      <c r="V11" s="19">
        <v>191177</v>
      </c>
      <c r="W11" s="19">
        <v>1196</v>
      </c>
      <c r="X11" s="19">
        <v>245478</v>
      </c>
      <c r="Y11" s="19">
        <v>7311</v>
      </c>
      <c r="Z11" s="120">
        <v>59780</v>
      </c>
      <c r="AA11" s="19">
        <v>1074100</v>
      </c>
      <c r="AB11" s="151" t="s">
        <v>135</v>
      </c>
      <c r="AC11" s="28" t="s">
        <v>11</v>
      </c>
      <c r="AD11" s="23" t="s">
        <v>95</v>
      </c>
      <c r="AG11" s="146" t="s">
        <v>135</v>
      </c>
      <c r="AH11" s="28" t="s">
        <v>11</v>
      </c>
      <c r="AI11" s="24" t="s">
        <v>95</v>
      </c>
      <c r="AJ11" s="19">
        <v>998376</v>
      </c>
      <c r="AK11" s="19">
        <v>2820</v>
      </c>
      <c r="AL11" s="20">
        <v>65237</v>
      </c>
      <c r="AM11" s="20">
        <v>35986</v>
      </c>
      <c r="AN11" s="147">
        <v>1.2370000000000001</v>
      </c>
      <c r="AO11" s="19">
        <v>59</v>
      </c>
      <c r="AP11" s="19">
        <v>12992</v>
      </c>
      <c r="AQ11" s="20">
        <v>11669876</v>
      </c>
      <c r="AS11" s="20">
        <v>18085</v>
      </c>
      <c r="AT11" s="20">
        <v>12470</v>
      </c>
      <c r="AU11" s="20">
        <v>156647</v>
      </c>
      <c r="AV11" s="137" t="s">
        <v>138</v>
      </c>
      <c r="AW11" s="137">
        <v>34416</v>
      </c>
      <c r="AX11" s="137" t="s">
        <v>138</v>
      </c>
      <c r="AY11" s="20">
        <v>40838</v>
      </c>
      <c r="AZ11" s="20">
        <v>3761960</v>
      </c>
      <c r="BA11" s="151" t="s">
        <v>135</v>
      </c>
      <c r="BB11" s="28" t="s">
        <v>11</v>
      </c>
      <c r="BC11" s="23" t="s">
        <v>95</v>
      </c>
    </row>
    <row r="12" spans="2:55" s="7" customFormat="1" ht="18" customHeight="1" x14ac:dyDescent="0.15">
      <c r="B12" s="146" t="s">
        <v>139</v>
      </c>
      <c r="C12" s="28" t="s">
        <v>11</v>
      </c>
      <c r="D12" s="24" t="s">
        <v>12</v>
      </c>
      <c r="E12" s="48">
        <v>1342059</v>
      </c>
      <c r="F12" s="20">
        <v>598824</v>
      </c>
      <c r="G12" s="152">
        <v>100</v>
      </c>
      <c r="H12" s="152">
        <v>100</v>
      </c>
      <c r="I12" s="152">
        <v>100</v>
      </c>
      <c r="J12" s="44">
        <v>100</v>
      </c>
      <c r="K12" s="76">
        <v>100</v>
      </c>
      <c r="L12" s="20">
        <v>659472</v>
      </c>
      <c r="M12" s="20">
        <v>323190</v>
      </c>
      <c r="N12" s="44">
        <v>100</v>
      </c>
      <c r="O12" s="85">
        <v>100</v>
      </c>
      <c r="P12" s="44"/>
      <c r="Q12" s="44"/>
      <c r="R12" s="44">
        <v>100</v>
      </c>
      <c r="S12" s="44">
        <v>100</v>
      </c>
      <c r="T12" s="86">
        <v>1.27</v>
      </c>
      <c r="U12" s="19">
        <v>53749</v>
      </c>
      <c r="V12" s="19">
        <v>180206</v>
      </c>
      <c r="W12" s="19">
        <v>916</v>
      </c>
      <c r="X12" s="19">
        <v>182497</v>
      </c>
      <c r="Y12" s="19">
        <v>6217</v>
      </c>
      <c r="Z12" s="19">
        <v>56166</v>
      </c>
      <c r="AA12" s="19">
        <v>1070319</v>
      </c>
      <c r="AB12" s="151" t="s">
        <v>164</v>
      </c>
      <c r="AC12" s="28" t="s">
        <v>11</v>
      </c>
      <c r="AD12" s="23" t="s">
        <v>12</v>
      </c>
      <c r="AG12" s="146" t="s">
        <v>164</v>
      </c>
      <c r="AH12" s="28" t="s">
        <v>11</v>
      </c>
      <c r="AI12" s="24" t="s">
        <v>12</v>
      </c>
      <c r="AJ12" s="19">
        <v>378898</v>
      </c>
      <c r="AK12" s="19">
        <v>1972</v>
      </c>
      <c r="AL12" s="20">
        <v>70630</v>
      </c>
      <c r="AM12" s="20">
        <v>37440</v>
      </c>
      <c r="AN12" s="147">
        <v>1.171</v>
      </c>
      <c r="AO12" s="19">
        <v>65</v>
      </c>
      <c r="AP12" s="19">
        <v>6499</v>
      </c>
      <c r="AQ12" s="136">
        <v>11241974</v>
      </c>
      <c r="AS12" s="20">
        <v>15335</v>
      </c>
      <c r="AT12" s="20">
        <v>8699</v>
      </c>
      <c r="AU12" s="20">
        <v>151798</v>
      </c>
      <c r="AV12" s="137" t="s">
        <v>138</v>
      </c>
      <c r="AW12" s="137">
        <v>38399</v>
      </c>
      <c r="AX12" s="137" t="s">
        <v>138</v>
      </c>
      <c r="AY12" s="20">
        <v>43779</v>
      </c>
      <c r="AZ12" s="20">
        <v>3112930</v>
      </c>
      <c r="BA12" s="151" t="s">
        <v>164</v>
      </c>
      <c r="BB12" s="28" t="s">
        <v>11</v>
      </c>
      <c r="BC12" s="23" t="s">
        <v>12</v>
      </c>
    </row>
    <row r="13" spans="2:55" s="7" customFormat="1" ht="18" customHeight="1" x14ac:dyDescent="0.15">
      <c r="B13" s="146" t="s">
        <v>152</v>
      </c>
      <c r="C13" s="28" t="s">
        <v>11</v>
      </c>
      <c r="D13" s="24" t="s">
        <v>12</v>
      </c>
      <c r="E13" s="48">
        <v>1327452</v>
      </c>
      <c r="F13" s="20">
        <v>597913</v>
      </c>
      <c r="G13" s="152">
        <v>113.9</v>
      </c>
      <c r="H13" s="152">
        <v>112.7</v>
      </c>
      <c r="I13" s="152">
        <v>91.9</v>
      </c>
      <c r="J13" s="44">
        <v>100.2</v>
      </c>
      <c r="K13" s="76">
        <v>100.1</v>
      </c>
      <c r="L13" s="20">
        <v>599731</v>
      </c>
      <c r="M13" s="20">
        <v>311728</v>
      </c>
      <c r="N13" s="44">
        <v>104.6</v>
      </c>
      <c r="O13" s="85">
        <v>102.4</v>
      </c>
      <c r="P13" s="44"/>
      <c r="Q13" s="44"/>
      <c r="R13" s="44">
        <v>108.3</v>
      </c>
      <c r="S13" s="44">
        <v>99.2</v>
      </c>
      <c r="T13" s="86">
        <v>1.33</v>
      </c>
      <c r="U13" s="19">
        <v>51686</v>
      </c>
      <c r="V13" s="19">
        <v>177300</v>
      </c>
      <c r="W13" s="19">
        <v>1172</v>
      </c>
      <c r="X13" s="19">
        <v>232898</v>
      </c>
      <c r="Y13" s="19">
        <v>7832</v>
      </c>
      <c r="Z13" s="19">
        <v>52378</v>
      </c>
      <c r="AA13" s="19">
        <v>1070234</v>
      </c>
      <c r="AB13" s="151" t="s">
        <v>165</v>
      </c>
      <c r="AC13" s="28" t="s">
        <v>11</v>
      </c>
      <c r="AD13" s="23" t="s">
        <v>12</v>
      </c>
      <c r="AG13" s="146" t="s">
        <v>165</v>
      </c>
      <c r="AH13" s="28" t="s">
        <v>11</v>
      </c>
      <c r="AI13" s="24" t="s">
        <v>12</v>
      </c>
      <c r="AJ13" s="19">
        <v>320670</v>
      </c>
      <c r="AK13" s="19">
        <v>1621</v>
      </c>
      <c r="AL13" s="20">
        <v>73138</v>
      </c>
      <c r="AM13" s="20">
        <v>37133</v>
      </c>
      <c r="AN13" s="147">
        <v>1.131</v>
      </c>
      <c r="AO13" s="19">
        <v>52</v>
      </c>
      <c r="AP13" s="19">
        <v>10836</v>
      </c>
      <c r="AQ13" s="144">
        <v>11623464</v>
      </c>
      <c r="AS13" s="20">
        <v>19171</v>
      </c>
      <c r="AT13" s="20">
        <v>13607</v>
      </c>
      <c r="AU13" s="20">
        <v>150432</v>
      </c>
      <c r="AV13" s="137">
        <v>118658</v>
      </c>
      <c r="AW13" s="137">
        <v>36379</v>
      </c>
      <c r="AX13" s="137">
        <v>84750</v>
      </c>
      <c r="AY13" s="20">
        <v>41707</v>
      </c>
      <c r="AZ13" s="20">
        <v>3301620</v>
      </c>
      <c r="BA13" s="151" t="s">
        <v>165</v>
      </c>
      <c r="BB13" s="28" t="s">
        <v>11</v>
      </c>
      <c r="BC13" s="23" t="s">
        <v>12</v>
      </c>
    </row>
    <row r="14" spans="2:55" s="7" customFormat="1" ht="18" customHeight="1" x14ac:dyDescent="0.15">
      <c r="B14" s="146" t="s">
        <v>158</v>
      </c>
      <c r="C14" s="28" t="s">
        <v>11</v>
      </c>
      <c r="D14" s="24" t="s">
        <v>12</v>
      </c>
      <c r="E14" s="48">
        <v>1312950</v>
      </c>
      <c r="F14" s="20">
        <v>597838</v>
      </c>
      <c r="G14" s="152">
        <v>116</v>
      </c>
      <c r="H14" s="152">
        <v>112.4</v>
      </c>
      <c r="I14" s="152">
        <v>102.6</v>
      </c>
      <c r="J14" s="44">
        <v>102.9</v>
      </c>
      <c r="K14" s="76">
        <v>102.7</v>
      </c>
      <c r="L14" s="20">
        <v>651322</v>
      </c>
      <c r="M14" s="20">
        <v>346099</v>
      </c>
      <c r="N14" s="44">
        <v>107.1</v>
      </c>
      <c r="O14" s="85">
        <v>101.5</v>
      </c>
      <c r="P14" s="44"/>
      <c r="Q14" s="44"/>
      <c r="R14" s="44">
        <v>109.5</v>
      </c>
      <c r="S14" s="44">
        <v>99.3</v>
      </c>
      <c r="T14" s="86">
        <v>1.52</v>
      </c>
      <c r="U14" s="19">
        <v>48680</v>
      </c>
      <c r="V14" s="19">
        <v>161626</v>
      </c>
      <c r="W14" s="19">
        <v>1010</v>
      </c>
      <c r="X14" s="19">
        <v>215022</v>
      </c>
      <c r="Y14" s="19">
        <v>6769</v>
      </c>
      <c r="Z14" s="19">
        <v>57155</v>
      </c>
      <c r="AA14" s="19">
        <v>1067930</v>
      </c>
      <c r="AB14" s="151" t="s">
        <v>161</v>
      </c>
      <c r="AC14" s="28" t="s">
        <v>11</v>
      </c>
      <c r="AD14" s="23" t="s">
        <v>12</v>
      </c>
      <c r="AG14" s="146" t="s">
        <v>161</v>
      </c>
      <c r="AH14" s="28" t="s">
        <v>11</v>
      </c>
      <c r="AI14" s="24" t="s">
        <v>12</v>
      </c>
      <c r="AJ14" s="19">
        <v>599161</v>
      </c>
      <c r="AK14" s="19">
        <v>1690</v>
      </c>
      <c r="AL14" s="20">
        <v>75704</v>
      </c>
      <c r="AM14" s="20">
        <v>38628</v>
      </c>
      <c r="AN14" s="147">
        <v>1.117</v>
      </c>
      <c r="AO14" s="19">
        <v>38</v>
      </c>
      <c r="AP14" s="19">
        <v>3526</v>
      </c>
      <c r="AQ14" s="136">
        <v>11221899</v>
      </c>
      <c r="AS14" s="20">
        <v>22505</v>
      </c>
      <c r="AT14" s="20">
        <v>22403</v>
      </c>
      <c r="AU14" s="20">
        <v>152418</v>
      </c>
      <c r="AV14" s="137">
        <v>123439</v>
      </c>
      <c r="AW14" s="137">
        <v>36031</v>
      </c>
      <c r="AX14" s="137">
        <v>88499</v>
      </c>
      <c r="AY14" s="20">
        <v>40776</v>
      </c>
      <c r="AZ14" s="20">
        <v>3924230</v>
      </c>
      <c r="BA14" s="151" t="s">
        <v>161</v>
      </c>
      <c r="BB14" s="28" t="s">
        <v>11</v>
      </c>
      <c r="BC14" s="23" t="s">
        <v>12</v>
      </c>
    </row>
    <row r="15" spans="2:55" s="7" customFormat="1" ht="18" customHeight="1" x14ac:dyDescent="0.15">
      <c r="B15" s="146" t="s">
        <v>181</v>
      </c>
      <c r="C15" s="28" t="s">
        <v>11</v>
      </c>
      <c r="D15" s="24" t="s">
        <v>12</v>
      </c>
      <c r="E15" s="12">
        <v>1296593</v>
      </c>
      <c r="F15" s="20">
        <v>596952</v>
      </c>
      <c r="G15" s="152">
        <v>108.1</v>
      </c>
      <c r="H15" s="152">
        <v>105.2</v>
      </c>
      <c r="I15" s="152">
        <v>101</v>
      </c>
      <c r="J15" s="13">
        <v>106.2</v>
      </c>
      <c r="K15" s="50">
        <v>105.9</v>
      </c>
      <c r="L15" s="12">
        <v>590116</v>
      </c>
      <c r="M15" s="12">
        <v>305985</v>
      </c>
      <c r="N15" s="51">
        <v>107.8</v>
      </c>
      <c r="O15" s="51">
        <v>100.2</v>
      </c>
      <c r="P15" s="19"/>
      <c r="Q15" s="19"/>
      <c r="R15" s="169">
        <v>97.3</v>
      </c>
      <c r="S15" s="169">
        <v>99.2</v>
      </c>
      <c r="T15" s="86">
        <v>1.51</v>
      </c>
      <c r="U15" s="10">
        <v>48324</v>
      </c>
      <c r="V15" s="10">
        <v>198769</v>
      </c>
      <c r="W15" s="10">
        <v>1060</v>
      </c>
      <c r="X15" s="10">
        <v>272366</v>
      </c>
      <c r="Y15" s="10">
        <v>6465</v>
      </c>
      <c r="Z15" s="10">
        <v>57463</v>
      </c>
      <c r="AA15" s="10">
        <v>1068492</v>
      </c>
      <c r="AB15" s="151" t="s">
        <v>181</v>
      </c>
      <c r="AC15" s="28" t="s">
        <v>11</v>
      </c>
      <c r="AD15" s="23" t="s">
        <v>12</v>
      </c>
      <c r="AG15" s="146" t="s">
        <v>181</v>
      </c>
      <c r="AH15" s="28" t="s">
        <v>11</v>
      </c>
      <c r="AI15" s="24" t="s">
        <v>12</v>
      </c>
      <c r="AJ15" s="10">
        <v>834798</v>
      </c>
      <c r="AK15" s="10">
        <v>1690</v>
      </c>
      <c r="AL15" s="12">
        <v>76352</v>
      </c>
      <c r="AM15" s="20">
        <v>38719</v>
      </c>
      <c r="AN15" s="148">
        <v>1.1020000000000001</v>
      </c>
      <c r="AO15" s="10">
        <v>72</v>
      </c>
      <c r="AP15" s="10">
        <v>13075</v>
      </c>
      <c r="AQ15" s="136">
        <v>10579131</v>
      </c>
      <c r="AS15" s="20">
        <v>25656</v>
      </c>
      <c r="AT15" s="20">
        <v>19128</v>
      </c>
      <c r="AU15" s="12">
        <v>156807</v>
      </c>
      <c r="AV15" s="10">
        <v>123525</v>
      </c>
      <c r="AW15" s="10">
        <v>34788</v>
      </c>
      <c r="AX15" s="10">
        <v>93103</v>
      </c>
      <c r="AY15" s="10">
        <v>40271</v>
      </c>
      <c r="AZ15" s="10">
        <v>3619270</v>
      </c>
      <c r="BA15" s="151" t="s">
        <v>181</v>
      </c>
      <c r="BB15" s="28" t="s">
        <v>11</v>
      </c>
      <c r="BC15" s="23" t="s">
        <v>12</v>
      </c>
    </row>
    <row r="16" spans="2:55" s="7" customFormat="1" ht="18" customHeight="1" x14ac:dyDescent="0.15">
      <c r="B16" s="146"/>
      <c r="C16" s="28"/>
      <c r="D16" s="24"/>
      <c r="E16" s="12"/>
      <c r="F16" s="13"/>
      <c r="G16" s="155"/>
      <c r="H16" s="155"/>
      <c r="I16" s="155"/>
      <c r="J16" s="13"/>
      <c r="K16" s="50"/>
      <c r="L16" s="12"/>
      <c r="M16" s="12"/>
      <c r="N16" s="12"/>
      <c r="O16" s="51"/>
      <c r="P16" s="19"/>
      <c r="Q16" s="19"/>
      <c r="R16" s="10"/>
      <c r="S16" s="10"/>
      <c r="T16" s="10"/>
      <c r="U16" s="10"/>
      <c r="V16" s="10"/>
      <c r="W16" s="10"/>
      <c r="X16" s="10"/>
      <c r="Y16" s="10"/>
      <c r="Z16" s="10"/>
      <c r="AA16" s="10"/>
      <c r="AB16" s="61"/>
      <c r="AC16" s="23"/>
      <c r="AD16" s="23"/>
      <c r="AG16" s="23"/>
      <c r="AH16" s="23"/>
      <c r="AI16" s="24"/>
      <c r="AJ16" s="10"/>
      <c r="AK16" s="10"/>
      <c r="AL16" s="12"/>
      <c r="AM16" s="13"/>
      <c r="AN16" s="13"/>
      <c r="AO16" s="10"/>
      <c r="AP16" s="10"/>
      <c r="AQ16" s="13"/>
      <c r="AS16" s="50"/>
      <c r="AT16" s="50"/>
      <c r="AU16" s="12"/>
      <c r="AV16" s="10"/>
      <c r="AW16" s="10"/>
      <c r="AX16" s="10"/>
      <c r="AY16" s="10"/>
      <c r="AZ16" s="10"/>
      <c r="BA16" s="61"/>
      <c r="BB16" s="23"/>
      <c r="BC16" s="23"/>
    </row>
    <row r="17" spans="2:56" s="7" customFormat="1" ht="18" customHeight="1" x14ac:dyDescent="0.15">
      <c r="B17" s="23" t="s">
        <v>162</v>
      </c>
      <c r="C17" s="22" t="s">
        <v>22</v>
      </c>
      <c r="D17" s="29">
        <v>1</v>
      </c>
      <c r="E17" s="48">
        <v>1291832</v>
      </c>
      <c r="F17" s="49">
        <v>595663</v>
      </c>
      <c r="G17" s="152">
        <v>121.6</v>
      </c>
      <c r="H17" s="152">
        <v>103.2</v>
      </c>
      <c r="I17" s="152">
        <v>97.3</v>
      </c>
      <c r="J17" s="13">
        <v>107.6</v>
      </c>
      <c r="K17" s="50">
        <v>107</v>
      </c>
      <c r="L17" s="48">
        <v>490973</v>
      </c>
      <c r="M17" s="12">
        <v>321006</v>
      </c>
      <c r="N17" s="75">
        <v>103.6</v>
      </c>
      <c r="O17" s="75">
        <v>93.2</v>
      </c>
      <c r="P17" s="152"/>
      <c r="Q17" s="152"/>
      <c r="R17" s="75">
        <v>92.5</v>
      </c>
      <c r="S17" s="75">
        <v>99.4</v>
      </c>
      <c r="T17" s="156">
        <v>1.49</v>
      </c>
      <c r="U17" s="10">
        <v>3943</v>
      </c>
      <c r="V17" s="10">
        <v>12338</v>
      </c>
      <c r="W17" s="10">
        <v>93</v>
      </c>
      <c r="X17" s="10">
        <v>34779</v>
      </c>
      <c r="Y17" s="10">
        <v>386</v>
      </c>
      <c r="Z17" s="89">
        <v>3969</v>
      </c>
      <c r="AA17" s="10">
        <v>1074031</v>
      </c>
      <c r="AB17" s="61" t="s">
        <v>162</v>
      </c>
      <c r="AC17" s="22" t="s">
        <v>22</v>
      </c>
      <c r="AD17" s="22">
        <v>1</v>
      </c>
      <c r="AG17" s="23" t="s">
        <v>162</v>
      </c>
      <c r="AH17" s="22" t="s">
        <v>22</v>
      </c>
      <c r="AI17" s="29">
        <v>1</v>
      </c>
      <c r="AJ17" s="10">
        <v>58935</v>
      </c>
      <c r="AK17" s="10">
        <v>125.5322</v>
      </c>
      <c r="AL17" s="12">
        <v>76013</v>
      </c>
      <c r="AM17" s="12">
        <v>38492</v>
      </c>
      <c r="AN17" s="148">
        <v>1.101</v>
      </c>
      <c r="AO17" s="10">
        <v>2</v>
      </c>
      <c r="AP17" s="10">
        <v>55</v>
      </c>
      <c r="AQ17" s="48">
        <v>975136</v>
      </c>
      <c r="AS17" s="12">
        <v>1771.62</v>
      </c>
      <c r="AT17" s="12">
        <v>1575.02</v>
      </c>
      <c r="AU17" s="12">
        <v>13475</v>
      </c>
      <c r="AV17" s="12">
        <v>9858</v>
      </c>
      <c r="AW17" s="12">
        <v>2250</v>
      </c>
      <c r="AX17" s="12">
        <v>7518</v>
      </c>
      <c r="AY17" s="12">
        <v>3156</v>
      </c>
      <c r="AZ17" s="49">
        <v>233400</v>
      </c>
      <c r="BA17" s="61" t="s">
        <v>162</v>
      </c>
      <c r="BB17" s="22" t="s">
        <v>22</v>
      </c>
      <c r="BC17" s="22">
        <v>1</v>
      </c>
    </row>
    <row r="18" spans="2:56" s="7" customFormat="1" ht="18" customHeight="1" x14ac:dyDescent="0.15">
      <c r="B18" s="23"/>
      <c r="C18" s="22"/>
      <c r="D18" s="29">
        <v>2</v>
      </c>
      <c r="E18" s="48">
        <v>1290292</v>
      </c>
      <c r="F18" s="49">
        <v>595124</v>
      </c>
      <c r="G18" s="152">
        <v>94.1</v>
      </c>
      <c r="H18" s="152">
        <v>92.4</v>
      </c>
      <c r="I18" s="152">
        <v>97.7</v>
      </c>
      <c r="J18" s="13">
        <v>107.4</v>
      </c>
      <c r="K18" s="50">
        <v>107.1</v>
      </c>
      <c r="L18" s="48">
        <v>532215</v>
      </c>
      <c r="M18" s="12">
        <v>264645</v>
      </c>
      <c r="N18" s="75">
        <v>103.6</v>
      </c>
      <c r="O18" s="75">
        <v>95.4</v>
      </c>
      <c r="P18" s="152"/>
      <c r="Q18" s="152"/>
      <c r="R18" s="75">
        <v>90.7</v>
      </c>
      <c r="S18" s="75">
        <v>99.3</v>
      </c>
      <c r="T18" s="156">
        <v>1.47</v>
      </c>
      <c r="U18" s="10">
        <v>3700</v>
      </c>
      <c r="V18" s="10">
        <v>8295</v>
      </c>
      <c r="W18" s="10">
        <v>63</v>
      </c>
      <c r="X18" s="10">
        <v>15976</v>
      </c>
      <c r="Y18" s="10">
        <v>404</v>
      </c>
      <c r="Z18" s="89">
        <v>4581</v>
      </c>
      <c r="AA18" s="10">
        <v>1072995</v>
      </c>
      <c r="AB18" s="61"/>
      <c r="AC18" s="22"/>
      <c r="AD18" s="22">
        <v>2</v>
      </c>
      <c r="AG18" s="23"/>
      <c r="AH18" s="22"/>
      <c r="AI18" s="29">
        <v>2</v>
      </c>
      <c r="AJ18" s="10">
        <v>66074</v>
      </c>
      <c r="AK18" s="10">
        <v>140.26750000000001</v>
      </c>
      <c r="AL18" s="12">
        <v>75838</v>
      </c>
      <c r="AM18" s="12">
        <v>38524</v>
      </c>
      <c r="AN18" s="148">
        <v>1.0980000000000001</v>
      </c>
      <c r="AO18" s="10">
        <v>9</v>
      </c>
      <c r="AP18" s="10">
        <v>358</v>
      </c>
      <c r="AQ18" s="48">
        <v>943803</v>
      </c>
      <c r="AS18" s="12">
        <v>2017.11</v>
      </c>
      <c r="AT18" s="12">
        <v>1323.96</v>
      </c>
      <c r="AU18" s="12">
        <v>12465</v>
      </c>
      <c r="AV18" s="12">
        <v>9425</v>
      </c>
      <c r="AW18" s="12">
        <v>2277</v>
      </c>
      <c r="AX18" s="12">
        <v>7436</v>
      </c>
      <c r="AY18" s="12">
        <v>2864</v>
      </c>
      <c r="AZ18" s="49">
        <v>252630</v>
      </c>
      <c r="BA18" s="61"/>
      <c r="BB18" s="22"/>
      <c r="BC18" s="22">
        <v>2</v>
      </c>
    </row>
    <row r="19" spans="2:56" s="7" customFormat="1" ht="18" customHeight="1" x14ac:dyDescent="0.15">
      <c r="B19" s="23"/>
      <c r="C19" s="22"/>
      <c r="D19" s="29">
        <v>3</v>
      </c>
      <c r="E19" s="48">
        <v>1284626</v>
      </c>
      <c r="F19" s="49">
        <v>594538</v>
      </c>
      <c r="G19" s="152">
        <v>100.3</v>
      </c>
      <c r="H19" s="152">
        <v>90.6</v>
      </c>
      <c r="I19" s="152">
        <v>97.9</v>
      </c>
      <c r="J19" s="13">
        <v>107.5</v>
      </c>
      <c r="K19" s="50">
        <v>107</v>
      </c>
      <c r="L19" s="48">
        <v>456005</v>
      </c>
      <c r="M19" s="12">
        <v>317056</v>
      </c>
      <c r="N19" s="75">
        <v>106.6</v>
      </c>
      <c r="O19" s="75">
        <v>99.5</v>
      </c>
      <c r="P19" s="152"/>
      <c r="Q19" s="152"/>
      <c r="R19" s="75">
        <v>100.9</v>
      </c>
      <c r="S19" s="75">
        <v>97.6</v>
      </c>
      <c r="T19" s="149">
        <v>1.48</v>
      </c>
      <c r="U19" s="10">
        <v>3512</v>
      </c>
      <c r="V19" s="10">
        <v>11448</v>
      </c>
      <c r="W19" s="10">
        <v>128</v>
      </c>
      <c r="X19" s="10">
        <v>35772</v>
      </c>
      <c r="Y19" s="10">
        <v>588</v>
      </c>
      <c r="Z19" s="89">
        <v>5771</v>
      </c>
      <c r="AA19" s="10">
        <v>1066465</v>
      </c>
      <c r="AB19" s="61"/>
      <c r="AC19" s="22"/>
      <c r="AD19" s="22">
        <v>3</v>
      </c>
      <c r="AG19" s="23"/>
      <c r="AH19" s="22"/>
      <c r="AI19" s="29">
        <v>3</v>
      </c>
      <c r="AJ19" s="10">
        <v>79679</v>
      </c>
      <c r="AK19" s="10">
        <v>138</v>
      </c>
      <c r="AL19" s="12">
        <v>76956</v>
      </c>
      <c r="AM19" s="12">
        <v>38801</v>
      </c>
      <c r="AN19" s="148">
        <v>1.099</v>
      </c>
      <c r="AO19" s="10">
        <v>7</v>
      </c>
      <c r="AP19" s="10">
        <v>2029</v>
      </c>
      <c r="AQ19" s="48">
        <v>902155</v>
      </c>
      <c r="AS19" s="12">
        <v>2333</v>
      </c>
      <c r="AT19" s="12">
        <v>1068</v>
      </c>
      <c r="AU19" s="12">
        <v>13656</v>
      </c>
      <c r="AV19" s="12">
        <v>10191</v>
      </c>
      <c r="AW19" s="12">
        <v>2768</v>
      </c>
      <c r="AX19" s="12">
        <v>8231</v>
      </c>
      <c r="AY19" s="12">
        <v>3867</v>
      </c>
      <c r="AZ19" s="49">
        <v>320710</v>
      </c>
      <c r="BA19" s="61"/>
      <c r="BB19" s="22"/>
      <c r="BC19" s="22">
        <v>3</v>
      </c>
    </row>
    <row r="20" spans="2:56" s="7" customFormat="1" ht="18" customHeight="1" x14ac:dyDescent="0.15">
      <c r="B20" s="23"/>
      <c r="C20" s="22"/>
      <c r="D20" s="29">
        <v>4</v>
      </c>
      <c r="E20" s="48">
        <v>1286248</v>
      </c>
      <c r="F20" s="49">
        <v>597815</v>
      </c>
      <c r="G20" s="152">
        <v>107.3</v>
      </c>
      <c r="H20" s="152">
        <v>100.6</v>
      </c>
      <c r="I20" s="152">
        <v>98.5</v>
      </c>
      <c r="J20" s="13">
        <v>108.2</v>
      </c>
      <c r="K20" s="50">
        <v>107.6</v>
      </c>
      <c r="L20" s="48">
        <v>538805</v>
      </c>
      <c r="M20" s="12">
        <v>308237</v>
      </c>
      <c r="N20" s="75">
        <v>109.4</v>
      </c>
      <c r="O20" s="75">
        <v>103.2</v>
      </c>
      <c r="P20" s="152"/>
      <c r="Q20" s="152"/>
      <c r="R20" s="75">
        <v>106.5</v>
      </c>
      <c r="S20" s="75">
        <v>99.9</v>
      </c>
      <c r="T20" s="150">
        <v>1.47</v>
      </c>
      <c r="U20" s="10">
        <v>3861</v>
      </c>
      <c r="V20" s="10">
        <v>43483</v>
      </c>
      <c r="W20" s="10">
        <v>57</v>
      </c>
      <c r="X20" s="10">
        <v>16671</v>
      </c>
      <c r="Y20" s="10">
        <v>384</v>
      </c>
      <c r="Z20" s="89">
        <v>3530</v>
      </c>
      <c r="AA20" s="10">
        <v>1067396</v>
      </c>
      <c r="AB20" s="61"/>
      <c r="AC20" s="22"/>
      <c r="AD20" s="22">
        <v>4</v>
      </c>
      <c r="AG20" s="23"/>
      <c r="AH20" s="22"/>
      <c r="AI20" s="29">
        <v>4</v>
      </c>
      <c r="AJ20" s="10">
        <v>62941</v>
      </c>
      <c r="AK20" s="10">
        <v>122</v>
      </c>
      <c r="AL20" s="12">
        <v>76544</v>
      </c>
      <c r="AM20" s="12">
        <v>38626</v>
      </c>
      <c r="AN20" s="148">
        <v>1.101</v>
      </c>
      <c r="AO20" s="10">
        <v>4</v>
      </c>
      <c r="AP20" s="10">
        <v>110</v>
      </c>
      <c r="AQ20" s="48">
        <v>809313</v>
      </c>
      <c r="AS20" s="12">
        <v>2746</v>
      </c>
      <c r="AT20" s="12">
        <v>1191</v>
      </c>
      <c r="AU20" s="12">
        <v>12912</v>
      </c>
      <c r="AV20" s="12">
        <v>9893</v>
      </c>
      <c r="AW20" s="12">
        <v>3115</v>
      </c>
      <c r="AX20" s="12">
        <v>7933</v>
      </c>
      <c r="AY20" s="12">
        <v>2652</v>
      </c>
      <c r="AZ20" s="49">
        <v>271770</v>
      </c>
      <c r="BA20" s="61"/>
      <c r="BB20" s="22"/>
      <c r="BC20" s="22">
        <v>4</v>
      </c>
    </row>
    <row r="21" spans="2:56" s="7" customFormat="1" ht="18" customHeight="1" x14ac:dyDescent="0.15">
      <c r="B21" s="23"/>
      <c r="C21" s="22"/>
      <c r="D21" s="29">
        <v>5</v>
      </c>
      <c r="E21" s="48">
        <v>1285279</v>
      </c>
      <c r="F21" s="49">
        <v>597915</v>
      </c>
      <c r="G21" s="152">
        <v>110.9</v>
      </c>
      <c r="H21" s="152">
        <v>101.3</v>
      </c>
      <c r="I21" s="152">
        <v>94.8</v>
      </c>
      <c r="J21" s="13">
        <v>108.9</v>
      </c>
      <c r="K21" s="50">
        <v>108.4</v>
      </c>
      <c r="L21" s="48">
        <v>492865</v>
      </c>
      <c r="M21" s="12">
        <v>309980</v>
      </c>
      <c r="N21" s="75">
        <v>105.9</v>
      </c>
      <c r="O21" s="75">
        <v>98.7</v>
      </c>
      <c r="P21" s="152"/>
      <c r="Q21" s="152"/>
      <c r="R21" s="75">
        <v>94.4</v>
      </c>
      <c r="S21" s="75">
        <v>100</v>
      </c>
      <c r="T21" s="149">
        <v>1.43</v>
      </c>
      <c r="U21" s="10">
        <v>4217</v>
      </c>
      <c r="V21" s="10">
        <v>29941</v>
      </c>
      <c r="W21" s="10">
        <v>60</v>
      </c>
      <c r="X21" s="10">
        <v>13282</v>
      </c>
      <c r="Y21" s="10">
        <v>448</v>
      </c>
      <c r="Z21" s="89">
        <v>3517</v>
      </c>
      <c r="AA21" s="10">
        <v>1067362</v>
      </c>
      <c r="AB21" s="61"/>
      <c r="AC21" s="22"/>
      <c r="AD21" s="22">
        <v>5</v>
      </c>
      <c r="AG21" s="23"/>
      <c r="AH21" s="22"/>
      <c r="AI21" s="29">
        <v>5</v>
      </c>
      <c r="AJ21" s="10">
        <v>71438</v>
      </c>
      <c r="AK21" s="10">
        <v>122</v>
      </c>
      <c r="AL21" s="12">
        <v>76403</v>
      </c>
      <c r="AM21" s="12">
        <v>38998</v>
      </c>
      <c r="AN21" s="148">
        <v>1.127</v>
      </c>
      <c r="AO21" s="10">
        <v>9</v>
      </c>
      <c r="AP21" s="10">
        <v>1446</v>
      </c>
      <c r="AQ21" s="48">
        <v>790877</v>
      </c>
      <c r="AS21" s="12">
        <v>2349</v>
      </c>
      <c r="AT21" s="12">
        <v>1147</v>
      </c>
      <c r="AU21" s="12">
        <v>13340</v>
      </c>
      <c r="AV21" s="12">
        <v>10362</v>
      </c>
      <c r="AW21" s="12">
        <v>3216</v>
      </c>
      <c r="AX21" s="12">
        <v>8354</v>
      </c>
      <c r="AY21" s="12">
        <v>2748</v>
      </c>
      <c r="AZ21" s="12">
        <v>312820</v>
      </c>
      <c r="BA21" s="61"/>
      <c r="BB21" s="22"/>
      <c r="BC21" s="22">
        <v>5</v>
      </c>
    </row>
    <row r="22" spans="2:56" s="7" customFormat="1" ht="18" customHeight="1" x14ac:dyDescent="0.15">
      <c r="B22" s="23"/>
      <c r="C22" s="22"/>
      <c r="D22" s="29">
        <v>6</v>
      </c>
      <c r="E22" s="48">
        <v>1284194</v>
      </c>
      <c r="F22" s="49">
        <v>597771</v>
      </c>
      <c r="G22" s="152">
        <v>103.4</v>
      </c>
      <c r="H22" s="152">
        <v>94.6</v>
      </c>
      <c r="I22" s="152">
        <v>96</v>
      </c>
      <c r="J22" s="13">
        <v>109.1</v>
      </c>
      <c r="K22" s="50">
        <v>108.8</v>
      </c>
      <c r="L22" s="48">
        <v>1070963</v>
      </c>
      <c r="M22" s="12">
        <v>288384</v>
      </c>
      <c r="N22" s="75">
        <v>108</v>
      </c>
      <c r="O22" s="75">
        <v>99.2</v>
      </c>
      <c r="P22" s="152"/>
      <c r="Q22" s="152"/>
      <c r="R22" s="75">
        <v>92.5</v>
      </c>
      <c r="S22" s="75">
        <v>99.8</v>
      </c>
      <c r="T22" s="156">
        <v>1.43</v>
      </c>
      <c r="U22" s="10">
        <v>4244</v>
      </c>
      <c r="V22" s="10">
        <v>19763</v>
      </c>
      <c r="W22" s="10">
        <v>54</v>
      </c>
      <c r="X22" s="10">
        <v>12684</v>
      </c>
      <c r="Y22" s="10">
        <v>424</v>
      </c>
      <c r="Z22" s="89">
        <v>4231</v>
      </c>
      <c r="AA22" s="10">
        <v>1068506</v>
      </c>
      <c r="AB22" s="61"/>
      <c r="AC22" s="22"/>
      <c r="AD22" s="22">
        <v>6</v>
      </c>
      <c r="AG22" s="23"/>
      <c r="AH22" s="22"/>
      <c r="AI22" s="29">
        <v>6</v>
      </c>
      <c r="AJ22" s="10">
        <v>62871</v>
      </c>
      <c r="AK22" s="10">
        <v>124</v>
      </c>
      <c r="AL22" s="12">
        <v>77172</v>
      </c>
      <c r="AM22" s="12">
        <v>39095</v>
      </c>
      <c r="AN22" s="148">
        <v>1.1319999999999999</v>
      </c>
      <c r="AO22" s="10">
        <v>9</v>
      </c>
      <c r="AP22" s="10">
        <v>319</v>
      </c>
      <c r="AQ22" s="48">
        <v>777020</v>
      </c>
      <c r="AS22" s="12">
        <v>2589</v>
      </c>
      <c r="AT22" s="12">
        <v>1106</v>
      </c>
      <c r="AU22" s="12">
        <v>13331</v>
      </c>
      <c r="AV22" s="12">
        <v>10032</v>
      </c>
      <c r="AW22" s="12">
        <v>2865</v>
      </c>
      <c r="AX22" s="12">
        <v>8279</v>
      </c>
      <c r="AY22" s="12">
        <v>3451</v>
      </c>
      <c r="AZ22" s="12">
        <v>262370</v>
      </c>
      <c r="BA22" s="61"/>
      <c r="BB22" s="22"/>
      <c r="BC22" s="22">
        <v>6</v>
      </c>
    </row>
    <row r="23" spans="2:56" s="7" customFormat="1" ht="18" customHeight="1" x14ac:dyDescent="0.15">
      <c r="B23" s="23"/>
      <c r="C23" s="22"/>
      <c r="D23" s="29">
        <v>7</v>
      </c>
      <c r="E23" s="48">
        <v>1282352</v>
      </c>
      <c r="F23" s="49">
        <v>596766</v>
      </c>
      <c r="G23" s="75">
        <v>116.6</v>
      </c>
      <c r="H23" s="75">
        <v>103.9</v>
      </c>
      <c r="I23" s="75">
        <v>100.4</v>
      </c>
      <c r="J23" s="13">
        <v>109.2</v>
      </c>
      <c r="K23" s="50">
        <v>109</v>
      </c>
      <c r="L23" s="48">
        <v>665527</v>
      </c>
      <c r="M23" s="12">
        <v>370154</v>
      </c>
      <c r="N23" s="75">
        <v>108.1</v>
      </c>
      <c r="O23" s="75">
        <v>101.7</v>
      </c>
      <c r="P23" s="152"/>
      <c r="Q23" s="152"/>
      <c r="R23" s="75">
        <v>99.1</v>
      </c>
      <c r="S23" s="75">
        <v>100.1</v>
      </c>
      <c r="T23" s="156">
        <v>1.47</v>
      </c>
      <c r="U23" s="10">
        <v>4821</v>
      </c>
      <c r="V23" s="10">
        <v>18457</v>
      </c>
      <c r="W23" s="10">
        <v>69</v>
      </c>
      <c r="X23" s="10">
        <v>16438</v>
      </c>
      <c r="Y23" s="10">
        <v>529</v>
      </c>
      <c r="Z23" s="89">
        <v>4757</v>
      </c>
      <c r="AA23" s="10">
        <v>1069401</v>
      </c>
      <c r="AB23" s="61"/>
      <c r="AC23" s="22"/>
      <c r="AD23" s="22">
        <v>7</v>
      </c>
      <c r="AG23" s="23"/>
      <c r="AH23" s="22"/>
      <c r="AI23" s="29">
        <v>7</v>
      </c>
      <c r="AJ23" s="10">
        <v>71053</v>
      </c>
      <c r="AK23" s="10">
        <v>131</v>
      </c>
      <c r="AL23" s="12">
        <v>76286</v>
      </c>
      <c r="AM23" s="12">
        <v>38849</v>
      </c>
      <c r="AN23" s="148">
        <v>1.133</v>
      </c>
      <c r="AO23" s="10">
        <v>6</v>
      </c>
      <c r="AP23" s="10">
        <v>1182</v>
      </c>
      <c r="AQ23" s="48">
        <v>879781</v>
      </c>
      <c r="AS23" s="12">
        <v>2457</v>
      </c>
      <c r="AT23" s="12">
        <v>1295</v>
      </c>
      <c r="AU23" s="12">
        <v>14006</v>
      </c>
      <c r="AV23" s="12">
        <v>10863</v>
      </c>
      <c r="AW23" s="12">
        <v>3022</v>
      </c>
      <c r="AX23" s="12">
        <v>8750</v>
      </c>
      <c r="AY23" s="12">
        <v>4273</v>
      </c>
      <c r="AZ23" s="12">
        <v>292830</v>
      </c>
      <c r="BA23" s="61"/>
      <c r="BB23" s="22"/>
      <c r="BC23" s="22">
        <v>7</v>
      </c>
    </row>
    <row r="24" spans="2:56" s="7" customFormat="1" ht="18" customHeight="1" x14ac:dyDescent="0.15">
      <c r="B24" s="23"/>
      <c r="C24" s="22"/>
      <c r="D24" s="29">
        <v>8</v>
      </c>
      <c r="E24" s="48">
        <v>1280870</v>
      </c>
      <c r="F24" s="73">
        <v>596239</v>
      </c>
      <c r="G24" s="135">
        <v>123.3</v>
      </c>
      <c r="H24" s="135">
        <v>102.4</v>
      </c>
      <c r="I24" s="75">
        <v>104.4</v>
      </c>
      <c r="J24" s="51">
        <v>109.7</v>
      </c>
      <c r="K24" s="51">
        <v>109.4</v>
      </c>
      <c r="L24" s="48">
        <v>611348</v>
      </c>
      <c r="M24" s="73">
        <v>301261</v>
      </c>
      <c r="N24" s="13">
        <v>106.9</v>
      </c>
      <c r="O24" s="13">
        <v>96.6</v>
      </c>
      <c r="P24" s="152"/>
      <c r="Q24" s="152"/>
      <c r="R24" s="13">
        <v>93.5</v>
      </c>
      <c r="S24" s="13">
        <v>100</v>
      </c>
      <c r="T24" s="156">
        <v>1.51</v>
      </c>
      <c r="U24" s="10">
        <v>4475</v>
      </c>
      <c r="V24" s="10">
        <v>13239</v>
      </c>
      <c r="W24" s="10">
        <v>59</v>
      </c>
      <c r="X24" s="10">
        <v>15218</v>
      </c>
      <c r="Y24" s="10">
        <v>523</v>
      </c>
      <c r="Z24" s="89">
        <v>3910</v>
      </c>
      <c r="AA24" s="10">
        <v>1069759</v>
      </c>
      <c r="AB24" s="61"/>
      <c r="AC24" s="22"/>
      <c r="AD24" s="22">
        <v>8</v>
      </c>
      <c r="AG24" s="23"/>
      <c r="AH24" s="22"/>
      <c r="AI24" s="29">
        <v>8</v>
      </c>
      <c r="AJ24" s="10">
        <v>79340</v>
      </c>
      <c r="AK24" s="134">
        <v>110</v>
      </c>
      <c r="AL24" s="12">
        <v>76721</v>
      </c>
      <c r="AM24" s="12">
        <v>39021</v>
      </c>
      <c r="AN24" s="148">
        <v>1.133</v>
      </c>
      <c r="AO24" s="10">
        <v>5</v>
      </c>
      <c r="AP24" s="10">
        <v>715</v>
      </c>
      <c r="AQ24" s="48" t="s">
        <v>88</v>
      </c>
      <c r="AS24" s="12">
        <v>2296</v>
      </c>
      <c r="AT24" s="49">
        <v>902</v>
      </c>
      <c r="AU24" s="100">
        <v>14045</v>
      </c>
      <c r="AV24" s="73">
        <v>11182</v>
      </c>
      <c r="AW24" s="73">
        <v>2976</v>
      </c>
      <c r="AX24" s="73">
        <v>8873</v>
      </c>
      <c r="AY24" s="12">
        <v>3508</v>
      </c>
      <c r="AZ24" s="12">
        <v>371020</v>
      </c>
      <c r="BA24" s="61"/>
      <c r="BB24" s="22"/>
      <c r="BC24" s="22">
        <v>8</v>
      </c>
    </row>
    <row r="25" spans="2:56" s="7" customFormat="1" ht="18" customHeight="1" x14ac:dyDescent="0.15">
      <c r="B25" s="23"/>
      <c r="C25" s="22"/>
      <c r="D25" s="29">
        <v>9</v>
      </c>
      <c r="E25" s="48">
        <v>1279601</v>
      </c>
      <c r="F25" s="102">
        <v>595890</v>
      </c>
      <c r="G25" s="42">
        <v>117.5</v>
      </c>
      <c r="H25" s="42">
        <v>105.5</v>
      </c>
      <c r="I25" s="42">
        <v>102</v>
      </c>
      <c r="J25" s="51">
        <v>109.6</v>
      </c>
      <c r="K25" s="51">
        <v>108.9</v>
      </c>
      <c r="L25" s="48">
        <v>502509</v>
      </c>
      <c r="M25" s="73">
        <v>304913</v>
      </c>
      <c r="N25" s="13">
        <v>107</v>
      </c>
      <c r="O25" s="13">
        <v>96.3</v>
      </c>
      <c r="P25" s="44"/>
      <c r="Q25" s="44"/>
      <c r="R25" s="13">
        <v>96.3</v>
      </c>
      <c r="S25" s="13">
        <v>99.9</v>
      </c>
      <c r="T25" s="158">
        <v>1.47</v>
      </c>
      <c r="U25" s="47">
        <v>4436</v>
      </c>
      <c r="V25" s="19">
        <v>15310</v>
      </c>
      <c r="W25" s="19">
        <v>73</v>
      </c>
      <c r="X25" s="19">
        <v>20675</v>
      </c>
      <c r="Y25" s="19">
        <v>489</v>
      </c>
      <c r="Z25" s="20">
        <v>5035</v>
      </c>
      <c r="AA25" s="20">
        <v>1070921</v>
      </c>
      <c r="AB25" s="61"/>
      <c r="AC25" s="22"/>
      <c r="AD25" s="22">
        <v>9</v>
      </c>
      <c r="AG25" s="23"/>
      <c r="AH25" s="22"/>
      <c r="AI25" s="29">
        <v>9</v>
      </c>
      <c r="AJ25" s="89">
        <v>72728</v>
      </c>
      <c r="AK25" s="134">
        <v>131</v>
      </c>
      <c r="AL25" s="12">
        <v>77159</v>
      </c>
      <c r="AM25" s="12">
        <v>38890</v>
      </c>
      <c r="AN25" s="58">
        <v>1.145</v>
      </c>
      <c r="AO25" s="10">
        <v>6</v>
      </c>
      <c r="AP25" s="10">
        <v>844</v>
      </c>
      <c r="AQ25" s="58" t="s">
        <v>88</v>
      </c>
      <c r="AS25" s="12">
        <v>2623</v>
      </c>
      <c r="AT25" s="49">
        <v>1042</v>
      </c>
      <c r="AU25" s="43">
        <v>12385</v>
      </c>
      <c r="AV25" s="49">
        <v>10264</v>
      </c>
      <c r="AW25" s="49">
        <v>2657</v>
      </c>
      <c r="AX25" s="49">
        <v>7960</v>
      </c>
      <c r="AY25" s="49">
        <v>3200</v>
      </c>
      <c r="AZ25" s="12">
        <v>310160</v>
      </c>
      <c r="BA25" s="160"/>
      <c r="BB25" s="159"/>
      <c r="BC25" s="22">
        <v>9</v>
      </c>
    </row>
    <row r="26" spans="2:56" s="7" customFormat="1" ht="18" customHeight="1" x14ac:dyDescent="0.15">
      <c r="B26" s="25"/>
      <c r="C26" s="30"/>
      <c r="D26" s="29">
        <v>10</v>
      </c>
      <c r="E26" s="48">
        <v>1278896</v>
      </c>
      <c r="F26" s="102">
        <v>596035</v>
      </c>
      <c r="G26" s="42" t="s">
        <v>88</v>
      </c>
      <c r="H26" s="42" t="s">
        <v>88</v>
      </c>
      <c r="I26" s="42" t="s">
        <v>88</v>
      </c>
      <c r="J26" s="51">
        <v>110.3</v>
      </c>
      <c r="K26" s="51">
        <v>109.6</v>
      </c>
      <c r="L26" s="48" t="s">
        <v>88</v>
      </c>
      <c r="M26" s="73" t="s">
        <v>88</v>
      </c>
      <c r="N26" s="13" t="s">
        <v>88</v>
      </c>
      <c r="O26" s="13" t="s">
        <v>88</v>
      </c>
      <c r="P26" s="44"/>
      <c r="Q26" s="44"/>
      <c r="R26" s="13" t="s">
        <v>88</v>
      </c>
      <c r="S26" s="13" t="s">
        <v>88</v>
      </c>
      <c r="T26" s="138">
        <v>1.47</v>
      </c>
      <c r="U26" s="47">
        <v>4334</v>
      </c>
      <c r="V26" s="77">
        <v>16036</v>
      </c>
      <c r="W26" s="77">
        <v>58</v>
      </c>
      <c r="X26" s="77">
        <v>15550</v>
      </c>
      <c r="Y26" s="77">
        <v>552</v>
      </c>
      <c r="Z26" s="78">
        <v>4753</v>
      </c>
      <c r="AA26" s="78">
        <v>1070807</v>
      </c>
      <c r="AB26" s="52"/>
      <c r="AC26" s="30"/>
      <c r="AD26" s="30">
        <v>10</v>
      </c>
      <c r="AG26" s="25"/>
      <c r="AH26" s="30"/>
      <c r="AI26" s="29">
        <v>10</v>
      </c>
      <c r="AJ26" s="57">
        <v>76920</v>
      </c>
      <c r="AK26" s="57">
        <v>151</v>
      </c>
      <c r="AL26" s="15">
        <v>76278</v>
      </c>
      <c r="AM26" s="15">
        <v>38910</v>
      </c>
      <c r="AN26" s="58" t="s">
        <v>88</v>
      </c>
      <c r="AO26" s="77">
        <v>5</v>
      </c>
      <c r="AP26" s="77">
        <v>997</v>
      </c>
      <c r="AQ26" s="58" t="s">
        <v>88</v>
      </c>
      <c r="AS26" s="12">
        <v>2570</v>
      </c>
      <c r="AT26" s="43">
        <v>923</v>
      </c>
      <c r="AU26" s="43" t="s">
        <v>88</v>
      </c>
      <c r="AV26" s="43" t="s">
        <v>88</v>
      </c>
      <c r="AW26" s="43" t="s">
        <v>88</v>
      </c>
      <c r="AX26" s="43" t="s">
        <v>88</v>
      </c>
      <c r="AY26" s="43" t="s">
        <v>88</v>
      </c>
      <c r="AZ26" s="12" t="s">
        <v>88</v>
      </c>
      <c r="BA26" s="52"/>
      <c r="BB26" s="30"/>
      <c r="BC26" s="30">
        <v>10</v>
      </c>
    </row>
    <row r="27" spans="2:56" s="7" customFormat="1" ht="18" customHeight="1" x14ac:dyDescent="0.15">
      <c r="B27" s="198" t="s">
        <v>97</v>
      </c>
      <c r="C27" s="198"/>
      <c r="D27" s="199"/>
      <c r="E27" s="54">
        <f>E26/1295897*100</f>
        <v>98.688090180006597</v>
      </c>
      <c r="F27" s="16">
        <f>F26/597073*100</f>
        <v>99.826151911072841</v>
      </c>
      <c r="G27" s="16">
        <v>111.1</v>
      </c>
      <c r="H27" s="16">
        <v>97.1</v>
      </c>
      <c r="I27" s="16">
        <v>102.4</v>
      </c>
      <c r="J27" s="16">
        <v>102.7</v>
      </c>
      <c r="K27" s="16">
        <v>102.4</v>
      </c>
      <c r="L27" s="16">
        <f>L25/430330*100</f>
        <v>116.77294169590779</v>
      </c>
      <c r="M27" s="16">
        <f>M25/307948*100</f>
        <v>99.014443997038455</v>
      </c>
      <c r="N27" s="163">
        <v>101.3</v>
      </c>
      <c r="O27" s="163">
        <v>96.9</v>
      </c>
      <c r="P27" s="44"/>
      <c r="Q27" s="44"/>
      <c r="R27" s="163">
        <v>101</v>
      </c>
      <c r="S27" s="16">
        <v>100.9</v>
      </c>
      <c r="T27" s="16">
        <f>T26/1.51*100</f>
        <v>97.350993377483448</v>
      </c>
      <c r="U27" s="16">
        <f>U26/4436*100</f>
        <v>97.700631199278632</v>
      </c>
      <c r="V27" s="16">
        <v>116.3</v>
      </c>
      <c r="W27" s="16">
        <v>57.8</v>
      </c>
      <c r="X27" s="16">
        <f>X26/24901*100</f>
        <v>62.447291273442829</v>
      </c>
      <c r="Y27" s="16">
        <v>82.9</v>
      </c>
      <c r="Z27" s="16">
        <f>Z26/5414*100</f>
        <v>87.790912449205763</v>
      </c>
      <c r="AA27" s="16">
        <v>99.7</v>
      </c>
      <c r="AB27" s="206" t="s">
        <v>97</v>
      </c>
      <c r="AC27" s="198"/>
      <c r="AD27" s="198"/>
      <c r="AG27" s="198" t="s">
        <v>20</v>
      </c>
      <c r="AH27" s="198"/>
      <c r="AI27" s="199"/>
      <c r="AJ27" s="88">
        <v>103</v>
      </c>
      <c r="AK27" s="88">
        <v>111.7</v>
      </c>
      <c r="AL27" s="16">
        <f>AL26/75842*100</f>
        <v>100.5748793544474</v>
      </c>
      <c r="AM27" s="16">
        <f>AM26/38378*100</f>
        <v>101.38621084996613</v>
      </c>
      <c r="AN27" s="16">
        <f>AN25/1.103*100</f>
        <v>103.80779691749773</v>
      </c>
      <c r="AO27" s="16">
        <v>71.400000000000006</v>
      </c>
      <c r="AP27" s="145">
        <v>111.77</v>
      </c>
      <c r="AQ27" s="88">
        <v>99.6</v>
      </c>
      <c r="AS27" s="88">
        <v>108.9</v>
      </c>
      <c r="AT27" s="88">
        <v>60.1</v>
      </c>
      <c r="AU27" s="88">
        <v>102.4</v>
      </c>
      <c r="AV27" s="88">
        <v>100.8</v>
      </c>
      <c r="AW27" s="88">
        <v>99.7</v>
      </c>
      <c r="AX27" s="88">
        <v>102.2</v>
      </c>
      <c r="AY27" s="88">
        <v>99.7</v>
      </c>
      <c r="AZ27" s="88">
        <f>AZ25/292920*100</f>
        <v>105.88556602485319</v>
      </c>
      <c r="BA27" s="206" t="s">
        <v>20</v>
      </c>
      <c r="BB27" s="198"/>
      <c r="BC27" s="198"/>
    </row>
    <row r="28" spans="2:56" s="7" customFormat="1" ht="18" customHeight="1" x14ac:dyDescent="0.15">
      <c r="B28" s="208" t="s">
        <v>101</v>
      </c>
      <c r="C28" s="208"/>
      <c r="D28" s="210"/>
      <c r="E28" s="13">
        <f>E26/E25*100</f>
        <v>99.944904700762194</v>
      </c>
      <c r="F28" s="13">
        <f>F26/F25*100</f>
        <v>100.02433335011496</v>
      </c>
      <c r="G28" s="13">
        <v>95.3</v>
      </c>
      <c r="H28" s="13">
        <v>103</v>
      </c>
      <c r="I28" s="13">
        <v>97.7</v>
      </c>
      <c r="J28" s="44">
        <v>100.7</v>
      </c>
      <c r="K28" s="44">
        <v>100.6</v>
      </c>
      <c r="L28" s="13">
        <f>L25/L24*100</f>
        <v>82.196882953735027</v>
      </c>
      <c r="M28" s="13">
        <f>M25/M24*100</f>
        <v>101.21223789338814</v>
      </c>
      <c r="N28" s="13">
        <f>N25/N24*100</f>
        <v>100.09354536950421</v>
      </c>
      <c r="O28" s="13">
        <f>O25/O24*100</f>
        <v>99.689440993788821</v>
      </c>
      <c r="P28" s="44"/>
      <c r="Q28" s="44"/>
      <c r="R28" s="13">
        <f>R25/R24*100</f>
        <v>102.99465240641712</v>
      </c>
      <c r="S28" s="13">
        <f>S25/S24*100</f>
        <v>99.9</v>
      </c>
      <c r="T28" s="13">
        <f t="shared" ref="T28:AA28" si="0">T26/T25*100</f>
        <v>100</v>
      </c>
      <c r="U28" s="13">
        <f>U26/U25*100</f>
        <v>97.700631199278632</v>
      </c>
      <c r="V28" s="13">
        <f>V26/V25*100</f>
        <v>104.74199869366427</v>
      </c>
      <c r="W28" s="44">
        <f t="shared" si="0"/>
        <v>79.452054794520549</v>
      </c>
      <c r="X28" s="13">
        <f t="shared" si="0"/>
        <v>75.211608222490938</v>
      </c>
      <c r="Y28" s="13">
        <f t="shared" si="0"/>
        <v>112.88343558282207</v>
      </c>
      <c r="Z28" s="13">
        <f t="shared" si="0"/>
        <v>94.399205561072492</v>
      </c>
      <c r="AA28" s="13">
        <f t="shared" si="0"/>
        <v>99.989354957088338</v>
      </c>
      <c r="AB28" s="207" t="s">
        <v>101</v>
      </c>
      <c r="AC28" s="208"/>
      <c r="AD28" s="208"/>
      <c r="AG28" s="208" t="s">
        <v>101</v>
      </c>
      <c r="AH28" s="208"/>
      <c r="AI28" s="210"/>
      <c r="AJ28" s="13">
        <f>AJ26/AJ25*100</f>
        <v>105.76394236057641</v>
      </c>
      <c r="AK28" s="13">
        <f>AK26/AK25*100</f>
        <v>115.26717557251909</v>
      </c>
      <c r="AL28" s="13">
        <f>AL26/AL25*100</f>
        <v>98.858201894788678</v>
      </c>
      <c r="AM28" s="13">
        <f>AM26/AM25*100</f>
        <v>100.05142710208278</v>
      </c>
      <c r="AN28" s="13">
        <f>AN25/AN24*100</f>
        <v>101.05913503971757</v>
      </c>
      <c r="AO28" s="13">
        <f>AO26/AO25*100</f>
        <v>83.333333333333343</v>
      </c>
      <c r="AP28" s="130">
        <f>AP26/AP25*100</f>
        <v>118.12796208530804</v>
      </c>
      <c r="AQ28" s="13">
        <f>AQ23/AQ22*100</f>
        <v>113.22501351316568</v>
      </c>
      <c r="AS28" s="130">
        <f>AS26/AS25*100</f>
        <v>97.97941288600839</v>
      </c>
      <c r="AT28" s="130">
        <f>AT26/AT25*100</f>
        <v>88.579654510556622</v>
      </c>
      <c r="AU28" s="13">
        <f t="shared" ref="AU28:AZ28" si="1">AU25/AU24*100</f>
        <v>88.180847276610891</v>
      </c>
      <c r="AV28" s="13">
        <f t="shared" si="1"/>
        <v>91.790377392237517</v>
      </c>
      <c r="AW28" s="13">
        <f t="shared" si="1"/>
        <v>89.280913978494624</v>
      </c>
      <c r="AX28" s="13">
        <f t="shared" si="1"/>
        <v>89.710357263608699</v>
      </c>
      <c r="AY28" s="13">
        <f t="shared" si="1"/>
        <v>91.220068415051315</v>
      </c>
      <c r="AZ28" s="13">
        <f t="shared" si="1"/>
        <v>83.596571613390111</v>
      </c>
      <c r="BA28" s="207" t="s">
        <v>101</v>
      </c>
      <c r="BB28" s="208"/>
      <c r="BC28" s="208"/>
    </row>
    <row r="29" spans="2:56" s="7" customFormat="1" ht="18" customHeight="1" x14ac:dyDescent="0.15">
      <c r="B29" s="205" t="s">
        <v>100</v>
      </c>
      <c r="C29" s="205"/>
      <c r="D29" s="209"/>
      <c r="E29" s="211" t="s">
        <v>26</v>
      </c>
      <c r="F29" s="213"/>
      <c r="G29" s="211" t="s">
        <v>24</v>
      </c>
      <c r="H29" s="212"/>
      <c r="I29" s="213"/>
      <c r="J29" s="177" t="s">
        <v>25</v>
      </c>
      <c r="K29" s="178"/>
      <c r="L29" s="178"/>
      <c r="M29" s="179"/>
      <c r="N29" s="216" t="s">
        <v>122</v>
      </c>
      <c r="O29" s="217"/>
      <c r="P29" s="103"/>
      <c r="Q29" s="103"/>
      <c r="R29" s="119" t="s">
        <v>123</v>
      </c>
      <c r="S29" s="41"/>
      <c r="T29" s="196" t="s">
        <v>73</v>
      </c>
      <c r="U29" s="228"/>
      <c r="V29" s="64" t="s">
        <v>81</v>
      </c>
      <c r="W29" s="177" t="s">
        <v>75</v>
      </c>
      <c r="X29" s="178"/>
      <c r="Y29" s="179"/>
      <c r="Z29" s="211" t="s">
        <v>89</v>
      </c>
      <c r="AA29" s="213"/>
      <c r="AB29" s="204" t="s">
        <v>100</v>
      </c>
      <c r="AC29" s="205"/>
      <c r="AD29" s="205"/>
      <c r="AG29" s="205" t="s">
        <v>100</v>
      </c>
      <c r="AH29" s="205"/>
      <c r="AI29" s="209"/>
      <c r="AJ29" s="177" t="s">
        <v>76</v>
      </c>
      <c r="AK29" s="179"/>
      <c r="AL29" s="211" t="s">
        <v>16</v>
      </c>
      <c r="AM29" s="213"/>
      <c r="AN29" s="72" t="s">
        <v>85</v>
      </c>
      <c r="AO29" s="196" t="s">
        <v>84</v>
      </c>
      <c r="AP29" s="197"/>
      <c r="AQ29" s="101" t="s">
        <v>108</v>
      </c>
      <c r="AS29" s="177" t="s">
        <v>79</v>
      </c>
      <c r="AT29" s="179"/>
      <c r="AU29" s="176" t="s">
        <v>80</v>
      </c>
      <c r="AV29" s="177" t="s">
        <v>150</v>
      </c>
      <c r="AW29" s="178"/>
      <c r="AX29" s="178"/>
      <c r="AY29" s="179"/>
      <c r="AZ29" s="35" t="s">
        <v>111</v>
      </c>
      <c r="BA29" s="204" t="s">
        <v>100</v>
      </c>
      <c r="BB29" s="205"/>
      <c r="BC29" s="205"/>
    </row>
    <row r="30" spans="2:56" s="99" customFormat="1" ht="15" customHeight="1" x14ac:dyDescent="0.15">
      <c r="B30" s="95"/>
      <c r="C30" s="218" t="s">
        <v>169</v>
      </c>
      <c r="D30" s="218"/>
      <c r="E30" s="218"/>
      <c r="F30" s="218"/>
      <c r="G30" s="218"/>
      <c r="H30" s="218"/>
      <c r="I30" s="218"/>
      <c r="J30" s="218"/>
      <c r="K30" s="218"/>
      <c r="L30" s="218"/>
      <c r="M30" s="218"/>
      <c r="N30" s="218"/>
      <c r="O30" s="218"/>
      <c r="P30" s="117"/>
      <c r="Q30" s="117"/>
      <c r="R30" s="214" t="s">
        <v>140</v>
      </c>
      <c r="S30" s="214"/>
      <c r="T30" s="214"/>
      <c r="U30" s="214"/>
      <c r="V30" s="214"/>
      <c r="W30" s="214"/>
      <c r="X30" s="214"/>
      <c r="Y30" s="214"/>
      <c r="Z30" s="214"/>
      <c r="AA30" s="214"/>
      <c r="AB30" s="214"/>
      <c r="AC30" s="214"/>
      <c r="AD30" s="214"/>
      <c r="AH30" s="95" t="s">
        <v>112</v>
      </c>
      <c r="AI30" s="95"/>
      <c r="AJ30" s="108"/>
      <c r="AK30" s="108"/>
      <c r="AL30" s="95"/>
      <c r="AM30" s="95"/>
      <c r="AN30" s="95"/>
      <c r="AO30" s="95"/>
      <c r="AP30" s="95"/>
      <c r="AQ30" s="96"/>
      <c r="AS30" s="96" t="s">
        <v>155</v>
      </c>
      <c r="AT30" s="95"/>
      <c r="AU30" s="117"/>
      <c r="AX30" s="95"/>
      <c r="AY30" s="95"/>
      <c r="BC30" s="108"/>
      <c r="BD30" s="95"/>
    </row>
    <row r="31" spans="2:56" s="96" customFormat="1" ht="15" customHeight="1" x14ac:dyDescent="0.15">
      <c r="C31" s="227" t="s">
        <v>160</v>
      </c>
      <c r="D31" s="227"/>
      <c r="E31" s="227"/>
      <c r="F31" s="227"/>
      <c r="G31" s="227"/>
      <c r="H31" s="227"/>
      <c r="I31" s="227"/>
      <c r="J31" s="227"/>
      <c r="K31" s="227"/>
      <c r="L31" s="227"/>
      <c r="M31" s="227"/>
      <c r="N31" s="227"/>
      <c r="O31" s="227"/>
      <c r="P31" s="117"/>
      <c r="Q31" s="117"/>
      <c r="R31" s="215" t="s">
        <v>180</v>
      </c>
      <c r="S31" s="215"/>
      <c r="T31" s="215"/>
      <c r="U31" s="215"/>
      <c r="V31" s="215"/>
      <c r="W31" s="215"/>
      <c r="X31" s="215"/>
      <c r="Y31" s="215"/>
      <c r="Z31" s="215"/>
      <c r="AA31" s="215"/>
      <c r="AB31" s="215"/>
      <c r="AC31" s="215"/>
      <c r="AD31" s="215"/>
      <c r="AQ31" s="95"/>
      <c r="AS31" s="99"/>
    </row>
    <row r="32" spans="2:56" s="96" customFormat="1" ht="15" customHeight="1" x14ac:dyDescent="0.15">
      <c r="P32" s="117"/>
      <c r="Q32" s="117"/>
      <c r="R32" s="133" t="s">
        <v>177</v>
      </c>
      <c r="S32" s="132"/>
      <c r="T32" s="162"/>
      <c r="U32" s="132"/>
      <c r="V32" s="132"/>
      <c r="W32" s="132"/>
      <c r="X32" s="132"/>
      <c r="Y32" s="132"/>
      <c r="Z32" s="132"/>
      <c r="AA32" s="132"/>
      <c r="AB32" s="132"/>
      <c r="AC32" s="132"/>
      <c r="AD32" s="132"/>
      <c r="AQ32" s="95"/>
      <c r="AS32" s="99"/>
    </row>
    <row r="33" spans="2:56" s="98" customFormat="1" ht="15" customHeight="1" x14ac:dyDescent="0.15">
      <c r="C33" s="143" t="s">
        <v>109</v>
      </c>
      <c r="H33" s="109"/>
      <c r="I33" s="109"/>
      <c r="J33" s="109"/>
      <c r="K33" s="109"/>
      <c r="L33" s="109"/>
      <c r="M33" s="110"/>
      <c r="N33" s="97"/>
      <c r="P33" s="111"/>
      <c r="Q33" s="111"/>
      <c r="R33" s="224" t="s">
        <v>179</v>
      </c>
      <c r="S33" s="224"/>
      <c r="T33" s="224"/>
      <c r="U33" s="224"/>
      <c r="V33" s="224"/>
      <c r="W33" s="224"/>
      <c r="X33" s="224"/>
      <c r="Y33" s="224"/>
      <c r="Z33" s="224"/>
      <c r="AA33" s="224"/>
      <c r="AB33" s="224"/>
      <c r="AC33" s="224"/>
      <c r="AD33" s="224"/>
      <c r="AE33" s="224"/>
      <c r="AH33" s="143" t="s">
        <v>72</v>
      </c>
      <c r="AJ33" s="110"/>
      <c r="AK33" s="110"/>
      <c r="AO33" s="109"/>
      <c r="AP33" s="109"/>
      <c r="AQ33" s="96"/>
      <c r="AS33" s="96"/>
      <c r="AT33" s="95"/>
      <c r="AU33" s="99"/>
      <c r="AV33" s="112"/>
      <c r="AW33" s="112"/>
      <c r="AX33" s="112"/>
      <c r="AY33" s="112"/>
      <c r="AZ33" s="112"/>
      <c r="BA33" s="110"/>
      <c r="BC33" s="109"/>
      <c r="BD33" s="109"/>
    </row>
    <row r="34" spans="2:56" s="98" customFormat="1" ht="15" customHeight="1" x14ac:dyDescent="0.15">
      <c r="B34" s="113"/>
      <c r="C34" s="113"/>
      <c r="D34" s="113"/>
      <c r="E34" s="113"/>
      <c r="F34" s="113"/>
      <c r="G34" s="113"/>
      <c r="H34" s="113"/>
      <c r="I34" s="114"/>
      <c r="J34" s="114"/>
      <c r="K34" s="110"/>
      <c r="L34" s="110"/>
      <c r="M34" s="110"/>
      <c r="N34" s="114"/>
      <c r="O34" s="114"/>
      <c r="P34" s="111"/>
      <c r="Q34" s="111"/>
      <c r="R34" s="133" t="s">
        <v>178</v>
      </c>
      <c r="S34" s="110"/>
      <c r="T34" s="114"/>
      <c r="U34" s="109"/>
      <c r="V34" s="114"/>
      <c r="W34" s="114"/>
      <c r="X34" s="113"/>
      <c r="Y34" s="115"/>
      <c r="Z34" s="115"/>
      <c r="AA34" s="113"/>
      <c r="AB34" s="116"/>
      <c r="AC34" s="116"/>
      <c r="AD34" s="116"/>
      <c r="AG34" s="113"/>
      <c r="AH34" s="113"/>
      <c r="AI34" s="113"/>
      <c r="AJ34" s="114"/>
      <c r="AK34" s="114"/>
      <c r="AL34" s="113"/>
      <c r="AM34" s="113"/>
      <c r="AN34" s="113"/>
      <c r="AO34" s="114"/>
      <c r="AP34" s="114"/>
      <c r="AQ34" s="114"/>
      <c r="AS34" s="74"/>
      <c r="AT34" s="110"/>
      <c r="AU34" s="114"/>
      <c r="AV34" s="114"/>
      <c r="AW34" s="114"/>
      <c r="AX34" s="114"/>
      <c r="AY34" s="114"/>
      <c r="AZ34" s="114"/>
      <c r="BA34" s="110"/>
      <c r="BB34" s="109"/>
      <c r="BC34" s="109"/>
      <c r="BD34" s="109"/>
    </row>
    <row r="35" spans="2:56" s="7" customFormat="1" ht="18" customHeight="1" x14ac:dyDescent="0.15">
      <c r="B35" s="190" t="s">
        <v>99</v>
      </c>
      <c r="C35" s="190"/>
      <c r="D35" s="191"/>
      <c r="E35" s="46" t="s">
        <v>104</v>
      </c>
      <c r="F35" s="177" t="s">
        <v>93</v>
      </c>
      <c r="G35" s="178"/>
      <c r="H35" s="179"/>
      <c r="I35" s="219" t="s">
        <v>21</v>
      </c>
      <c r="J35" s="179"/>
      <c r="K35" s="219" t="s">
        <v>55</v>
      </c>
      <c r="L35" s="221"/>
      <c r="M35" s="220"/>
      <c r="N35" s="126"/>
      <c r="O35" s="45" t="s">
        <v>119</v>
      </c>
      <c r="P35" s="103"/>
      <c r="Q35" s="103"/>
      <c r="R35" s="119" t="s">
        <v>120</v>
      </c>
      <c r="S35" s="38" t="s">
        <v>143</v>
      </c>
      <c r="T35" s="38"/>
      <c r="U35" s="131" t="s">
        <v>126</v>
      </c>
      <c r="V35" s="31" t="s">
        <v>40</v>
      </c>
      <c r="W35" s="122" t="s">
        <v>114</v>
      </c>
      <c r="X35" s="177" t="s">
        <v>2</v>
      </c>
      <c r="Y35" s="178"/>
      <c r="Z35" s="179"/>
      <c r="AA35" s="125" t="s">
        <v>148</v>
      </c>
      <c r="AB35" s="185" t="s">
        <v>99</v>
      </c>
      <c r="AC35" s="190"/>
      <c r="AD35" s="190"/>
      <c r="AG35" s="190" t="s">
        <v>99</v>
      </c>
      <c r="AH35" s="190"/>
      <c r="AI35" s="191"/>
      <c r="AJ35" s="32" t="s">
        <v>50</v>
      </c>
      <c r="AK35" s="36" t="s">
        <v>27</v>
      </c>
      <c r="AL35" s="177" t="s">
        <v>64</v>
      </c>
      <c r="AM35" s="178"/>
      <c r="AN35" s="179"/>
      <c r="AO35" s="177" t="s">
        <v>107</v>
      </c>
      <c r="AP35" s="179"/>
      <c r="AQ35" s="247" t="s">
        <v>154</v>
      </c>
      <c r="AS35" s="202" t="s">
        <v>68</v>
      </c>
      <c r="AT35" s="203"/>
      <c r="AU35" s="177" t="s">
        <v>156</v>
      </c>
      <c r="AV35" s="178"/>
      <c r="AW35" s="178"/>
      <c r="AX35" s="178"/>
      <c r="AY35" s="179"/>
      <c r="AZ35" s="185" t="s">
        <v>118</v>
      </c>
      <c r="BA35" s="124"/>
      <c r="BB35" s="124"/>
      <c r="BC35" s="124"/>
    </row>
    <row r="36" spans="2:56" s="7" customFormat="1" ht="24.75" customHeight="1" x14ac:dyDescent="0.15">
      <c r="B36" s="192"/>
      <c r="C36" s="192"/>
      <c r="D36" s="193"/>
      <c r="E36" s="252" t="s">
        <v>131</v>
      </c>
      <c r="F36" s="200" t="s">
        <v>29</v>
      </c>
      <c r="G36" s="200" t="s">
        <v>28</v>
      </c>
      <c r="H36" s="191" t="s">
        <v>19</v>
      </c>
      <c r="I36" s="186" t="s">
        <v>14</v>
      </c>
      <c r="J36" s="231" t="s">
        <v>153</v>
      </c>
      <c r="K36" s="200" t="s">
        <v>30</v>
      </c>
      <c r="L36" s="200" t="s">
        <v>31</v>
      </c>
      <c r="M36" s="225" t="s">
        <v>141</v>
      </c>
      <c r="N36" s="229" t="s">
        <v>32</v>
      </c>
      <c r="O36" s="200" t="s">
        <v>34</v>
      </c>
      <c r="P36" s="105"/>
      <c r="Q36" s="104"/>
      <c r="R36" s="229" t="s">
        <v>36</v>
      </c>
      <c r="S36" s="200" t="s">
        <v>37</v>
      </c>
      <c r="T36" s="200" t="s">
        <v>144</v>
      </c>
      <c r="U36" s="248" t="s">
        <v>127</v>
      </c>
      <c r="V36" s="200" t="s">
        <v>170</v>
      </c>
      <c r="W36" s="255" t="s">
        <v>147</v>
      </c>
      <c r="X36" s="200" t="s">
        <v>3</v>
      </c>
      <c r="Y36" s="229" t="s">
        <v>4</v>
      </c>
      <c r="Z36" s="200" t="s">
        <v>5</v>
      </c>
      <c r="AA36" s="200" t="s">
        <v>41</v>
      </c>
      <c r="AB36" s="186"/>
      <c r="AC36" s="192"/>
      <c r="AD36" s="192"/>
      <c r="AG36" s="192"/>
      <c r="AH36" s="192"/>
      <c r="AI36" s="193"/>
      <c r="AJ36" s="232" t="s">
        <v>51</v>
      </c>
      <c r="AK36" s="232" t="s">
        <v>48</v>
      </c>
      <c r="AL36" s="225" t="s">
        <v>105</v>
      </c>
      <c r="AM36" s="225" t="s">
        <v>106</v>
      </c>
      <c r="AN36" s="183" t="s">
        <v>116</v>
      </c>
      <c r="AO36" s="200" t="s">
        <v>60</v>
      </c>
      <c r="AP36" s="200" t="s">
        <v>62</v>
      </c>
      <c r="AQ36" s="248"/>
      <c r="AS36" s="250" t="s">
        <v>69</v>
      </c>
      <c r="AT36" s="229" t="s">
        <v>70</v>
      </c>
      <c r="AU36" s="171" t="s">
        <v>191</v>
      </c>
      <c r="AV36" s="231" t="s">
        <v>188</v>
      </c>
      <c r="AW36" s="225" t="s">
        <v>184</v>
      </c>
      <c r="AX36" s="225" t="s">
        <v>185</v>
      </c>
      <c r="AY36" s="188" t="s">
        <v>186</v>
      </c>
      <c r="AZ36" s="186"/>
      <c r="BA36" s="6"/>
      <c r="BB36" s="6"/>
      <c r="BC36" s="6"/>
    </row>
    <row r="37" spans="2:56" s="7" customFormat="1" ht="24.75" customHeight="1" x14ac:dyDescent="0.15">
      <c r="B37" s="192"/>
      <c r="C37" s="192"/>
      <c r="D37" s="193"/>
      <c r="E37" s="253"/>
      <c r="F37" s="201"/>
      <c r="G37" s="201"/>
      <c r="H37" s="195"/>
      <c r="I37" s="187"/>
      <c r="J37" s="254"/>
      <c r="K37" s="201"/>
      <c r="L37" s="201"/>
      <c r="M37" s="226"/>
      <c r="N37" s="230"/>
      <c r="O37" s="232"/>
      <c r="P37" s="105"/>
      <c r="Q37" s="104"/>
      <c r="R37" s="230"/>
      <c r="S37" s="232"/>
      <c r="T37" s="232"/>
      <c r="U37" s="249"/>
      <c r="V37" s="232"/>
      <c r="W37" s="256"/>
      <c r="X37" s="201"/>
      <c r="Y37" s="246"/>
      <c r="Z37" s="201"/>
      <c r="AA37" s="201"/>
      <c r="AB37" s="186"/>
      <c r="AC37" s="192"/>
      <c r="AD37" s="192"/>
      <c r="AG37" s="192"/>
      <c r="AH37" s="192"/>
      <c r="AI37" s="193"/>
      <c r="AJ37" s="201"/>
      <c r="AK37" s="201"/>
      <c r="AL37" s="226"/>
      <c r="AM37" s="226"/>
      <c r="AN37" s="184"/>
      <c r="AO37" s="201"/>
      <c r="AP37" s="201"/>
      <c r="AQ37" s="249"/>
      <c r="AS37" s="251"/>
      <c r="AT37" s="246"/>
      <c r="AU37" s="172" t="s">
        <v>183</v>
      </c>
      <c r="AV37" s="226"/>
      <c r="AW37" s="226"/>
      <c r="AX37" s="226"/>
      <c r="AY37" s="189"/>
      <c r="AZ37" s="186"/>
      <c r="BA37" s="6"/>
      <c r="BB37" s="6"/>
      <c r="BC37" s="6"/>
    </row>
    <row r="38" spans="2:56" s="7" customFormat="1" ht="18" customHeight="1" x14ac:dyDescent="0.15">
      <c r="B38" s="194"/>
      <c r="C38" s="194"/>
      <c r="D38" s="195"/>
      <c r="E38" s="167" t="s">
        <v>130</v>
      </c>
      <c r="F38" s="123" t="s">
        <v>137</v>
      </c>
      <c r="G38" s="222" t="s">
        <v>78</v>
      </c>
      <c r="H38" s="223"/>
      <c r="I38" s="123" t="s">
        <v>136</v>
      </c>
      <c r="J38" s="45" t="s">
        <v>133</v>
      </c>
      <c r="K38" s="65" t="s">
        <v>53</v>
      </c>
      <c r="L38" s="53" t="s">
        <v>53</v>
      </c>
      <c r="M38" s="66" t="s">
        <v>54</v>
      </c>
      <c r="N38" s="33" t="s">
        <v>33</v>
      </c>
      <c r="O38" s="34" t="s">
        <v>35</v>
      </c>
      <c r="P38" s="106"/>
      <c r="Q38" s="103"/>
      <c r="R38" s="33" t="s">
        <v>35</v>
      </c>
      <c r="S38" s="33" t="s">
        <v>38</v>
      </c>
      <c r="T38" s="34" t="s">
        <v>39</v>
      </c>
      <c r="U38" s="37" t="s">
        <v>90</v>
      </c>
      <c r="V38" s="37" t="s">
        <v>145</v>
      </c>
      <c r="W38" s="33" t="s">
        <v>59</v>
      </c>
      <c r="X38" s="52" t="s">
        <v>6</v>
      </c>
      <c r="Y38" s="69" t="s">
        <v>82</v>
      </c>
      <c r="Z38" s="37" t="s">
        <v>8</v>
      </c>
      <c r="AA38" s="37" t="s">
        <v>43</v>
      </c>
      <c r="AB38" s="187"/>
      <c r="AC38" s="194"/>
      <c r="AD38" s="194"/>
      <c r="AG38" s="194"/>
      <c r="AH38" s="194"/>
      <c r="AI38" s="195"/>
      <c r="AJ38" s="82" t="s">
        <v>151</v>
      </c>
      <c r="AK38" s="37" t="s">
        <v>49</v>
      </c>
      <c r="AL38" s="60" t="s">
        <v>49</v>
      </c>
      <c r="AM38" s="45" t="s">
        <v>49</v>
      </c>
      <c r="AN38" s="53" t="s">
        <v>91</v>
      </c>
      <c r="AO38" s="53" t="s">
        <v>61</v>
      </c>
      <c r="AP38" s="53" t="s">
        <v>59</v>
      </c>
      <c r="AQ38" s="53" t="s">
        <v>83</v>
      </c>
      <c r="AS38" s="52" t="s">
        <v>49</v>
      </c>
      <c r="AT38" s="53" t="s">
        <v>49</v>
      </c>
      <c r="AU38" s="53" t="s">
        <v>49</v>
      </c>
      <c r="AV38" s="53" t="s">
        <v>49</v>
      </c>
      <c r="AW38" s="53" t="s">
        <v>49</v>
      </c>
      <c r="AX38" s="53" t="s">
        <v>49</v>
      </c>
      <c r="AY38" s="53" t="s">
        <v>49</v>
      </c>
      <c r="AZ38" s="187"/>
      <c r="BA38" s="124"/>
      <c r="BB38" s="124"/>
      <c r="BC38" s="6"/>
    </row>
    <row r="39" spans="2:56" s="7" customFormat="1" ht="18" customHeight="1" x14ac:dyDescent="0.15">
      <c r="B39" s="26"/>
      <c r="C39" s="26"/>
      <c r="D39" s="27"/>
      <c r="E39" s="12"/>
      <c r="F39" s="11" t="s">
        <v>9</v>
      </c>
      <c r="G39" s="11" t="s">
        <v>9</v>
      </c>
      <c r="H39" s="11" t="s">
        <v>9</v>
      </c>
      <c r="I39" s="11"/>
      <c r="J39" s="11" t="s">
        <v>9</v>
      </c>
      <c r="K39" s="11"/>
      <c r="L39" s="11" t="s">
        <v>9</v>
      </c>
      <c r="M39" s="11" t="s">
        <v>9</v>
      </c>
      <c r="N39" s="10" t="s">
        <v>9</v>
      </c>
      <c r="O39" s="10" t="s">
        <v>9</v>
      </c>
      <c r="P39" s="19"/>
      <c r="Q39" s="19"/>
      <c r="R39" s="10" t="s">
        <v>9</v>
      </c>
      <c r="S39" s="10"/>
      <c r="T39" s="12" t="s">
        <v>9</v>
      </c>
      <c r="U39" s="12" t="s">
        <v>9</v>
      </c>
      <c r="V39" s="12"/>
      <c r="W39" s="12" t="s">
        <v>9</v>
      </c>
      <c r="X39" s="12" t="s">
        <v>9</v>
      </c>
      <c r="Y39" s="12"/>
      <c r="Z39" s="21"/>
      <c r="AA39" s="21"/>
      <c r="AB39" s="68"/>
      <c r="AC39" s="26"/>
      <c r="AD39" s="26"/>
      <c r="AG39" s="26"/>
      <c r="AH39" s="26"/>
      <c r="AI39" s="27"/>
      <c r="AJ39" s="80"/>
      <c r="AK39" s="12"/>
      <c r="AL39" s="12"/>
      <c r="AM39" s="11" t="s">
        <v>9</v>
      </c>
      <c r="AN39" s="11" t="s">
        <v>9</v>
      </c>
      <c r="AO39" s="56"/>
      <c r="AP39" s="56"/>
      <c r="AQ39" s="55" t="s">
        <v>9</v>
      </c>
      <c r="AS39" s="11" t="s">
        <v>9</v>
      </c>
      <c r="AT39" s="11" t="s">
        <v>9</v>
      </c>
      <c r="AU39" s="11" t="s">
        <v>9</v>
      </c>
      <c r="AV39" s="10"/>
      <c r="AW39" s="10"/>
      <c r="AX39" s="10"/>
      <c r="AY39" s="19"/>
      <c r="AZ39" s="63"/>
      <c r="BA39" s="9"/>
      <c r="BB39" s="9"/>
      <c r="BC39" s="9"/>
    </row>
    <row r="40" spans="2:56" s="7" customFormat="1" ht="18" customHeight="1" x14ac:dyDescent="0.15">
      <c r="B40" s="146" t="s">
        <v>135</v>
      </c>
      <c r="C40" s="28" t="s">
        <v>11</v>
      </c>
      <c r="D40" s="24" t="s">
        <v>95</v>
      </c>
      <c r="E40" s="48">
        <v>12617</v>
      </c>
      <c r="F40" s="152">
        <v>111.6</v>
      </c>
      <c r="G40" s="152">
        <v>112</v>
      </c>
      <c r="H40" s="152">
        <v>103.3</v>
      </c>
      <c r="I40" s="44">
        <v>100</v>
      </c>
      <c r="J40" s="44">
        <v>100.2</v>
      </c>
      <c r="K40" s="20">
        <v>586149</v>
      </c>
      <c r="L40" s="20">
        <v>323853</v>
      </c>
      <c r="M40" s="85">
        <v>67.900000000000006</v>
      </c>
      <c r="N40" s="152">
        <v>101</v>
      </c>
      <c r="O40" s="152">
        <v>102.9</v>
      </c>
      <c r="P40" s="152"/>
      <c r="Q40" s="152"/>
      <c r="R40" s="152">
        <v>115.1</v>
      </c>
      <c r="S40" s="155">
        <v>98.9</v>
      </c>
      <c r="T40" s="87">
        <v>1.6</v>
      </c>
      <c r="U40" s="44">
        <v>2.4</v>
      </c>
      <c r="V40" s="20">
        <v>382429</v>
      </c>
      <c r="W40" s="20">
        <v>15025453</v>
      </c>
      <c r="X40" s="20">
        <v>127555</v>
      </c>
      <c r="Y40" s="20">
        <v>27280884</v>
      </c>
      <c r="Z40" s="20">
        <v>905123</v>
      </c>
      <c r="AA40" s="20">
        <v>4173186</v>
      </c>
      <c r="AB40" s="151" t="s">
        <v>135</v>
      </c>
      <c r="AC40" s="28" t="s">
        <v>11</v>
      </c>
      <c r="AD40" s="23" t="s">
        <v>95</v>
      </c>
      <c r="AG40" s="146" t="s">
        <v>135</v>
      </c>
      <c r="AH40" s="28" t="s">
        <v>11</v>
      </c>
      <c r="AI40" s="24" t="s">
        <v>95</v>
      </c>
      <c r="AJ40" s="154">
        <v>101.2</v>
      </c>
      <c r="AK40" s="20">
        <v>1077201</v>
      </c>
      <c r="AL40" s="20">
        <v>7590575</v>
      </c>
      <c r="AM40" s="20">
        <v>5074786</v>
      </c>
      <c r="AN40" s="84">
        <v>0.88100000000000001</v>
      </c>
      <c r="AO40" s="19">
        <v>8385</v>
      </c>
      <c r="AP40" s="19">
        <v>1425452</v>
      </c>
      <c r="AQ40" s="12">
        <v>836038</v>
      </c>
      <c r="AS40" s="20">
        <v>769317</v>
      </c>
      <c r="AT40" s="20">
        <v>785995</v>
      </c>
      <c r="AU40" s="20" t="s">
        <v>138</v>
      </c>
      <c r="AV40" s="20">
        <v>121841</v>
      </c>
      <c r="AW40" s="20" t="s">
        <v>138</v>
      </c>
      <c r="AX40" s="20" t="s">
        <v>138</v>
      </c>
      <c r="AY40" s="20" t="s">
        <v>138</v>
      </c>
      <c r="AZ40" s="170" t="s">
        <v>192</v>
      </c>
      <c r="BA40" s="6"/>
      <c r="BB40" s="6"/>
      <c r="BC40" s="6"/>
    </row>
    <row r="41" spans="2:56" s="7" customFormat="1" ht="18" customHeight="1" x14ac:dyDescent="0.15">
      <c r="B41" s="146" t="s">
        <v>164</v>
      </c>
      <c r="C41" s="28" t="s">
        <v>11</v>
      </c>
      <c r="D41" s="24" t="s">
        <v>12</v>
      </c>
      <c r="E41" s="48">
        <v>12615</v>
      </c>
      <c r="F41" s="152">
        <v>100</v>
      </c>
      <c r="G41" s="152">
        <v>100</v>
      </c>
      <c r="H41" s="152">
        <v>100</v>
      </c>
      <c r="I41" s="44">
        <v>100</v>
      </c>
      <c r="J41" s="44">
        <v>100</v>
      </c>
      <c r="K41" s="20">
        <v>609535</v>
      </c>
      <c r="L41" s="20">
        <v>305811</v>
      </c>
      <c r="M41" s="85">
        <v>61.3</v>
      </c>
      <c r="N41" s="152">
        <v>100</v>
      </c>
      <c r="O41" s="152">
        <v>100</v>
      </c>
      <c r="P41" s="152"/>
      <c r="Q41" s="152"/>
      <c r="R41" s="152">
        <v>100</v>
      </c>
      <c r="S41" s="152">
        <v>100</v>
      </c>
      <c r="T41" s="87">
        <v>1.18</v>
      </c>
      <c r="U41" s="44">
        <v>2.8</v>
      </c>
      <c r="V41" s="20">
        <v>456759</v>
      </c>
      <c r="W41" s="20">
        <v>15365760</v>
      </c>
      <c r="X41" s="20">
        <v>113744</v>
      </c>
      <c r="Y41" s="20">
        <v>24306582</v>
      </c>
      <c r="Z41" s="20">
        <v>815340</v>
      </c>
      <c r="AA41" s="20">
        <v>3858350</v>
      </c>
      <c r="AB41" s="151" t="s">
        <v>164</v>
      </c>
      <c r="AC41" s="28" t="s">
        <v>11</v>
      </c>
      <c r="AD41" s="23" t="s">
        <v>12</v>
      </c>
      <c r="AG41" s="146" t="s">
        <v>164</v>
      </c>
      <c r="AH41" s="28" t="s">
        <v>11</v>
      </c>
      <c r="AI41" s="24" t="s">
        <v>12</v>
      </c>
      <c r="AJ41" s="154">
        <v>100</v>
      </c>
      <c r="AK41" s="20">
        <v>1122089</v>
      </c>
      <c r="AL41" s="20">
        <v>8325129</v>
      </c>
      <c r="AM41" s="20">
        <v>5344667</v>
      </c>
      <c r="AN41" s="84">
        <v>0.82699999999999996</v>
      </c>
      <c r="AO41" s="19">
        <v>7773</v>
      </c>
      <c r="AP41" s="19">
        <v>1220046</v>
      </c>
      <c r="AQ41" s="47">
        <v>820897</v>
      </c>
      <c r="AS41" s="20">
        <v>683991</v>
      </c>
      <c r="AT41" s="20">
        <v>680108</v>
      </c>
      <c r="AU41" s="20" t="s">
        <v>138</v>
      </c>
      <c r="AV41" s="20">
        <v>116423</v>
      </c>
      <c r="AW41" s="20" t="s">
        <v>138</v>
      </c>
      <c r="AX41" s="20" t="s">
        <v>138</v>
      </c>
      <c r="AY41" s="20" t="s">
        <v>138</v>
      </c>
      <c r="AZ41" s="61" t="s">
        <v>166</v>
      </c>
      <c r="BA41" s="6"/>
      <c r="BB41" s="6"/>
      <c r="BC41" s="6"/>
    </row>
    <row r="42" spans="2:56" s="7" customFormat="1" ht="18" customHeight="1" x14ac:dyDescent="0.15">
      <c r="B42" s="146" t="s">
        <v>165</v>
      </c>
      <c r="C42" s="28" t="s">
        <v>11</v>
      </c>
      <c r="D42" s="24" t="s">
        <v>12</v>
      </c>
      <c r="E42" s="48">
        <v>12550</v>
      </c>
      <c r="F42" s="152">
        <v>105.4</v>
      </c>
      <c r="G42" s="152">
        <v>104.4</v>
      </c>
      <c r="H42" s="152">
        <v>96.1</v>
      </c>
      <c r="I42" s="44">
        <v>99.8</v>
      </c>
      <c r="J42" s="44">
        <v>99.8</v>
      </c>
      <c r="K42" s="20">
        <v>605316</v>
      </c>
      <c r="L42" s="20">
        <v>309469</v>
      </c>
      <c r="M42" s="85">
        <v>62.8</v>
      </c>
      <c r="N42" s="152">
        <v>101.2</v>
      </c>
      <c r="O42" s="152">
        <v>101.4</v>
      </c>
      <c r="P42" s="152"/>
      <c r="Q42" s="152"/>
      <c r="R42" s="152">
        <v>107.4</v>
      </c>
      <c r="S42" s="155">
        <v>100.3</v>
      </c>
      <c r="T42" s="87">
        <v>1.1299999999999999</v>
      </c>
      <c r="U42" s="44">
        <v>2.8</v>
      </c>
      <c r="V42" s="20">
        <v>449342</v>
      </c>
      <c r="W42" s="20">
        <v>14050279</v>
      </c>
      <c r="X42" s="20">
        <v>122239</v>
      </c>
      <c r="Y42" s="20">
        <v>26260707</v>
      </c>
      <c r="Z42" s="20">
        <v>856484</v>
      </c>
      <c r="AA42" s="20">
        <v>3467561</v>
      </c>
      <c r="AB42" s="151" t="s">
        <v>165</v>
      </c>
      <c r="AC42" s="28" t="s">
        <v>11</v>
      </c>
      <c r="AD42" s="23" t="s">
        <v>12</v>
      </c>
      <c r="AG42" s="146" t="s">
        <v>165</v>
      </c>
      <c r="AH42" s="28" t="s">
        <v>11</v>
      </c>
      <c r="AI42" s="24" t="s">
        <v>12</v>
      </c>
      <c r="AJ42" s="154">
        <v>104.6</v>
      </c>
      <c r="AK42" s="20">
        <v>1167043</v>
      </c>
      <c r="AL42" s="20">
        <v>8594961</v>
      </c>
      <c r="AM42" s="20">
        <v>5379307</v>
      </c>
      <c r="AN42" s="84">
        <v>0.80400000000000005</v>
      </c>
      <c r="AO42" s="19">
        <v>6030</v>
      </c>
      <c r="AP42" s="19">
        <v>1150703</v>
      </c>
      <c r="AQ42" s="73">
        <v>837102</v>
      </c>
      <c r="AS42" s="20">
        <v>830914</v>
      </c>
      <c r="AT42" s="20">
        <v>848750</v>
      </c>
      <c r="AU42" s="20">
        <v>199071</v>
      </c>
      <c r="AV42" s="20">
        <v>117601</v>
      </c>
      <c r="AW42" s="20">
        <v>33905</v>
      </c>
      <c r="AX42" s="20">
        <v>73066</v>
      </c>
      <c r="AY42" s="20">
        <v>46867</v>
      </c>
      <c r="AZ42" s="61" t="s">
        <v>167</v>
      </c>
      <c r="BA42" s="6"/>
      <c r="BB42" s="6"/>
      <c r="BC42" s="6"/>
    </row>
    <row r="43" spans="2:56" s="7" customFormat="1" ht="18" customHeight="1" x14ac:dyDescent="0.15">
      <c r="B43" s="146" t="s">
        <v>161</v>
      </c>
      <c r="C43" s="28" t="s">
        <v>11</v>
      </c>
      <c r="D43" s="24" t="s">
        <v>12</v>
      </c>
      <c r="E43" s="48">
        <v>12495</v>
      </c>
      <c r="F43" s="152">
        <v>105.3</v>
      </c>
      <c r="G43" s="152">
        <v>103.9</v>
      </c>
      <c r="H43" s="152">
        <v>101.2</v>
      </c>
      <c r="I43" s="44">
        <v>102.3</v>
      </c>
      <c r="J43" s="44">
        <v>102.1</v>
      </c>
      <c r="K43" s="20">
        <v>617654</v>
      </c>
      <c r="L43" s="20">
        <v>320627</v>
      </c>
      <c r="M43" s="85">
        <v>64</v>
      </c>
      <c r="N43" s="152">
        <v>103.6</v>
      </c>
      <c r="O43" s="152">
        <v>102</v>
      </c>
      <c r="P43" s="152"/>
      <c r="Q43" s="152"/>
      <c r="R43" s="152">
        <v>113</v>
      </c>
      <c r="S43" s="155">
        <v>99.7</v>
      </c>
      <c r="T43" s="87">
        <v>1.28</v>
      </c>
      <c r="U43" s="44">
        <v>2.6</v>
      </c>
      <c r="V43" s="20">
        <v>407006</v>
      </c>
      <c r="W43" s="20">
        <v>13993700</v>
      </c>
      <c r="X43" s="20">
        <v>119466</v>
      </c>
      <c r="Y43" s="20">
        <v>26746817</v>
      </c>
      <c r="Z43" s="20">
        <v>859529</v>
      </c>
      <c r="AA43" s="20">
        <v>3613705</v>
      </c>
      <c r="AB43" s="151" t="s">
        <v>161</v>
      </c>
      <c r="AC43" s="28" t="s">
        <v>11</v>
      </c>
      <c r="AD43" s="23" t="s">
        <v>12</v>
      </c>
      <c r="AG43" s="146" t="s">
        <v>161</v>
      </c>
      <c r="AH43" s="28" t="s">
        <v>11</v>
      </c>
      <c r="AI43" s="24" t="s">
        <v>12</v>
      </c>
      <c r="AJ43" s="154">
        <v>114.9</v>
      </c>
      <c r="AK43" s="20">
        <v>1202590</v>
      </c>
      <c r="AL43" s="173">
        <v>8851378</v>
      </c>
      <c r="AM43" s="20">
        <v>5618706</v>
      </c>
      <c r="AN43" s="84">
        <v>0.78400000000000003</v>
      </c>
      <c r="AO43" s="19">
        <v>6428</v>
      </c>
      <c r="AP43" s="19">
        <v>2331443</v>
      </c>
      <c r="AQ43" s="47">
        <v>822176</v>
      </c>
      <c r="AS43" s="20">
        <v>981736</v>
      </c>
      <c r="AT43" s="20">
        <v>1185032</v>
      </c>
      <c r="AU43" s="20">
        <v>206603</v>
      </c>
      <c r="AV43" s="20">
        <v>121996</v>
      </c>
      <c r="AW43" s="20">
        <v>33420</v>
      </c>
      <c r="AX43" s="20">
        <v>77087</v>
      </c>
      <c r="AY43" s="20">
        <v>46844</v>
      </c>
      <c r="AZ43" s="61" t="s">
        <v>168</v>
      </c>
      <c r="BA43" s="6"/>
      <c r="BB43" s="6"/>
      <c r="BC43" s="6"/>
    </row>
    <row r="44" spans="2:56" s="7" customFormat="1" ht="18" customHeight="1" x14ac:dyDescent="0.15">
      <c r="B44" s="146" t="s">
        <v>181</v>
      </c>
      <c r="C44" s="28" t="s">
        <v>11</v>
      </c>
      <c r="D44" s="24" t="s">
        <v>12</v>
      </c>
      <c r="E44" s="48">
        <v>12435</v>
      </c>
      <c r="F44" s="13">
        <v>103.9</v>
      </c>
      <c r="G44" s="13">
        <v>103.2</v>
      </c>
      <c r="H44" s="13">
        <v>104.1</v>
      </c>
      <c r="I44" s="13">
        <v>105.6</v>
      </c>
      <c r="J44" s="13">
        <v>105.2</v>
      </c>
      <c r="K44" s="20">
        <v>608182</v>
      </c>
      <c r="L44" s="20">
        <v>318755</v>
      </c>
      <c r="M44" s="51">
        <v>64.400000000000006</v>
      </c>
      <c r="N44" s="51">
        <v>105.3</v>
      </c>
      <c r="O44" s="51">
        <v>102.4</v>
      </c>
      <c r="P44" s="85"/>
      <c r="Q44" s="85"/>
      <c r="R44" s="51">
        <v>111.6</v>
      </c>
      <c r="S44" s="51">
        <v>100.4</v>
      </c>
      <c r="T44" s="87">
        <v>1.31</v>
      </c>
      <c r="U44" s="51">
        <v>2.6</v>
      </c>
      <c r="V44" s="12">
        <v>419555</v>
      </c>
      <c r="W44" s="12">
        <v>14740516</v>
      </c>
      <c r="X44" s="12">
        <v>111214</v>
      </c>
      <c r="Y44" s="12">
        <v>28565201</v>
      </c>
      <c r="Z44" s="12">
        <v>819623</v>
      </c>
      <c r="AA44" s="12">
        <v>3806718</v>
      </c>
      <c r="AB44" s="151" t="s">
        <v>181</v>
      </c>
      <c r="AC44" s="28" t="s">
        <v>11</v>
      </c>
      <c r="AD44" s="23" t="s">
        <v>12</v>
      </c>
      <c r="AG44" s="146" t="s">
        <v>181</v>
      </c>
      <c r="AH44" s="28" t="s">
        <v>11</v>
      </c>
      <c r="AI44" s="24" t="s">
        <v>12</v>
      </c>
      <c r="AJ44" s="154">
        <v>119.9</v>
      </c>
      <c r="AK44" s="12">
        <v>1216193</v>
      </c>
      <c r="AL44" s="12">
        <v>9121015</v>
      </c>
      <c r="AM44" s="12">
        <v>5803280</v>
      </c>
      <c r="AN44" s="84">
        <v>0.77700000000000002</v>
      </c>
      <c r="AO44" s="10">
        <v>8690</v>
      </c>
      <c r="AP44" s="10">
        <v>2402645</v>
      </c>
      <c r="AQ44" s="73">
        <v>808708</v>
      </c>
      <c r="AS44" s="20">
        <v>1008730</v>
      </c>
      <c r="AT44" s="20">
        <v>1103951</v>
      </c>
      <c r="AU44" s="20">
        <v>216049</v>
      </c>
      <c r="AV44" s="12">
        <v>127321</v>
      </c>
      <c r="AW44" s="12">
        <v>33411</v>
      </c>
      <c r="AX44" s="12">
        <v>83438</v>
      </c>
      <c r="AY44" s="12">
        <v>46324</v>
      </c>
      <c r="AZ44" s="61" t="s">
        <v>182</v>
      </c>
      <c r="BA44" s="6"/>
      <c r="BB44" s="6"/>
      <c r="BC44" s="6"/>
    </row>
    <row r="45" spans="2:56" s="7" customFormat="1" ht="18" customHeight="1" x14ac:dyDescent="0.15">
      <c r="B45" s="146"/>
      <c r="C45" s="28"/>
      <c r="D45" s="24"/>
      <c r="E45" s="48"/>
      <c r="F45" s="13"/>
      <c r="G45" s="13"/>
      <c r="H45" s="13"/>
      <c r="I45" s="13"/>
      <c r="J45" s="13"/>
      <c r="K45" s="13"/>
      <c r="L45" s="51"/>
      <c r="M45" s="51"/>
      <c r="N45" s="12"/>
      <c r="O45" s="12"/>
      <c r="P45" s="20"/>
      <c r="Q45" s="20"/>
      <c r="R45" s="12"/>
      <c r="S45" s="51"/>
      <c r="T45" s="12"/>
      <c r="U45" s="12"/>
      <c r="V45" s="12"/>
      <c r="W45" s="12"/>
      <c r="X45" s="12"/>
      <c r="Y45" s="12"/>
      <c r="Z45" s="12"/>
      <c r="AA45" s="12"/>
      <c r="AB45" s="61"/>
      <c r="AC45" s="23"/>
      <c r="AD45" s="23"/>
      <c r="AG45" s="23"/>
      <c r="AH45" s="23"/>
      <c r="AI45" s="24"/>
      <c r="AJ45" s="81"/>
      <c r="AK45" s="12"/>
      <c r="AL45" s="12"/>
      <c r="AM45" s="13"/>
      <c r="AN45" s="13"/>
      <c r="AO45" s="10"/>
      <c r="AP45" s="10"/>
      <c r="AQ45" s="100"/>
      <c r="AS45" s="51"/>
      <c r="AT45" s="51"/>
      <c r="AU45" s="51"/>
      <c r="AV45" s="12"/>
      <c r="AW45" s="12"/>
      <c r="AX45" s="12"/>
      <c r="AY45" s="12"/>
      <c r="AZ45" s="40"/>
      <c r="BA45" s="6"/>
      <c r="BB45" s="6"/>
      <c r="BC45" s="6"/>
    </row>
    <row r="46" spans="2:56" s="7" customFormat="1" ht="18" customHeight="1" x14ac:dyDescent="0.15">
      <c r="B46" s="23" t="s">
        <v>162</v>
      </c>
      <c r="C46" s="22" t="s">
        <v>22</v>
      </c>
      <c r="D46" s="29">
        <v>1</v>
      </c>
      <c r="E46" s="73">
        <v>12410</v>
      </c>
      <c r="F46" s="75">
        <v>98</v>
      </c>
      <c r="G46" s="75">
        <v>96.6</v>
      </c>
      <c r="H46" s="75">
        <v>101</v>
      </c>
      <c r="I46" s="75">
        <v>106.9</v>
      </c>
      <c r="J46" s="75">
        <v>106.4</v>
      </c>
      <c r="K46" s="12">
        <v>497383</v>
      </c>
      <c r="L46" s="12">
        <v>313165</v>
      </c>
      <c r="M46" s="75">
        <v>62.3</v>
      </c>
      <c r="N46" s="75">
        <v>104.5</v>
      </c>
      <c r="O46" s="75">
        <v>96.1</v>
      </c>
      <c r="P46" s="152"/>
      <c r="Q46" s="152"/>
      <c r="R46" s="75">
        <v>103.7</v>
      </c>
      <c r="S46" s="75">
        <v>100.7</v>
      </c>
      <c r="T46" s="156">
        <v>1.27</v>
      </c>
      <c r="U46" s="50">
        <v>2.4</v>
      </c>
      <c r="V46" s="48">
        <v>406521</v>
      </c>
      <c r="W46" s="12">
        <v>573389</v>
      </c>
      <c r="X46" s="12">
        <v>7954</v>
      </c>
      <c r="Y46" s="12">
        <v>2294750</v>
      </c>
      <c r="Z46" s="12">
        <v>58849</v>
      </c>
      <c r="AA46" s="73">
        <v>285429</v>
      </c>
      <c r="AB46" s="61" t="s">
        <v>162</v>
      </c>
      <c r="AC46" s="22" t="s">
        <v>22</v>
      </c>
      <c r="AD46" s="22">
        <v>1</v>
      </c>
      <c r="AG46" s="23" t="s">
        <v>162</v>
      </c>
      <c r="AH46" s="22" t="s">
        <v>22</v>
      </c>
      <c r="AI46" s="29">
        <v>1</v>
      </c>
      <c r="AJ46" s="75">
        <v>120.3</v>
      </c>
      <c r="AK46" s="48">
        <v>1228832</v>
      </c>
      <c r="AL46" s="12">
        <v>9168178</v>
      </c>
      <c r="AM46" s="12">
        <v>5803971</v>
      </c>
      <c r="AN46" s="58">
        <v>0.78100000000000003</v>
      </c>
      <c r="AO46" s="10">
        <v>701</v>
      </c>
      <c r="AP46" s="12">
        <v>79123</v>
      </c>
      <c r="AQ46" s="48">
        <v>74171</v>
      </c>
      <c r="AS46" s="73">
        <v>73328</v>
      </c>
      <c r="AT46" s="73">
        <v>90993</v>
      </c>
      <c r="AU46" s="73">
        <v>18264</v>
      </c>
      <c r="AV46" s="73">
        <v>10086</v>
      </c>
      <c r="AW46" s="73">
        <v>2444</v>
      </c>
      <c r="AX46" s="73">
        <v>6959</v>
      </c>
      <c r="AY46" s="12">
        <v>3941</v>
      </c>
      <c r="AZ46" s="61" t="s">
        <v>163</v>
      </c>
      <c r="BA46" s="6"/>
      <c r="BB46" s="6"/>
      <c r="BC46" s="6"/>
    </row>
    <row r="47" spans="2:56" s="7" customFormat="1" ht="18" customHeight="1" x14ac:dyDescent="0.15">
      <c r="B47" s="23"/>
      <c r="C47" s="22"/>
      <c r="D47" s="29">
        <v>2</v>
      </c>
      <c r="E47" s="73">
        <v>12400</v>
      </c>
      <c r="F47" s="75">
        <v>97.4</v>
      </c>
      <c r="G47" s="75">
        <v>95.9</v>
      </c>
      <c r="H47" s="75">
        <v>101.6</v>
      </c>
      <c r="I47" s="75">
        <v>106.9</v>
      </c>
      <c r="J47" s="75">
        <v>106.5</v>
      </c>
      <c r="K47" s="12">
        <v>561495</v>
      </c>
      <c r="L47" s="12">
        <v>307765</v>
      </c>
      <c r="M47" s="75">
        <v>63.4</v>
      </c>
      <c r="N47" s="75">
        <v>105.1</v>
      </c>
      <c r="O47" s="75">
        <v>99.5</v>
      </c>
      <c r="P47" s="152"/>
      <c r="Q47" s="152"/>
      <c r="R47" s="75">
        <v>108.3</v>
      </c>
      <c r="S47" s="75">
        <v>100.6</v>
      </c>
      <c r="T47" s="156">
        <v>1.26</v>
      </c>
      <c r="U47" s="51">
        <v>2.6</v>
      </c>
      <c r="V47" s="49">
        <v>392228</v>
      </c>
      <c r="W47" s="12">
        <v>891734</v>
      </c>
      <c r="X47" s="12">
        <v>7779</v>
      </c>
      <c r="Y47" s="12">
        <v>2127380</v>
      </c>
      <c r="Z47" s="12">
        <v>59162</v>
      </c>
      <c r="AA47" s="73">
        <v>298495</v>
      </c>
      <c r="AB47" s="61"/>
      <c r="AC47" s="22"/>
      <c r="AD47" s="22">
        <v>2</v>
      </c>
      <c r="AG47" s="23"/>
      <c r="AH47" s="22"/>
      <c r="AI47" s="29">
        <v>2</v>
      </c>
      <c r="AJ47" s="75">
        <v>120.5</v>
      </c>
      <c r="AK47" s="48">
        <v>1212722</v>
      </c>
      <c r="AL47" s="12">
        <v>9184741</v>
      </c>
      <c r="AM47" s="12">
        <v>5823591</v>
      </c>
      <c r="AN47" s="58">
        <v>0.78700000000000003</v>
      </c>
      <c r="AO47" s="10">
        <v>712</v>
      </c>
      <c r="AP47" s="12">
        <v>139596</v>
      </c>
      <c r="AQ47" s="48">
        <v>72663</v>
      </c>
      <c r="AS47" s="73">
        <v>82492</v>
      </c>
      <c r="AT47" s="73">
        <v>86322</v>
      </c>
      <c r="AU47" s="73">
        <v>17021</v>
      </c>
      <c r="AV47" s="12">
        <v>9768</v>
      </c>
      <c r="AW47" s="12">
        <v>2278</v>
      </c>
      <c r="AX47" s="12">
        <v>6815</v>
      </c>
      <c r="AY47" s="12">
        <v>3423</v>
      </c>
      <c r="AZ47" s="61">
        <v>2</v>
      </c>
      <c r="BA47" s="6"/>
      <c r="BB47" s="6"/>
      <c r="BC47" s="6"/>
    </row>
    <row r="48" spans="2:56" s="7" customFormat="1" ht="18" customHeight="1" x14ac:dyDescent="0.15">
      <c r="B48" s="23"/>
      <c r="C48" s="22"/>
      <c r="D48" s="29">
        <v>3</v>
      </c>
      <c r="E48" s="73">
        <v>12400</v>
      </c>
      <c r="F48" s="75">
        <v>101.7</v>
      </c>
      <c r="G48" s="75">
        <v>100.4</v>
      </c>
      <c r="H48" s="75">
        <v>102.6</v>
      </c>
      <c r="I48" s="75">
        <v>107.2</v>
      </c>
      <c r="J48" s="75">
        <v>106.8</v>
      </c>
      <c r="K48" s="12">
        <v>513734</v>
      </c>
      <c r="L48" s="12">
        <v>353810</v>
      </c>
      <c r="M48" s="75">
        <v>63.7</v>
      </c>
      <c r="N48" s="75">
        <v>106.5</v>
      </c>
      <c r="O48" s="75">
        <v>101.1</v>
      </c>
      <c r="P48" s="152"/>
      <c r="Q48" s="152"/>
      <c r="R48" s="75">
        <v>113</v>
      </c>
      <c r="S48" s="75">
        <v>100</v>
      </c>
      <c r="T48" s="156">
        <v>1.28</v>
      </c>
      <c r="U48" s="51">
        <v>2.6</v>
      </c>
      <c r="V48" s="49">
        <v>376020</v>
      </c>
      <c r="W48" s="12">
        <v>1624252</v>
      </c>
      <c r="X48" s="73">
        <v>8256</v>
      </c>
      <c r="Y48" s="48">
        <v>2408458</v>
      </c>
      <c r="Z48" s="48">
        <v>64265</v>
      </c>
      <c r="AA48" s="73">
        <v>384161</v>
      </c>
      <c r="AB48" s="61"/>
      <c r="AC48" s="22"/>
      <c r="AD48" s="22">
        <v>3</v>
      </c>
      <c r="AG48" s="23"/>
      <c r="AH48" s="22"/>
      <c r="AI48" s="29">
        <v>3</v>
      </c>
      <c r="AJ48" s="75">
        <v>120.9</v>
      </c>
      <c r="AK48" s="48">
        <v>1210364</v>
      </c>
      <c r="AL48" s="12">
        <v>9367424</v>
      </c>
      <c r="AM48" s="12">
        <v>5873312</v>
      </c>
      <c r="AN48" s="58">
        <v>0.80400000000000005</v>
      </c>
      <c r="AO48" s="10">
        <v>906</v>
      </c>
      <c r="AP48" s="12">
        <v>142252</v>
      </c>
      <c r="AQ48" s="48">
        <v>69930</v>
      </c>
      <c r="AS48" s="73">
        <v>94693</v>
      </c>
      <c r="AT48" s="73">
        <v>90869</v>
      </c>
      <c r="AU48" s="73">
        <v>18886</v>
      </c>
      <c r="AV48" s="73">
        <v>10602</v>
      </c>
      <c r="AW48" s="73">
        <v>2747</v>
      </c>
      <c r="AX48" s="73">
        <v>7313</v>
      </c>
      <c r="AY48" s="12">
        <v>4563</v>
      </c>
      <c r="AZ48" s="61">
        <v>3</v>
      </c>
      <c r="BA48" s="6"/>
      <c r="BB48" s="6"/>
      <c r="BC48" s="6"/>
    </row>
    <row r="49" spans="2:56" s="7" customFormat="1" ht="18" customHeight="1" x14ac:dyDescent="0.15">
      <c r="B49" s="23"/>
      <c r="C49" s="22"/>
      <c r="D49" s="29">
        <v>4</v>
      </c>
      <c r="E49" s="49">
        <v>12394</v>
      </c>
      <c r="F49" s="75">
        <v>100.8</v>
      </c>
      <c r="G49" s="75">
        <v>100</v>
      </c>
      <c r="H49" s="75">
        <v>102.4</v>
      </c>
      <c r="I49" s="75">
        <v>107.7</v>
      </c>
      <c r="J49" s="75">
        <v>107.1</v>
      </c>
      <c r="K49" s="12">
        <v>566457</v>
      </c>
      <c r="L49" s="12">
        <v>345020</v>
      </c>
      <c r="M49" s="75">
        <v>63.4</v>
      </c>
      <c r="N49" s="75">
        <v>108</v>
      </c>
      <c r="O49" s="75">
        <v>105.1</v>
      </c>
      <c r="P49" s="152"/>
      <c r="Q49" s="152"/>
      <c r="R49" s="75">
        <v>113</v>
      </c>
      <c r="S49" s="75">
        <v>101.6</v>
      </c>
      <c r="T49" s="156">
        <v>1.26</v>
      </c>
      <c r="U49" s="51">
        <v>2.6</v>
      </c>
      <c r="V49" s="49">
        <v>392935</v>
      </c>
      <c r="W49" s="12">
        <v>2432416</v>
      </c>
      <c r="X49" s="73">
        <v>10095</v>
      </c>
      <c r="Y49" s="48">
        <v>3055402</v>
      </c>
      <c r="Z49" s="48">
        <v>76583</v>
      </c>
      <c r="AA49" s="73">
        <v>258761</v>
      </c>
      <c r="AB49" s="61"/>
      <c r="AC49" s="22"/>
      <c r="AD49" s="22">
        <v>4</v>
      </c>
      <c r="AG49" s="23"/>
      <c r="AH49" s="22"/>
      <c r="AI49" s="29">
        <v>4</v>
      </c>
      <c r="AJ49" s="75">
        <v>121.5</v>
      </c>
      <c r="AK49" s="48">
        <v>1207030</v>
      </c>
      <c r="AL49" s="12">
        <v>9442672</v>
      </c>
      <c r="AM49" s="12">
        <v>5878306</v>
      </c>
      <c r="AN49" s="58">
        <v>0.81200000000000006</v>
      </c>
      <c r="AO49" s="10">
        <v>783</v>
      </c>
      <c r="AP49" s="12">
        <v>113423</v>
      </c>
      <c r="AQ49" s="48">
        <v>61928</v>
      </c>
      <c r="AS49" s="73">
        <v>89801</v>
      </c>
      <c r="AT49" s="73">
        <v>94514</v>
      </c>
      <c r="AU49" s="73">
        <v>17612</v>
      </c>
      <c r="AV49" s="73">
        <v>10423</v>
      </c>
      <c r="AW49" s="73">
        <v>3022</v>
      </c>
      <c r="AX49" s="73">
        <v>7150</v>
      </c>
      <c r="AY49" s="12">
        <v>3540</v>
      </c>
      <c r="AZ49" s="61">
        <v>4</v>
      </c>
      <c r="BA49" s="6"/>
      <c r="BB49" s="6"/>
      <c r="BC49" s="6"/>
    </row>
    <row r="50" spans="2:56" s="7" customFormat="1" ht="18" customHeight="1" x14ac:dyDescent="0.15">
      <c r="B50" s="23"/>
      <c r="C50" s="22"/>
      <c r="D50" s="29">
        <v>5</v>
      </c>
      <c r="E50" s="100">
        <v>12398</v>
      </c>
      <c r="F50" s="75">
        <v>104.4</v>
      </c>
      <c r="G50" s="75">
        <v>103.9</v>
      </c>
      <c r="H50" s="75">
        <v>103.3</v>
      </c>
      <c r="I50" s="75">
        <v>108.1</v>
      </c>
      <c r="J50" s="75">
        <v>107.5</v>
      </c>
      <c r="K50" s="12">
        <v>500231</v>
      </c>
      <c r="L50" s="12">
        <v>318560</v>
      </c>
      <c r="M50" s="75">
        <v>63</v>
      </c>
      <c r="N50" s="75">
        <v>107.5</v>
      </c>
      <c r="O50" s="75">
        <v>102.3</v>
      </c>
      <c r="P50" s="152"/>
      <c r="Q50" s="152"/>
      <c r="R50" s="75">
        <v>106.5</v>
      </c>
      <c r="S50" s="75">
        <v>101.9</v>
      </c>
      <c r="T50" s="149">
        <v>1.24</v>
      </c>
      <c r="U50" s="51">
        <v>2.6</v>
      </c>
      <c r="V50" s="49">
        <v>430881</v>
      </c>
      <c r="W50" s="12">
        <v>1590089</v>
      </c>
      <c r="X50" s="73">
        <v>8353</v>
      </c>
      <c r="Y50" s="48">
        <v>2285652</v>
      </c>
      <c r="Z50" s="48">
        <v>65882</v>
      </c>
      <c r="AA50" s="73">
        <v>261327</v>
      </c>
      <c r="AB50" s="61"/>
      <c r="AC50" s="22"/>
      <c r="AD50" s="22">
        <v>5</v>
      </c>
      <c r="AG50" s="23"/>
      <c r="AH50" s="22"/>
      <c r="AI50" s="29">
        <v>5</v>
      </c>
      <c r="AJ50" s="75">
        <v>122.4</v>
      </c>
      <c r="AK50" s="48">
        <v>1202586</v>
      </c>
      <c r="AL50" s="12">
        <v>9414533</v>
      </c>
      <c r="AM50" s="12">
        <v>5896815</v>
      </c>
      <c r="AN50" s="58">
        <v>0.81799999999999995</v>
      </c>
      <c r="AO50" s="10">
        <v>1009</v>
      </c>
      <c r="AP50" s="12">
        <v>136769</v>
      </c>
      <c r="AQ50" s="48">
        <v>58431</v>
      </c>
      <c r="AS50" s="73">
        <v>82769</v>
      </c>
      <c r="AT50" s="73">
        <v>94999</v>
      </c>
      <c r="AU50" s="73">
        <v>18212</v>
      </c>
      <c r="AV50" s="73">
        <v>10773</v>
      </c>
      <c r="AW50" s="73">
        <v>3070</v>
      </c>
      <c r="AX50" s="73">
        <v>7315</v>
      </c>
      <c r="AY50" s="12">
        <v>3532</v>
      </c>
      <c r="AZ50" s="61">
        <v>5</v>
      </c>
      <c r="BA50" s="6"/>
      <c r="BB50" s="6"/>
      <c r="BC50" s="6"/>
    </row>
    <row r="51" spans="2:56" s="7" customFormat="1" ht="18" customHeight="1" x14ac:dyDescent="0.15">
      <c r="B51" s="23"/>
      <c r="C51" s="22"/>
      <c r="D51" s="29">
        <v>6</v>
      </c>
      <c r="E51" s="43">
        <v>12396</v>
      </c>
      <c r="F51" s="75">
        <v>100</v>
      </c>
      <c r="G51" s="75">
        <v>99</v>
      </c>
      <c r="H51" s="75">
        <v>102.6</v>
      </c>
      <c r="I51" s="75">
        <v>108.2</v>
      </c>
      <c r="J51" s="75">
        <v>107.8</v>
      </c>
      <c r="K51" s="12">
        <v>957457</v>
      </c>
      <c r="L51" s="12">
        <v>300228</v>
      </c>
      <c r="M51" s="75">
        <v>57.9</v>
      </c>
      <c r="N51" s="75">
        <v>108.2</v>
      </c>
      <c r="O51" s="75">
        <v>103.7</v>
      </c>
      <c r="P51" s="152"/>
      <c r="Q51" s="152"/>
      <c r="R51" s="75">
        <v>107.4</v>
      </c>
      <c r="S51" s="75">
        <v>102.1</v>
      </c>
      <c r="T51" s="156">
        <v>1.23</v>
      </c>
      <c r="U51" s="51">
        <v>2.5</v>
      </c>
      <c r="V51" s="49">
        <v>432550</v>
      </c>
      <c r="W51" s="12">
        <v>1719749</v>
      </c>
      <c r="X51" s="73">
        <v>8811</v>
      </c>
      <c r="Y51" s="48">
        <v>2387208</v>
      </c>
      <c r="Z51" s="48">
        <v>66285</v>
      </c>
      <c r="AA51" s="73">
        <v>311904</v>
      </c>
      <c r="AB51" s="61"/>
      <c r="AC51" s="22"/>
      <c r="AD51" s="22">
        <v>6</v>
      </c>
      <c r="AG51" s="23"/>
      <c r="AH51" s="22"/>
      <c r="AI51" s="29">
        <v>6</v>
      </c>
      <c r="AJ51" s="75">
        <v>122.7</v>
      </c>
      <c r="AK51" s="48">
        <v>1190178</v>
      </c>
      <c r="AL51" s="12">
        <v>9378102</v>
      </c>
      <c r="AM51" s="12">
        <v>5933155</v>
      </c>
      <c r="AN51" s="58">
        <v>0.82499999999999996</v>
      </c>
      <c r="AO51" s="10">
        <v>820</v>
      </c>
      <c r="AP51" s="12">
        <v>109879</v>
      </c>
      <c r="AQ51" s="48">
        <v>60004</v>
      </c>
      <c r="AS51" s="73">
        <v>92091</v>
      </c>
      <c r="AT51" s="73">
        <v>89896</v>
      </c>
      <c r="AU51" s="73">
        <v>18675</v>
      </c>
      <c r="AV51" s="73">
        <v>10670</v>
      </c>
      <c r="AW51" s="73">
        <v>2888</v>
      </c>
      <c r="AX51" s="73">
        <v>7493</v>
      </c>
      <c r="AY51" s="12">
        <v>4037</v>
      </c>
      <c r="AZ51" s="61">
        <v>6</v>
      </c>
      <c r="BA51" s="6"/>
      <c r="BB51" s="6"/>
      <c r="BC51" s="6"/>
    </row>
    <row r="52" spans="2:56" s="7" customFormat="1" ht="18" customHeight="1" x14ac:dyDescent="0.15">
      <c r="B52" s="23"/>
      <c r="C52" s="22"/>
      <c r="D52" s="29">
        <v>7</v>
      </c>
      <c r="E52" s="43">
        <v>12385</v>
      </c>
      <c r="F52" s="75">
        <v>103.1</v>
      </c>
      <c r="G52" s="75">
        <v>101.7</v>
      </c>
      <c r="H52" s="75">
        <v>103</v>
      </c>
      <c r="I52" s="75">
        <v>108.6</v>
      </c>
      <c r="J52" s="75">
        <v>108.3</v>
      </c>
      <c r="K52" s="12">
        <v>694483</v>
      </c>
      <c r="L52" s="12">
        <v>312568</v>
      </c>
      <c r="M52" s="75">
        <v>60.1</v>
      </c>
      <c r="N52" s="75">
        <v>108.3</v>
      </c>
      <c r="O52" s="50">
        <v>105.4</v>
      </c>
      <c r="P52" s="152"/>
      <c r="Q52" s="152"/>
      <c r="R52" s="50">
        <v>109.3</v>
      </c>
      <c r="S52" s="75">
        <v>102.1</v>
      </c>
      <c r="T52" s="156">
        <v>1.24</v>
      </c>
      <c r="U52" s="51">
        <v>2.7</v>
      </c>
      <c r="V52" s="49">
        <v>486765</v>
      </c>
      <c r="W52" s="12">
        <v>1530675</v>
      </c>
      <c r="X52" s="73">
        <v>8726</v>
      </c>
      <c r="Y52" s="48">
        <v>2437544</v>
      </c>
      <c r="Z52" s="48">
        <v>68014</v>
      </c>
      <c r="AA52" s="73">
        <v>338704</v>
      </c>
      <c r="AB52" s="61"/>
      <c r="AC52" s="22"/>
      <c r="AD52" s="22">
        <v>7</v>
      </c>
      <c r="AG52" s="23"/>
      <c r="AH52" s="22"/>
      <c r="AI52" s="29">
        <v>7</v>
      </c>
      <c r="AJ52" s="75">
        <v>123.3</v>
      </c>
      <c r="AK52" s="48">
        <v>1201493</v>
      </c>
      <c r="AL52" s="12">
        <v>9374151</v>
      </c>
      <c r="AM52" s="12">
        <v>5937992</v>
      </c>
      <c r="AN52" s="58">
        <v>0.83</v>
      </c>
      <c r="AO52" s="10">
        <v>953</v>
      </c>
      <c r="AP52" s="12">
        <v>781206</v>
      </c>
      <c r="AQ52" s="73">
        <v>69952</v>
      </c>
      <c r="AS52" s="73">
        <v>96127</v>
      </c>
      <c r="AT52" s="73">
        <v>102470</v>
      </c>
      <c r="AU52" s="73">
        <v>18990</v>
      </c>
      <c r="AV52" s="73">
        <v>11482</v>
      </c>
      <c r="AW52" s="73">
        <v>2977</v>
      </c>
      <c r="AX52" s="73">
        <v>7793</v>
      </c>
      <c r="AY52" s="12">
        <v>4540</v>
      </c>
      <c r="AZ52" s="61">
        <v>7</v>
      </c>
      <c r="BA52" s="6"/>
      <c r="BB52" s="6"/>
      <c r="BC52" s="6"/>
    </row>
    <row r="53" spans="2:56" s="7" customFormat="1" ht="18" customHeight="1" x14ac:dyDescent="0.15">
      <c r="B53" s="23"/>
      <c r="C53" s="22"/>
      <c r="D53" s="29">
        <v>8</v>
      </c>
      <c r="E53" s="43">
        <v>12378</v>
      </c>
      <c r="F53" s="75">
        <v>99.7</v>
      </c>
      <c r="G53" s="75">
        <v>97.5</v>
      </c>
      <c r="H53" s="75">
        <v>102.2</v>
      </c>
      <c r="I53" s="75">
        <v>109.1</v>
      </c>
      <c r="J53" s="75">
        <v>108.7</v>
      </c>
      <c r="K53" s="12">
        <v>574334</v>
      </c>
      <c r="L53" s="12">
        <v>318764</v>
      </c>
      <c r="M53" s="75">
        <v>61.2</v>
      </c>
      <c r="N53" s="50">
        <v>107.8</v>
      </c>
      <c r="O53" s="76">
        <v>98.5</v>
      </c>
      <c r="P53" s="76"/>
      <c r="Q53" s="76"/>
      <c r="R53" s="76">
        <v>100</v>
      </c>
      <c r="S53" s="76">
        <v>101.9</v>
      </c>
      <c r="T53" s="149">
        <v>1.23</v>
      </c>
      <c r="U53" s="51">
        <v>2.5</v>
      </c>
      <c r="V53" s="49">
        <v>471568</v>
      </c>
      <c r="W53" s="12">
        <v>1070639</v>
      </c>
      <c r="X53" s="48">
        <v>8295</v>
      </c>
      <c r="Y53" s="48">
        <v>2549084</v>
      </c>
      <c r="Z53" s="73">
        <v>66819</v>
      </c>
      <c r="AA53" s="73">
        <v>271469</v>
      </c>
      <c r="AB53" s="61"/>
      <c r="AC53" s="22"/>
      <c r="AD53" s="22">
        <v>8</v>
      </c>
      <c r="AG53" s="23"/>
      <c r="AH53" s="22"/>
      <c r="AI53" s="29">
        <v>8</v>
      </c>
      <c r="AJ53" s="75">
        <v>123.1</v>
      </c>
      <c r="AK53" s="48">
        <v>1197833</v>
      </c>
      <c r="AL53" s="12">
        <v>9356341</v>
      </c>
      <c r="AM53" s="12">
        <v>5933727</v>
      </c>
      <c r="AN53" s="58">
        <v>0.84899999999999998</v>
      </c>
      <c r="AO53" s="10">
        <v>723</v>
      </c>
      <c r="AP53" s="12">
        <v>101370</v>
      </c>
      <c r="AQ53" s="48" t="s">
        <v>88</v>
      </c>
      <c r="AS53" s="73">
        <v>84335</v>
      </c>
      <c r="AT53" s="73">
        <v>91426</v>
      </c>
      <c r="AU53" s="73">
        <v>18664</v>
      </c>
      <c r="AV53" s="12">
        <v>11466</v>
      </c>
      <c r="AW53" s="12">
        <v>2984</v>
      </c>
      <c r="AX53" s="12">
        <v>7833</v>
      </c>
      <c r="AY53" s="73">
        <v>3891</v>
      </c>
      <c r="AZ53" s="61">
        <v>8</v>
      </c>
      <c r="BA53" s="6"/>
      <c r="BB53" s="6"/>
      <c r="BC53" s="6"/>
    </row>
    <row r="54" spans="2:56" s="7" customFormat="1" ht="18" customHeight="1" x14ac:dyDescent="0.15">
      <c r="B54" s="23"/>
      <c r="C54" s="22"/>
      <c r="D54" s="29">
        <v>9</v>
      </c>
      <c r="E54" s="43">
        <v>12379</v>
      </c>
      <c r="F54" s="135">
        <v>101.3</v>
      </c>
      <c r="G54" s="135">
        <v>99.8</v>
      </c>
      <c r="H54" s="75">
        <v>102.3</v>
      </c>
      <c r="I54" s="51">
        <v>108.9</v>
      </c>
      <c r="J54" s="13">
        <v>108.2</v>
      </c>
      <c r="K54" s="12">
        <v>493942</v>
      </c>
      <c r="L54" s="12">
        <v>308417</v>
      </c>
      <c r="M54" s="51">
        <v>62.2</v>
      </c>
      <c r="N54" s="51">
        <v>108</v>
      </c>
      <c r="O54" s="85">
        <v>99.4</v>
      </c>
      <c r="P54" s="76"/>
      <c r="Q54" s="76"/>
      <c r="R54" s="85">
        <v>106.5</v>
      </c>
      <c r="S54" s="85">
        <v>101.8</v>
      </c>
      <c r="T54" s="157">
        <v>1.24</v>
      </c>
      <c r="U54" s="85">
        <v>2.4</v>
      </c>
      <c r="V54" s="47">
        <v>458949</v>
      </c>
      <c r="W54" s="144">
        <v>1275170</v>
      </c>
      <c r="X54" s="20">
        <v>8901</v>
      </c>
      <c r="Y54" s="20">
        <v>2442378</v>
      </c>
      <c r="Z54" s="20">
        <v>68548</v>
      </c>
      <c r="AA54" s="73">
        <v>366212</v>
      </c>
      <c r="AB54" s="61"/>
      <c r="AC54" s="22"/>
      <c r="AD54" s="22">
        <v>9</v>
      </c>
      <c r="AG54" s="23"/>
      <c r="AH54" s="22"/>
      <c r="AI54" s="29">
        <v>9</v>
      </c>
      <c r="AJ54" s="135">
        <v>123.1</v>
      </c>
      <c r="AK54" s="48">
        <v>1194670</v>
      </c>
      <c r="AL54" s="47">
        <v>9303372</v>
      </c>
      <c r="AM54" s="48">
        <v>5938043</v>
      </c>
      <c r="AN54" s="58">
        <v>0.876</v>
      </c>
      <c r="AO54" s="91">
        <v>807</v>
      </c>
      <c r="AP54" s="12">
        <v>132754</v>
      </c>
      <c r="AQ54" s="58" t="s">
        <v>88</v>
      </c>
      <c r="AS54" s="73">
        <v>90379</v>
      </c>
      <c r="AT54" s="164">
        <v>93374</v>
      </c>
      <c r="AU54" s="49">
        <v>17394</v>
      </c>
      <c r="AV54" s="49">
        <v>10682</v>
      </c>
      <c r="AW54" s="49">
        <v>2605</v>
      </c>
      <c r="AX54" s="49">
        <v>7285</v>
      </c>
      <c r="AY54" s="49">
        <v>3771</v>
      </c>
      <c r="AZ54" s="61">
        <v>9</v>
      </c>
      <c r="BA54" s="6"/>
      <c r="BB54" s="6"/>
      <c r="BC54" s="6"/>
    </row>
    <row r="55" spans="2:56" s="7" customFormat="1" ht="18" customHeight="1" x14ac:dyDescent="0.15">
      <c r="B55" s="25"/>
      <c r="C55" s="30"/>
      <c r="D55" s="29">
        <v>10</v>
      </c>
      <c r="E55" s="165">
        <v>12379</v>
      </c>
      <c r="F55" s="42">
        <v>104.3</v>
      </c>
      <c r="G55" s="42">
        <v>102.6</v>
      </c>
      <c r="H55" s="42">
        <v>102.2</v>
      </c>
      <c r="I55" s="51">
        <v>109.5</v>
      </c>
      <c r="J55" s="13">
        <v>108.8</v>
      </c>
      <c r="K55" s="12" t="s">
        <v>88</v>
      </c>
      <c r="L55" s="12" t="s">
        <v>88</v>
      </c>
      <c r="M55" s="42" t="s">
        <v>88</v>
      </c>
      <c r="N55" s="51" t="s">
        <v>88</v>
      </c>
      <c r="O55" s="85" t="s">
        <v>88</v>
      </c>
      <c r="P55" s="85"/>
      <c r="Q55" s="85"/>
      <c r="R55" s="85" t="s">
        <v>88</v>
      </c>
      <c r="S55" s="85" t="s">
        <v>88</v>
      </c>
      <c r="T55" s="139">
        <v>1.25</v>
      </c>
      <c r="U55" s="141">
        <v>2.5</v>
      </c>
      <c r="V55" s="47">
        <v>449626</v>
      </c>
      <c r="W55" s="83">
        <v>1128810</v>
      </c>
      <c r="X55" s="78">
        <v>9095</v>
      </c>
      <c r="Y55" s="20">
        <v>2650969</v>
      </c>
      <c r="Z55" s="78">
        <v>69669</v>
      </c>
      <c r="AA55" s="15">
        <v>337677</v>
      </c>
      <c r="AB55" s="52"/>
      <c r="AC55" s="30"/>
      <c r="AD55" s="30">
        <v>10</v>
      </c>
      <c r="AG55" s="25"/>
      <c r="AH55" s="30"/>
      <c r="AI55" s="29">
        <v>10</v>
      </c>
      <c r="AJ55" s="118">
        <v>123.1</v>
      </c>
      <c r="AK55" s="107">
        <v>1194132</v>
      </c>
      <c r="AL55" s="71">
        <v>9315837</v>
      </c>
      <c r="AM55" s="71">
        <v>5949595</v>
      </c>
      <c r="AN55" s="58">
        <v>0.88500000000000001</v>
      </c>
      <c r="AO55" s="77">
        <v>909</v>
      </c>
      <c r="AP55" s="12">
        <v>252913</v>
      </c>
      <c r="AQ55" s="58" t="s">
        <v>88</v>
      </c>
      <c r="AS55" s="140">
        <v>94270</v>
      </c>
      <c r="AT55" s="79">
        <v>98891</v>
      </c>
      <c r="AU55" s="43">
        <v>17890</v>
      </c>
      <c r="AV55" s="43">
        <v>11030</v>
      </c>
      <c r="AW55" s="43">
        <v>2709</v>
      </c>
      <c r="AX55" s="43">
        <v>7416</v>
      </c>
      <c r="AY55" s="43">
        <v>3315</v>
      </c>
      <c r="AZ55" s="61">
        <v>10</v>
      </c>
      <c r="BA55" s="6"/>
      <c r="BB55" s="6"/>
      <c r="BC55" s="6"/>
    </row>
    <row r="56" spans="2:56" s="7" customFormat="1" ht="18" customHeight="1" x14ac:dyDescent="0.15">
      <c r="B56" s="198" t="s">
        <v>20</v>
      </c>
      <c r="C56" s="198"/>
      <c r="D56" s="199"/>
      <c r="E56" s="54">
        <v>99.6</v>
      </c>
      <c r="F56" s="16">
        <v>101.6</v>
      </c>
      <c r="G56" s="16">
        <v>100.6</v>
      </c>
      <c r="H56" s="16">
        <v>98.6</v>
      </c>
      <c r="I56" s="16">
        <v>102.3</v>
      </c>
      <c r="J56" s="16">
        <v>102.3</v>
      </c>
      <c r="K56" s="16">
        <f>K54/487499*100</f>
        <v>101.32164373670508</v>
      </c>
      <c r="L56" s="16">
        <f>L54/311728*100</f>
        <v>98.937856079659198</v>
      </c>
      <c r="M56" s="16">
        <v>96</v>
      </c>
      <c r="N56" s="88">
        <v>102.8</v>
      </c>
      <c r="O56" s="88">
        <v>97.1</v>
      </c>
      <c r="P56" s="44"/>
      <c r="Q56" s="44"/>
      <c r="R56" s="88">
        <v>95.9</v>
      </c>
      <c r="S56" s="16">
        <v>101.2</v>
      </c>
      <c r="T56" s="16">
        <f>T55/1.29*100</f>
        <v>96.899224806201545</v>
      </c>
      <c r="U56" s="16">
        <v>100</v>
      </c>
      <c r="V56" s="16">
        <v>99.47</v>
      </c>
      <c r="W56" s="16">
        <v>103.2</v>
      </c>
      <c r="X56" s="16">
        <v>83.8</v>
      </c>
      <c r="Y56" s="16">
        <f>Y55/2901298*100</f>
        <v>91.37182736830205</v>
      </c>
      <c r="Z56" s="16">
        <f>Z55/71769*100</f>
        <v>97.073945575387697</v>
      </c>
      <c r="AA56" s="16">
        <v>101</v>
      </c>
      <c r="AB56" s="206" t="s">
        <v>20</v>
      </c>
      <c r="AC56" s="198"/>
      <c r="AD56" s="198"/>
      <c r="AG56" s="198" t="s">
        <v>20</v>
      </c>
      <c r="AH56" s="198"/>
      <c r="AI56" s="199"/>
      <c r="AJ56" s="16">
        <v>103.4</v>
      </c>
      <c r="AK56" s="16">
        <v>98.97</v>
      </c>
      <c r="AL56" s="88">
        <v>102.17</v>
      </c>
      <c r="AM56" s="88">
        <v>103.82</v>
      </c>
      <c r="AN56" s="88">
        <v>113.17</v>
      </c>
      <c r="AO56" s="16">
        <v>114.6</v>
      </c>
      <c r="AP56" s="128">
        <v>82.1</v>
      </c>
      <c r="AQ56" s="88">
        <v>106.7</v>
      </c>
      <c r="AS56" s="11">
        <v>103.08</v>
      </c>
      <c r="AT56" s="11">
        <v>100.41</v>
      </c>
      <c r="AU56" s="88">
        <v>99.4</v>
      </c>
      <c r="AV56" s="88">
        <v>102</v>
      </c>
      <c r="AW56" s="88">
        <v>96.7</v>
      </c>
      <c r="AX56" s="88">
        <v>104.3</v>
      </c>
      <c r="AY56" s="88">
        <v>97.6</v>
      </c>
      <c r="AZ56" s="92" t="s">
        <v>98</v>
      </c>
      <c r="BA56" s="6"/>
      <c r="BB56" s="6"/>
      <c r="BC56" s="6"/>
    </row>
    <row r="57" spans="2:56" s="7" customFormat="1" ht="18" customHeight="1" x14ac:dyDescent="0.15">
      <c r="B57" s="208" t="s">
        <v>101</v>
      </c>
      <c r="C57" s="208"/>
      <c r="D57" s="210"/>
      <c r="E57" s="13">
        <f>E55/E54*100</f>
        <v>100</v>
      </c>
      <c r="F57" s="13">
        <f>F55/F54*100</f>
        <v>102.96150049358342</v>
      </c>
      <c r="G57" s="13">
        <f>G55/G54*100</f>
        <v>102.8056112224449</v>
      </c>
      <c r="H57" s="13">
        <f>H55/H54*100</f>
        <v>99.902248289345067</v>
      </c>
      <c r="I57" s="13">
        <v>100.6</v>
      </c>
      <c r="J57" s="13">
        <v>100.6</v>
      </c>
      <c r="K57" s="13">
        <f>K54/K53*100</f>
        <v>86.002569933174783</v>
      </c>
      <c r="L57" s="13">
        <f>L54/L53*100</f>
        <v>96.754024921258363</v>
      </c>
      <c r="M57" s="13">
        <f>M54/M53*100</f>
        <v>101.63398692810458</v>
      </c>
      <c r="N57" s="13">
        <f>N54/N53*100</f>
        <v>100.18552875695732</v>
      </c>
      <c r="O57" s="13">
        <f>O54/O53*100</f>
        <v>100.91370558375634</v>
      </c>
      <c r="P57" s="44"/>
      <c r="Q57" s="44"/>
      <c r="R57" s="13">
        <f>R54/R53*100</f>
        <v>106.5</v>
      </c>
      <c r="S57" s="13">
        <f>S54/S53*100</f>
        <v>99.901864573110885</v>
      </c>
      <c r="T57" s="13">
        <f t="shared" ref="T57:Z57" si="2">T55/T54*100</f>
        <v>100.80645161290323</v>
      </c>
      <c r="U57" s="13">
        <f>U55/U54*100</f>
        <v>104.16666666666667</v>
      </c>
      <c r="V57" s="13">
        <f>V55/V54*100</f>
        <v>97.968619606971586</v>
      </c>
      <c r="W57" s="13">
        <f>W55/W54*100</f>
        <v>88.522314671769252</v>
      </c>
      <c r="X57" s="13">
        <f t="shared" si="2"/>
        <v>102.17953038984385</v>
      </c>
      <c r="Y57" s="13">
        <f t="shared" si="2"/>
        <v>108.54048799981003</v>
      </c>
      <c r="Z57" s="13">
        <f t="shared" si="2"/>
        <v>101.63535041139056</v>
      </c>
      <c r="AA57" s="13">
        <f>AA55/AA54*100</f>
        <v>92.20806527366662</v>
      </c>
      <c r="AB57" s="207" t="s">
        <v>101</v>
      </c>
      <c r="AC57" s="208"/>
      <c r="AD57" s="208"/>
      <c r="AG57" s="208" t="s">
        <v>101</v>
      </c>
      <c r="AH57" s="208"/>
      <c r="AI57" s="210"/>
      <c r="AJ57" s="13">
        <v>100.2</v>
      </c>
      <c r="AK57" s="13">
        <f t="shared" ref="AK57:AP57" si="3">AK55/AK54*100</f>
        <v>99.954966643508243</v>
      </c>
      <c r="AL57" s="44">
        <f t="shared" si="3"/>
        <v>100.13398367817605</v>
      </c>
      <c r="AM57" s="44">
        <f t="shared" si="3"/>
        <v>100.19454220860307</v>
      </c>
      <c r="AN57" s="44">
        <f>AN55/AN54*100</f>
        <v>101.02739726027397</v>
      </c>
      <c r="AO57" s="13">
        <f t="shared" si="3"/>
        <v>112.63940520446096</v>
      </c>
      <c r="AP57" s="129">
        <f t="shared" si="3"/>
        <v>190.51252692950871</v>
      </c>
      <c r="AQ57" s="13">
        <f>AQ52/AQ51*100</f>
        <v>116.57889474035063</v>
      </c>
      <c r="AS57" s="13">
        <f t="shared" ref="AS57:AY57" si="4">AS55/AS54*100</f>
        <v>104.30520364243907</v>
      </c>
      <c r="AT57" s="13">
        <f t="shared" si="4"/>
        <v>105.90849701201618</v>
      </c>
      <c r="AU57" s="13">
        <f t="shared" si="4"/>
        <v>102.85155800850869</v>
      </c>
      <c r="AV57" s="13">
        <f t="shared" si="4"/>
        <v>103.25781688822318</v>
      </c>
      <c r="AW57" s="13">
        <f t="shared" si="4"/>
        <v>103.99232245681382</v>
      </c>
      <c r="AX57" s="13">
        <f t="shared" si="4"/>
        <v>101.79821551132464</v>
      </c>
      <c r="AY57" s="13">
        <f t="shared" si="4"/>
        <v>87.907716785998417</v>
      </c>
      <c r="AZ57" s="94" t="s">
        <v>13</v>
      </c>
      <c r="BA57" s="6"/>
      <c r="BB57" s="6"/>
      <c r="BC57" s="6"/>
    </row>
    <row r="58" spans="2:56" s="7" customFormat="1" ht="21.75" customHeight="1" x14ac:dyDescent="0.15">
      <c r="B58" s="205" t="s">
        <v>100</v>
      </c>
      <c r="C58" s="205"/>
      <c r="D58" s="209"/>
      <c r="E58" s="35" t="s">
        <v>25</v>
      </c>
      <c r="F58" s="177" t="s">
        <v>15</v>
      </c>
      <c r="G58" s="178"/>
      <c r="H58" s="179"/>
      <c r="I58" s="177" t="s">
        <v>25</v>
      </c>
      <c r="J58" s="178"/>
      <c r="K58" s="178"/>
      <c r="L58" s="178"/>
      <c r="M58" s="179"/>
      <c r="N58" s="216" t="s">
        <v>124</v>
      </c>
      <c r="O58" s="217"/>
      <c r="P58" s="103"/>
      <c r="Q58" s="103"/>
      <c r="R58" s="119" t="s">
        <v>125</v>
      </c>
      <c r="S58" s="41"/>
      <c r="T58" s="41"/>
      <c r="U58" s="59" t="s">
        <v>25</v>
      </c>
      <c r="V58" s="41" t="s">
        <v>17</v>
      </c>
      <c r="W58" s="62" t="s">
        <v>74</v>
      </c>
      <c r="X58" s="177" t="s">
        <v>75</v>
      </c>
      <c r="Y58" s="178"/>
      <c r="Z58" s="179"/>
      <c r="AA58" s="64" t="s">
        <v>96</v>
      </c>
      <c r="AB58" s="204" t="s">
        <v>100</v>
      </c>
      <c r="AC58" s="205"/>
      <c r="AD58" s="205"/>
      <c r="AG58" s="205" t="s">
        <v>100</v>
      </c>
      <c r="AH58" s="205"/>
      <c r="AI58" s="209"/>
      <c r="AJ58" s="177" t="s">
        <v>16</v>
      </c>
      <c r="AK58" s="179"/>
      <c r="AL58" s="177" t="s">
        <v>77</v>
      </c>
      <c r="AM58" s="179"/>
      <c r="AN58" s="35" t="s">
        <v>16</v>
      </c>
      <c r="AO58" s="196" t="s">
        <v>84</v>
      </c>
      <c r="AP58" s="197"/>
      <c r="AQ58" s="101" t="s">
        <v>108</v>
      </c>
      <c r="AS58" s="177" t="s">
        <v>18</v>
      </c>
      <c r="AT58" s="179"/>
      <c r="AU58" s="177" t="s">
        <v>15</v>
      </c>
      <c r="AV58" s="178"/>
      <c r="AW58" s="178"/>
      <c r="AX58" s="178"/>
      <c r="AY58" s="179"/>
      <c r="AZ58" s="93" t="s">
        <v>92</v>
      </c>
      <c r="BA58" s="9"/>
      <c r="BB58" s="9"/>
      <c r="BC58" s="9"/>
    </row>
    <row r="59" spans="2:56" s="99" customFormat="1" ht="15" customHeight="1" x14ac:dyDescent="0.15">
      <c r="B59" s="95"/>
      <c r="C59" s="95" t="s">
        <v>159</v>
      </c>
      <c r="D59" s="95"/>
      <c r="E59" s="95"/>
      <c r="F59" s="95"/>
      <c r="G59" s="95"/>
      <c r="H59" s="95"/>
      <c r="I59" s="95"/>
      <c r="L59" s="95" t="s">
        <v>142</v>
      </c>
      <c r="N59" s="95"/>
      <c r="O59" s="95"/>
      <c r="P59" s="117"/>
      <c r="Q59" s="117"/>
      <c r="R59" s="153" t="s">
        <v>149</v>
      </c>
      <c r="T59" s="95"/>
      <c r="U59" s="95"/>
      <c r="V59" s="117"/>
      <c r="W59" s="95"/>
      <c r="X59" s="95"/>
      <c r="Y59" s="95"/>
      <c r="Z59" s="95"/>
      <c r="AA59" s="95"/>
      <c r="AB59" s="95"/>
      <c r="AC59" s="95"/>
      <c r="AD59" s="95"/>
      <c r="AH59" s="108" t="s">
        <v>113</v>
      </c>
      <c r="AI59" s="108"/>
      <c r="AJ59" s="108"/>
      <c r="AK59" s="108"/>
      <c r="AL59" s="108"/>
      <c r="AM59" s="108"/>
      <c r="AN59" s="108"/>
      <c r="AO59" s="108"/>
      <c r="AP59" s="108"/>
      <c r="AS59" s="96" t="s">
        <v>157</v>
      </c>
      <c r="AT59" s="95"/>
      <c r="AV59" s="95"/>
      <c r="AW59" s="117"/>
      <c r="AX59" s="117"/>
      <c r="BA59" s="117"/>
      <c r="BB59" s="95"/>
      <c r="BC59" s="95"/>
      <c r="BD59" s="95"/>
    </row>
    <row r="60" spans="2:56" s="99" customFormat="1" ht="15" customHeight="1" x14ac:dyDescent="0.15">
      <c r="B60" s="95"/>
      <c r="C60" s="96"/>
      <c r="D60" s="96"/>
      <c r="E60" s="96"/>
      <c r="F60" s="96"/>
      <c r="G60" s="96"/>
      <c r="H60" s="96"/>
      <c r="I60" s="96"/>
      <c r="J60" s="96"/>
      <c r="K60" s="96"/>
      <c r="L60" s="96"/>
      <c r="M60" s="96"/>
      <c r="N60" s="96"/>
      <c r="O60" s="96"/>
      <c r="P60" s="117"/>
      <c r="Q60" s="117"/>
      <c r="R60" s="96" t="s">
        <v>146</v>
      </c>
      <c r="S60" s="95"/>
      <c r="T60" s="95"/>
      <c r="U60" s="95"/>
      <c r="V60" s="117"/>
      <c r="W60" s="95"/>
      <c r="X60" s="95"/>
      <c r="Y60" s="95"/>
      <c r="Z60" s="95"/>
      <c r="AA60" s="95"/>
      <c r="AB60" s="95"/>
      <c r="AC60" s="95"/>
      <c r="AD60" s="95"/>
      <c r="AH60" s="95"/>
      <c r="AJ60" s="95"/>
      <c r="AL60" s="95"/>
      <c r="AM60" s="95"/>
      <c r="AN60" s="95"/>
      <c r="AO60" s="95"/>
      <c r="AP60" s="95"/>
      <c r="AQ60" s="95"/>
      <c r="AS60" s="95"/>
      <c r="AT60" s="95"/>
      <c r="AU60" s="95"/>
      <c r="AV60" s="117"/>
      <c r="AW60" s="117"/>
      <c r="AX60" s="117"/>
      <c r="AY60" s="117"/>
      <c r="AZ60" s="95"/>
      <c r="BA60" s="95"/>
      <c r="BB60" s="95"/>
      <c r="BC60" s="95"/>
      <c r="BD60" s="95"/>
    </row>
    <row r="61" spans="2:56" s="99" customFormat="1" ht="15" customHeight="1" x14ac:dyDescent="0.15">
      <c r="B61" s="95"/>
      <c r="C61" s="95"/>
      <c r="D61" s="95"/>
      <c r="E61" s="95"/>
      <c r="F61" s="95"/>
      <c r="G61" s="95"/>
      <c r="H61" s="95"/>
      <c r="I61" s="95"/>
      <c r="J61" s="95"/>
      <c r="K61" s="95"/>
      <c r="L61" s="95"/>
      <c r="M61" s="95"/>
      <c r="N61" s="95"/>
      <c r="O61" s="95"/>
      <c r="P61" s="117"/>
      <c r="Q61" s="117"/>
      <c r="R61" s="96"/>
      <c r="S61" s="95"/>
      <c r="T61" s="95"/>
      <c r="U61" s="95"/>
      <c r="V61" s="117"/>
      <c r="W61" s="95"/>
      <c r="X61" s="95"/>
      <c r="Y61" s="95"/>
      <c r="Z61" s="95"/>
      <c r="AA61" s="95"/>
      <c r="AB61" s="95"/>
      <c r="AC61" s="95"/>
      <c r="AD61" s="95"/>
      <c r="AG61" s="95"/>
      <c r="AH61" s="95"/>
      <c r="AI61" s="95"/>
      <c r="AJ61" s="95"/>
      <c r="AL61" s="95"/>
      <c r="AM61" s="95"/>
      <c r="AN61" s="95"/>
      <c r="AO61" s="95"/>
      <c r="AP61" s="95"/>
      <c r="AQ61" s="95"/>
      <c r="AS61" s="95"/>
      <c r="AT61" s="95"/>
      <c r="AU61" s="95"/>
      <c r="AV61" s="117"/>
      <c r="AW61" s="117"/>
      <c r="AX61" s="117"/>
      <c r="AY61" s="117"/>
      <c r="AZ61" s="95"/>
      <c r="BA61" s="95"/>
      <c r="BB61" s="95"/>
      <c r="BC61" s="95"/>
      <c r="BD61" s="95"/>
    </row>
    <row r="62" spans="2:56" s="7" customFormat="1" ht="15" customHeight="1" x14ac:dyDescent="0.15">
      <c r="B62" s="17"/>
      <c r="C62" s="18"/>
      <c r="D62" s="17"/>
      <c r="E62" s="17"/>
      <c r="F62" s="17"/>
      <c r="G62" s="17"/>
      <c r="H62" s="17"/>
      <c r="I62" s="17"/>
      <c r="J62" s="17"/>
      <c r="K62" s="17"/>
      <c r="L62" s="17"/>
      <c r="M62" s="17"/>
      <c r="N62" s="17"/>
      <c r="O62" s="17"/>
      <c r="P62" s="9"/>
      <c r="Q62" s="9"/>
      <c r="R62" s="17"/>
      <c r="S62" s="90"/>
      <c r="T62" s="17"/>
      <c r="U62" s="17"/>
      <c r="V62" s="9"/>
      <c r="W62" s="17"/>
      <c r="X62" s="17"/>
      <c r="Y62" s="17"/>
      <c r="Z62" s="17"/>
      <c r="AA62" s="17"/>
      <c r="AB62" s="17"/>
      <c r="AC62" s="17"/>
      <c r="AD62" s="17"/>
      <c r="AG62" s="17"/>
      <c r="AH62" s="18"/>
      <c r="AI62" s="17"/>
      <c r="AJ62" s="17"/>
      <c r="AL62" s="17"/>
      <c r="AM62" s="17"/>
      <c r="AN62" s="17"/>
      <c r="AO62" s="17"/>
      <c r="AP62" s="17"/>
      <c r="AQ62" s="95"/>
      <c r="AS62" s="17"/>
      <c r="AT62" s="17"/>
      <c r="AU62" s="17"/>
      <c r="AV62" s="9"/>
      <c r="AW62" s="9"/>
      <c r="AX62" s="9"/>
      <c r="AY62" s="9"/>
      <c r="AZ62" s="17"/>
      <c r="BA62" s="17"/>
      <c r="BB62" s="17"/>
      <c r="BC62" s="17"/>
      <c r="BD62" s="17"/>
    </row>
    <row r="63" spans="2:56" s="7" customFormat="1" ht="15" customHeight="1" x14ac:dyDescent="0.15">
      <c r="B63" s="17"/>
      <c r="C63" s="18"/>
      <c r="D63" s="17"/>
      <c r="E63" s="17"/>
      <c r="F63" s="17"/>
      <c r="G63" s="17"/>
      <c r="H63" s="17"/>
      <c r="I63" s="17"/>
      <c r="J63" s="17"/>
      <c r="K63" s="17"/>
      <c r="L63" s="17"/>
      <c r="M63" s="17"/>
      <c r="N63" s="17"/>
      <c r="O63" s="17"/>
      <c r="P63" s="9"/>
      <c r="Q63" s="9"/>
      <c r="R63" s="17"/>
      <c r="S63" s="17"/>
      <c r="T63" s="17"/>
      <c r="U63" s="17"/>
      <c r="V63" s="9"/>
      <c r="W63" s="17"/>
      <c r="X63" s="17"/>
      <c r="Y63" s="17"/>
      <c r="Z63" s="17"/>
      <c r="AA63" s="17"/>
      <c r="AB63" s="17"/>
      <c r="AC63" s="17"/>
      <c r="AD63" s="17"/>
      <c r="AG63" s="17"/>
      <c r="AH63" s="18"/>
      <c r="AI63" s="17"/>
      <c r="AJ63" s="17"/>
      <c r="AL63" s="17"/>
      <c r="AM63" s="17"/>
      <c r="AN63" s="17"/>
      <c r="AO63" s="17"/>
      <c r="AP63" s="17"/>
      <c r="AQ63" s="17"/>
      <c r="AS63" s="17"/>
      <c r="AT63" s="17"/>
      <c r="AU63" s="17"/>
      <c r="AV63" s="9"/>
      <c r="AW63" s="9"/>
      <c r="AX63" s="9"/>
      <c r="AY63" s="9"/>
      <c r="AZ63" s="17"/>
      <c r="BA63" s="17"/>
      <c r="BB63" s="17"/>
      <c r="BC63" s="17"/>
      <c r="BD63" s="17"/>
    </row>
    <row r="64" spans="2:56" s="7" customFormat="1" ht="18" customHeight="1" x14ac:dyDescent="0.15">
      <c r="B64" s="17"/>
      <c r="C64" s="18"/>
      <c r="D64" s="17"/>
      <c r="E64" s="17"/>
      <c r="F64" s="17"/>
      <c r="G64" s="17"/>
      <c r="H64" s="17"/>
      <c r="I64" s="17"/>
      <c r="J64" s="17"/>
      <c r="K64" s="17"/>
      <c r="L64" s="17"/>
      <c r="M64" s="17"/>
      <c r="N64" s="17"/>
      <c r="O64" s="17"/>
      <c r="P64" s="9"/>
      <c r="Q64" s="9"/>
      <c r="S64" s="17"/>
      <c r="T64" s="10"/>
      <c r="U64" s="17"/>
      <c r="V64" s="9"/>
      <c r="W64" s="17"/>
      <c r="X64" s="17"/>
      <c r="Y64" s="17"/>
      <c r="Z64" s="17"/>
      <c r="AA64" s="17"/>
      <c r="AB64" s="17"/>
      <c r="AC64" s="17"/>
      <c r="AD64" s="17"/>
      <c r="AG64" s="17"/>
      <c r="AH64" s="18"/>
      <c r="AI64" s="17"/>
      <c r="AJ64" s="17"/>
      <c r="AL64" s="17"/>
      <c r="AM64" s="17"/>
      <c r="AN64" s="17"/>
      <c r="AO64" s="17"/>
      <c r="AP64" s="17"/>
      <c r="AQ64" s="17"/>
      <c r="AS64" s="17"/>
      <c r="AT64" s="17"/>
      <c r="AU64" s="17"/>
      <c r="AV64" s="9"/>
      <c r="AW64" s="9"/>
      <c r="AX64" s="9"/>
      <c r="AY64" s="9"/>
      <c r="AZ64" s="17"/>
      <c r="BA64" s="17"/>
      <c r="BB64" s="17"/>
      <c r="BC64" s="17"/>
      <c r="BD64" s="17"/>
    </row>
    <row r="65" spans="2:56" s="7" customFormat="1" ht="18" customHeight="1" x14ac:dyDescent="0.15">
      <c r="B65" s="17"/>
      <c r="C65" s="18"/>
      <c r="D65" s="17"/>
      <c r="E65" s="17"/>
      <c r="F65" s="17"/>
      <c r="G65" s="17"/>
      <c r="H65" s="17"/>
      <c r="I65" s="17"/>
      <c r="J65" s="17"/>
      <c r="K65" s="17"/>
      <c r="L65" s="17"/>
      <c r="M65" s="17"/>
      <c r="N65" s="17"/>
      <c r="O65" s="17"/>
      <c r="P65" s="9"/>
      <c r="Q65" s="9"/>
      <c r="R65" s="17"/>
      <c r="S65" s="17"/>
      <c r="T65" s="10"/>
      <c r="U65" s="17"/>
      <c r="V65" s="9"/>
      <c r="W65" s="17"/>
      <c r="X65" s="17"/>
      <c r="Y65" s="17"/>
      <c r="Z65" s="17"/>
      <c r="AA65" s="17"/>
      <c r="AB65" s="17"/>
      <c r="AC65" s="17"/>
      <c r="AD65" s="17"/>
      <c r="AG65" s="17"/>
      <c r="AH65" s="18"/>
      <c r="AI65" s="17"/>
      <c r="AJ65" s="17"/>
      <c r="AL65" s="17"/>
      <c r="AM65" s="17"/>
      <c r="AN65" s="17"/>
      <c r="AO65" s="17"/>
      <c r="AP65" s="17"/>
      <c r="AQ65" s="17"/>
      <c r="AS65" s="17"/>
      <c r="AT65" s="17"/>
      <c r="AU65" s="17"/>
      <c r="AV65" s="9"/>
      <c r="AW65" s="9"/>
      <c r="AX65" s="9"/>
      <c r="AY65" s="9"/>
      <c r="AZ65" s="17"/>
      <c r="BA65" s="17"/>
      <c r="BB65" s="17"/>
      <c r="BC65" s="17"/>
      <c r="BD65" s="17"/>
    </row>
    <row r="66" spans="2:56" s="7" customFormat="1" ht="18" customHeight="1" x14ac:dyDescent="0.15">
      <c r="B66" s="17"/>
      <c r="C66" s="18"/>
      <c r="D66" s="17"/>
      <c r="E66" s="17"/>
      <c r="F66" s="17"/>
      <c r="G66" s="17"/>
      <c r="H66" s="17"/>
      <c r="I66" s="17"/>
      <c r="J66" s="17"/>
      <c r="K66" s="17"/>
      <c r="L66" s="17"/>
      <c r="M66" s="17"/>
      <c r="N66" s="17"/>
      <c r="O66" s="17"/>
      <c r="P66" s="9"/>
      <c r="Q66" s="9"/>
      <c r="R66" s="17"/>
      <c r="S66" s="17"/>
      <c r="T66" s="10"/>
      <c r="U66" s="17"/>
      <c r="V66" s="9"/>
      <c r="W66" s="17"/>
      <c r="X66" s="17"/>
      <c r="Y66" s="17"/>
      <c r="Z66" s="17"/>
      <c r="AA66" s="17"/>
      <c r="AB66" s="17"/>
      <c r="AC66" s="17"/>
      <c r="AD66" s="17"/>
      <c r="AJ66" s="95"/>
      <c r="AK66" s="7" t="s">
        <v>10</v>
      </c>
      <c r="AQ66" s="17"/>
    </row>
    <row r="67" spans="2:56" ht="18" customHeight="1" x14ac:dyDescent="0.15">
      <c r="T67" s="10"/>
      <c r="AQ67" s="7"/>
    </row>
    <row r="68" spans="2:56" ht="18" customHeight="1" x14ac:dyDescent="0.15">
      <c r="T68" s="10"/>
    </row>
    <row r="69" spans="2:56" x14ac:dyDescent="0.15">
      <c r="T69" s="10"/>
    </row>
    <row r="70" spans="2:56" ht="14.25" x14ac:dyDescent="0.15">
      <c r="J70" s="3"/>
      <c r="T70" s="10"/>
      <c r="X70" s="3"/>
    </row>
    <row r="71" spans="2:56" x14ac:dyDescent="0.15">
      <c r="T71" s="10"/>
    </row>
    <row r="72" spans="2:56" x14ac:dyDescent="0.15">
      <c r="T72" s="10"/>
    </row>
    <row r="73" spans="2:56" x14ac:dyDescent="0.15">
      <c r="E73" s="14"/>
      <c r="H73" s="13"/>
      <c r="I73" s="13"/>
      <c r="T73" s="10"/>
    </row>
    <row r="74" spans="2:56" x14ac:dyDescent="0.15">
      <c r="E74" s="14"/>
      <c r="T74" s="10"/>
    </row>
    <row r="75" spans="2:56" x14ac:dyDescent="0.15">
      <c r="O75" s="12"/>
    </row>
    <row r="76" spans="2:56" x14ac:dyDescent="0.15">
      <c r="O76" s="12"/>
    </row>
    <row r="77" spans="2:56" x14ac:dyDescent="0.15">
      <c r="O77" s="12"/>
    </row>
  </sheetData>
  <mergeCells count="144">
    <mergeCell ref="R36:R37"/>
    <mergeCell ref="S36:S37"/>
    <mergeCell ref="T36:T37"/>
    <mergeCell ref="U36:U37"/>
    <mergeCell ref="V36:V37"/>
    <mergeCell ref="W36:W37"/>
    <mergeCell ref="X36:X37"/>
    <mergeCell ref="Y36:Y37"/>
    <mergeCell ref="Z36:Z37"/>
    <mergeCell ref="G7:G8"/>
    <mergeCell ref="H7:H8"/>
    <mergeCell ref="V7:V8"/>
    <mergeCell ref="W7:W8"/>
    <mergeCell ref="X7:X8"/>
    <mergeCell ref="Y7:Y8"/>
    <mergeCell ref="T7:T8"/>
    <mergeCell ref="AQ6:AQ8"/>
    <mergeCell ref="AS7:AS8"/>
    <mergeCell ref="J7:J8"/>
    <mergeCell ref="K7:K8"/>
    <mergeCell ref="L7:L8"/>
    <mergeCell ref="M7:M8"/>
    <mergeCell ref="N7:N8"/>
    <mergeCell ref="I7:I8"/>
    <mergeCell ref="AJ7:AJ8"/>
    <mergeCell ref="AK7:AK8"/>
    <mergeCell ref="AM7:AM8"/>
    <mergeCell ref="BA6:BC9"/>
    <mergeCell ref="AL29:AM29"/>
    <mergeCell ref="BA27:BC27"/>
    <mergeCell ref="BA28:BC28"/>
    <mergeCell ref="BA29:BC29"/>
    <mergeCell ref="AA7:AA8"/>
    <mergeCell ref="AN7:AN8"/>
    <mergeCell ref="AO7:AO8"/>
    <mergeCell ref="AL7:AL8"/>
    <mergeCell ref="AB6:AD9"/>
    <mergeCell ref="AS6:AT6"/>
    <mergeCell ref="AL6:AN6"/>
    <mergeCell ref="AO6:AP6"/>
    <mergeCell ref="AT7:AT8"/>
    <mergeCell ref="N58:O58"/>
    <mergeCell ref="AB58:AD58"/>
    <mergeCell ref="AB35:AD38"/>
    <mergeCell ref="AS29:AT29"/>
    <mergeCell ref="R33:AE33"/>
    <mergeCell ref="K36:K37"/>
    <mergeCell ref="L36:L37"/>
    <mergeCell ref="M36:M37"/>
    <mergeCell ref="C31:O31"/>
    <mergeCell ref="B29:D29"/>
    <mergeCell ref="T29:U29"/>
    <mergeCell ref="N36:N37"/>
    <mergeCell ref="AK36:AK37"/>
    <mergeCell ref="AL36:AL37"/>
    <mergeCell ref="O36:O37"/>
    <mergeCell ref="J29:M29"/>
    <mergeCell ref="E36:E37"/>
    <mergeCell ref="F36:F37"/>
    <mergeCell ref="G36:G37"/>
    <mergeCell ref="H36:H37"/>
    <mergeCell ref="I36:I37"/>
    <mergeCell ref="J36:J37"/>
    <mergeCell ref="AJ36:AJ37"/>
    <mergeCell ref="AQ35:AQ37"/>
    <mergeCell ref="B56:D56"/>
    <mergeCell ref="K35:M35"/>
    <mergeCell ref="I35:J35"/>
    <mergeCell ref="F35:H35"/>
    <mergeCell ref="B35:D38"/>
    <mergeCell ref="F58:H58"/>
    <mergeCell ref="I58:M58"/>
    <mergeCell ref="B57:D57"/>
    <mergeCell ref="G38:H38"/>
    <mergeCell ref="B58:D58"/>
    <mergeCell ref="J6:K6"/>
    <mergeCell ref="G29:I29"/>
    <mergeCell ref="R30:AD30"/>
    <mergeCell ref="R31:AD31"/>
    <mergeCell ref="N29:O29"/>
    <mergeCell ref="X35:Z35"/>
    <mergeCell ref="W6:Y6"/>
    <mergeCell ref="C30:O30"/>
    <mergeCell ref="B6:D9"/>
    <mergeCell ref="L6:M6"/>
    <mergeCell ref="B27:D27"/>
    <mergeCell ref="E29:F29"/>
    <mergeCell ref="AB27:AD27"/>
    <mergeCell ref="AB28:AD28"/>
    <mergeCell ref="B28:D28"/>
    <mergeCell ref="Z29:AA29"/>
    <mergeCell ref="H9:I9"/>
    <mergeCell ref="U7:U8"/>
    <mergeCell ref="G6:I6"/>
    <mergeCell ref="R7:R8"/>
    <mergeCell ref="S7:S8"/>
    <mergeCell ref="Z7:Z8"/>
    <mergeCell ref="O7:O8"/>
    <mergeCell ref="E7:F8"/>
    <mergeCell ref="AS58:AT58"/>
    <mergeCell ref="AJ58:AK58"/>
    <mergeCell ref="AS35:AT35"/>
    <mergeCell ref="AB29:AD29"/>
    <mergeCell ref="AO35:AP35"/>
    <mergeCell ref="AG56:AI56"/>
    <mergeCell ref="AB56:AD56"/>
    <mergeCell ref="AB57:AD57"/>
    <mergeCell ref="AG58:AI58"/>
    <mergeCell ref="AG57:AI57"/>
    <mergeCell ref="AO29:AP29"/>
    <mergeCell ref="AJ29:AK29"/>
    <mergeCell ref="AG29:AI29"/>
    <mergeCell ref="AL35:AN35"/>
    <mergeCell ref="AT36:AT37"/>
    <mergeCell ref="AM36:AM37"/>
    <mergeCell ref="AN36:AN37"/>
    <mergeCell ref="AO36:AO37"/>
    <mergeCell ref="AP36:AP37"/>
    <mergeCell ref="AS36:AS37"/>
    <mergeCell ref="AJ6:AK6"/>
    <mergeCell ref="AG35:AI38"/>
    <mergeCell ref="AO58:AP58"/>
    <mergeCell ref="AL58:AM58"/>
    <mergeCell ref="W29:Y29"/>
    <mergeCell ref="AG27:AI27"/>
    <mergeCell ref="AG6:AI9"/>
    <mergeCell ref="X58:Z58"/>
    <mergeCell ref="AP7:AP8"/>
    <mergeCell ref="AG28:AI28"/>
    <mergeCell ref="AA36:AA37"/>
    <mergeCell ref="AU58:AY58"/>
    <mergeCell ref="AU35:AY35"/>
    <mergeCell ref="AZ6:AZ8"/>
    <mergeCell ref="AV29:AY29"/>
    <mergeCell ref="AY7:AY8"/>
    <mergeCell ref="AX7:AX8"/>
    <mergeCell ref="AW7:AW8"/>
    <mergeCell ref="AV7:AV8"/>
    <mergeCell ref="AU6:AY6"/>
    <mergeCell ref="AZ35:AZ38"/>
    <mergeCell ref="AY36:AY37"/>
    <mergeCell ref="AW36:AW37"/>
    <mergeCell ref="AX36:AX37"/>
    <mergeCell ref="AV36:AV37"/>
  </mergeCells>
  <phoneticPr fontId="1"/>
  <printOptions horizontalCentered="1"/>
  <pageMargins left="0.39370078740157483" right="0.39370078740157483" top="0.43307086614173229" bottom="0.47244094488188981" header="0.51181102362204722" footer="0.51181102362204722"/>
  <pageSetup paperSize="9" scale="69" pageOrder="overThenDown" orientation="portrait" r:id="rId1"/>
  <headerFooter alignWithMargins="0"/>
  <rowBreaks count="1" manualBreakCount="1">
    <brk id="61" min="1" max="57" man="1"/>
  </rowBreaks>
  <colBreaks count="3" manualBreakCount="3">
    <brk id="16" max="62" man="1"/>
    <brk id="31" max="62" man="1"/>
    <brk id="43" max="62"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2024-12-11T07:04:01Z</dcterms:created>
  <dcterms:modified xsi:type="dcterms:W3CDTF">2024-12-11T07:09:41Z</dcterms:modified>
</cp:coreProperties>
</file>