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7 岩国市 ○\04 最終\"/>
    </mc:Choice>
  </mc:AlternateContent>
  <xr:revisionPtr revIDLastSave="0" documentId="13_ncr:1_{09266013-A456-4FF4-9076-2987EF12161B}" xr6:coauthVersionLast="47" xr6:coauthVersionMax="47" xr10:uidLastSave="{00000000-0000-0000-0000-000000000000}"/>
  <bookViews>
    <workbookView xWindow="-120" yWindow="-120" windowWidth="20730" windowHeight="11160" tabRatio="7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U38" i="10"/>
  <c r="C38" i="10"/>
  <c r="C37" i="10"/>
  <c r="C36" i="10"/>
  <c r="C34" i="10"/>
  <c r="C35" i="10" s="1"/>
  <c r="AM34" i="10" l="1"/>
  <c r="AM35" i="10" s="1"/>
  <c r="AM36" i="10" s="1"/>
  <c r="AM37" i="10" s="1"/>
  <c r="AM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E37" i="10" l="1"/>
  <c r="BW34" i="10" s="1"/>
  <c r="BW35" i="10" s="1"/>
  <c r="BW36" i="10" s="1"/>
  <c r="BW37" i="10" s="1"/>
  <c r="BW38" i="10" s="1"/>
  <c r="BW39" i="10" s="1"/>
  <c r="BW40" i="10" s="1"/>
  <c r="BW41" i="10" s="1"/>
  <c r="BW42" i="10" s="1"/>
  <c r="BW43"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<sst xmlns="http://schemas.openxmlformats.org/spreadsheetml/2006/main" count="1115" uniqueCount="582">
  <si>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</si>
  <si>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</si>
  <si>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</si>
  <si>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</si>
  <si>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</si>
  <si>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</si>
  <si>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</si>
  <si>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</si>
  <si>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</si>
  <si>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</si>
  <si>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</si>
  <si>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</si>
  <si>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</si>
  <si>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</si>
  <si>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</si>
  <si>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</si>
  <si>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</si>
  <si>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</si>
  <si>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</si>
  <si>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</si>
  <si>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</si>
  <si>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</si>
  <si>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</si>
  <si>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</si>
  <si>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</si>
  <si>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</si>
  <si>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</si>
  <si>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</si>
  <si>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</si>
  <si>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</si>
  <si>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</si>
  <si>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</si>
  <si>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</si>
  <si>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</si>
  <si>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</si>
  <si>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</si>
  <si>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</si>
  <si>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</si>
  <si>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</si>
  <si>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</si>
  <si>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</si>
  <si>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</si>
  <si>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</si>
  <si>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</si>
  <si>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</si>
  <si>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</si>
  <si>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</si>
  <si>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</si>
  <si>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</si>
  <si>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</si>
  <si>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</si>
  <si>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</si>
  <si>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</si>
  <si>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</si>
  <si>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</si>
  <si>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</si>
  <si>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</si>
  <si>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</si>
  <si>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</si>
  <si>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</si>
  <si>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</si>
  <si>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</si>
  <si>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</si>
  <si>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</si>
  <si>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</si>
  <si>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</si>
  <si>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</si>
  <si>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</si>
  <si>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</si>
  <si>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</si>
  <si>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</si>
  <si>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</si>
  <si>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</si>
  <si>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</si>
  <si>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</si>
  <si>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</si>
  <si>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</si>
  <si>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</si>
  <si>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</si>
  <si>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</si>
  <si>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</si>
  <si>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</si>
  <si>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</si>
  <si>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</si>
  <si>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</si>
  <si>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</si>
  <si>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</si>
  <si>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</si>
  <si>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</si>
  <si>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</si>
  <si>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</si>
  <si>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</si>
  <si>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</si>
  <si>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</si>
  <si>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</si>
  <si>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</si>
  <si>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</si>
  <si>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</si>
  <si>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</si>
  <si>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</si>
  <si>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</si>
  <si>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</si>
  <si>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</si>
  <si>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</si>
  <si>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</si>
  <si>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</si>
  <si>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</si>
  <si>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</si>
  <si>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</si>
  <si>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</si>
  <si>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</si>
  <si>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</si>
  <si>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</si>
  <si>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</si>
  <si>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</si>
  <si>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</si>
  <si>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</si>
  <si>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</si>
  <si>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</si>
  <si>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</si>
  <si>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</si>
  <si>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</si>
  <si>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</si>
  <si>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</si>
  <si>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</si>
  <si>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</si>
  <si>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</si>
  <si>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</si>
  <si>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</si>
  <si>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</si>
  <si>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</si>
  <si>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</si>
  <si>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</si>
  <si>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</si>
  <si>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</si>
  <si>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</si>
  <si>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</si>
  <si>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</si>
  <si>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</si>
  <si>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</si>
  <si>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</si>
  <si>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</si>
  <si>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</si>
  <si>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</si>
  <si>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</si>
  <si>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</si>
  <si>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</si>
  <si>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</si>
  <si>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</si>
  <si>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</si>
  <si>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</si>
  <si>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</si>
  <si>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</si>
  <si>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</si>
  <si>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</si>
  <si>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</si>
  <si>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</si>
  <si>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</si>
  <si>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</si>
  <si>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</si>
  <si>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</si>
  <si>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</si>
  <si>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</si>
  <si>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</si>
  <si>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</si>
  <si>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</si>
  <si>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</si>
  <si>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</si>
  <si>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</si>
  <si>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</si>
  <si>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</si>
  <si>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</si>
  <si>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</si>
  <si>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</si>
  <si>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</si>
  <si>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</si>
  <si>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</si>
  <si>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</si>
  <si>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</si>
  <si>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</si>
  <si>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</si>
  <si>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</si>
  <si>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</si>
  <si>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</si>
  <si>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</si>
  <si>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</si>
  <si>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</si>
  <si>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</si>
  <si>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</si>
  <si>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</si>
  <si>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</si>
  <si>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</si>
  <si>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</si>
  <si>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</si>
  <si>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</si>
  <si>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</si>
  <si>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</si>
  <si>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</si>
  <si>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</si>
  <si>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</si>
  <si>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</si>
  <si>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</si>
  <si>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</si>
  <si>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山口県岩国市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</si>
  <si>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</si>
  <si>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</si>
  <si>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</si>
  <si>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</si>
  <si>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</si>
  <si>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</si>
  <si>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</si>
  <si>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</si>
  <si>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</si>
  <si>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</si>
  <si>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</si>
  <si>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</si>
  <si>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</si>
  <si>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</si>
  <si>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</si>
  <si>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</si>
  <si>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</si>
  <si>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</si>
  <si>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</si>
  <si>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</si>
  <si>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</si>
  <si>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</si>
  <si>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</si>
  <si>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</si>
  <si>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</si>
  <si>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</si>
  <si>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</si>
  <si>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</si>
  <si>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</si>
  <si>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</si>
  <si>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</si>
  <si>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</si>
  <si>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</si>
  <si>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</si>
  <si>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</si>
  <si>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</si>
  <si>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</si>
  <si>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</si>
  <si>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</si>
  <si>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</si>
  <si>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</si>
  <si>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</si>
  <si>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</si>
  <si>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</si>
  <si>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</si>
  <si>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</si>
  <si>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</si>
  <si>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</si>
  <si>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</si>
  <si>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</si>
  <si>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</si>
  <si>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</si>
  <si>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</si>
  <si>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</si>
  <si>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</si>
  <si>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</si>
  <si>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</si>
  <si>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</si>
  <si>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</si>
  <si>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</si>
  <si>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</si>
  <si>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</si>
  <si>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</si>
  <si>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</si>
  <si>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</si>
  <si>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</si>
  <si>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</si>
  <si>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</si>
  <si>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</si>
  <si>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</si>
  <si>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</si>
  <si>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</si>
  <si>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</si>
  <si>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</si>
  <si>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</si>
  <si>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</si>
  <si>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</si>
  <si>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</si>
  <si>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</si>
  <si>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</si>
  <si>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</si>
  <si>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</si>
  <si>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</si>
  <si>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</si>
  <si>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</si>
  <si>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</si>
  <si>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</si>
  <si>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</si>
  <si>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</si>
  <si>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</si>
  <si>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</si>
  <si>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</si>
  <si>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</si>
  <si>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</si>
  <si>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</si>
  <si>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</si>
  <si>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</si>
  <si>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</si>
  <si>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</si>
  <si>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</si>
  <si>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</si>
  <si>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</si>
  <si>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</si>
  <si>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</si>
  <si>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</si>
  <si>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</si>
  <si>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</si>
  <si>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</si>
  <si>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</si>
  <si>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</si>
  <si>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</si>
  <si>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</si>
  <si>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</si>
  <si>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</si>
  <si>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</si>
  <si>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</si>
  <si>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</si>
  <si>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</si>
  <si>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</si>
  <si>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</si>
  <si>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</si>
  <si>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</si>
  <si>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</si>
  <si>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</si>
  <si>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</si>
  <si>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</si>
  <si>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</si>
  <si>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</si>
  <si>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</si>
  <si>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</si>
  <si>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</si>
  <si>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</si>
  <si>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</si>
  <si>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</si>
  <si>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</si>
  <si>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</si>
  <si>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</si>
  <si>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</si>
  <si>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</si>
  <si>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</si>
  <si>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</si>
  <si>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</si>
  <si>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</si>
  <si>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</si>
  <si>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</si>
  <si>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</si>
  <si>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</si>
  <si>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</si>
  <si>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</si>
  <si>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</si>
  <si>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山口県岩国市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</si>
  <si>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</si>
  <si>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</si>
  <si>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</si>
  <si>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</si>
  <si>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</si>
  <si>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</si>
  <si>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</si>
  <si>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</si>
  <si>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</si>
  <si>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</si>
  <si>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</si>
  <si>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</si>
  <si>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</si>
  <si>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</si>
  <si>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</si>
  <si>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</si>
  <si>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</si>
  <si>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</si>
  <si>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</si>
  <si>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</si>
  <si>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</si>
  <si>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</si>
  <si>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</si>
  <si>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</si>
  <si>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</si>
  <si>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</si>
  <si>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</si>
  <si>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</si>
  <si>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</si>
  <si>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</si>
  <si>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</si>
  <si>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</si>
  <si>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</si>
  <si>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</si>
  <si>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</si>
  <si>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</si>
  <si>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</si>
  <si>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</si>
  <si>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</si>
  <si>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</si>
  <si>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</si>
  <si>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病院事業会計</t>
    <phoneticPr fontId="5"/>
  </si>
  <si>
    <t>下水道事業会計</t>
    <phoneticPr fontId="5"/>
  </si>
  <si>
    <t>簡易水道事業会計</t>
    <phoneticPr fontId="5"/>
  </si>
  <si>
    <t>周東食肉センター事業特別会計</t>
    <phoneticPr fontId="5"/>
  </si>
  <si>
    <t>法非適用企業</t>
    <phoneticPr fontId="5"/>
  </si>
  <si>
    <t>観光施設運営事業特別会計</t>
    <phoneticPr fontId="5"/>
  </si>
  <si>
    <t>錦帯橋管理特別会計</t>
    <phoneticPr fontId="5"/>
  </si>
  <si>
    <t>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</si>
  <si>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</si>
  <si>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</si>
  <si>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</si>
  <si>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</si>
  <si>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</si>
  <si>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</si>
  <si>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</si>
  <si>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</si>
  <si>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</si>
  <si>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</si>
  <si>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</si>
  <si>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</si>
  <si>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</si>
  <si>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</si>
  <si>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</si>
  <si>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</si>
  <si>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</si>
  <si>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</si>
  <si>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</si>
  <si>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</si>
  <si>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</si>
  <si>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</si>
  <si>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</si>
  <si>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</si>
  <si>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</si>
  <si>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</si>
  <si>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</si>
  <si>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</si>
  <si>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</si>
  <si>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</si>
  <si>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</si>
  <si>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</si>
  <si>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</si>
  <si>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</si>
  <si>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</si>
  <si>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</si>
  <si>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</si>
  <si>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</si>
  <si>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</si>
  <si>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</si>
  <si>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</si>
  <si>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</si>
  <si>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</si>
  <si>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</si>
  <si>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</si>
  <si>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</si>
  <si>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</si>
  <si>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</si>
  <si>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</si>
  <si>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</si>
  <si>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</si>
  <si>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</si>
  <si>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</si>
  <si>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</si>
  <si>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</si>
  <si>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</si>
  <si>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</si>
  <si>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</si>
  <si>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</si>
  <si>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</si>
  <si>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</si>
  <si>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</si>
  <si>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</si>
  <si>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</si>
  <si>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</si>
  <si>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</si>
  <si>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</si>
  <si>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</si>
  <si>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</si>
  <si>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</si>
  <si>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</si>
  <si>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</si>
  <si>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</si>
  <si>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</si>
  <si>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</si>
  <si>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</si>
  <si>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</si>
  <si>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</si>
  <si>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</si>
  <si>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</si>
  <si>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</si>
  <si>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</si>
  <si>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</si>
  <si>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</si>
  <si>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</si>
  <si>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</si>
  <si>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</si>
  <si>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</si>
  <si>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</si>
  <si>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</si>
  <si>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</si>
  <si>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</si>
  <si>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</si>
  <si>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</si>
  <si>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</si>
  <si>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</si>
  <si>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</si>
  <si>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</si>
  <si>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</si>
  <si>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</si>
  <si>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</si>
  <si>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</si>
  <si>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</si>
  <si>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</si>
  <si>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</si>
  <si>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</si>
  <si>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</si>
  <si>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</si>
  <si>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</si>
  <si>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</si>
  <si>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</si>
  <si>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</si>
  <si>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</si>
  <si>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</si>
  <si>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</si>
  <si>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</si>
  <si>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</si>
  <si>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</si>
  <si>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</si>
  <si>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</si>
  <si>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</si>
  <si>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</si>
  <si>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</si>
  <si>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</si>
  <si>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</si>
  <si>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</si>
  <si>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</si>
  <si>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</si>
  <si>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</si>
  <si>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</si>
  <si>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</si>
  <si>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</si>
  <si>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</si>
  <si>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</si>
  <si>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</si>
  <si>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3.34</t>
  </si>
  <si>
    <t>▲ 2.33</t>
  </si>
  <si>
    <t>水道事業会計</t>
  </si>
  <si>
    <t>一般会計</t>
  </si>
  <si>
    <t>工業用水道事業会計</t>
  </si>
  <si>
    <t>介護保険特別会計</t>
  </si>
  <si>
    <t>下水道事業会計</t>
  </si>
  <si>
    <t>国民健康保険特別会計</t>
  </si>
  <si>
    <t>病院事業会計</t>
  </si>
  <si>
    <t>後期高齢者医療特別会計</t>
  </si>
  <si>
    <t>その他会計（赤字）</t>
  </si>
  <si>
    <t>その他会計（黒字）</t>
  </si>
  <si>
    <t>R01</t>
    <phoneticPr fontId="5"/>
  </si>
  <si>
    <t>R02</t>
    <phoneticPr fontId="5"/>
  </si>
  <si>
    <t>R03</t>
    <phoneticPr fontId="5"/>
  </si>
  <si>
    <t>R04</t>
    <phoneticPr fontId="5"/>
  </si>
  <si>
    <t>R05</t>
    <phoneticPr fontId="5"/>
  </si>
  <si>
    <t>子育て支援基金</t>
    <rPh sb="0" eb="2">
      <t>コソダ</t>
    </rPh>
    <rPh sb="3" eb="5">
      <t>シエン</t>
    </rPh>
    <rPh sb="5" eb="7">
      <t>キキン</t>
    </rPh>
    <phoneticPr fontId="5"/>
  </si>
  <si>
    <t>公共施設等総合管理基金</t>
    <rPh sb="0" eb="2">
      <t>コウキョウ</t>
    </rPh>
    <rPh sb="2" eb="4">
      <t>シセツ</t>
    </rPh>
    <rPh sb="4" eb="5">
      <t>トウ</t>
    </rPh>
    <rPh sb="5" eb="7">
      <t>ソウゴウ</t>
    </rPh>
    <rPh sb="7" eb="9">
      <t>カンリ</t>
    </rPh>
    <rPh sb="9" eb="11">
      <t>キキン</t>
    </rPh>
    <phoneticPr fontId="2"/>
  </si>
  <si>
    <t>社会福祉基金</t>
    <rPh sb="0" eb="2">
      <t>シャカイ</t>
    </rPh>
    <rPh sb="2" eb="4">
      <t>フクシ</t>
    </rPh>
    <rPh sb="4" eb="6">
      <t>キキン</t>
    </rPh>
    <phoneticPr fontId="2"/>
  </si>
  <si>
    <t>学校給食運営基金</t>
    <rPh sb="0" eb="2">
      <t>ガッコウ</t>
    </rPh>
    <rPh sb="2" eb="4">
      <t>キュウショク</t>
    </rPh>
    <rPh sb="4" eb="6">
      <t>ウンエイ</t>
    </rPh>
    <rPh sb="6" eb="8">
      <t>キキン</t>
    </rPh>
    <phoneticPr fontId="2"/>
  </si>
  <si>
    <t>にぎわい創出施設整備基金</t>
    <rPh sb="4" eb="6">
      <t>ソウシュツ</t>
    </rPh>
    <rPh sb="6" eb="8">
      <t>シセツ</t>
    </rPh>
    <rPh sb="8" eb="10">
      <t>セイビ</t>
    </rPh>
    <rPh sb="10" eb="12">
      <t>キキン</t>
    </rPh>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</si>
  <si>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</si>
  <si>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</si>
  <si>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</si>
  <si>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</si>
  <si>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</si>
  <si>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</si>
  <si>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</si>
  <si>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</si>
  <si>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</si>
  <si>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</si>
  <si>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</si>
  <si>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rPh sb="0" eb="2">
      <t>イワクニ</t>
    </rPh>
    <rPh sb="2" eb="3">
      <t>ハシラ</t>
    </rPh>
    <rPh sb="3" eb="4">
      <t>ジマ</t>
    </rPh>
    <rPh sb="4" eb="6">
      <t>カイウン</t>
    </rPh>
    <phoneticPr fontId="32"/>
  </si>
  <si>
    <t>岩国市土地開発公社</t>
    <rPh sb="0" eb="3">
      <t>イワクニシ</t>
    </rPh>
    <rPh sb="3" eb="5">
      <t>トチ</t>
    </rPh>
    <rPh sb="5" eb="7">
      <t>カイハツ</t>
    </rPh>
    <rPh sb="7" eb="9">
      <t>コウシャ</t>
    </rPh>
    <phoneticPr fontId="32"/>
  </si>
  <si>
    <t>玖珂町体育施設等管理協会</t>
    <rPh sb="0" eb="2">
      <t>クガ</t>
    </rPh>
    <rPh sb="2" eb="3">
      <t>マチ</t>
    </rPh>
    <rPh sb="3" eb="5">
      <t>タイイク</t>
    </rPh>
    <rPh sb="5" eb="8">
      <t>シセツトウ</t>
    </rPh>
    <rPh sb="8" eb="10">
      <t>カンリ</t>
    </rPh>
    <rPh sb="10" eb="12">
      <t>キョウカイ</t>
    </rPh>
    <phoneticPr fontId="32"/>
  </si>
  <si>
    <t>美川開発</t>
    <rPh sb="0" eb="2">
      <t>ミカワ</t>
    </rPh>
    <rPh sb="2" eb="4">
      <t>カイハツ</t>
    </rPh>
    <phoneticPr fontId="32"/>
  </si>
  <si>
    <t>やさか</t>
  </si>
  <si>
    <t>錦川鉄道</t>
    <rPh sb="0" eb="1">
      <t>ニシキ</t>
    </rPh>
    <rPh sb="1" eb="2">
      <t>カワ</t>
    </rPh>
    <rPh sb="2" eb="4">
      <t>テツドウ</t>
    </rPh>
    <phoneticPr fontId="32"/>
  </si>
  <si>
    <t>街づくり岩国</t>
  </si>
  <si>
    <t>いわくにバス</t>
  </si>
  <si>
    <t>やまぐち農林振興公社（林業公社）</t>
    <rPh sb="4" eb="6">
      <t>ノウリン</t>
    </rPh>
    <rPh sb="6" eb="8">
      <t>シンコウ</t>
    </rPh>
    <rPh sb="8" eb="10">
      <t>コウシャ</t>
    </rPh>
    <rPh sb="11" eb="13">
      <t>リンギョウ</t>
    </rPh>
    <rPh sb="13" eb="15">
      <t>コウシャ</t>
    </rPh>
    <phoneticPr fontId="32"/>
  </si>
  <si>
    <t>岩国空港ビル</t>
    <rPh sb="0" eb="2">
      <t>イワクニ</t>
    </rPh>
    <rPh sb="2" eb="4">
      <t>クウコウ</t>
    </rPh>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</si>
</sst>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9439-4A1F-B459-774391DBAA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81728</c:v>
                </c:pt>
                <c:pt idx="1">
                  <c:v>89083</c:v>
                </c:pt>
                <c:pt idx="2">
                  <c:v>67244</c:v>
                </c:pt>
                <c:pt idx="3">
                  <c:v>44602</c:v>
                </c:pt>
                <c:pt idx="4">
                  <c:v>74840</c:v>
                </c:pt>
              </c:numCache>
            </c:numRef>
          </c:val>
          <c:smooth val="0"/>
          <c:extLst>
            <c:ext xmlns:c16="http://schemas.microsoft.com/office/drawing/2014/chart" uri="{C3380CC4-5D6E-409C-BE32-E72D297353CC}">
              <c16:uniqueId val="{00000001-9439-4A1F-B459-774391DBAA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3.47</c:v>
                </c:pt>
                <c:pt idx="1">
                  <c:v>3.33</c:v>
                </c:pt>
                <c:pt idx="2">
                  <c:v>6.46</c:v>
                </c:pt>
                <c:pt idx="3">
                  <c:v>6.54</c:v>
                </c:pt>
                <c:pt idx="4">
                  <c:v>2.86</c:v>
                </c:pt>
              </c:numCache>
            </c:numRef>
          </c:val>
          <c:extLst>
            <c:ext xmlns:c16="http://schemas.microsoft.com/office/drawing/2014/chart" uri="{C3380CC4-5D6E-409C-BE32-E72D297353CC}">
              <c16:uniqueId val="{00000000-3664-442D-B415-6FD3B120F8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24.86</c:v>
                </c:pt>
                <c:pt idx="1">
                  <c:v>21.15</c:v>
                </c:pt>
                <c:pt idx="2">
                  <c:v>22.16</c:v>
                </c:pt>
                <c:pt idx="3">
                  <c:v>25.83</c:v>
                </c:pt>
                <c:pt idx="4">
                  <c:v>26.53</c:v>
                </c:pt>
              </c:numCache>
            </c:numRef>
          </c:val>
          <c:extLst>
            <c:ext xmlns:c16="http://schemas.microsoft.com/office/drawing/2014/chart" uri="{C3380CC4-5D6E-409C-BE32-E72D297353CC}">
              <c16:uniqueId val="{00000001-3664-442D-B415-6FD3B120F8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-3.34</c:v>
                </c:pt>
                <c:pt idx="2">
                  <c:v>4.93</c:v>
                </c:pt>
                <c:pt idx="3">
                  <c:v>3.32</c:v>
                </c:pt>
                <c:pt idx="4">
                  <c:v>-2.33</c:v>
                </c:pt>
              </c:numCache>
            </c:numRef>
          </c:val>
          <c:smooth val="0"/>
          <c:extLst>
            <c:ext xmlns:c16="http://schemas.microsoft.com/office/drawing/2014/chart" uri="{C3380CC4-5D6E-409C-BE32-E72D297353CC}">
              <c16:uniqueId val="{00000002-3664-442D-B415-6FD3B120F8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0.06</c:v>
                </c:pt>
                <c:pt idx="4">
                  <c:v>#N/A</c:v>
                </c:pt>
                <c:pt idx="5">
                  <c:v>0.06</c:v>
                </c:pt>
                <c:pt idx="6">
                  <c:v>#N/A</c:v>
                </c:pt>
                <c:pt idx="7">
                  <c:v>0.11</c:v>
                </c:pt>
                <c:pt idx="8">
                  <c:v>#N/A</c:v>
                </c:pt>
                <c:pt idx="9">
                  <c:v>0.1</c:v>
                </c:pt>
              </c:numCache>
            </c:numRef>
          </c:val>
          <c:extLst>
            <c:ext xmlns:c16="http://schemas.microsoft.com/office/drawing/2014/chart" uri="{C3380CC4-5D6E-409C-BE32-E72D297353CC}">
              <c16:uniqueId val="{00000000-6344-45DF-A140-07E01B3273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44-45DF-A140-07E01B3273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0.21</c:v>
                </c:pt>
                <c:pt idx="4">
                  <c:v>#N/A</c:v>
                </c:pt>
                <c:pt idx="5">
                  <c:v>0.21</c:v>
                </c:pt>
                <c:pt idx="6">
                  <c:v>#N/A</c:v>
                </c:pt>
                <c:pt idx="7">
                  <c:v>0.22</c:v>
                </c:pt>
                <c:pt idx="8">
                  <c:v>#N/A</c:v>
                </c:pt>
                <c:pt idx="9">
                  <c:v>0.22</c:v>
                </c:pt>
              </c:numCache>
            </c:numRef>
          </c:val>
          <c:extLst>
            <c:ext xmlns:c16="http://schemas.microsoft.com/office/drawing/2014/chart" uri="{C3380CC4-5D6E-409C-BE32-E72D297353CC}">
              <c16:uniqueId val="{00000002-6344-45DF-A140-07E01B327311}"/>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1.96</c:v>
                </c:pt>
                <c:pt idx="2">
                  <c:v>#N/A</c:v>
                </c:pt>
                <c:pt idx="3">
                  <c:v>1.35</c:v>
                </c:pt>
                <c:pt idx="4">
                  <c:v>#N/A</c:v>
                </c:pt>
                <c:pt idx="5">
                  <c:v>1.18</c:v>
                </c:pt>
                <c:pt idx="6">
                  <c:v>#N/A</c:v>
                </c:pt>
                <c:pt idx="7">
                  <c:v>0.64</c:v>
                </c:pt>
                <c:pt idx="8">
                  <c:v>#N/A</c:v>
                </c:pt>
                <c:pt idx="9">
                  <c:v>0.23</c:v>
                </c:pt>
              </c:numCache>
            </c:numRef>
          </c:val>
          <c:extLst>
            <c:ext xmlns:c16="http://schemas.microsoft.com/office/drawing/2014/chart" uri="{C3380CC4-5D6E-409C-BE32-E72D297353CC}">
              <c16:uniqueId val="{00000003-6344-45DF-A140-07E01B3273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0.71</c:v>
                </c:pt>
                <c:pt idx="2">
                  <c:v>#N/A</c:v>
                </c:pt>
                <c:pt idx="3">
                  <c:v>0.87</c:v>
                </c:pt>
                <c:pt idx="4">
                  <c:v>#N/A</c:v>
                </c:pt>
                <c:pt idx="5">
                  <c:v>0.76</c:v>
                </c:pt>
                <c:pt idx="6">
                  <c:v>#N/A</c:v>
                </c:pt>
                <c:pt idx="7">
                  <c:v>0.46</c:v>
                </c:pt>
                <c:pt idx="8">
                  <c:v>#N/A</c:v>
                </c:pt>
                <c:pt idx="9">
                  <c:v>0.33</c:v>
                </c:pt>
              </c:numCache>
            </c:numRef>
          </c:val>
          <c:extLst>
            <c:ext xmlns:c16="http://schemas.microsoft.com/office/drawing/2014/chart" uri="{C3380CC4-5D6E-409C-BE32-E72D297353CC}">
              <c16:uniqueId val="{00000004-6344-45DF-A140-07E01B32731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0.45</c:v>
                </c:pt>
                <c:pt idx="2">
                  <c:v>#N/A</c:v>
                </c:pt>
                <c:pt idx="3">
                  <c:v>0.52</c:v>
                </c:pt>
                <c:pt idx="4">
                  <c:v>#N/A</c:v>
                </c:pt>
                <c:pt idx="5">
                  <c:v>0.57999999999999996</c:v>
                </c:pt>
                <c:pt idx="6">
                  <c:v>#N/A</c:v>
                </c:pt>
                <c:pt idx="7">
                  <c:v>0.97</c:v>
                </c:pt>
                <c:pt idx="8">
                  <c:v>#N/A</c:v>
                </c:pt>
                <c:pt idx="9">
                  <c:v>0.98</c:v>
                </c:pt>
              </c:numCache>
            </c:numRef>
          </c:val>
          <c:extLst>
            <c:ext xmlns:c16="http://schemas.microsoft.com/office/drawing/2014/chart" uri="{C3380CC4-5D6E-409C-BE32-E72D297353CC}">
              <c16:uniqueId val="{00000005-6344-45DF-A140-07E01B32731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c:v>
                </c:pt>
                <c:pt idx="2">
                  <c:v>#N/A</c:v>
                </c:pt>
                <c:pt idx="3">
                  <c:v>0.85</c:v>
                </c:pt>
                <c:pt idx="4">
                  <c:v>#N/A</c:v>
                </c:pt>
                <c:pt idx="5">
                  <c:v>1.1599999999999999</c:v>
                </c:pt>
                <c:pt idx="6">
                  <c:v>#N/A</c:v>
                </c:pt>
                <c:pt idx="7">
                  <c:v>1.1599999999999999</c:v>
                </c:pt>
                <c:pt idx="8">
                  <c:v>#N/A</c:v>
                </c:pt>
                <c:pt idx="9">
                  <c:v>1.18</c:v>
                </c:pt>
              </c:numCache>
            </c:numRef>
          </c:val>
          <c:extLst>
            <c:ext xmlns:c16="http://schemas.microsoft.com/office/drawing/2014/chart" uri="{C3380CC4-5D6E-409C-BE32-E72D297353CC}">
              <c16:uniqueId val="{00000006-6344-45DF-A140-07E01B32731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2.04</c:v>
                </c:pt>
                <c:pt idx="2">
                  <c:v>#N/A</c:v>
                </c:pt>
                <c:pt idx="3">
                  <c:v>1.75</c:v>
                </c:pt>
                <c:pt idx="4">
                  <c:v>#N/A</c:v>
                </c:pt>
                <c:pt idx="5">
                  <c:v>1.82</c:v>
                </c:pt>
                <c:pt idx="6">
                  <c:v>#N/A</c:v>
                </c:pt>
                <c:pt idx="7">
                  <c:v>1.75</c:v>
                </c:pt>
                <c:pt idx="8">
                  <c:v>#N/A</c:v>
                </c:pt>
                <c:pt idx="9">
                  <c:v>1.61</c:v>
                </c:pt>
              </c:numCache>
            </c:numRef>
          </c:val>
          <c:extLst>
            <c:ext xmlns:c16="http://schemas.microsoft.com/office/drawing/2014/chart" uri="{C3380CC4-5D6E-409C-BE32-E72D297353CC}">
              <c16:uniqueId val="{00000007-6344-45DF-A140-07E01B3273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3.47</c:v>
                </c:pt>
                <c:pt idx="2">
                  <c:v>#N/A</c:v>
                </c:pt>
                <c:pt idx="3">
                  <c:v>3.32</c:v>
                </c:pt>
                <c:pt idx="4">
                  <c:v>#N/A</c:v>
                </c:pt>
                <c:pt idx="5">
                  <c:v>6.46</c:v>
                </c:pt>
                <c:pt idx="6">
                  <c:v>#N/A</c:v>
                </c:pt>
                <c:pt idx="7">
                  <c:v>6.54</c:v>
                </c:pt>
                <c:pt idx="8">
                  <c:v>#N/A</c:v>
                </c:pt>
                <c:pt idx="9">
                  <c:v>2.86</c:v>
                </c:pt>
              </c:numCache>
            </c:numRef>
          </c:val>
          <c:extLst>
            <c:ext xmlns:c16="http://schemas.microsoft.com/office/drawing/2014/chart" uri="{C3380CC4-5D6E-409C-BE32-E72D297353CC}">
              <c16:uniqueId val="{00000008-6344-45DF-A140-07E01B32731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5.14</c:v>
                </c:pt>
                <c:pt idx="2">
                  <c:v>#N/A</c:v>
                </c:pt>
                <c:pt idx="3">
                  <c:v>4.9000000000000004</c:v>
                </c:pt>
                <c:pt idx="4">
                  <c:v>#N/A</c:v>
                </c:pt>
                <c:pt idx="5">
                  <c:v>4.74</c:v>
                </c:pt>
                <c:pt idx="6">
                  <c:v>#N/A</c:v>
                </c:pt>
                <c:pt idx="7">
                  <c:v>4.2699999999999996</c:v>
                </c:pt>
                <c:pt idx="8">
                  <c:v>#N/A</c:v>
                </c:pt>
                <c:pt idx="9">
                  <c:v>4.2</c:v>
                </c:pt>
              </c:numCache>
            </c:numRef>
          </c:val>
          <c:extLst>
            <c:ext xmlns:c16="http://schemas.microsoft.com/office/drawing/2014/chart" uri="{C3380CC4-5D6E-409C-BE32-E72D297353CC}">
              <c16:uniqueId val="{00000009-6344-45DF-A140-07E01B3273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5617</c:v>
                </c:pt>
                <c:pt idx="5">
                  <c:v>5611</c:v>
                </c:pt>
                <c:pt idx="8">
                  <c:v>5742</c:v>
                </c:pt>
                <c:pt idx="11">
                  <c:v>5994</c:v>
                </c:pt>
                <c:pt idx="14">
                  <c:v>6052</c:v>
                </c:pt>
              </c:numCache>
            </c:numRef>
          </c:val>
          <c:extLst>
            <c:ext xmlns:c16="http://schemas.microsoft.com/office/drawing/2014/chart" uri="{C3380CC4-5D6E-409C-BE32-E72D297353CC}">
              <c16:uniqueId val="{00000000-CFB0-4F48-9455-1CC20A703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B0-4F48-9455-1CC20A703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152</c:v>
                </c:pt>
                <c:pt idx="3">
                  <c:v>134</c:v>
                </c:pt>
                <c:pt idx="6">
                  <c:v>246</c:v>
                </c:pt>
                <c:pt idx="9">
                  <c:v>121</c:v>
                </c:pt>
                <c:pt idx="12">
                  <c:v>165</c:v>
                </c:pt>
              </c:numCache>
            </c:numRef>
          </c:val>
          <c:extLst>
            <c:ext xmlns:c16="http://schemas.microsoft.com/office/drawing/2014/chart" uri="{C3380CC4-5D6E-409C-BE32-E72D297353CC}">
              <c16:uniqueId val="{00000002-CFB0-4F48-9455-1CC20A703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72</c:v>
                </c:pt>
                <c:pt idx="3">
                  <c:v>79</c:v>
                </c:pt>
                <c:pt idx="6">
                  <c:v>122</c:v>
                </c:pt>
                <c:pt idx="9">
                  <c:v>103</c:v>
                </c:pt>
                <c:pt idx="12">
                  <c:v>97</c:v>
                </c:pt>
              </c:numCache>
            </c:numRef>
          </c:val>
          <c:extLst>
            <c:ext xmlns:c16="http://schemas.microsoft.com/office/drawing/2014/chart" uri="{C3380CC4-5D6E-409C-BE32-E72D297353CC}">
              <c16:uniqueId val="{00000003-CFB0-4F48-9455-1CC20A703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1505</c:v>
                </c:pt>
                <c:pt idx="3">
                  <c:v>1496</c:v>
                </c:pt>
                <c:pt idx="6">
                  <c:v>1563</c:v>
                </c:pt>
                <c:pt idx="9">
                  <c:v>1552</c:v>
                </c:pt>
                <c:pt idx="12">
                  <c:v>1600</c:v>
                </c:pt>
              </c:numCache>
            </c:numRef>
          </c:val>
          <c:extLst>
            <c:ext xmlns:c16="http://schemas.microsoft.com/office/drawing/2014/chart" uri="{C3380CC4-5D6E-409C-BE32-E72D297353CC}">
              <c16:uniqueId val="{00000004-CFB0-4F48-9455-1CC20A703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B0-4F48-9455-1CC20A703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B0-4F48-9455-1CC20A703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5158</c:v>
                </c:pt>
                <c:pt idx="3">
                  <c:v>5181</c:v>
                </c:pt>
                <c:pt idx="6">
                  <c:v>5224</c:v>
                </c:pt>
                <c:pt idx="9">
                  <c:v>5670</c:v>
                </c:pt>
                <c:pt idx="12">
                  <c:v>5682</c:v>
                </c:pt>
              </c:numCache>
            </c:numRef>
          </c:val>
          <c:extLst>
            <c:ext xmlns:c16="http://schemas.microsoft.com/office/drawing/2014/chart" uri="{C3380CC4-5D6E-409C-BE32-E72D297353CC}">
              <c16:uniqueId val="{00000007-CFB0-4F48-9455-1CC20A703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1270</c:v>
                </c:pt>
                <c:pt idx="2">
                  <c:v>#N/A</c:v>
                </c:pt>
                <c:pt idx="3">
                  <c:v>#N/A</c:v>
                </c:pt>
                <c:pt idx="4">
                  <c:v>1279</c:v>
                </c:pt>
                <c:pt idx="5">
                  <c:v>#N/A</c:v>
                </c:pt>
                <c:pt idx="6">
                  <c:v>#N/A</c:v>
                </c:pt>
                <c:pt idx="7">
                  <c:v>1413</c:v>
                </c:pt>
                <c:pt idx="8">
                  <c:v>#N/A</c:v>
                </c:pt>
                <c:pt idx="9">
                  <c:v>#N/A</c:v>
                </c:pt>
                <c:pt idx="10">
                  <c:v>1452</c:v>
                </c:pt>
                <c:pt idx="11">
                  <c:v>#N/A</c:v>
                </c:pt>
                <c:pt idx="12">
                  <c:v>#N/A</c:v>
                </c:pt>
                <c:pt idx="13">
                  <c:v>1492</c:v>
                </c:pt>
                <c:pt idx="14">
                  <c:v>#N/A</c:v>
                </c:pt>
              </c:numCache>
            </c:numRef>
          </c:val>
          <c:smooth val="0"/>
          <c:extLst>
            <c:ext xmlns:c16="http://schemas.microsoft.com/office/drawing/2014/chart" uri="{C3380CC4-5D6E-409C-BE32-E72D297353CC}">
              <c16:uniqueId val="{00000008-CFB0-4F48-9455-1CC20A703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62422</c:v>
                </c:pt>
                <c:pt idx="5">
                  <c:v>64107</c:v>
                </c:pt>
                <c:pt idx="8">
                  <c:v>64245</c:v>
                </c:pt>
                <c:pt idx="11">
                  <c:v>62049</c:v>
                </c:pt>
                <c:pt idx="14">
                  <c:v>61147</c:v>
                </c:pt>
              </c:numCache>
            </c:numRef>
          </c:val>
          <c:extLst>
            <c:ext xmlns:c16="http://schemas.microsoft.com/office/drawing/2014/chart" uri="{C3380CC4-5D6E-409C-BE32-E72D297353CC}">
              <c16:uniqueId val="{00000000-B429-4D9E-B08C-8DDCF131B4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11710</c:v>
                </c:pt>
                <c:pt idx="5">
                  <c:v>11199</c:v>
                </c:pt>
                <c:pt idx="8">
                  <c:v>10821</c:v>
                </c:pt>
                <c:pt idx="11">
                  <c:v>10187</c:v>
                </c:pt>
                <c:pt idx="14">
                  <c:v>10506</c:v>
                </c:pt>
              </c:numCache>
            </c:numRef>
          </c:val>
          <c:extLst>
            <c:ext xmlns:c16="http://schemas.microsoft.com/office/drawing/2014/chart" uri="{C3380CC4-5D6E-409C-BE32-E72D297353CC}">
              <c16:uniqueId val="{00000001-B429-4D9E-B08C-8DDCF131B4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18765</c:v>
                </c:pt>
                <c:pt idx="5">
                  <c:v>18159</c:v>
                </c:pt>
                <c:pt idx="8">
                  <c:v>20138</c:v>
                </c:pt>
                <c:pt idx="11">
                  <c:v>22270</c:v>
                </c:pt>
                <c:pt idx="14">
                  <c:v>24406</c:v>
                </c:pt>
              </c:numCache>
            </c:numRef>
          </c:val>
          <c:extLst>
            <c:ext xmlns:c16="http://schemas.microsoft.com/office/drawing/2014/chart" uri="{C3380CC4-5D6E-409C-BE32-E72D297353CC}">
              <c16:uniqueId val="{00000002-B429-4D9E-B08C-8DDCF131B4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29-4D9E-B08C-8DDCF131B4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29-4D9E-B08C-8DDCF131B4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195</c:v>
                </c:pt>
                <c:pt idx="9">
                  <c:v>0</c:v>
                </c:pt>
                <c:pt idx="12">
                  <c:v>0</c:v>
                </c:pt>
              </c:numCache>
            </c:numRef>
          </c:val>
          <c:extLst>
            <c:ext xmlns:c16="http://schemas.microsoft.com/office/drawing/2014/chart" uri="{C3380CC4-5D6E-409C-BE32-E72D297353CC}">
              <c16:uniqueId val="{00000005-B429-4D9E-B08C-8DDCF131B4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9597</c:v>
                </c:pt>
                <c:pt idx="3">
                  <c:v>9372</c:v>
                </c:pt>
                <c:pt idx="6">
                  <c:v>9314</c:v>
                </c:pt>
                <c:pt idx="9">
                  <c:v>9300</c:v>
                </c:pt>
                <c:pt idx="12">
                  <c:v>9535</c:v>
                </c:pt>
              </c:numCache>
            </c:numRef>
          </c:val>
          <c:extLst>
            <c:ext xmlns:c16="http://schemas.microsoft.com/office/drawing/2014/chart" uri="{C3380CC4-5D6E-409C-BE32-E72D297353CC}">
              <c16:uniqueId val="{00000006-B429-4D9E-B08C-8DDCF131B4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463</c:v>
                </c:pt>
                <c:pt idx="3">
                  <c:v>382</c:v>
                </c:pt>
                <c:pt idx="6">
                  <c:v>298</c:v>
                </c:pt>
                <c:pt idx="9">
                  <c:v>194</c:v>
                </c:pt>
                <c:pt idx="12">
                  <c:v>99</c:v>
                </c:pt>
              </c:numCache>
            </c:numRef>
          </c:val>
          <c:extLst>
            <c:ext xmlns:c16="http://schemas.microsoft.com/office/drawing/2014/chart" uri="{C3380CC4-5D6E-409C-BE32-E72D297353CC}">
              <c16:uniqueId val="{00000007-B429-4D9E-B08C-8DDCF131B4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17926</c:v>
                </c:pt>
                <c:pt idx="3">
                  <c:v>18173</c:v>
                </c:pt>
                <c:pt idx="6">
                  <c:v>18051</c:v>
                </c:pt>
                <c:pt idx="9">
                  <c:v>17967</c:v>
                </c:pt>
                <c:pt idx="12">
                  <c:v>19430</c:v>
                </c:pt>
              </c:numCache>
            </c:numRef>
          </c:val>
          <c:extLst>
            <c:ext xmlns:c16="http://schemas.microsoft.com/office/drawing/2014/chart" uri="{C3380CC4-5D6E-409C-BE32-E72D297353CC}">
              <c16:uniqueId val="{00000008-B429-4D9E-B08C-8DDCF131B4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4227</c:v>
                </c:pt>
                <c:pt idx="3">
                  <c:v>4226</c:v>
                </c:pt>
                <c:pt idx="6">
                  <c:v>1871</c:v>
                </c:pt>
                <c:pt idx="9">
                  <c:v>1655</c:v>
                </c:pt>
                <c:pt idx="12">
                  <c:v>1590</c:v>
                </c:pt>
              </c:numCache>
            </c:numRef>
          </c:val>
          <c:extLst>
            <c:ext xmlns:c16="http://schemas.microsoft.com/office/drawing/2014/chart" uri="{C3380CC4-5D6E-409C-BE32-E72D297353CC}">
              <c16:uniqueId val="{00000009-B429-4D9E-B08C-8DDCF131B4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61228</c:v>
                </c:pt>
                <c:pt idx="3">
                  <c:v>63498</c:v>
                </c:pt>
                <c:pt idx="6">
                  <c:v>62632</c:v>
                </c:pt>
                <c:pt idx="9">
                  <c:v>59162</c:v>
                </c:pt>
                <c:pt idx="12">
                  <c:v>57801</c:v>
                </c:pt>
              </c:numCache>
            </c:numRef>
          </c:val>
          <c:extLst>
            <c:ext xmlns:c16="http://schemas.microsoft.com/office/drawing/2014/chart" uri="{C3380CC4-5D6E-409C-BE32-E72D297353CC}">
              <c16:uniqueId val="{0000000A-B429-4D9E-B08C-8DDCF131B4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544</c:v>
                </c:pt>
                <c:pt idx="2">
                  <c:v>#N/A</c:v>
                </c:pt>
                <c:pt idx="3">
                  <c:v>#N/A</c:v>
                </c:pt>
                <c:pt idx="4">
                  <c:v>2185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429-4D9E-B08C-8DDCF131B4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8162</c:v>
                </c:pt>
                <c:pt idx="1">
                  <c:v>9373</c:v>
                </c:pt>
                <c:pt idx="2">
                  <c:v>9823</c:v>
                </c:pt>
              </c:numCache>
            </c:numRef>
          </c:val>
          <c:extLst>
            <c:ext xmlns:c16="http://schemas.microsoft.com/office/drawing/2014/chart" uri="{C3380CC4-5D6E-409C-BE32-E72D297353CC}">
              <c16:uniqueId val="{00000000-8375-4441-9C19-F8975C2C0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4002</c:v>
                </c:pt>
                <c:pt idx="1">
                  <c:v>4004</c:v>
                </c:pt>
                <c:pt idx="2">
                  <c:v>4008</c:v>
                </c:pt>
              </c:numCache>
            </c:numRef>
          </c:val>
          <c:extLst>
            <c:ext xmlns:c16="http://schemas.microsoft.com/office/drawing/2014/chart" uri="{C3380CC4-5D6E-409C-BE32-E72D297353CC}">
              <c16:uniqueId val="{00000001-8375-4441-9C19-F8975C2C0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8471</c:v>
                </c:pt>
                <c:pt idx="1">
                  <c:v>9690</c:v>
                </c:pt>
                <c:pt idx="2">
                  <c:v>11645</c:v>
                </c:pt>
              </c:numCache>
            </c:numRef>
          </c:val>
          <c:extLst>
            <c:ext xmlns:c16="http://schemas.microsoft.com/office/drawing/2014/chart" uri="{C3380CC4-5D6E-409C-BE32-E72D297353CC}">
              <c16:uniqueId val="{00000002-8375-4441-9C19-F8975C2C00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基準財政収入額は、地方消費税交付金の増等により増となったが、包括算定経費の増や臨時財政対策債振替相当額の減等により基準財政需要額についても増となったことにより、前年度と比較して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また、３か年平均の数値では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今後も、財政計画に基づき、徴収率向上による市税等の収入の確保及び公債費等の削減など歳出の合理化に取り組み、財政基盤の強化に努める。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経費充当一般財源は、人件費は減少したものの、物件費、扶助費等が増となったことにより、全体で増となった。また、経常一般財源収入についても、地方税等が減となったが、地方交付税等が増となったことにより、全体で増となった。その結果、前年度と比較して</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今後も引き続き、行財政改革に取り組み、経常経費の削減を行うとともに、市税等の自主財源を確保することで財政構造の弾力化に努める。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63754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504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63754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62</xdr:row>
      <xdr:rowOff>63754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335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62</xdr:row>
      <xdr:rowOff>63754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598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12954</xdr:rowOff>
    </xdr:from>
    <xdr:to>
      <xdr:col>11</xdr:col>
      <xdr:colOff>82550</xdr:colOff>
      <xdr:row>62</xdr:row>
      <xdr:rowOff>114554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124731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となった主な要因は岩国市マイナポイント事業</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完了等に伴う</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また、類似団体平均を上回っているのは、主に合併により面積が広大であることによる人件費が要因となっている。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今後も、「行政経営改革プラン」により、組織体制の最適化、民間委託の推進などに取り組み、適正な定員管理に努める。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80366</xdr:rowOff>
    </xdr:from>
    <xdr:to>
      <xdr:col>23</xdr:col>
      <xdr:colOff>133350</xdr:colOff>
      <xdr:row>86</xdr:row>
      <xdr:rowOff>119698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25066"/>
          <a:ext cx="838200" cy="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126957</xdr:rowOff>
    </xdr:from>
    <xdr:to>
      <xdr:col>19</xdr:col>
      <xdr:colOff>133350</xdr:colOff>
      <xdr:row>86</xdr:row>
      <xdr:rowOff>119698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00207"/>
          <a:ext cx="889000" cy="1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70800</xdr:rowOff>
    </xdr:from>
    <xdr:to>
      <xdr:col>15</xdr:col>
      <xdr:colOff>82550</xdr:colOff>
      <xdr:row>85</xdr:row>
      <xdr:rowOff>126957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644050"/>
          <a:ext cx="889000" cy="5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115568</xdr:rowOff>
    </xdr:from>
    <xdr:to>
      <xdr:col>11</xdr:col>
      <xdr:colOff>31750</xdr:colOff>
      <xdr:row>85</xdr:row>
      <xdr:rowOff>70800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517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29566</xdr:rowOff>
    </xdr:from>
    <xdr:to>
      <xdr:col>23</xdr:col>
      <xdr:colOff>184150</xdr:colOff>
      <xdr:row>86</xdr:row>
      <xdr:rowOff>131166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7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1643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4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68898</xdr:rowOff>
    </xdr:from>
    <xdr:to>
      <xdr:col>19</xdr:col>
      <xdr:colOff>184150</xdr:colOff>
      <xdr:row>86</xdr:row>
      <xdr:rowOff>170498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155275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76157</xdr:rowOff>
    </xdr:from>
    <xdr:to>
      <xdr:col>15</xdr:col>
      <xdr:colOff>133350</xdr:colOff>
      <xdr:row>86</xdr:row>
      <xdr:rowOff>6307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162534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7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20000</xdr:rowOff>
    </xdr:from>
    <xdr:to>
      <xdr:col>11</xdr:col>
      <xdr:colOff>82550</xdr:colOff>
      <xdr:row>85</xdr:row>
      <xdr:rowOff>121600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106377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64768</xdr:rowOff>
    </xdr:from>
    <xdr:to>
      <xdr:col>7</xdr:col>
      <xdr:colOff>31750</xdr:colOff>
      <xdr:row>84</xdr:row>
      <xdr:rowOff>166368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151145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5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類似団体平均値と比較すると</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150586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36370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48079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6370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14514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4498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前年度との比較は、人口の減により</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0.14</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人の増となり、類似団体平均値との比較では、合併により面積が広大であることから、職員数が多い状況となっていることを主な要因として、</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2.08</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人上回っている。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今後も、組織体制の最適化、民間委託の推進などに取り組み、適正な定員管理に努める。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113242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2934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56938</xdr:rowOff>
    </xdr:from>
    <xdr:to>
      <xdr:col>77</xdr:col>
      <xdr:colOff>44450</xdr:colOff>
      <xdr:row>65</xdr:row>
      <xdr:rowOff>85090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0118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34819</xdr:rowOff>
    </xdr:from>
    <xdr:to>
      <xdr:col>72</xdr:col>
      <xdr:colOff>203200</xdr:colOff>
      <xdr:row>65</xdr:row>
      <xdr:rowOff>56938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790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22754</xdr:rowOff>
    </xdr:from>
    <xdr:to>
      <xdr:col>68</xdr:col>
      <xdr:colOff>152400</xdr:colOff>
      <xdr:row>65</xdr:row>
      <xdr:rowOff>34819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670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62442</xdr:rowOff>
    </xdr:from>
    <xdr:to>
      <xdr:col>81</xdr:col>
      <xdr:colOff>95250</xdr:colOff>
      <xdr:row>65</xdr:row>
      <xdr:rowOff>164042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34519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6138</xdr:rowOff>
    </xdr:from>
    <xdr:to>
      <xdr:col>73</xdr:col>
      <xdr:colOff>44450</xdr:colOff>
      <xdr:row>65</xdr:row>
      <xdr:rowOff>107738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92515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155469</xdr:rowOff>
    </xdr:from>
    <xdr:to>
      <xdr:col>68</xdr:col>
      <xdr:colOff>203200</xdr:colOff>
      <xdr:row>65</xdr:row>
      <xdr:rowOff>85619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70396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143404</xdr:rowOff>
    </xdr:from>
    <xdr:to>
      <xdr:col>64</xdr:col>
      <xdr:colOff>152400</xdr:colOff>
      <xdr:row>65</xdr:row>
      <xdr:rowOff>73554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58331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新市建設計画に基づき実施される大規模事業が増加した影響で地方債残高は増加傾向であるが、元金据置期間の影響で、元利償還金は近年横ばいとなり、比率は平均値を下回る</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引き続き実施する大規模事業に係る起債の償還等の増に伴い比率の上昇が見込まれるため、岩国市財政計画に基づき、市債発行額をできるだけ抑制するとともに、発行する場合には財政的に有利な普通交付税算入率の高い市債を活用にすることにより、公債費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62019"/>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505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92528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58057</xdr:rowOff>
    </xdr:from>
    <xdr:to>
      <xdr:col>68</xdr:col>
      <xdr:colOff>152400</xdr:colOff>
      <xdr:row>40</xdr:row>
      <xdr:rowOff>81038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充当可能財源等は、充当可能基金の増により増加し、将来負担額は、地方債現在高及び債務負担行為に基づく支出予定額の減により減少したため、将来負担は生じていない。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については、地方債発行額を抑制し、地方債現在高を縮減するとともに、地方債発行に当たっては、普通交付税算入率の高い起債を活用して基準財政需要額算入額を確保するなど、将来負担の軽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113665</xdr:rowOff>
    </xdr:from>
    <xdr:to>
      <xdr:col>68</xdr:col>
      <xdr:colOff>152400</xdr:colOff>
      <xdr:row>14</xdr:row>
      <xdr:rowOff>33564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4251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41564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4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154214</xdr:rowOff>
    </xdr:from>
    <xdr:to>
      <xdr:col>68</xdr:col>
      <xdr:colOff>203200</xdr:colOff>
      <xdr:row>14</xdr:row>
      <xdr:rowOff>84364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69141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6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62865</xdr:rowOff>
    </xdr:from>
    <xdr:to>
      <xdr:col>64</xdr:col>
      <xdr:colOff>152400</xdr:colOff>
      <xdr:row>13</xdr:row>
      <xdr:rowOff>164465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2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3192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0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となったが、これは退職手当支給者数が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となったことが主な要因である。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低い状況にある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今後も「行政経営改革プラン」により、組織体制の最適化、民間委託の推進などに取り組み、定員管理の適正に努める。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8665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96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81280</xdr:rowOff>
    </xdr:from>
    <xdr:to>
      <xdr:col>15</xdr:col>
      <xdr:colOff>98425</xdr:colOff>
      <xdr:row>39</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39</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963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8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94488</xdr:rowOff>
    </xdr:from>
    <xdr:to>
      <xdr:col>20</xdr:col>
      <xdr:colOff>38100</xdr:colOff>
      <xdr:row>39</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140208</xdr:rowOff>
    </xdr:from>
    <xdr:to>
      <xdr:col>11</xdr:col>
      <xdr:colOff>60325</xdr:colOff>
      <xdr:row>39</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類似団体と比較すると低い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あるが、今後も「行政経営改革プラン」により、民間委託の推進などに取り組むこととしており、数値が上昇することが見込まれることから、人件費などを含む全体での経費削減に努める。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4536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9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17</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667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16</xdr:row>
      <xdr:rowOff>88900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66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これは物価高騰対応重点支援給付金支給事業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低い状況にある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、今後も扶助費は増加傾向で推移することが見込まれることから、事業の適正化などにより、可能な限り抑制に努める。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395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149860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55</xdr:row>
      <xdr:rowOff>16510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8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38117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137160</xdr:rowOff>
    </xdr:from>
    <xdr:to>
      <xdr:col>6</xdr:col>
      <xdr:colOff>171450</xdr:colOff>
      <xdr:row>55</xdr:row>
      <xdr:rowOff>67310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77487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後期高齢者医療特別会計繰出金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の増等により、経常経費充当一般財源が増となったものの地方交付税等の増により、経常一般財源歳入額についても増加したため、前年度と比較して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今後も、各特別会計において、独立採算の原則による適正な料金設定に努め、普通会計の負担軽減を図る。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105228</xdr:rowOff>
    </xdr:from>
    <xdr:to>
      <xdr:col>82</xdr:col>
      <xdr:colOff>107950</xdr:colOff>
      <xdr:row>58</xdr:row>
      <xdr:rowOff>116115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49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72572</xdr:rowOff>
    </xdr:from>
    <xdr:to>
      <xdr:col>78</xdr:col>
      <xdr:colOff>69850</xdr:colOff>
      <xdr:row>58</xdr:row>
      <xdr:rowOff>116115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16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72572</xdr:rowOff>
    </xdr:from>
    <xdr:to>
      <xdr:col>73</xdr:col>
      <xdr:colOff>180975</xdr:colOff>
      <xdr:row>58</xdr:row>
      <xdr:rowOff>137885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16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58</xdr:row>
      <xdr:rowOff>137885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54428</xdr:rowOff>
    </xdr:from>
    <xdr:to>
      <xdr:col>82</xdr:col>
      <xdr:colOff>158750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26505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65315</xdr:rowOff>
    </xdr:from>
    <xdr:to>
      <xdr:col>78</xdr:col>
      <xdr:colOff>120650</xdr:colOff>
      <xdr:row>58</xdr:row>
      <xdr:rowOff>166915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151692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21772</xdr:rowOff>
    </xdr:from>
    <xdr:to>
      <xdr:col>74</xdr:col>
      <xdr:colOff>31750</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前年度と同水準となった。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しかしながら、類似団体平均を大幅に上回っており、これについては、一部事務組合への負担金が、平均と比較して大幅に多いことが要因である。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今後も、各種補助金の見直しを行い、経費節減に努める。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55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38</xdr:row>
      <xdr:rowOff>81280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963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99568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新市建設計画に基づき実施される大規模事業の増加した影響で地方債残高は増加傾向であるが、元金据置期間の影響もあり、公債費に係る経常収支比率は類似団体平均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と同じであ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今後は元利償還金の増加に伴い比率の上昇が見込まれるため、岩国市財政計画に基づき、市債発行額をできるだけ抑制することとしている。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80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88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11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前年度と比較して、物件費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や扶助費の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経常経費充当一般財源が増となったものの地方交付税等の増により、経常一般財源歳入額についても増加したため、前年度と比較して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類似団体と比較すると低い状況にあるが、今後も「行政経営改革プラン」により、業務の効率化、民間委託の推進、組織体制の最適化を図り、経常経費の削減に努める。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88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62230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886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8889</xdr:rowOff>
    </xdr:from>
    <xdr:to>
      <xdr:col>69</xdr:col>
      <xdr:colOff>92075</xdr:colOff>
      <xdr:row>77</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69867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39362</xdr:rowOff>
    </xdr:from>
    <xdr:to>
      <xdr:col>29</xdr:col>
      <xdr:colOff>127000</xdr:colOff>
      <xdr:row>12</xdr:row>
      <xdr:rowOff>101519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44387"/>
          <a:ext cx="647700" cy="6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101519</xdr:rowOff>
    </xdr:from>
    <xdr:to>
      <xdr:col>26</xdr:col>
      <xdr:colOff>50800</xdr:colOff>
      <xdr:row>12</xdr:row>
      <xdr:rowOff>142278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6544"/>
          <a:ext cx="698500" cy="4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142278</xdr:rowOff>
    </xdr:from>
    <xdr:to>
      <xdr:col>22</xdr:col>
      <xdr:colOff>114300</xdr:colOff>
      <xdr:row>13</xdr:row>
      <xdr:rowOff>21143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47303"/>
          <a:ext cx="698500" cy="50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21143</xdr:rowOff>
    </xdr:from>
    <xdr:to>
      <xdr:col>18</xdr:col>
      <xdr:colOff>177800</xdr:colOff>
      <xdr:row>13</xdr:row>
      <xdr:rowOff>67366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7618"/>
          <a:ext cx="698500" cy="4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160012</xdr:rowOff>
    </xdr:from>
    <xdr:to>
      <xdr:col>29</xdr:col>
      <xdr:colOff>177800</xdr:colOff>
      <xdr:row>12</xdr:row>
      <xdr:rowOff>90162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9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106689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04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50719</xdr:rowOff>
    </xdr:from>
    <xdr:to>
      <xdr:col>26</xdr:col>
      <xdr:colOff>101600</xdr:colOff>
      <xdr:row>12</xdr:row>
      <xdr:rowOff>152319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5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162496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24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91478</xdr:rowOff>
    </xdr:from>
    <xdr:to>
      <xdr:col>22</xdr:col>
      <xdr:colOff>165100</xdr:colOff>
      <xdr:row>13</xdr:row>
      <xdr:rowOff>21628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9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31805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6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141793</xdr:rowOff>
    </xdr:from>
    <xdr:to>
      <xdr:col>19</xdr:col>
      <xdr:colOff>38100</xdr:colOff>
      <xdr:row>13</xdr:row>
      <xdr:rowOff>71943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6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82120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16566</xdr:rowOff>
    </xdr:from>
    <xdr:to>
      <xdr:col>15</xdr:col>
      <xdr:colOff>101600</xdr:colOff>
      <xdr:row>13</xdr:row>
      <xdr:rowOff>118166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128343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6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117208</xdr:rowOff>
    </xdr:from>
    <xdr:to>
      <xdr:col>29</xdr:col>
      <xdr:colOff>127000</xdr:colOff>
      <xdr:row>35</xdr:row>
      <xdr:rowOff>134506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27558"/>
          <a:ext cx="647700" cy="17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134506</xdr:rowOff>
    </xdr:from>
    <xdr:to>
      <xdr:col>26</xdr:col>
      <xdr:colOff>50800</xdr:colOff>
      <xdr:row>35</xdr:row>
      <xdr:rowOff>152222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44856"/>
          <a:ext cx="6985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152222</xdr:rowOff>
    </xdr:from>
    <xdr:to>
      <xdr:col>22</xdr:col>
      <xdr:colOff>114300</xdr:colOff>
      <xdr:row>35</xdr:row>
      <xdr:rowOff>196418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62572"/>
          <a:ext cx="6985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196418</xdr:rowOff>
    </xdr:from>
    <xdr:to>
      <xdr:col>18</xdr:col>
      <xdr:colOff>177800</xdr:colOff>
      <xdr:row>35</xdr:row>
      <xdr:rowOff>203200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06768"/>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66408</xdr:rowOff>
    </xdr:from>
    <xdr:to>
      <xdr:col>29</xdr:col>
      <xdr:colOff>177800</xdr:colOff>
      <xdr:row>35</xdr:row>
      <xdr:rowOff>168008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7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254385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2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83706</xdr:rowOff>
    </xdr:from>
    <xdr:to>
      <xdr:col>26</xdr:col>
      <xdr:colOff>101600</xdr:colOff>
      <xdr:row>35</xdr:row>
      <xdr:rowOff>185306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9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195483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6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101422</xdr:rowOff>
    </xdr:from>
    <xdr:to>
      <xdr:col>22</xdr:col>
      <xdr:colOff>165100</xdr:colOff>
      <xdr:row>35</xdr:row>
      <xdr:rowOff>203022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1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213199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8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145618</xdr:rowOff>
    </xdr:from>
    <xdr:to>
      <xdr:col>19</xdr:col>
      <xdr:colOff>38100</xdr:colOff>
      <xdr:row>35</xdr:row>
      <xdr:rowOff>247218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257395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152400</xdr:rowOff>
    </xdr:from>
    <xdr:to>
      <xdr:col>15</xdr:col>
      <xdr:colOff>101600</xdr:colOff>
      <xdr:row>35</xdr:row>
      <xdr:rowOff>254000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6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264177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14953</xdr:rowOff>
    </xdr:from>
    <xdr:to>
      <xdr:col>24</xdr:col>
      <xdr:colOff>63500</xdr:colOff>
      <xdr:row>33</xdr:row>
      <xdr:rowOff>46957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672803"/>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14953</xdr:rowOff>
    </xdr:from>
    <xdr:to>
      <xdr:col>19</xdr:col>
      <xdr:colOff>177800</xdr:colOff>
      <xdr:row>33</xdr:row>
      <xdr:rowOff>41790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6728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41790</xdr:rowOff>
    </xdr:from>
    <xdr:to>
      <xdr:col>15</xdr:col>
      <xdr:colOff>50800</xdr:colOff>
      <xdr:row>33</xdr:row>
      <xdr:rowOff>60970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99640"/>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60970</xdr:rowOff>
    </xdr:from>
    <xdr:to>
      <xdr:col>10</xdr:col>
      <xdr:colOff>114300</xdr:colOff>
      <xdr:row>34</xdr:row>
      <xdr:rowOff>8964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1882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167607</xdr:rowOff>
    </xdr:from>
    <xdr:to>
      <xdr:col>24</xdr:col>
      <xdr:colOff>114300</xdr:colOff>
      <xdr:row>33</xdr:row>
      <xdr:rowOff>97757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5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19034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135603</xdr:rowOff>
    </xdr:from>
    <xdr:to>
      <xdr:col>20</xdr:col>
      <xdr:colOff>38100</xdr:colOff>
      <xdr:row>33</xdr:row>
      <xdr:rowOff>65753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2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82280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3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162440</xdr:rowOff>
    </xdr:from>
    <xdr:to>
      <xdr:col>15</xdr:col>
      <xdr:colOff>101600</xdr:colOff>
      <xdr:row>33</xdr:row>
      <xdr:rowOff>92590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109117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2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10170</xdr:rowOff>
    </xdr:from>
    <xdr:to>
      <xdr:col>10</xdr:col>
      <xdr:colOff>165100</xdr:colOff>
      <xdr:row>33</xdr:row>
      <xdr:rowOff>111770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6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128297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4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129614</xdr:rowOff>
    </xdr:from>
    <xdr:to>
      <xdr:col>6</xdr:col>
      <xdr:colOff>38100</xdr:colOff>
      <xdr:row>34</xdr:row>
      <xdr:rowOff>59764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8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76291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137528</xdr:rowOff>
    </xdr:from>
    <xdr:to>
      <xdr:col>24</xdr:col>
      <xdr:colOff>63500</xdr:colOff>
      <xdr:row>56</xdr:row>
      <xdr:rowOff>52179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67278"/>
          <a:ext cx="838200" cy="8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137528</xdr:rowOff>
    </xdr:from>
    <xdr:to>
      <xdr:col>19</xdr:col>
      <xdr:colOff>177800</xdr:colOff>
      <xdr:row>56</xdr:row>
      <xdr:rowOff>140174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67278"/>
          <a:ext cx="889000" cy="17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140174</xdr:rowOff>
    </xdr:from>
    <xdr:to>
      <xdr:col>15</xdr:col>
      <xdr:colOff>50800</xdr:colOff>
      <xdr:row>56</xdr:row>
      <xdr:rowOff>169696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1374"/>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169696</xdr:rowOff>
    </xdr:from>
    <xdr:to>
      <xdr:col>10</xdr:col>
      <xdr:colOff>114300</xdr:colOff>
      <xdr:row>57</xdr:row>
      <xdr:rowOff>73700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0896"/>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1379</xdr:rowOff>
    </xdr:from>
    <xdr:to>
      <xdr:col>24</xdr:col>
      <xdr:colOff>114300</xdr:colOff>
      <xdr:row>56</xdr:row>
      <xdr:rowOff>102979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24256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86728</xdr:rowOff>
    </xdr:from>
    <xdr:to>
      <xdr:col>20</xdr:col>
      <xdr:colOff>38100</xdr:colOff>
      <xdr:row>56</xdr:row>
      <xdr:rowOff>16878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1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33405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89374</xdr:rowOff>
    </xdr:from>
    <xdr:to>
      <xdr:col>15</xdr:col>
      <xdr:colOff>101600</xdr:colOff>
      <xdr:row>57</xdr:row>
      <xdr:rowOff>19524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36051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118896</xdr:rowOff>
    </xdr:from>
    <xdr:to>
      <xdr:col>10</xdr:col>
      <xdr:colOff>165100</xdr:colOff>
      <xdr:row>57</xdr:row>
      <xdr:rowOff>49046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65573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22900</xdr:rowOff>
    </xdr:from>
    <xdr:to>
      <xdr:col>6</xdr:col>
      <xdr:colOff>38100</xdr:colOff>
      <xdr:row>57</xdr:row>
      <xdr:rowOff>124500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141027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7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136385</xdr:rowOff>
    </xdr:from>
    <xdr:to>
      <xdr:col>24</xdr:col>
      <xdr:colOff>63500</xdr:colOff>
      <xdr:row>74</xdr:row>
      <xdr:rowOff>8255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652235"/>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8255</xdr:rowOff>
    </xdr:from>
    <xdr:to>
      <xdr:col>19</xdr:col>
      <xdr:colOff>177800</xdr:colOff>
      <xdr:row>74</xdr:row>
      <xdr:rowOff>54432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69555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54432</xdr:rowOff>
    </xdr:from>
    <xdr:to>
      <xdr:col>15</xdr:col>
      <xdr:colOff>50800</xdr:colOff>
      <xdr:row>74</xdr:row>
      <xdr:rowOff>91694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741732"/>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91694</xdr:rowOff>
    </xdr:from>
    <xdr:to>
      <xdr:col>10</xdr:col>
      <xdr:colOff>114300</xdr:colOff>
      <xdr:row>74</xdr:row>
      <xdr:rowOff>133299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77899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85585</xdr:rowOff>
    </xdr:from>
    <xdr:to>
      <xdr:col>24</xdr:col>
      <xdr:colOff>114300</xdr:colOff>
      <xdr:row>74</xdr:row>
      <xdr:rowOff>15735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108462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45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128905</xdr:rowOff>
    </xdr:from>
    <xdr:to>
      <xdr:col>20</xdr:col>
      <xdr:colOff>38100</xdr:colOff>
      <xdr:row>74</xdr:row>
      <xdr:rowOff>59055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6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75582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4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3632</xdr:rowOff>
    </xdr:from>
    <xdr:to>
      <xdr:col>15</xdr:col>
      <xdr:colOff>101600</xdr:colOff>
      <xdr:row>74</xdr:row>
      <xdr:rowOff>105232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6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121759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4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40894</xdr:rowOff>
    </xdr:from>
    <xdr:to>
      <xdr:col>10</xdr:col>
      <xdr:colOff>165100</xdr:colOff>
      <xdr:row>74</xdr:row>
      <xdr:rowOff>142494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7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159021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82499</xdr:rowOff>
    </xdr:from>
    <xdr:to>
      <xdr:col>6</xdr:col>
      <xdr:colOff>38100</xdr:colOff>
      <xdr:row>75</xdr:row>
      <xdr:rowOff>12649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29176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5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114866</xdr:rowOff>
    </xdr:from>
    <xdr:to>
      <xdr:col>24</xdr:col>
      <xdr:colOff>63500</xdr:colOff>
      <xdr:row>96</xdr:row>
      <xdr:rowOff>21704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02616"/>
          <a:ext cx="838200" cy="7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109761</xdr:rowOff>
    </xdr:from>
    <xdr:to>
      <xdr:col>19</xdr:col>
      <xdr:colOff>177800</xdr:colOff>
      <xdr:row>96</xdr:row>
      <xdr:rowOff>21704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397511"/>
          <a:ext cx="8890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109761</xdr:rowOff>
    </xdr:from>
    <xdr:to>
      <xdr:col>15</xdr:col>
      <xdr:colOff>50800</xdr:colOff>
      <xdr:row>96</xdr:row>
      <xdr:rowOff>146391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397511"/>
          <a:ext cx="889000" cy="20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146391</xdr:rowOff>
    </xdr:from>
    <xdr:to>
      <xdr:col>10</xdr:col>
      <xdr:colOff>114300</xdr:colOff>
      <xdr:row>96</xdr:row>
      <xdr:rowOff>168230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05591"/>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64066</xdr:rowOff>
    </xdr:from>
    <xdr:to>
      <xdr:col>24</xdr:col>
      <xdr:colOff>114300</xdr:colOff>
      <xdr:row>95</xdr:row>
      <xdr:rowOff>165666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42493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142354</xdr:rowOff>
    </xdr:from>
    <xdr:to>
      <xdr:col>20</xdr:col>
      <xdr:colOff>38100</xdr:colOff>
      <xdr:row>96</xdr:row>
      <xdr:rowOff>72504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63631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58961</xdr:rowOff>
    </xdr:from>
    <xdr:to>
      <xdr:col>15</xdr:col>
      <xdr:colOff>101600</xdr:colOff>
      <xdr:row>95</xdr:row>
      <xdr:rowOff>160561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151688</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95591</xdr:rowOff>
    </xdr:from>
    <xdr:to>
      <xdr:col>10</xdr:col>
      <xdr:colOff>165100</xdr:colOff>
      <xdr:row>97</xdr:row>
      <xdr:rowOff>25741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4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117430</xdr:rowOff>
    </xdr:from>
    <xdr:to>
      <xdr:col>6</xdr:col>
      <xdr:colOff>38100</xdr:colOff>
      <xdr:row>97</xdr:row>
      <xdr:rowOff>47580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38707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66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50500</xdr:rowOff>
    </xdr:from>
    <xdr:to>
      <xdr:col>55</xdr:col>
      <xdr:colOff>0</xdr:colOff>
      <xdr:row>36</xdr:row>
      <xdr:rowOff>65138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222700"/>
          <a:ext cx="838200" cy="1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62936</xdr:rowOff>
    </xdr:from>
    <xdr:to>
      <xdr:col>50</xdr:col>
      <xdr:colOff>114300</xdr:colOff>
      <xdr:row>36</xdr:row>
      <xdr:rowOff>65138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23513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11158</xdr:rowOff>
    </xdr:from>
    <xdr:to>
      <xdr:col>45</xdr:col>
      <xdr:colOff>177800</xdr:colOff>
      <xdr:row>36</xdr:row>
      <xdr:rowOff>62936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326108"/>
          <a:ext cx="889000" cy="90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11158</xdr:rowOff>
    </xdr:from>
    <xdr:to>
      <xdr:col>41</xdr:col>
      <xdr:colOff>50800</xdr:colOff>
      <xdr:row>36</xdr:row>
      <xdr:rowOff>124696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326108"/>
          <a:ext cx="889000" cy="97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171150</xdr:rowOff>
    </xdr:from>
    <xdr:to>
      <xdr:col>55</xdr:col>
      <xdr:colOff>50800</xdr:colOff>
      <xdr:row>36</xdr:row>
      <xdr:rowOff>101300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22577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14338</xdr:rowOff>
    </xdr:from>
    <xdr:to>
      <xdr:col>50</xdr:col>
      <xdr:colOff>165100</xdr:colOff>
      <xdr:row>36</xdr:row>
      <xdr:rowOff>115938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132465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9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12136</xdr:rowOff>
    </xdr:from>
    <xdr:to>
      <xdr:col>46</xdr:col>
      <xdr:colOff>38100</xdr:colOff>
      <xdr:row>36</xdr:row>
      <xdr:rowOff>113736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8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130263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9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131808</xdr:rowOff>
    </xdr:from>
    <xdr:to>
      <xdr:col>41</xdr:col>
      <xdr:colOff>101600</xdr:colOff>
      <xdr:row>31</xdr:row>
      <xdr:rowOff>61958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27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78485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0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73896</xdr:rowOff>
    </xdr:from>
    <xdr:to>
      <xdr:col>36</xdr:col>
      <xdr:colOff>165100</xdr:colOff>
      <xdr:row>37</xdr:row>
      <xdr:rowOff>4046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20573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2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122682</xdr:rowOff>
    </xdr:from>
    <xdr:to>
      <xdr:col>55</xdr:col>
      <xdr:colOff>0</xdr:colOff>
      <xdr:row>55</xdr:row>
      <xdr:rowOff>163805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209532"/>
          <a:ext cx="838200" cy="3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47701</xdr:rowOff>
    </xdr:from>
    <xdr:to>
      <xdr:col>50</xdr:col>
      <xdr:colOff>114300</xdr:colOff>
      <xdr:row>55</xdr:row>
      <xdr:rowOff>163805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306001"/>
          <a:ext cx="889000" cy="2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113246</xdr:rowOff>
    </xdr:from>
    <xdr:to>
      <xdr:col>45</xdr:col>
      <xdr:colOff>177800</xdr:colOff>
      <xdr:row>54</xdr:row>
      <xdr:rowOff>47701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028646"/>
          <a:ext cx="889000" cy="27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113246</xdr:rowOff>
    </xdr:from>
    <xdr:to>
      <xdr:col>41</xdr:col>
      <xdr:colOff>50800</xdr:colOff>
      <xdr:row>53</xdr:row>
      <xdr:rowOff>35204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028646"/>
          <a:ext cx="889000" cy="9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71882</xdr:rowOff>
    </xdr:from>
    <xdr:to>
      <xdr:col>55</xdr:col>
      <xdr:colOff>50800</xdr:colOff>
      <xdr:row>54</xdr:row>
      <xdr:rowOff>2032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1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94759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113005</xdr:rowOff>
    </xdr:from>
    <xdr:to>
      <xdr:col>50</xdr:col>
      <xdr:colOff>165100</xdr:colOff>
      <xdr:row>56</xdr:row>
      <xdr:rowOff>43155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59682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31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168351</xdr:rowOff>
    </xdr:from>
    <xdr:to>
      <xdr:col>46</xdr:col>
      <xdr:colOff>38100</xdr:colOff>
      <xdr:row>54</xdr:row>
      <xdr:rowOff>98501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2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115028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0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62446</xdr:rowOff>
    </xdr:from>
    <xdr:to>
      <xdr:col>41</xdr:col>
      <xdr:colOff>101600</xdr:colOff>
      <xdr:row>52</xdr:row>
      <xdr:rowOff>164046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9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9123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875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155854</xdr:rowOff>
    </xdr:from>
    <xdr:to>
      <xdr:col>36</xdr:col>
      <xdr:colOff>165100</xdr:colOff>
      <xdr:row>53</xdr:row>
      <xdr:rowOff>86004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0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102531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8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49106</xdr:rowOff>
    </xdr:from>
    <xdr:to>
      <xdr:col>55</xdr:col>
      <xdr:colOff>0</xdr:colOff>
      <xdr:row>78</xdr:row>
      <xdr:rowOff>7500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2907856"/>
          <a:ext cx="838200" cy="4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160823</xdr:rowOff>
    </xdr:from>
    <xdr:to>
      <xdr:col>50</xdr:col>
      <xdr:colOff>114300</xdr:colOff>
      <xdr:row>78</xdr:row>
      <xdr:rowOff>7500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62473"/>
          <a:ext cx="889000" cy="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39779</xdr:rowOff>
    </xdr:from>
    <xdr:to>
      <xdr:col>45</xdr:col>
      <xdr:colOff>177800</xdr:colOff>
      <xdr:row>77</xdr:row>
      <xdr:rowOff>160823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41429"/>
          <a:ext cx="889000" cy="1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50843</xdr:rowOff>
    </xdr:from>
    <xdr:to>
      <xdr:col>41</xdr:col>
      <xdr:colOff>50800</xdr:colOff>
      <xdr:row>77</xdr:row>
      <xdr:rowOff>39779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081043"/>
          <a:ext cx="889000" cy="16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169756</xdr:rowOff>
    </xdr:from>
    <xdr:to>
      <xdr:col>55</xdr:col>
      <xdr:colOff>50800</xdr:colOff>
      <xdr:row>75</xdr:row>
      <xdr:rowOff>99906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8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21183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70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128150</xdr:rowOff>
    </xdr:from>
    <xdr:to>
      <xdr:col>50</xdr:col>
      <xdr:colOff>165100</xdr:colOff>
      <xdr:row>78</xdr:row>
      <xdr:rowOff>58300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49427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110023</xdr:rowOff>
    </xdr:from>
    <xdr:to>
      <xdr:col>46</xdr:col>
      <xdr:colOff>38100</xdr:colOff>
      <xdr:row>78</xdr:row>
      <xdr:rowOff>40173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31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31300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4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160429</xdr:rowOff>
    </xdr:from>
    <xdr:to>
      <xdr:col>41</xdr:col>
      <xdr:colOff>101600</xdr:colOff>
      <xdr:row>77</xdr:row>
      <xdr:rowOff>90579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81706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xdr:rowOff>
    </xdr:from>
    <xdr:to>
      <xdr:col>36</xdr:col>
      <xdr:colOff>165100</xdr:colOff>
      <xdr:row>76</xdr:row>
      <xdr:rowOff>101643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0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118170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13322</xdr:rowOff>
    </xdr:from>
    <xdr:to>
      <xdr:col>55</xdr:col>
      <xdr:colOff>0</xdr:colOff>
      <xdr:row>96</xdr:row>
      <xdr:rowOff>16866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01072"/>
          <a:ext cx="838200" cy="17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52603</xdr:rowOff>
    </xdr:from>
    <xdr:to>
      <xdr:col>50</xdr:col>
      <xdr:colOff>114300</xdr:colOff>
      <xdr:row>96</xdr:row>
      <xdr:rowOff>16866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40353"/>
          <a:ext cx="889000" cy="1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97637</xdr:rowOff>
    </xdr:from>
    <xdr:to>
      <xdr:col>45</xdr:col>
      <xdr:colOff>177800</xdr:colOff>
      <xdr:row>95</xdr:row>
      <xdr:rowOff>52603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5699587"/>
          <a:ext cx="889000" cy="6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97637</xdr:rowOff>
    </xdr:from>
    <xdr:to>
      <xdr:col>41</xdr:col>
      <xdr:colOff>50800</xdr:colOff>
      <xdr:row>93</xdr:row>
      <xdr:rowOff>80987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5699587"/>
          <a:ext cx="889000" cy="3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133972</xdr:rowOff>
    </xdr:from>
    <xdr:to>
      <xdr:col>55</xdr:col>
      <xdr:colOff>50800</xdr:colOff>
      <xdr:row>95</xdr:row>
      <xdr:rowOff>64122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156849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137516</xdr:rowOff>
    </xdr:from>
    <xdr:to>
      <xdr:col>50</xdr:col>
      <xdr:colOff>165100</xdr:colOff>
      <xdr:row>96</xdr:row>
      <xdr:rowOff>67666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84193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1803</xdr:rowOff>
    </xdr:from>
    <xdr:to>
      <xdr:col>46</xdr:col>
      <xdr:colOff>38100</xdr:colOff>
      <xdr:row>95</xdr:row>
      <xdr:rowOff>103403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119930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46837</xdr:rowOff>
    </xdr:from>
    <xdr:to>
      <xdr:col>41</xdr:col>
      <xdr:colOff>101600</xdr:colOff>
      <xdr:row>91</xdr:row>
      <xdr:rowOff>148437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564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164964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4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30187</xdr:rowOff>
    </xdr:from>
    <xdr:to>
      <xdr:col>36</xdr:col>
      <xdr:colOff>165100</xdr:colOff>
      <xdr:row>93</xdr:row>
      <xdr:rowOff>131787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59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148314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575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117811</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775661"/>
          <a:ext cx="1269" cy="76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36307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51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64488</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5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117811</xdr:rowOff>
    </xdr:from>
    <xdr:to>
      <xdr:col>86</xdr:col>
      <xdr:colOff>25400</xdr:colOff>
      <xdr:row>33</xdr:row>
      <xdr:rowOff>117811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77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60033</xdr:rowOff>
    </xdr:from>
    <xdr:to>
      <xdr:col>85</xdr:col>
      <xdr:colOff>127000</xdr:colOff>
      <xdr:row>36</xdr:row>
      <xdr:rowOff>12655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060783"/>
          <a:ext cx="8382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80757</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24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102330</xdr:rowOff>
    </xdr:from>
    <xdr:to>
      <xdr:col>85</xdr:col>
      <xdr:colOff>177800</xdr:colOff>
      <xdr:row>38</xdr:row>
      <xdr:rowOff>32480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60661</xdr:rowOff>
    </xdr:from>
    <xdr:to>
      <xdr:col>81</xdr:col>
      <xdr:colOff>50800</xdr:colOff>
      <xdr:row>35</xdr:row>
      <xdr:rowOff>60033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889961"/>
          <a:ext cx="8890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105931</xdr:rowOff>
    </xdr:from>
    <xdr:to>
      <xdr:col>81</xdr:col>
      <xdr:colOff>101600</xdr:colOff>
      <xdr:row>38</xdr:row>
      <xdr:rowOff>36081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27208</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542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27457</xdr:rowOff>
    </xdr:from>
    <xdr:to>
      <xdr:col>76</xdr:col>
      <xdr:colOff>114300</xdr:colOff>
      <xdr:row>34</xdr:row>
      <xdr:rowOff>60661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5513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105816</xdr:rowOff>
    </xdr:from>
    <xdr:to>
      <xdr:col>76</xdr:col>
      <xdr:colOff>165100</xdr:colOff>
      <xdr:row>38</xdr:row>
      <xdr:rowOff>35967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494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27093</xdr:rowOff>
    </xdr:from>
    <xdr:ext cx="378565"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3017" y="6542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45174</xdr:rowOff>
    </xdr:from>
    <xdr:to>
      <xdr:col>71</xdr:col>
      <xdr:colOff>177800</xdr:colOff>
      <xdr:row>32</xdr:row>
      <xdr:rowOff>27457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5360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86843</xdr:rowOff>
    </xdr:from>
    <xdr:to>
      <xdr:col>72</xdr:col>
      <xdr:colOff>38100</xdr:colOff>
      <xdr:row>38</xdr:row>
      <xdr:rowOff>16993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8120</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74327</xdr:rowOff>
    </xdr:from>
    <xdr:to>
      <xdr:col>67</xdr:col>
      <xdr:colOff>101600</xdr:colOff>
      <xdr:row>38</xdr:row>
      <xdr:rowOff>4477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167053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1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133305</xdr:rowOff>
    </xdr:from>
    <xdr:to>
      <xdr:col>85</xdr:col>
      <xdr:colOff>177800</xdr:colOff>
      <xdr:row>36</xdr:row>
      <xdr:rowOff>63455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1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156182</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598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9233</xdr:rowOff>
    </xdr:from>
    <xdr:to>
      <xdr:col>81</xdr:col>
      <xdr:colOff>101600</xdr:colOff>
      <xdr:row>35</xdr:row>
      <xdr:rowOff>110833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0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127360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578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9861</xdr:rowOff>
    </xdr:from>
    <xdr:to>
      <xdr:col>76</xdr:col>
      <xdr:colOff>165100</xdr:colOff>
      <xdr:row>34</xdr:row>
      <xdr:rowOff>111461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8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127988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148107</xdr:rowOff>
    </xdr:from>
    <xdr:to>
      <xdr:col>72</xdr:col>
      <xdr:colOff>38100</xdr:colOff>
      <xdr:row>32</xdr:row>
      <xdr:rowOff>78257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4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94784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2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165824</xdr:rowOff>
    </xdr:from>
    <xdr:to>
      <xdr:col>67</xdr:col>
      <xdr:colOff>101600</xdr:colOff>
      <xdr:row>31</xdr:row>
      <xdr:rowOff>95974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53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112501</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0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49955</xdr:rowOff>
    </xdr:from>
    <xdr:to>
      <xdr:col>85</xdr:col>
      <xdr:colOff>127000</xdr:colOff>
      <xdr:row>74</xdr:row>
      <xdr:rowOff>64186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737255"/>
          <a:ext cx="83820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64186</xdr:rowOff>
    </xdr:from>
    <xdr:to>
      <xdr:col>81</xdr:col>
      <xdr:colOff>50800</xdr:colOff>
      <xdr:row>74</xdr:row>
      <xdr:rowOff>138767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751486"/>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138767</xdr:rowOff>
    </xdr:from>
    <xdr:to>
      <xdr:col>76</xdr:col>
      <xdr:colOff>114300</xdr:colOff>
      <xdr:row>74</xdr:row>
      <xdr:rowOff>158064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26067"/>
          <a:ext cx="8890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158064</xdr:rowOff>
    </xdr:from>
    <xdr:to>
      <xdr:col>71</xdr:col>
      <xdr:colOff>177800</xdr:colOff>
      <xdr:row>74</xdr:row>
      <xdr:rowOff>169342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84536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170605</xdr:rowOff>
    </xdr:from>
    <xdr:to>
      <xdr:col>85</xdr:col>
      <xdr:colOff>177800</xdr:colOff>
      <xdr:row>74</xdr:row>
      <xdr:rowOff>100755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22032</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53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13386</xdr:rowOff>
    </xdr:from>
    <xdr:to>
      <xdr:col>81</xdr:col>
      <xdr:colOff>101600</xdr:colOff>
      <xdr:row>74</xdr:row>
      <xdr:rowOff>114986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7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131513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4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87967</xdr:rowOff>
    </xdr:from>
    <xdr:to>
      <xdr:col>76</xdr:col>
      <xdr:colOff>165100</xdr:colOff>
      <xdr:row>75</xdr:row>
      <xdr:rowOff>18117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7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34644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5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107264</xdr:rowOff>
    </xdr:from>
    <xdr:to>
      <xdr:col>72</xdr:col>
      <xdr:colOff>38100</xdr:colOff>
      <xdr:row>75</xdr:row>
      <xdr:rowOff>37414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7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53941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118542</xdr:rowOff>
    </xdr:from>
    <xdr:to>
      <xdr:col>67</xdr:col>
      <xdr:colOff>101600</xdr:colOff>
      <xdr:row>75</xdr:row>
      <xdr:rowOff>48692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65219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5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73650</xdr:rowOff>
    </xdr:from>
    <xdr:to>
      <xdr:col>85</xdr:col>
      <xdr:colOff>127000</xdr:colOff>
      <xdr:row>97</xdr:row>
      <xdr:rowOff>165159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5481300" y="16704300"/>
          <a:ext cx="838200" cy="9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165159</xdr:rowOff>
    </xdr:from>
    <xdr:to>
      <xdr:col>81</xdr:col>
      <xdr:colOff>50800</xdr:colOff>
      <xdr:row>98</xdr:row>
      <xdr:rowOff>52474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592300" y="16795809"/>
          <a:ext cx="889000" cy="5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52474</xdr:rowOff>
    </xdr:from>
    <xdr:to>
      <xdr:col>76</xdr:col>
      <xdr:colOff>114300</xdr:colOff>
      <xdr:row>98</xdr:row>
      <xdr:rowOff>53586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6854574"/>
          <a:ext cx="889000" cy="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34178</xdr:rowOff>
    </xdr:from>
    <xdr:to>
      <xdr:col>71</xdr:col>
      <xdr:colOff>177800</xdr:colOff>
      <xdr:row>98</xdr:row>
      <xdr:rowOff>53586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836278"/>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22850</xdr:rowOff>
    </xdr:from>
    <xdr:to>
      <xdr:col>85</xdr:col>
      <xdr:colOff>177800</xdr:colOff>
      <xdr:row>97</xdr:row>
      <xdr:rowOff>124450</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6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45727</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5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114359</xdr:rowOff>
    </xdr:from>
    <xdr:to>
      <xdr:col>81</xdr:col>
      <xdr:colOff>101600</xdr:colOff>
      <xdr:row>98</xdr:row>
      <xdr:rowOff>44509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7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61036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5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1674</xdr:rowOff>
    </xdr:from>
    <xdr:to>
      <xdr:col>76</xdr:col>
      <xdr:colOff>165100</xdr:colOff>
      <xdr:row>98</xdr:row>
      <xdr:rowOff>103274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68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94401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9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2786</xdr:rowOff>
    </xdr:from>
    <xdr:to>
      <xdr:col>72</xdr:col>
      <xdr:colOff>38100</xdr:colOff>
      <xdr:row>98</xdr:row>
      <xdr:rowOff>104386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0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120913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8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154828</xdr:rowOff>
    </xdr:from>
    <xdr:to>
      <xdr:col>67</xdr:col>
      <xdr:colOff>101600</xdr:colOff>
      <xdr:row>98</xdr:row>
      <xdr:rowOff>84978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7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101505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98552</xdr:rowOff>
    </xdr:from>
    <xdr:to>
      <xdr:col>116</xdr:col>
      <xdr:colOff>63500</xdr:colOff>
      <xdr:row>39</xdr:row>
      <xdr:rowOff>98552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98552</xdr:rowOff>
    </xdr:from>
    <xdr:to>
      <xdr:col>111</xdr:col>
      <xdr:colOff>177800</xdr:colOff>
      <xdr:row>39</xdr:row>
      <xdr:rowOff>98552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98552</xdr:rowOff>
    </xdr:from>
    <xdr:to>
      <xdr:col>107</xdr:col>
      <xdr:colOff>50800</xdr:colOff>
      <xdr:row>39</xdr:row>
      <xdr:rowOff>98552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98552</xdr:rowOff>
    </xdr:from>
    <xdr:to>
      <xdr:col>102</xdr:col>
      <xdr:colOff>114300</xdr:colOff>
      <xdr:row>39</xdr:row>
      <xdr:rowOff>98552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47752</xdr:rowOff>
    </xdr:from>
    <xdr:to>
      <xdr:col>116</xdr:col>
      <xdr:colOff>114300</xdr:colOff>
      <xdr:row>39</xdr:row>
      <xdr:rowOff>149352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134129</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47752</xdr:rowOff>
    </xdr:from>
    <xdr:to>
      <xdr:col>112</xdr:col>
      <xdr:colOff>38100</xdr:colOff>
      <xdr:row>39</xdr:row>
      <xdr:rowOff>149352</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140479</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47752</xdr:rowOff>
    </xdr:from>
    <xdr:to>
      <xdr:col>107</xdr:col>
      <xdr:colOff>101600</xdr:colOff>
      <xdr:row>39</xdr:row>
      <xdr:rowOff>149352</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140479</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47752</xdr:rowOff>
    </xdr:from>
    <xdr:to>
      <xdr:col>98</xdr:col>
      <xdr:colOff>38100</xdr:colOff>
      <xdr:row>39</xdr:row>
      <xdr:rowOff>149352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140479</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38488</xdr:rowOff>
    </xdr:from>
    <xdr:to>
      <xdr:col>116</xdr:col>
      <xdr:colOff>63500</xdr:colOff>
      <xdr:row>59</xdr:row>
      <xdr:rowOff>42316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54038"/>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42126</xdr:rowOff>
    </xdr:from>
    <xdr:to>
      <xdr:col>111</xdr:col>
      <xdr:colOff>177800</xdr:colOff>
      <xdr:row>59</xdr:row>
      <xdr:rowOff>42316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5767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41345</xdr:rowOff>
    </xdr:from>
    <xdr:to>
      <xdr:col>107</xdr:col>
      <xdr:colOff>50800</xdr:colOff>
      <xdr:row>59</xdr:row>
      <xdr:rowOff>42126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56895"/>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41345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5679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159138</xdr:rowOff>
    </xdr:from>
    <xdr:to>
      <xdr:col>116</xdr:col>
      <xdr:colOff>114300</xdr:colOff>
      <xdr:row>59</xdr:row>
      <xdr:rowOff>89288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74065</xdr:rowOff>
    </xdr:from>
    <xdr:ext cx="378565"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1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162966</xdr:rowOff>
    </xdr:from>
    <xdr:to>
      <xdr:col>112</xdr:col>
      <xdr:colOff>38100</xdr:colOff>
      <xdr:row>59</xdr:row>
      <xdr:rowOff>93116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84243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4017" y="101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162776</xdr:rowOff>
    </xdr:from>
    <xdr:to>
      <xdr:col>107</xdr:col>
      <xdr:colOff>101600</xdr:colOff>
      <xdr:row>59</xdr:row>
      <xdr:rowOff>92926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84053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161995</xdr:rowOff>
    </xdr:from>
    <xdr:to>
      <xdr:col>102</xdr:col>
      <xdr:colOff>165100</xdr:colOff>
      <xdr:row>59</xdr:row>
      <xdr:rowOff>92145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83272</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19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161899</xdr:rowOff>
    </xdr:from>
    <xdr:to>
      <xdr:col>98</xdr:col>
      <xdr:colOff>38100</xdr:colOff>
      <xdr:row>59</xdr:row>
      <xdr:rowOff>92049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83176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7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35878</xdr:rowOff>
    </xdr:from>
    <xdr:to>
      <xdr:col>116</xdr:col>
      <xdr:colOff>63500</xdr:colOff>
      <xdr:row>72</xdr:row>
      <xdr:rowOff>74016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80278"/>
          <a:ext cx="8382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74016</xdr:rowOff>
    </xdr:from>
    <xdr:to>
      <xdr:col>111</xdr:col>
      <xdr:colOff>177800</xdr:colOff>
      <xdr:row>72</xdr:row>
      <xdr:rowOff>108686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18416"/>
          <a:ext cx="889000" cy="3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108686</xdr:rowOff>
    </xdr:from>
    <xdr:to>
      <xdr:col>107</xdr:col>
      <xdr:colOff>50800</xdr:colOff>
      <xdr:row>72</xdr:row>
      <xdr:rowOff>140843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53086"/>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102553</xdr:rowOff>
    </xdr:from>
    <xdr:to>
      <xdr:col>102</xdr:col>
      <xdr:colOff>114300</xdr:colOff>
      <xdr:row>72</xdr:row>
      <xdr:rowOff>140843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2446953"/>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156528</xdr:rowOff>
    </xdr:from>
    <xdr:to>
      <xdr:col>116</xdr:col>
      <xdr:colOff>114300</xdr:colOff>
      <xdr:row>72</xdr:row>
      <xdr:rowOff>86678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32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7955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23216</xdr:rowOff>
    </xdr:from>
    <xdr:to>
      <xdr:col>112</xdr:col>
      <xdr:colOff>38100</xdr:colOff>
      <xdr:row>72</xdr:row>
      <xdr:rowOff>124816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141343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4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57886</xdr:rowOff>
    </xdr:from>
    <xdr:to>
      <xdr:col>107</xdr:col>
      <xdr:colOff>101600</xdr:colOff>
      <xdr:row>72</xdr:row>
      <xdr:rowOff>159486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40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4563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7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90043</xdr:rowOff>
    </xdr:from>
    <xdr:to>
      <xdr:col>102</xdr:col>
      <xdr:colOff>165100</xdr:colOff>
      <xdr:row>73</xdr:row>
      <xdr:rowOff>20193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36720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2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51753</xdr:rowOff>
    </xdr:from>
    <xdr:to>
      <xdr:col>98</xdr:col>
      <xdr:colOff>38100</xdr:colOff>
      <xdr:row>72</xdr:row>
      <xdr:rowOff>153353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39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169880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17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rgbClr val="FF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585,423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　主な構成費目のうち、人件費は、決算総額は退職手当支給者数の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となった。また、人口の減少により住民一人当たりでは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81,557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1,400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また、合併により面積が広大であるため類似団体平均と比べても高水準となっていることから、「行政経営改革プラン」により、組織体制の最適化、民間委託の推進などに取り組み、適正な定員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74,360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円で、岩国市マイナポイント事業等の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74,840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円で黒磯地区いこいと学びの交流テラス整備事業等の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30,238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ただし、類似団体平均と比べると高水準となっており、今後も大規模事業による多額の財政負担が見込まれるため、各種補助金や合併特例債などの財政的に有利な財源を活用し、単年度に事業が集中しないよう計画的に事業を実施し、持続可能な財政運営の確立を図る。　</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44,711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円で、近年の大規模事業に係る元金償還が据置期間中であるものも多い中、前年度と比較して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747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また、類似団体平均と比べ高水準となっており、今後は大規模事業の元金償還開始により数値の更なる増が見込まれるため、市債発行額を可能な限り抑制し、将来負担を軽減す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126,812
124,461
873.67
76,624,220
74,238,661
1,059,157
37,025,238
57,784,380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116840</xdr:rowOff>
    </xdr:from>
    <xdr:to>
      <xdr:col>24</xdr:col>
      <xdr:colOff>63500</xdr:colOff>
      <xdr:row>33</xdr:row>
      <xdr:rowOff>119126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746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39116</xdr:rowOff>
    </xdr:from>
    <xdr:to>
      <xdr:col>19</xdr:col>
      <xdr:colOff>177800</xdr:colOff>
      <xdr:row>33</xdr:row>
      <xdr:rowOff>119126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2551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39116</xdr:rowOff>
    </xdr:from>
    <xdr:to>
      <xdr:col>15</xdr:col>
      <xdr:colOff>50800</xdr:colOff>
      <xdr:row>33</xdr:row>
      <xdr:rowOff>104648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25516"/>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78740</xdr:rowOff>
    </xdr:from>
    <xdr:to>
      <xdr:col>10</xdr:col>
      <xdr:colOff>114300</xdr:colOff>
      <xdr:row>33</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3659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66040</xdr:rowOff>
    </xdr:from>
    <xdr:to>
      <xdr:col>24</xdr:col>
      <xdr:colOff>114300</xdr:colOff>
      <xdr:row>33</xdr:row>
      <xdr:rowOff>167640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88917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7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68326</xdr:rowOff>
    </xdr:from>
    <xdr:to>
      <xdr:col>20</xdr:col>
      <xdr:colOff>38100</xdr:colOff>
      <xdr:row>33</xdr:row>
      <xdr:rowOff>169926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159766</xdr:rowOff>
    </xdr:from>
    <xdr:to>
      <xdr:col>15</xdr:col>
      <xdr:colOff>101600</xdr:colOff>
      <xdr:row>32</xdr:row>
      <xdr:rowOff>89916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106443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53848</xdr:rowOff>
    </xdr:from>
    <xdr:to>
      <xdr:col>10</xdr:col>
      <xdr:colOff>165100</xdr:colOff>
      <xdr:row>33</xdr:row>
      <xdr:rowOff>155448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163484</xdr:rowOff>
    </xdr:from>
    <xdr:to>
      <xdr:col>24</xdr:col>
      <xdr:colOff>63500</xdr:colOff>
      <xdr:row>56</xdr:row>
      <xdr:rowOff>171096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4684"/>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171096</xdr:rowOff>
    </xdr:from>
    <xdr:to>
      <xdr:col>19</xdr:col>
      <xdr:colOff>177800</xdr:colOff>
      <xdr:row>57</xdr:row>
      <xdr:rowOff>56357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2296"/>
          <a:ext cx="889000" cy="5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142749</xdr:rowOff>
    </xdr:from>
    <xdr:to>
      <xdr:col>15</xdr:col>
      <xdr:colOff>50800</xdr:colOff>
      <xdr:row>57</xdr:row>
      <xdr:rowOff>56357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9599"/>
          <a:ext cx="889000" cy="59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142749</xdr:rowOff>
    </xdr:from>
    <xdr:to>
      <xdr:col>10</xdr:col>
      <xdr:colOff>114300</xdr:colOff>
      <xdr:row>57</xdr:row>
      <xdr:rowOff>53770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9599"/>
          <a:ext cx="889000" cy="59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112684</xdr:rowOff>
    </xdr:from>
    <xdr:to>
      <xdr:col>24</xdr:col>
      <xdr:colOff>114300</xdr:colOff>
      <xdr:row>57</xdr:row>
      <xdr:rowOff>42834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135561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120296</xdr:rowOff>
    </xdr:from>
    <xdr:to>
      <xdr:col>20</xdr:col>
      <xdr:colOff>38100</xdr:colOff>
      <xdr:row>57</xdr:row>
      <xdr:rowOff>50446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66973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5557</xdr:rowOff>
    </xdr:from>
    <xdr:to>
      <xdr:col>15</xdr:col>
      <xdr:colOff>101600</xdr:colOff>
      <xdr:row>57</xdr:row>
      <xdr:rowOff>107157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98284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91949</xdr:rowOff>
    </xdr:from>
    <xdr:to>
      <xdr:col>10</xdr:col>
      <xdr:colOff>165100</xdr:colOff>
      <xdr:row>54</xdr:row>
      <xdr:rowOff>22099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38626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5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2970</xdr:rowOff>
    </xdr:from>
    <xdr:to>
      <xdr:col>6</xdr:col>
      <xdr:colOff>38100</xdr:colOff>
      <xdr:row>57</xdr:row>
      <xdr:rowOff>104570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121097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166263</xdr:rowOff>
    </xdr:from>
    <xdr:to>
      <xdr:col>24</xdr:col>
      <xdr:colOff>63500</xdr:colOff>
      <xdr:row>77</xdr:row>
      <xdr:rowOff>84722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96463"/>
          <a:ext cx="838200" cy="8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12584</xdr:rowOff>
    </xdr:from>
    <xdr:to>
      <xdr:col>19</xdr:col>
      <xdr:colOff>177800</xdr:colOff>
      <xdr:row>77</xdr:row>
      <xdr:rowOff>84722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14234"/>
          <a:ext cx="889000" cy="7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12584</xdr:rowOff>
    </xdr:from>
    <xdr:to>
      <xdr:col>15</xdr:col>
      <xdr:colOff>50800</xdr:colOff>
      <xdr:row>78</xdr:row>
      <xdr:rowOff>30589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14234"/>
          <a:ext cx="889000" cy="18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30589</xdr:rowOff>
    </xdr:from>
    <xdr:to>
      <xdr:col>10</xdr:col>
      <xdr:colOff>114300</xdr:colOff>
      <xdr:row>78</xdr:row>
      <xdr:rowOff>30673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03689"/>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115463</xdr:rowOff>
    </xdr:from>
    <xdr:to>
      <xdr:col>24</xdr:col>
      <xdr:colOff>114300</xdr:colOff>
      <xdr:row>77</xdr:row>
      <xdr:rowOff>45613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93890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33922</xdr:rowOff>
    </xdr:from>
    <xdr:to>
      <xdr:col>20</xdr:col>
      <xdr:colOff>38100</xdr:colOff>
      <xdr:row>77</xdr:row>
      <xdr:rowOff>135522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126649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133234</xdr:rowOff>
    </xdr:from>
    <xdr:to>
      <xdr:col>15</xdr:col>
      <xdr:colOff>101600</xdr:colOff>
      <xdr:row>77</xdr:row>
      <xdr:rowOff>63384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5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151239</xdr:rowOff>
    </xdr:from>
    <xdr:to>
      <xdr:col>10</xdr:col>
      <xdr:colOff>165100</xdr:colOff>
      <xdr:row>78</xdr:row>
      <xdr:rowOff>81389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97916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2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151323</xdr:rowOff>
    </xdr:from>
    <xdr:to>
      <xdr:col>6</xdr:col>
      <xdr:colOff>38100</xdr:colOff>
      <xdr:row>78</xdr:row>
      <xdr:rowOff>81473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98000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47966</xdr:rowOff>
    </xdr:from>
    <xdr:to>
      <xdr:col>24</xdr:col>
      <xdr:colOff>63500</xdr:colOff>
      <xdr:row>93</xdr:row>
      <xdr:rowOff>77194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992816"/>
          <a:ext cx="8382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77194</xdr:rowOff>
    </xdr:from>
    <xdr:to>
      <xdr:col>19</xdr:col>
      <xdr:colOff>177800</xdr:colOff>
      <xdr:row>93</xdr:row>
      <xdr:rowOff>105411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22044"/>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105411</xdr:rowOff>
    </xdr:from>
    <xdr:to>
      <xdr:col>15</xdr:col>
      <xdr:colOff>50800</xdr:colOff>
      <xdr:row>95</xdr:row>
      <xdr:rowOff>92673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50261"/>
          <a:ext cx="889000" cy="3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45779</xdr:rowOff>
    </xdr:from>
    <xdr:to>
      <xdr:col>10</xdr:col>
      <xdr:colOff>114300</xdr:colOff>
      <xdr:row>95</xdr:row>
      <xdr:rowOff>92673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162079"/>
          <a:ext cx="889000" cy="2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168616</xdr:rowOff>
    </xdr:from>
    <xdr:to>
      <xdr:col>24</xdr:col>
      <xdr:colOff>114300</xdr:colOff>
      <xdr:row>93</xdr:row>
      <xdr:rowOff>98766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20043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7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26394</xdr:rowOff>
    </xdr:from>
    <xdr:to>
      <xdr:col>20</xdr:col>
      <xdr:colOff>38100</xdr:colOff>
      <xdr:row>93</xdr:row>
      <xdr:rowOff>127994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7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144521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54611</xdr:rowOff>
    </xdr:from>
    <xdr:to>
      <xdr:col>15</xdr:col>
      <xdr:colOff>101600</xdr:colOff>
      <xdr:row>93</xdr:row>
      <xdr:rowOff>156211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99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77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41873</xdr:rowOff>
    </xdr:from>
    <xdr:to>
      <xdr:col>10</xdr:col>
      <xdr:colOff>165100</xdr:colOff>
      <xdr:row>95</xdr:row>
      <xdr:rowOff>143473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160000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0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166429</xdr:rowOff>
    </xdr:from>
    <xdr:to>
      <xdr:col>6</xdr:col>
      <xdr:colOff>38100</xdr:colOff>
      <xdr:row>94</xdr:row>
      <xdr:rowOff>96579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113106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588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25019</xdr:rowOff>
    </xdr:from>
    <xdr:to>
      <xdr:col>55</xdr:col>
      <xdr:colOff>0</xdr:colOff>
      <xdr:row>38</xdr:row>
      <xdr:rowOff>33020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011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144653</xdr:rowOff>
    </xdr:from>
    <xdr:to>
      <xdr:col>50</xdr:col>
      <xdr:colOff>114300</xdr:colOff>
      <xdr:row>38</xdr:row>
      <xdr:rowOff>33020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88303"/>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37</xdr:row>
      <xdr:rowOff>144653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17056"/>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73406</xdr:rowOff>
    </xdr:from>
    <xdr:to>
      <xdr:col>41</xdr:col>
      <xdr:colOff>50800</xdr:colOff>
      <xdr:row>38</xdr:row>
      <xdr:rowOff>66167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17056"/>
          <a:ext cx="8890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145669</xdr:rowOff>
    </xdr:from>
    <xdr:to>
      <xdr:col>55</xdr:col>
      <xdr:colOff>50800</xdr:colOff>
      <xdr:row>38</xdr:row>
      <xdr:rowOff>75819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124096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6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153670</xdr:rowOff>
    </xdr:from>
    <xdr:to>
      <xdr:col>50</xdr:col>
      <xdr:colOff>165100</xdr:colOff>
      <xdr:row>38</xdr:row>
      <xdr:rowOff>83820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74947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15130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22606</xdr:rowOff>
    </xdr:from>
    <xdr:to>
      <xdr:col>41</xdr:col>
      <xdr:colOff>101600</xdr:colOff>
      <xdr:row>37</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140733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15367</xdr:rowOff>
    </xdr:from>
    <xdr:to>
      <xdr:col>36</xdr:col>
      <xdr:colOff>165100</xdr:colOff>
      <xdr:row>38</xdr:row>
      <xdr:rowOff>116967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108094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71303</xdr:rowOff>
    </xdr:from>
    <xdr:to>
      <xdr:col>55</xdr:col>
      <xdr:colOff>0</xdr:colOff>
      <xdr:row>55</xdr:row>
      <xdr:rowOff>79578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501053"/>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79578</xdr:rowOff>
    </xdr:from>
    <xdr:to>
      <xdr:col>50</xdr:col>
      <xdr:colOff>114300</xdr:colOff>
      <xdr:row>55</xdr:row>
      <xdr:rowOff>90277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509328"/>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72492</xdr:rowOff>
    </xdr:from>
    <xdr:to>
      <xdr:col>45</xdr:col>
      <xdr:colOff>177800</xdr:colOff>
      <xdr:row>55</xdr:row>
      <xdr:rowOff>90277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02242"/>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72492</xdr:rowOff>
    </xdr:from>
    <xdr:to>
      <xdr:col>41</xdr:col>
      <xdr:colOff>50800</xdr:colOff>
      <xdr:row>55</xdr:row>
      <xdr:rowOff>95031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0224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20503</xdr:rowOff>
    </xdr:from>
    <xdr:to>
      <xdr:col>55</xdr:col>
      <xdr:colOff>50800</xdr:colOff>
      <xdr:row>55</xdr:row>
      <xdr:rowOff>122103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4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43380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3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28778</xdr:rowOff>
    </xdr:from>
    <xdr:to>
      <xdr:col>50</xdr:col>
      <xdr:colOff>165100</xdr:colOff>
      <xdr:row>55</xdr:row>
      <xdr:rowOff>130378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146905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3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39477</xdr:rowOff>
    </xdr:from>
    <xdr:to>
      <xdr:col>46</xdr:col>
      <xdr:colOff>38100</xdr:colOff>
      <xdr:row>55</xdr:row>
      <xdr:rowOff>141077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4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21692</xdr:rowOff>
    </xdr:from>
    <xdr:to>
      <xdr:col>41</xdr:col>
      <xdr:colOff>101600</xdr:colOff>
      <xdr:row>55</xdr:row>
      <xdr:rowOff>123292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139819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2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44231</xdr:rowOff>
    </xdr:from>
    <xdr:to>
      <xdr:col>36</xdr:col>
      <xdr:colOff>165100</xdr:colOff>
      <xdr:row>55</xdr:row>
      <xdr:rowOff>145831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4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162358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167284</xdr:rowOff>
    </xdr:from>
    <xdr:to>
      <xdr:col>55</xdr:col>
      <xdr:colOff>0</xdr:colOff>
      <xdr:row>78</xdr:row>
      <xdr:rowOff>63195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68934"/>
          <a:ext cx="8382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122346</xdr:rowOff>
    </xdr:from>
    <xdr:to>
      <xdr:col>50</xdr:col>
      <xdr:colOff>114300</xdr:colOff>
      <xdr:row>77</xdr:row>
      <xdr:rowOff>167284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23996"/>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111888</xdr:rowOff>
    </xdr:from>
    <xdr:to>
      <xdr:col>45</xdr:col>
      <xdr:colOff>177800</xdr:colOff>
      <xdr:row>77</xdr:row>
      <xdr:rowOff>122346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13538"/>
          <a:ext cx="8890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111888</xdr:rowOff>
    </xdr:from>
    <xdr:to>
      <xdr:col>41</xdr:col>
      <xdr:colOff>50800</xdr:colOff>
      <xdr:row>78</xdr:row>
      <xdr:rowOff>89942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3538"/>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12395</xdr:rowOff>
    </xdr:from>
    <xdr:to>
      <xdr:col>55</xdr:col>
      <xdr:colOff>50800</xdr:colOff>
      <xdr:row>78</xdr:row>
      <xdr:rowOff>113995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162272</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116484</xdr:rowOff>
    </xdr:from>
    <xdr:to>
      <xdr:col>50</xdr:col>
      <xdr:colOff>165100</xdr:colOff>
      <xdr:row>78</xdr:row>
      <xdr:rowOff>46634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37761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71546</xdr:rowOff>
    </xdr:from>
    <xdr:to>
      <xdr:col>46</xdr:col>
      <xdr:colOff>38100</xdr:colOff>
      <xdr:row>78</xdr:row>
      <xdr:rowOff>1696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18223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0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61088</xdr:rowOff>
    </xdr:from>
    <xdr:to>
      <xdr:col>41</xdr:col>
      <xdr:colOff>101600</xdr:colOff>
      <xdr:row>77</xdr:row>
      <xdr:rowOff>162688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7765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39142</xdr:rowOff>
    </xdr:from>
    <xdr:to>
      <xdr:col>36</xdr:col>
      <xdr:colOff>165100</xdr:colOff>
      <xdr:row>78</xdr:row>
      <xdr:rowOff>140742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131869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2160</xdr:rowOff>
    </xdr:from>
    <xdr:to>
      <xdr:col>55</xdr:col>
      <xdr:colOff>0</xdr:colOff>
      <xdr:row>93</xdr:row>
      <xdr:rowOff>156769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775560"/>
          <a:ext cx="838200" cy="32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56007</xdr:rowOff>
    </xdr:from>
    <xdr:to>
      <xdr:col>50</xdr:col>
      <xdr:colOff>114300</xdr:colOff>
      <xdr:row>93</xdr:row>
      <xdr:rowOff>156769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000857"/>
          <a:ext cx="889000" cy="10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56007</xdr:rowOff>
    </xdr:from>
    <xdr:to>
      <xdr:col>45</xdr:col>
      <xdr:colOff>177800</xdr:colOff>
      <xdr:row>93</xdr:row>
      <xdr:rowOff>160032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000857"/>
          <a:ext cx="889000" cy="1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110719</xdr:rowOff>
    </xdr:from>
    <xdr:to>
      <xdr:col>41</xdr:col>
      <xdr:colOff>50800</xdr:colOff>
      <xdr:row>93</xdr:row>
      <xdr:rowOff>160032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055569"/>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122810</xdr:rowOff>
    </xdr:from>
    <xdr:to>
      <xdr:col>55</xdr:col>
      <xdr:colOff>50800</xdr:colOff>
      <xdr:row>92</xdr:row>
      <xdr:rowOff>52960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7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145687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57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105969</xdr:rowOff>
    </xdr:from>
    <xdr:to>
      <xdr:col>50</xdr:col>
      <xdr:colOff>165100</xdr:colOff>
      <xdr:row>94</xdr:row>
      <xdr:rowOff>36119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5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52646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82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5207</xdr:rowOff>
    </xdr:from>
    <xdr:to>
      <xdr:col>46</xdr:col>
      <xdr:colOff>38100</xdr:colOff>
      <xdr:row>93</xdr:row>
      <xdr:rowOff>106807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123334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72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109232</xdr:rowOff>
    </xdr:from>
    <xdr:to>
      <xdr:col>41</xdr:col>
      <xdr:colOff>101600</xdr:colOff>
      <xdr:row>94</xdr:row>
      <xdr:rowOff>39382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5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55909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59919</xdr:rowOff>
    </xdr:from>
    <xdr:to>
      <xdr:col>36</xdr:col>
      <xdr:colOff>165100</xdr:colOff>
      <xdr:row>93</xdr:row>
      <xdr:rowOff>161519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0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6596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77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161907</xdr:rowOff>
    </xdr:from>
    <xdr:to>
      <xdr:col>85</xdr:col>
      <xdr:colOff>126364</xdr:colOff>
      <xdr:row>39</xdr:row>
      <xdr:rowOff>150368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476857"/>
          <a:ext cx="1269" cy="136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154195</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150368</xdr:rowOff>
    </xdr:from>
    <xdr:to>
      <xdr:col>86</xdr:col>
      <xdr:colOff>25400</xdr:colOff>
      <xdr:row>39</xdr:row>
      <xdr:rowOff>150368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108584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25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161907</xdr:rowOff>
    </xdr:from>
    <xdr:to>
      <xdr:col>86</xdr:col>
      <xdr:colOff>25400</xdr:colOff>
      <xdr:row>31</xdr:row>
      <xdr:rowOff>161907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4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45648</xdr:rowOff>
    </xdr:from>
    <xdr:to>
      <xdr:col>85</xdr:col>
      <xdr:colOff>127000</xdr:colOff>
      <xdr:row>32</xdr:row>
      <xdr:rowOff>140571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532048"/>
          <a:ext cx="8382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22369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4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43942</xdr:rowOff>
    </xdr:from>
    <xdr:to>
      <xdr:col>85</xdr:col>
      <xdr:colOff>177800</xdr:colOff>
      <xdr:row>36</xdr:row>
      <xdr:rowOff>145542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111615</xdr:rowOff>
    </xdr:from>
    <xdr:to>
      <xdr:col>81</xdr:col>
      <xdr:colOff>50800</xdr:colOff>
      <xdr:row>32</xdr:row>
      <xdr:rowOff>140571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9801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48296</xdr:rowOff>
    </xdr:from>
    <xdr:to>
      <xdr:col>81</xdr:col>
      <xdr:colOff>101600</xdr:colOff>
      <xdr:row>36</xdr:row>
      <xdr:rowOff>149896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2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141023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111615</xdr:rowOff>
    </xdr:from>
    <xdr:to>
      <xdr:col>76</xdr:col>
      <xdr:colOff>114300</xdr:colOff>
      <xdr:row>32</xdr:row>
      <xdr:rowOff>162016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98015"/>
          <a:ext cx="889000" cy="5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44378</xdr:rowOff>
    </xdr:from>
    <xdr:to>
      <xdr:col>76</xdr:col>
      <xdr:colOff>165100</xdr:colOff>
      <xdr:row>36</xdr:row>
      <xdr:rowOff>145978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1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137105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48151</xdr:rowOff>
    </xdr:from>
    <xdr:to>
      <xdr:col>71</xdr:col>
      <xdr:colOff>177800</xdr:colOff>
      <xdr:row>32</xdr:row>
      <xdr:rowOff>162016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363101"/>
          <a:ext cx="889000" cy="28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141805</xdr:rowOff>
    </xdr:from>
    <xdr:to>
      <xdr:col>72</xdr:col>
      <xdr:colOff>38100</xdr:colOff>
      <xdr:row>36</xdr:row>
      <xdr:rowOff>71955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4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63082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164665</xdr:rowOff>
    </xdr:from>
    <xdr:to>
      <xdr:col>67</xdr:col>
      <xdr:colOff>101600</xdr:colOff>
      <xdr:row>36</xdr:row>
      <xdr:rowOff>94815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85942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166298</xdr:rowOff>
    </xdr:from>
    <xdr:to>
      <xdr:col>85</xdr:col>
      <xdr:colOff>177800</xdr:colOff>
      <xdr:row>32</xdr:row>
      <xdr:rowOff>96448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4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81225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3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89771</xdr:rowOff>
    </xdr:from>
    <xdr:to>
      <xdr:col>81</xdr:col>
      <xdr:colOff>101600</xdr:colOff>
      <xdr:row>33</xdr:row>
      <xdr:rowOff>19921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57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36448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35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60815</xdr:rowOff>
    </xdr:from>
    <xdr:to>
      <xdr:col>76</xdr:col>
      <xdr:colOff>165100</xdr:colOff>
      <xdr:row>32</xdr:row>
      <xdr:rowOff>162415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5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7492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32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111216</xdr:rowOff>
    </xdr:from>
    <xdr:to>
      <xdr:col>72</xdr:col>
      <xdr:colOff>38100</xdr:colOff>
      <xdr:row>33</xdr:row>
      <xdr:rowOff>41366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57893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168801</xdr:rowOff>
    </xdr:from>
    <xdr:to>
      <xdr:col>67</xdr:col>
      <xdr:colOff>101600</xdr:colOff>
      <xdr:row>31</xdr:row>
      <xdr:rowOff>98951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3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115478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08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163379</xdr:rowOff>
    </xdr:from>
    <xdr:to>
      <xdr:col>85</xdr:col>
      <xdr:colOff>127000</xdr:colOff>
      <xdr:row>55</xdr:row>
      <xdr:rowOff>52108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250229"/>
          <a:ext cx="8382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116687</xdr:rowOff>
    </xdr:from>
    <xdr:to>
      <xdr:col>81</xdr:col>
      <xdr:colOff>50800</xdr:colOff>
      <xdr:row>55</xdr:row>
      <xdr:rowOff>52108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374987"/>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54013</xdr:rowOff>
    </xdr:from>
    <xdr:to>
      <xdr:col>76</xdr:col>
      <xdr:colOff>114300</xdr:colOff>
      <xdr:row>54</xdr:row>
      <xdr:rowOff>116687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8969413"/>
          <a:ext cx="889000" cy="40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54013</xdr:rowOff>
    </xdr:from>
    <xdr:to>
      <xdr:col>71</xdr:col>
      <xdr:colOff>177800</xdr:colOff>
      <xdr:row>54</xdr:row>
      <xdr:rowOff>64357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8969413"/>
          <a:ext cx="889000" cy="35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112579</xdr:rowOff>
    </xdr:from>
    <xdr:to>
      <xdr:col>85</xdr:col>
      <xdr:colOff>177800</xdr:colOff>
      <xdr:row>54</xdr:row>
      <xdr:rowOff>42729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135456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1308</xdr:rowOff>
    </xdr:from>
    <xdr:to>
      <xdr:col>81</xdr:col>
      <xdr:colOff>101600</xdr:colOff>
      <xdr:row>55</xdr:row>
      <xdr:rowOff>102908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119435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65887</xdr:rowOff>
    </xdr:from>
    <xdr:to>
      <xdr:col>76</xdr:col>
      <xdr:colOff>165100</xdr:colOff>
      <xdr:row>54</xdr:row>
      <xdr:rowOff>167487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12564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3213</xdr:rowOff>
    </xdr:from>
    <xdr:to>
      <xdr:col>72</xdr:col>
      <xdr:colOff>38100</xdr:colOff>
      <xdr:row>52</xdr:row>
      <xdr:rowOff>104813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89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121340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6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13557</xdr:rowOff>
    </xdr:from>
    <xdr:to>
      <xdr:col>67</xdr:col>
      <xdr:colOff>101600</xdr:colOff>
      <xdr:row>54</xdr:row>
      <xdr:rowOff>115157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2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131684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0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117811</xdr:rowOff>
    </xdr:from>
    <xdr:to>
      <xdr:col>85</xdr:col>
      <xdr:colOff>126364</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633661"/>
          <a:ext cx="1269" cy="76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36307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409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64488</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4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117811</xdr:rowOff>
    </xdr:from>
    <xdr:to>
      <xdr:col>86</xdr:col>
      <xdr:colOff>25400</xdr:colOff>
      <xdr:row>73</xdr:row>
      <xdr:rowOff>117811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63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60033</xdr:rowOff>
    </xdr:from>
    <xdr:to>
      <xdr:col>85</xdr:col>
      <xdr:colOff>127000</xdr:colOff>
      <xdr:row>76</xdr:row>
      <xdr:rowOff>12655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918783"/>
          <a:ext cx="838200" cy="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80757</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824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102330</xdr:rowOff>
    </xdr:from>
    <xdr:to>
      <xdr:col>85</xdr:col>
      <xdr:colOff>177800</xdr:colOff>
      <xdr:row>78</xdr:row>
      <xdr:rowOff>32480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60661</xdr:rowOff>
    </xdr:from>
    <xdr:to>
      <xdr:col>81</xdr:col>
      <xdr:colOff>50800</xdr:colOff>
      <xdr:row>75</xdr:row>
      <xdr:rowOff>60033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747961"/>
          <a:ext cx="889000" cy="17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105930</xdr:rowOff>
    </xdr:from>
    <xdr:to>
      <xdr:col>81</xdr:col>
      <xdr:colOff>101600</xdr:colOff>
      <xdr:row>78</xdr:row>
      <xdr:rowOff>36080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27207</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40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27457</xdr:rowOff>
    </xdr:from>
    <xdr:to>
      <xdr:col>76</xdr:col>
      <xdr:colOff>114300</xdr:colOff>
      <xdr:row>74</xdr:row>
      <xdr:rowOff>60661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2371857"/>
          <a:ext cx="889000" cy="3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105817</xdr:rowOff>
    </xdr:from>
    <xdr:to>
      <xdr:col>76</xdr:col>
      <xdr:colOff>165100</xdr:colOff>
      <xdr:row>78</xdr:row>
      <xdr:rowOff>35967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27094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40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45174</xdr:rowOff>
    </xdr:from>
    <xdr:to>
      <xdr:col>71</xdr:col>
      <xdr:colOff>177800</xdr:colOff>
      <xdr:row>72</xdr:row>
      <xdr:rowOff>27457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218124"/>
          <a:ext cx="889000" cy="15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86785</xdr:rowOff>
    </xdr:from>
    <xdr:to>
      <xdr:col>72</xdr:col>
      <xdr:colOff>38100</xdr:colOff>
      <xdr:row>78</xdr:row>
      <xdr:rowOff>16935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2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8062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38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74327</xdr:rowOff>
    </xdr:from>
    <xdr:to>
      <xdr:col>67</xdr:col>
      <xdr:colOff>101600</xdr:colOff>
      <xdr:row>78</xdr:row>
      <xdr:rowOff>4477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167054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3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133306</xdr:rowOff>
    </xdr:from>
    <xdr:to>
      <xdr:col>85</xdr:col>
      <xdr:colOff>177800</xdr:colOff>
      <xdr:row>76</xdr:row>
      <xdr:rowOff>63457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2992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156183</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84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9233</xdr:rowOff>
    </xdr:from>
    <xdr:to>
      <xdr:col>81</xdr:col>
      <xdr:colOff>101600</xdr:colOff>
      <xdr:row>75</xdr:row>
      <xdr:rowOff>110833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8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127360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264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9861</xdr:rowOff>
    </xdr:from>
    <xdr:to>
      <xdr:col>76</xdr:col>
      <xdr:colOff>165100</xdr:colOff>
      <xdr:row>74</xdr:row>
      <xdr:rowOff>111461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6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127988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4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148107</xdr:rowOff>
    </xdr:from>
    <xdr:to>
      <xdr:col>72</xdr:col>
      <xdr:colOff>38100</xdr:colOff>
      <xdr:row>72</xdr:row>
      <xdr:rowOff>78257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23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94784</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0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165824</xdr:rowOff>
    </xdr:from>
    <xdr:to>
      <xdr:col>67</xdr:col>
      <xdr:colOff>101600</xdr:colOff>
      <xdr:row>71</xdr:row>
      <xdr:rowOff>95974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1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112501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194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49955</xdr:rowOff>
    </xdr:from>
    <xdr:to>
      <xdr:col>85</xdr:col>
      <xdr:colOff>127000</xdr:colOff>
      <xdr:row>94</xdr:row>
      <xdr:rowOff>64185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66255"/>
          <a:ext cx="8382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64185</xdr:rowOff>
    </xdr:from>
    <xdr:to>
      <xdr:col>81</xdr:col>
      <xdr:colOff>50800</xdr:colOff>
      <xdr:row>94</xdr:row>
      <xdr:rowOff>138767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80485"/>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138767</xdr:rowOff>
    </xdr:from>
    <xdr:to>
      <xdr:col>76</xdr:col>
      <xdr:colOff>114300</xdr:colOff>
      <xdr:row>94</xdr:row>
      <xdr:rowOff>158065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55067"/>
          <a:ext cx="8890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158065</xdr:rowOff>
    </xdr:from>
    <xdr:to>
      <xdr:col>71</xdr:col>
      <xdr:colOff>177800</xdr:colOff>
      <xdr:row>94</xdr:row>
      <xdr:rowOff>169342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74365"/>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170605</xdr:rowOff>
    </xdr:from>
    <xdr:to>
      <xdr:col>85</xdr:col>
      <xdr:colOff>177800</xdr:colOff>
      <xdr:row>94</xdr:row>
      <xdr:rowOff>100755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22032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13385</xdr:rowOff>
    </xdr:from>
    <xdr:to>
      <xdr:col>81</xdr:col>
      <xdr:colOff>101600</xdr:colOff>
      <xdr:row>94</xdr:row>
      <xdr:rowOff>114985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0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87967</xdr:rowOff>
    </xdr:from>
    <xdr:to>
      <xdr:col>76</xdr:col>
      <xdr:colOff>165100</xdr:colOff>
      <xdr:row>95</xdr:row>
      <xdr:rowOff>18117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34644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107265</xdr:rowOff>
    </xdr:from>
    <xdr:to>
      <xdr:col>72</xdr:col>
      <xdr:colOff>38100</xdr:colOff>
      <xdr:row>95</xdr:row>
      <xdr:rowOff>37415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53942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118542</xdr:rowOff>
    </xdr:from>
    <xdr:to>
      <xdr:col>67</xdr:col>
      <xdr:colOff>101600</xdr:colOff>
      <xdr:row>95</xdr:row>
      <xdr:rowOff>48692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65219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69,798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公共施設等総合管理基金積立金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201,514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11,799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物価高騰対応重点支援給付金支給事業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97,830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25,674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となっている。これは、黒磯地区いこいと学びの交流テラス整備事業が主な要因である。また、大規模な普通建設事業は引き続き実施していることから類似団体平均と比べると高い水準にある。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67,757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12,159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小・中学校トイレ改修事業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6,223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2,171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円の減となっている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年度及び令和２年度発生分の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費の減が主な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取崩しを行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実質収支額は、前年度と比較して、歳入歳出差引が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億円の減、翌年度に繰り越すべき財源が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　　　</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また、実質単年度収支は、マイナスに転じた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すべての会計で黒字となっており、健全な財政運営が行われているものと考えられる。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今後も引き続き、地方債残高の縮減や歳入の確保など財政の健全化に努める。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新市建設計画に基づき実施される大規模事業が増加した影響で地方債残高は増加傾向であるが、元金据置期間の影響で、元利償還金は、近年横ばいとなっている。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一方で分子より控除される算入公債費等も、継続して財政的に有利な普通交付税算入率の高いものを活用するように努めているため、元利償還金も連動するような変化をしている。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これらのことから、実質公債費比率の分子も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横ばいの傾向となっている。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公営企業債等繰入見込み額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また、充当可能財源等については、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充当可能基金及び充当可能特定歳入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以上により、将来負担比率の分子は、前年度と比較して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今後についても、大規模事業の実施により、地方債残高は増加することが見込まれるため、地方債発行に当たっては、普通交付税算入率の高い起債を活用するなどして将来負担の軽減に努める必要がある。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・学校給食の無償化を実施するため「学校給食運営基金」を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百万円取り崩した一方、決算剰余金として財政調整基金へ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1,251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百万円積み立てたこと等により、基金全体としては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2,410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・普通建設事業に係る経費等のため財政調整基金は取り崩し、減債基金も市債の償還に充てるため中長期的には減少傾向にある。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・特定目的基金について、短期的には「にぎわい創出施設整備基金」や「学校給食運営基金」等への積立てにより微増の予定だが、中長期的には減少傾向にある。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・子育て支援基金：安心して子どもを産み育てることができる環境を整備し、子育て支援事業の振興を図る。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・公共施設等総合管理基金：岩国市公共施設等総合管理計画の基本方針に基づく公共施設等の計画的な更新等を推進する。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法に基づく学校給食において、児童及び生徒の食に関する正しい理解と望ましい食習慣を養うとともに、保護者の経済的負担を軽減する事業を実施し、安心して子育てができるまちづくりを推進す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百万円積立てたことによる減少。</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・公共施設等総合管理基金：公共施設等の計画的な更新等を行うため、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993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・学校給食運営基金：学校給食の無償化を実施するため、</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639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百万円積立てたことによる増加。</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・子育て支援基金：子供の医療費及びインフルエンザ予防接種の助成等を実施するため、令和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百万円を積み立てる一方、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百万円を取崩し、基金残高は減少する予定。</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・公共施設等総合管理基金：公共施設等の計画的な更新等を行うため、令和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百万円を取り崩す一方、合併特例債を活用し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4,000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・学校給食運営基金：学校給食の無償化を実施するため、令和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422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百万円を取り崩す一方、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578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百万円を積立て、基金残高は増加する予定。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・決算剰余金を積立てたことによる増加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・普通建設事業に係る経費等のため財政調整基金を取り崩す予定としており、中長期的には減少傾向にある。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・基金利息を積立てたことによる増加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・一定額を取り崩して市債の償還に充当するため、中長期的には減少傾向にある。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76624220</v>
      </c>
      <c r="BO4" s="358"/>
      <c r="BP4" s="358"/>
      <c r="BQ4" s="358"/>
      <c r="BR4" s="358"/>
      <c r="BS4" s="358"/>
      <c r="BT4" s="358"/>
      <c r="BU4" s="359"/>
      <c r="BV4" s="357">
        <v>71886053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2.9</v>
      </c>
      <c r="CU4" s="364"/>
      <c r="CV4" s="364"/>
      <c r="CW4" s="364"/>
      <c r="CX4" s="364"/>
      <c r="CY4" s="364"/>
      <c r="CZ4" s="364"/>
      <c r="DA4" s="365"/>
      <c r="DB4" s="363">
        <v>6.5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74238661</v>
      </c>
      <c r="BO5" s="395"/>
      <c r="BP5" s="395"/>
      <c r="BQ5" s="395"/>
      <c r="BR5" s="395"/>
      <c r="BS5" s="395"/>
      <c r="BT5" s="395"/>
      <c r="BU5" s="396"/>
      <c r="BV5" s="394">
        <v>69077962</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92.1</v>
      </c>
      <c r="CU5" s="392"/>
      <c r="CV5" s="392"/>
      <c r="CW5" s="392"/>
      <c r="CX5" s="392"/>
      <c r="CY5" s="392"/>
      <c r="CZ5" s="392"/>
      <c r="DA5" s="393"/>
      <c r="DB5" s="391">
        <v>92.9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2385559</v>
      </c>
      <c r="BO6" s="395"/>
      <c r="BP6" s="395"/>
      <c r="BQ6" s="395"/>
      <c r="BR6" s="395"/>
      <c r="BS6" s="395"/>
      <c r="BT6" s="395"/>
      <c r="BU6" s="396"/>
      <c r="BV6" s="394">
        <v>2808091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92.1</v>
      </c>
      <c r="CU6" s="432"/>
      <c r="CV6" s="432"/>
      <c r="CW6" s="432"/>
      <c r="CX6" s="432"/>
      <c r="CY6" s="432"/>
      <c r="CZ6" s="432"/>
      <c r="DA6" s="433"/>
      <c r="DB6" s="431">
        <v>92.9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1326402</v>
      </c>
      <c r="BO7" s="395"/>
      <c r="BP7" s="395"/>
      <c r="BQ7" s="395"/>
      <c r="BR7" s="395"/>
      <c r="BS7" s="395"/>
      <c r="BT7" s="395"/>
      <c r="BU7" s="396"/>
      <c r="BV7" s="394">
        <v>434598</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37025238</v>
      </c>
      <c r="CU7" s="395"/>
      <c r="CV7" s="395"/>
      <c r="CW7" s="395"/>
      <c r="CX7" s="395"/>
      <c r="CY7" s="395"/>
      <c r="CZ7" s="395"/>
      <c r="DA7" s="396"/>
      <c r="DB7" s="394">
        <v>36289459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1059157</v>
      </c>
      <c r="BO8" s="395"/>
      <c r="BP8" s="395"/>
      <c r="BQ8" s="395"/>
      <c r="BR8" s="395"/>
      <c r="BS8" s="395"/>
      <c r="BT8" s="395"/>
      <c r="BU8" s="396"/>
      <c r="BV8" s="394">
        <v>2373493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0.54</v>
      </c>
      <c r="CU8" s="435"/>
      <c r="CV8" s="435"/>
      <c r="CW8" s="435"/>
      <c r="CX8" s="435"/>
      <c r="CY8" s="435"/>
      <c r="CZ8" s="435"/>
      <c r="DA8" s="436"/>
      <c r="DB8" s="434">
        <v>0.56000000000000005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129125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-1314336</v>
      </c>
      <c r="BO9" s="395"/>
      <c r="BP9" s="395"/>
      <c r="BQ9" s="395"/>
      <c r="BR9" s="395"/>
      <c r="BS9" s="395"/>
      <c r="BT9" s="395"/>
      <c r="BU9" s="396"/>
      <c r="BV9" s="394">
        <v>-6757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10.5</v>
      </c>
      <c r="CU9" s="392"/>
      <c r="CV9" s="392"/>
      <c r="CW9" s="392"/>
      <c r="CX9" s="392"/>
      <c r="CY9" s="392"/>
      <c r="CZ9" s="392"/>
      <c r="DA9" s="393"/>
      <c r="DB9" s="391">
        <v>10.9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136757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1250458</v>
      </c>
      <c r="BO10" s="395"/>
      <c r="BP10" s="395"/>
      <c r="BQ10" s="395"/>
      <c r="BR10" s="395"/>
      <c r="BS10" s="395"/>
      <c r="BT10" s="395"/>
      <c r="BU10" s="396"/>
      <c r="BV10" s="394">
        <v>1210145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126812</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800000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124461</v>
      </c>
      <c r="S13" s="479"/>
      <c r="T13" s="479"/>
      <c r="U13" s="479"/>
      <c r="V13" s="480"/>
      <c r="W13" s="410" t="s">
        <v>131</v>
      </c>
      <c r="X13" s="411"/>
      <c r="Y13" s="411"/>
      <c r="Z13" s="411"/>
      <c r="AA13" s="411"/>
      <c r="AB13" s="401"/>
      <c r="AC13" s="445">
        <v>1709</v>
      </c>
      <c r="AD13" s="446"/>
      <c r="AE13" s="446"/>
      <c r="AF13" s="446"/>
      <c r="AG13" s="488"/>
      <c r="AH13" s="445">
        <v>2143</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-863878</v>
      </c>
      <c r="BO13" s="395"/>
      <c r="BP13" s="395"/>
      <c r="BQ13" s="395"/>
      <c r="BR13" s="395"/>
      <c r="BS13" s="395"/>
      <c r="BT13" s="395"/>
      <c r="BU13" s="396"/>
      <c r="BV13" s="394">
        <v>1203388</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4.5</v>
      </c>
      <c r="CU13" s="392"/>
      <c r="CV13" s="392"/>
      <c r="CW13" s="392"/>
      <c r="CX13" s="392"/>
      <c r="CY13" s="392"/>
      <c r="CZ13" s="392"/>
      <c r="DA13" s="393"/>
      <c r="DB13" s="391">
        <v>4.3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128609</v>
      </c>
      <c r="S14" s="479"/>
      <c r="T14" s="479"/>
      <c r="U14" s="479"/>
      <c r="V14" s="480"/>
      <c r="W14" s="384"/>
      <c r="X14" s="385"/>
      <c r="Y14" s="385"/>
      <c r="Z14" s="385"/>
      <c r="AA14" s="385"/>
      <c r="AB14" s="374"/>
      <c r="AC14" s="481">
        <v>3</v>
      </c>
      <c r="AD14" s="482"/>
      <c r="AE14" s="482"/>
      <c r="AF14" s="482"/>
      <c r="AG14" s="483"/>
      <c r="AH14" s="481">
        <v>3.7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126620</v>
      </c>
      <c r="S15" s="479"/>
      <c r="T15" s="479"/>
      <c r="U15" s="479"/>
      <c r="V15" s="480"/>
      <c r="W15" s="410" t="s">
        <v>137</v>
      </c>
      <c r="X15" s="411"/>
      <c r="Y15" s="411"/>
      <c r="Z15" s="411"/>
      <c r="AA15" s="411"/>
      <c r="AB15" s="401"/>
      <c r="AC15" s="445">
        <v>15956</v>
      </c>
      <c r="AD15" s="446"/>
      <c r="AE15" s="446"/>
      <c r="AF15" s="446"/>
      <c r="AG15" s="488"/>
      <c r="AH15" s="445">
        <v>16337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17360708</v>
      </c>
      <c r="BO15" s="358"/>
      <c r="BP15" s="358"/>
      <c r="BQ15" s="358"/>
      <c r="BR15" s="358"/>
      <c r="BS15" s="358"/>
      <c r="BT15" s="358"/>
      <c r="BU15" s="359"/>
      <c r="BV15" s="357">
        <v>16978014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28.1</v>
      </c>
      <c r="AD16" s="482"/>
      <c r="AE16" s="482"/>
      <c r="AF16" s="482"/>
      <c r="AG16" s="483"/>
      <c r="AH16" s="481">
        <v>27.8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32037806</v>
      </c>
      <c r="BO16" s="395"/>
      <c r="BP16" s="395"/>
      <c r="BQ16" s="395"/>
      <c r="BR16" s="395"/>
      <c r="BS16" s="395"/>
      <c r="BT16" s="395"/>
      <c r="BU16" s="396"/>
      <c r="BV16" s="394">
        <v>31120537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39204</v>
      </c>
      <c r="AD17" s="446"/>
      <c r="AE17" s="446"/>
      <c r="AF17" s="446"/>
      <c r="AG17" s="488"/>
      <c r="AH17" s="445">
        <v>40198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21954723</v>
      </c>
      <c r="BO17" s="395"/>
      <c r="BP17" s="395"/>
      <c r="BQ17" s="395"/>
      <c r="BR17" s="395"/>
      <c r="BS17" s="395"/>
      <c r="BT17" s="395"/>
      <c r="BU17" s="396"/>
      <c r="BV17" s="394">
        <v>21491987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873.67</v>
      </c>
      <c r="M18" s="518"/>
      <c r="N18" s="518"/>
      <c r="O18" s="518"/>
      <c r="P18" s="518"/>
      <c r="Q18" s="518"/>
      <c r="R18" s="519"/>
      <c r="S18" s="519"/>
      <c r="T18" s="519"/>
      <c r="U18" s="519"/>
      <c r="V18" s="520"/>
      <c r="W18" s="412"/>
      <c r="X18" s="413"/>
      <c r="Y18" s="413"/>
      <c r="Z18" s="413"/>
      <c r="AA18" s="413"/>
      <c r="AB18" s="404"/>
      <c r="AC18" s="521">
        <v>68.900000000000006</v>
      </c>
      <c r="AD18" s="522"/>
      <c r="AE18" s="522"/>
      <c r="AF18" s="522"/>
      <c r="AG18" s="523"/>
      <c r="AH18" s="521">
        <v>68.5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36458253</v>
      </c>
      <c r="BO18" s="395"/>
      <c r="BP18" s="395"/>
      <c r="BQ18" s="395"/>
      <c r="BR18" s="395"/>
      <c r="BS18" s="395"/>
      <c r="BT18" s="395"/>
      <c r="BU18" s="396"/>
      <c r="BV18" s="394">
        <v>36304726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148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51934247</v>
      </c>
      <c r="BO19" s="395"/>
      <c r="BP19" s="395"/>
      <c r="BQ19" s="395"/>
      <c r="BR19" s="395"/>
      <c r="BS19" s="395"/>
      <c r="BT19" s="395"/>
      <c r="BU19" s="396"/>
      <c r="BV19" s="394">
        <v>49725581</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57911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57784380</v>
      </c>
      <c r="BO22" s="358"/>
      <c r="BP22" s="358"/>
      <c r="BQ22" s="358"/>
      <c r="BR22" s="358"/>
      <c r="BS22" s="358"/>
      <c r="BT22" s="358"/>
      <c r="BU22" s="359"/>
      <c r="BV22" s="357">
        <v>59134094</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34413545</v>
      </c>
      <c r="BO23" s="395"/>
      <c r="BP23" s="395"/>
      <c r="BQ23" s="395"/>
      <c r="BR23" s="395"/>
      <c r="BS23" s="395"/>
      <c r="BT23" s="395"/>
      <c r="BU23" s="396"/>
      <c r="BV23" s="394">
        <v>36153035</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9650</v>
      </c>
      <c r="R24" s="446"/>
      <c r="S24" s="446"/>
      <c r="T24" s="446"/>
      <c r="U24" s="446"/>
      <c r="V24" s="488"/>
      <c r="W24" s="540"/>
      <c r="X24" s="541"/>
      <c r="Y24" s="542"/>
      <c r="Z24" s="444" t="s">
        <v>162</v>
      </c>
      <c r="AA24" s="424"/>
      <c r="AB24" s="424"/>
      <c r="AC24" s="424"/>
      <c r="AD24" s="424"/>
      <c r="AE24" s="424"/>
      <c r="AF24" s="424"/>
      <c r="AG24" s="425"/>
      <c r="AH24" s="445">
        <v>1029</v>
      </c>
      <c r="AI24" s="446"/>
      <c r="AJ24" s="446"/>
      <c r="AK24" s="446"/>
      <c r="AL24" s="488"/>
      <c r="AM24" s="445">
        <v>3283539</v>
      </c>
      <c r="AN24" s="446"/>
      <c r="AO24" s="446"/>
      <c r="AP24" s="446"/>
      <c r="AQ24" s="446"/>
      <c r="AR24" s="488"/>
      <c r="AS24" s="445">
        <v>3191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44142719</v>
      </c>
      <c r="BO24" s="395"/>
      <c r="BP24" s="395"/>
      <c r="BQ24" s="395"/>
      <c r="BR24" s="395"/>
      <c r="BS24" s="395"/>
      <c r="BT24" s="395"/>
      <c r="BU24" s="396"/>
      <c r="BV24" s="394">
        <v>43321613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7850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20868283</v>
      </c>
      <c r="BO25" s="358"/>
      <c r="BP25" s="358"/>
      <c r="BQ25" s="358"/>
      <c r="BR25" s="358"/>
      <c r="BS25" s="358"/>
      <c r="BT25" s="358"/>
      <c r="BU25" s="359"/>
      <c r="BV25" s="357">
        <v>16534476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6850</v>
      </c>
      <c r="R26" s="446"/>
      <c r="S26" s="446"/>
      <c r="T26" s="446"/>
      <c r="U26" s="446"/>
      <c r="V26" s="488"/>
      <c r="W26" s="540"/>
      <c r="X26" s="541"/>
      <c r="Y26" s="542"/>
      <c r="Z26" s="444" t="s">
        <v>168</v>
      </c>
      <c r="AA26" s="546"/>
      <c r="AB26" s="546"/>
      <c r="AC26" s="546"/>
      <c r="AD26" s="546"/>
      <c r="AE26" s="546"/>
      <c r="AF26" s="546"/>
      <c r="AG26" s="547"/>
      <c r="AH26" s="445">
        <v>38</v>
      </c>
      <c r="AI26" s="446"/>
      <c r="AJ26" s="446"/>
      <c r="AK26" s="446"/>
      <c r="AL26" s="488"/>
      <c r="AM26" s="445">
        <v>103664</v>
      </c>
      <c r="AN26" s="446"/>
      <c r="AO26" s="446"/>
      <c r="AP26" s="446"/>
      <c r="AQ26" s="446"/>
      <c r="AR26" s="488"/>
      <c r="AS26" s="445">
        <v>2728</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5400</v>
      </c>
      <c r="R27" s="446"/>
      <c r="S27" s="446"/>
      <c r="T27" s="446"/>
      <c r="U27" s="446"/>
      <c r="V27" s="488"/>
      <c r="W27" s="540"/>
      <c r="X27" s="541"/>
      <c r="Y27" s="542"/>
      <c r="Z27" s="444" t="s">
        <v>171</v>
      </c>
      <c r="AA27" s="424"/>
      <c r="AB27" s="424"/>
      <c r="AC27" s="424"/>
      <c r="AD27" s="424"/>
      <c r="AE27" s="424"/>
      <c r="AF27" s="424"/>
      <c r="AG27" s="425"/>
      <c r="AH27" s="445">
        <v>23</v>
      </c>
      <c r="AI27" s="446"/>
      <c r="AJ27" s="446"/>
      <c r="AK27" s="446"/>
      <c r="AL27" s="488"/>
      <c r="AM27" s="445">
        <v>60444</v>
      </c>
      <c r="AN27" s="446"/>
      <c r="AO27" s="446"/>
      <c r="AP27" s="446"/>
      <c r="AQ27" s="446"/>
      <c r="AR27" s="488"/>
      <c r="AS27" s="445">
        <v>2628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922264</v>
      </c>
      <c r="BO27" s="514"/>
      <c r="BP27" s="514"/>
      <c r="BQ27" s="514"/>
      <c r="BR27" s="514"/>
      <c r="BS27" s="514"/>
      <c r="BT27" s="514"/>
      <c r="BU27" s="515"/>
      <c r="BV27" s="513">
        <v>922256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9823116</v>
      </c>
      <c r="BO28" s="358"/>
      <c r="BP28" s="358"/>
      <c r="BQ28" s="358"/>
      <c r="BR28" s="358"/>
      <c r="BS28" s="358"/>
      <c r="BT28" s="358"/>
      <c r="BU28" s="359"/>
      <c r="BV28" s="357">
        <v>9372605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28</v>
      </c>
      <c r="M29" s="446"/>
      <c r="N29" s="446"/>
      <c r="O29" s="446"/>
      <c r="P29" s="488"/>
      <c r="Q29" s="445">
        <v>4400</v>
      </c>
      <c r="R29" s="446"/>
      <c r="S29" s="446"/>
      <c r="T29" s="446"/>
      <c r="U29" s="446"/>
      <c r="V29" s="488"/>
      <c r="W29" s="543"/>
      <c r="X29" s="544"/>
      <c r="Y29" s="545"/>
      <c r="Z29" s="444" t="s">
        <v>177</v>
      </c>
      <c r="AA29" s="424"/>
      <c r="AB29" s="424"/>
      <c r="AC29" s="424"/>
      <c r="AD29" s="424"/>
      <c r="AE29" s="424"/>
      <c r="AF29" s="424"/>
      <c r="AG29" s="425"/>
      <c r="AH29" s="445">
        <v>1052</v>
      </c>
      <c r="AI29" s="446"/>
      <c r="AJ29" s="446"/>
      <c r="AK29" s="446"/>
      <c r="AL29" s="488"/>
      <c r="AM29" s="445">
        <v>3343983</v>
      </c>
      <c r="AN29" s="446"/>
      <c r="AO29" s="446"/>
      <c r="AP29" s="446"/>
      <c r="AQ29" s="446"/>
      <c r="AR29" s="488"/>
      <c r="AS29" s="445">
        <v>3179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4007967</v>
      </c>
      <c r="BO29" s="395"/>
      <c r="BP29" s="395"/>
      <c r="BQ29" s="395"/>
      <c r="BR29" s="395"/>
      <c r="BS29" s="395"/>
      <c r="BT29" s="395"/>
      <c r="BU29" s="396"/>
      <c r="BV29" s="394">
        <v>4003611</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11644708</v>
      </c>
      <c r="BO30" s="514"/>
      <c r="BP30" s="514"/>
      <c r="BQ30" s="514"/>
      <c r="BR30" s="514"/>
      <c r="BS30" s="514"/>
      <c r="BT30" s="514"/>
      <c r="BU30" s="515"/>
      <c r="BV30" s="513">
        <v>9689570</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IF('各会計、関係団体の財政状況及び健全化判断比率'!B37="","",'各会計、関係団体の財政状況及び健全化判断比率'!B37)</f>
        <v>周東食肉センター事業特別会計</v>
      </c>
      <c r="BH34" s="585"/>
      <c r="BI34" s="585"/>
      <c r="BJ34" s="585"/>
      <c r="BK34" s="585"/>
      <c r="BL34" s="585"/>
      <c r="BM34" s="585"/>
      <c r="BN34" s="585"/>
      <c r="BO34" s="585"/>
      <c r="BP34" s="585"/>
      <c r="BQ34" s="585"/>
      <c r="BR34" s="585"/>
      <c r="BS34" s="585"/>
      <c r="BT34" s="585"/>
      <c r="BU34" s="585"/>
      <c r="BV34" s="175"/>
      <c r="BW34" s="584">
        <f>IF(BY34="","",MAX(C34:D43,U34:V43,AM34:AN43,BE34:BF43)+1)</f>
        <v>16</v>
      </c>
      <c r="BX34" s="584"/>
      <c r="BY34" s="585" t="str">
        <f>IF('各会計、関係団体の財政状況及び健全化判断比率'!B68="","",'各会計、関係団体の財政状況及び健全化判断比率'!B68)</f>
        <v>玖珂地方老人福祉施設組合（一般会計）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26</v>
      </c>
      <c r="CP34" s="584"/>
      <c r="CQ34" s="585" t="str">
        <f>IF('各会計、関係団体の財政状況及び健全化判断比率'!BS7="","",'各会計、関係団体の財政状況及び健全化判断比率'!BS7)</f>
        <v>岩国柱島海運</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土地取得事業特別会計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8</v>
      </c>
      <c r="AN35" s="584"/>
      <c r="AO35" s="585" t="str">
        <f>IF('各会計、関係団体の財政状況及び健全化判断比率'!B33="","",'各会計、関係団体の財政状況及び健全化判断比率'!B33)</f>
        <v>工業用水道事業会計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IF('各会計、関係団体の財政状況及び健全化判断比率'!B38="","",'各会計、関係団体の財政状況及び健全化判断比率'!B38)</f>
        <v>観光施設運営事業特別会計</v>
      </c>
      <c r="BH35" s="585"/>
      <c r="BI35" s="585"/>
      <c r="BJ35" s="585"/>
      <c r="BK35" s="585"/>
      <c r="BL35" s="585"/>
      <c r="BM35" s="585"/>
      <c r="BN35" s="585"/>
      <c r="BO35" s="585"/>
      <c r="BP35" s="585"/>
      <c r="BQ35" s="585"/>
      <c r="BR35" s="585"/>
      <c r="BS35" s="585"/>
      <c r="BT35" s="585"/>
      <c r="BU35" s="585"/>
      <c r="BV35" s="175"/>
      <c r="BW35" s="584">
        <f t="shared" ref="BW35:BW43" si="2">IF(BY35="","",BW34+1)</f>
        <v>17</v>
      </c>
      <c r="BX35" s="584"/>
      <c r="BY35" s="585" t="str">
        <f>IF('各会計、関係団体の財政状況及び健全化判断比率'!B69="","",'各会計、関係団体の財政状況及び健全化判断比率'!B69)</f>
        <v>玖珂地方老人福祉施設組合（指定訪問介護事業特別会計）</v>
      </c>
      <c r="BZ35" s="585"/>
      <c r="CA35" s="585"/>
      <c r="CB35" s="585"/>
      <c r="CC35" s="585"/>
      <c r="CD35" s="585"/>
      <c r="CE35" s="585"/>
      <c r="CF35" s="585"/>
      <c r="CG35" s="585"/>
      <c r="CH35" s="585"/>
      <c r="CI35" s="585"/>
      <c r="CJ35" s="585"/>
      <c r="CK35" s="585"/>
      <c r="CL35" s="585"/>
      <c r="CM35" s="585"/>
      <c r="CN35" s="175"/>
      <c r="CO35" s="584">
        <f t="shared" ref="CO35:CO43" si="3">IF(CQ35="","",CO34+1)</f>
        <v>27</v>
      </c>
      <c r="CP35" s="584"/>
      <c r="CQ35" s="585" t="str">
        <f>IF('各会計、関係団体の財政状況及び健全化判断比率'!BS8="","",'各会計、関係団体の財政状況及び健全化判断比率'!BS8)</f>
        <v>岩国市土地開発公社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9</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IF('各会計、関係団体の財政状況及び健全化判断比率'!B39="","",'各会計、関係団体の財政状況及び健全化判断比率'!B39)</f>
        <v>錦帯橋管理特別会計</v>
      </c>
      <c r="BH36" s="585"/>
      <c r="BI36" s="585"/>
      <c r="BJ36" s="585"/>
      <c r="BK36" s="585"/>
      <c r="BL36" s="585"/>
      <c r="BM36" s="585"/>
      <c r="BN36" s="585"/>
      <c r="BO36" s="585"/>
      <c r="BP36" s="585"/>
      <c r="BQ36" s="585"/>
      <c r="BR36" s="585"/>
      <c r="BS36" s="585"/>
      <c r="BT36" s="585"/>
      <c r="BU36" s="585"/>
      <c r="BV36" s="175"/>
      <c r="BW36" s="584">
        <f t="shared" si="2"/>
        <v>18</v>
      </c>
      <c r="BX36" s="584"/>
      <c r="BY36" s="585" t="str">
        <f>IF('各会計、関係団体の財政状況及び健全化判断比率'!B70="","",'各会計、関係団体の財政状況及び健全化判断比率'!B70)</f>
        <v>周東環境衛生組合（一般会計）</v>
      </c>
      <c r="BZ36" s="585"/>
      <c r="CA36" s="585"/>
      <c r="CB36" s="585"/>
      <c r="CC36" s="585"/>
      <c r="CD36" s="585"/>
      <c r="CE36" s="585"/>
      <c r="CF36" s="585"/>
      <c r="CG36" s="585"/>
      <c r="CH36" s="585"/>
      <c r="CI36" s="585"/>
      <c r="CJ36" s="585"/>
      <c r="CK36" s="585"/>
      <c r="CL36" s="585"/>
      <c r="CM36" s="585"/>
      <c r="CN36" s="175"/>
      <c r="CO36" s="584">
        <f t="shared" si="3"/>
        <v>28</v>
      </c>
      <c r="CP36" s="584"/>
      <c r="CQ36" s="585" t="str">
        <f>IF('各会計、関係団体の財政状況及び健全化判断比率'!BS9="","",'各会計、関係団体の財政状況及び健全化判断比率'!BS9)</f>
        <v>玖珂町体育施設等管理協会</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駐車場事業特別会計</v>
      </c>
      <c r="X37" s="585"/>
      <c r="Y37" s="585"/>
      <c r="Z37" s="585"/>
      <c r="AA37" s="585"/>
      <c r="AB37" s="585"/>
      <c r="AC37" s="585"/>
      <c r="AD37" s="585"/>
      <c r="AE37" s="585"/>
      <c r="AF37" s="585"/>
      <c r="AG37" s="585"/>
      <c r="AH37" s="585"/>
      <c r="AI37" s="585"/>
      <c r="AJ37" s="585"/>
      <c r="AK37" s="585"/>
      <c r="AL37" s="175"/>
      <c r="AM37" s="584">
        <f t="shared" si="0"/>
        <v>10</v>
      </c>
      <c r="AN37" s="584"/>
      <c r="AO37" s="585" t="str">
        <f>IF('各会計、関係団体の財政状況及び健全化判断比率'!B35="","",'各会計、関係団体の財政状況及び健全化判断比率'!B35)</f>
        <v>下水道事業会計</v>
      </c>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IF('各会計、関係団体の財政状況及び健全化判断比率'!B40="","",'各会計、関係団体の財政状況及び健全化判断比率'!B40)</f>
        <v>市場事業特別会計</v>
      </c>
      <c r="BH37" s="585"/>
      <c r="BI37" s="585"/>
      <c r="BJ37" s="585"/>
      <c r="BK37" s="585"/>
      <c r="BL37" s="585"/>
      <c r="BM37" s="585"/>
      <c r="BN37" s="585"/>
      <c r="BO37" s="585"/>
      <c r="BP37" s="585"/>
      <c r="BQ37" s="585"/>
      <c r="BR37" s="585"/>
      <c r="BS37" s="585"/>
      <c r="BT37" s="585"/>
      <c r="BU37" s="585"/>
      <c r="BV37" s="175"/>
      <c r="BW37" s="584">
        <f t="shared" si="2"/>
        <v>19</v>
      </c>
      <c r="BX37" s="584"/>
      <c r="BY37" s="585" t="str">
        <f>IF('各会計、関係団体の財政状況及び健全化判断比率'!B71="","",'各会計、関係団体の財政状況及び健全化判断比率'!B71)</f>
        <v>岩国地区消防組合（一般会計）</v>
      </c>
      <c r="BZ37" s="585"/>
      <c r="CA37" s="585"/>
      <c r="CB37" s="585"/>
      <c r="CC37" s="585"/>
      <c r="CD37" s="585"/>
      <c r="CE37" s="585"/>
      <c r="CF37" s="585"/>
      <c r="CG37" s="585"/>
      <c r="CH37" s="585"/>
      <c r="CI37" s="585"/>
      <c r="CJ37" s="585"/>
      <c r="CK37" s="585"/>
      <c r="CL37" s="585"/>
      <c r="CM37" s="585"/>
      <c r="CN37" s="175"/>
      <c r="CO37" s="584">
        <f t="shared" si="3"/>
        <v>29</v>
      </c>
      <c r="CP37" s="584"/>
      <c r="CQ37" s="585" t="str">
        <f>IF('各会計、関係団体の財政状況及び健全化判断比率'!BS10="","",'各会計、関係団体の財政状況及び健全化判断比率'!BS10)</f>
        <v>美川開発</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f t="shared" si="0"/>
        <v>11</v>
      </c>
      <c r="AN38" s="584"/>
      <c r="AO38" s="585" t="str">
        <f>IF('各会計、関係団体の財政状況及び健全化判断比率'!B36="","",'各会計、関係団体の財政状況及び健全化判断比率'!B36)</f>
        <v>簡易水道事業会計</v>
      </c>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20</v>
      </c>
      <c r="BX38" s="584"/>
      <c r="BY38" s="585" t="str">
        <f>IF('各会計、関係団体の財政状況及び健全化判断比率'!B72="","",'各会計、関係団体の財政状況及び健全化判断比率'!B72)</f>
        <v>柳井地域広域水道企業団（水道用水供給事業会計）</v>
      </c>
      <c r="BZ38" s="585"/>
      <c r="CA38" s="585"/>
      <c r="CB38" s="585"/>
      <c r="CC38" s="585"/>
      <c r="CD38" s="585"/>
      <c r="CE38" s="585"/>
      <c r="CF38" s="585"/>
      <c r="CG38" s="585"/>
      <c r="CH38" s="585"/>
      <c r="CI38" s="585"/>
      <c r="CJ38" s="585"/>
      <c r="CK38" s="585"/>
      <c r="CL38" s="585"/>
      <c r="CM38" s="585"/>
      <c r="CN38" s="175"/>
      <c r="CO38" s="584">
        <f t="shared" si="3"/>
        <v>30</v>
      </c>
      <c r="CP38" s="584"/>
      <c r="CQ38" s="585" t="str">
        <f>IF('各会計、関係団体の財政状況及び健全化判断比率'!BS11="","",'各会計、関係団体の財政状況及び健全化判断比率'!BS11)</f>
        <v>やさか</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21</v>
      </c>
      <c r="BX39" s="584"/>
      <c r="BY39" s="585" t="str">
        <f>IF('各会計、関係団体の財政状況及び健全化判断比率'!B73="","",'各会計、関係団体の財政状況及び健全化判断比率'!B73)</f>
        <v>山口県市町総合事務組合（一般会計）</v>
      </c>
      <c r="BZ39" s="585"/>
      <c r="CA39" s="585"/>
      <c r="CB39" s="585"/>
      <c r="CC39" s="585"/>
      <c r="CD39" s="585"/>
      <c r="CE39" s="585"/>
      <c r="CF39" s="585"/>
      <c r="CG39" s="585"/>
      <c r="CH39" s="585"/>
      <c r="CI39" s="585"/>
      <c r="CJ39" s="585"/>
      <c r="CK39" s="585"/>
      <c r="CL39" s="585"/>
      <c r="CM39" s="585"/>
      <c r="CN39" s="175"/>
      <c r="CO39" s="584">
        <f t="shared" si="3"/>
        <v>31</v>
      </c>
      <c r="CP39" s="584"/>
      <c r="CQ39" s="585" t="str">
        <f>IF('各会計、関係団体の財政状況及び健全化判断比率'!BS12="","",'各会計、関係団体の財政状況及び健全化判断比率'!BS12)</f>
        <v>錦川鉄道</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22</v>
      </c>
      <c r="BX40" s="584"/>
      <c r="BY40" s="585" t="str">
        <f>IF('各会計、関係団体の財政状況及び健全化判断比率'!B74="","",'各会計、関係団体の財政状況及び健全化判断比率'!B74)</f>
        <v>山口県市町総合事務組合（非常勤職員公務災害補償特別会計）</v>
      </c>
      <c r="BZ40" s="585"/>
      <c r="CA40" s="585"/>
      <c r="CB40" s="585"/>
      <c r="CC40" s="585"/>
      <c r="CD40" s="585"/>
      <c r="CE40" s="585"/>
      <c r="CF40" s="585"/>
      <c r="CG40" s="585"/>
      <c r="CH40" s="585"/>
      <c r="CI40" s="585"/>
      <c r="CJ40" s="585"/>
      <c r="CK40" s="585"/>
      <c r="CL40" s="585"/>
      <c r="CM40" s="585"/>
      <c r="CN40" s="175"/>
      <c r="CO40" s="584">
        <f t="shared" si="3"/>
        <v>32</v>
      </c>
      <c r="CP40" s="584"/>
      <c r="CQ40" s="585" t="str">
        <f>IF('各会計、関係団体の財政状況及び健全化判断比率'!BS13="","",'各会計、関係団体の財政状況及び健全化判断比率'!BS13)</f>
        <v>街づくり岩国</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23</v>
      </c>
      <c r="BX41" s="584"/>
      <c r="BY41" s="585" t="str">
        <f>IF('各会計、関係団体の財政状況及び健全化判断比率'!B75="","",'各会計、関係団体の財政状況及び健全化判断比率'!B75)</f>
        <v>山口県市町総合事務組合（山口県自治会館管理特別会計）</v>
      </c>
      <c r="BZ41" s="585"/>
      <c r="CA41" s="585"/>
      <c r="CB41" s="585"/>
      <c r="CC41" s="585"/>
      <c r="CD41" s="585"/>
      <c r="CE41" s="585"/>
      <c r="CF41" s="585"/>
      <c r="CG41" s="585"/>
      <c r="CH41" s="585"/>
      <c r="CI41" s="585"/>
      <c r="CJ41" s="585"/>
      <c r="CK41" s="585"/>
      <c r="CL41" s="585"/>
      <c r="CM41" s="585"/>
      <c r="CN41" s="175"/>
      <c r="CO41" s="584">
        <f t="shared" si="3"/>
        <v>33</v>
      </c>
      <c r="CP41" s="584"/>
      <c r="CQ41" s="585" t="str">
        <f>IF('各会計、関係団体の財政状況及び健全化判断比率'!BS14="","",'各会計、関係団体の財政状況及び健全化判断比率'!BS14)</f>
        <v>いわくにバス</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24</v>
      </c>
      <c r="BX42" s="584"/>
      <c r="BY42" s="585" t="str">
        <f>IF('各会計、関係団体の財政状況及び健全化判断比率'!B76="","",'各会計、関係団体の財政状況及び健全化判断比率'!B76)</f>
        <v>山口県後期高齢者医療広域連合（一般会計）</v>
      </c>
      <c r="BZ42" s="585"/>
      <c r="CA42" s="585"/>
      <c r="CB42" s="585"/>
      <c r="CC42" s="585"/>
      <c r="CD42" s="585"/>
      <c r="CE42" s="585"/>
      <c r="CF42" s="585"/>
      <c r="CG42" s="585"/>
      <c r="CH42" s="585"/>
      <c r="CI42" s="585"/>
      <c r="CJ42" s="585"/>
      <c r="CK42" s="585"/>
      <c r="CL42" s="585"/>
      <c r="CM42" s="585"/>
      <c r="CN42" s="175"/>
      <c r="CO42" s="584">
        <f t="shared" si="3"/>
        <v>34</v>
      </c>
      <c r="CP42" s="584"/>
      <c r="CQ42" s="585" t="str">
        <f>IF('各会計、関係団体の財政状況及び健全化判断比率'!BS15="","",'各会計、関係団体の財政状況及び健全化判断比率'!BS15)</f>
        <v>やまぐち農林振興公社（林業公社）</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25</v>
      </c>
      <c r="BX43" s="584"/>
      <c r="BY43" s="585" t="str">
        <f>IF('各会計、関係団体の財政状況及び健全化判断比率'!B77="","",'各会計、関係団体の財政状況及び健全化判断比率'!B77)</f>
        <v>山口県後期高齢者医療広域連合（後期高齢者医療特別会計）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f t="shared" si="3"/>
        <v>35</v>
      </c>
      <c r="CP43" s="584"/>
      <c r="CQ43" s="585" t="str">
        <f>IF('各会計、関係団体の財政状況及び健全化判断比率'!BS16="","",'各会計、関係団体の財政状況及び健全化判断比率'!BS16)</f>
        <v>岩国空港ビル</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U35beR3mM7FYY2jH7FlR6fdJ565qeJteCK35ABsm26a0KBWpl4rHDIIG6KNoOjS/PUh7A67fmxVGzxPrTkFGjA==" saltValue="8J/YkopyBIep6BE5eO0Gu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18612675</v>
      </c>
      <c r="S5" s="600"/>
      <c r="T5" s="600"/>
      <c r="U5" s="600"/>
      <c r="V5" s="600"/>
      <c r="W5" s="600"/>
      <c r="X5" s="600"/>
      <c r="Y5" s="601"/>
      <c r="Z5" s="602">
        <v>24.3</v>
      </c>
      <c r="AA5" s="602"/>
      <c r="AB5" s="602"/>
      <c r="AC5" s="602"/>
      <c r="AD5" s="603">
        <v>17696725</v>
      </c>
      <c r="AE5" s="603"/>
      <c r="AF5" s="603"/>
      <c r="AG5" s="603"/>
      <c r="AH5" s="603"/>
      <c r="AI5" s="603"/>
      <c r="AJ5" s="603"/>
      <c r="AK5" s="603"/>
      <c r="AL5" s="604">
        <v>44.7</v>
      </c>
      <c r="AM5" s="605"/>
      <c r="AN5" s="605"/>
      <c r="AO5" s="606"/>
      <c r="AP5" s="596" t="s">
        <v>216</v>
      </c>
      <c r="AQ5" s="597"/>
      <c r="AR5" s="597"/>
      <c r="AS5" s="597"/>
      <c r="AT5" s="597"/>
      <c r="AU5" s="597"/>
      <c r="AV5" s="597"/>
      <c r="AW5" s="597"/>
      <c r="AX5" s="597"/>
      <c r="AY5" s="597"/>
      <c r="AZ5" s="597"/>
      <c r="BA5" s="597"/>
      <c r="BB5" s="597"/>
      <c r="BC5" s="597"/>
      <c r="BD5" s="597"/>
      <c r="BE5" s="597"/>
      <c r="BF5" s="598"/>
      <c r="BG5" s="610">
        <v>17688877</v>
      </c>
      <c r="BH5" s="611"/>
      <c r="BI5" s="611"/>
      <c r="BJ5" s="611"/>
      <c r="BK5" s="611"/>
      <c r="BL5" s="611"/>
      <c r="BM5" s="611"/>
      <c r="BN5" s="612"/>
      <c r="BO5" s="613">
        <v>95</v>
      </c>
      <c r="BP5" s="613"/>
      <c r="BQ5" s="613"/>
      <c r="BR5" s="613"/>
      <c r="BS5" s="614">
        <v>204210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650012</v>
      </c>
      <c r="S6" s="611"/>
      <c r="T6" s="611"/>
      <c r="U6" s="611"/>
      <c r="V6" s="611"/>
      <c r="W6" s="611"/>
      <c r="X6" s="611"/>
      <c r="Y6" s="612"/>
      <c r="Z6" s="613">
        <v>0.8</v>
      </c>
      <c r="AA6" s="613"/>
      <c r="AB6" s="613"/>
      <c r="AC6" s="613"/>
      <c r="AD6" s="614">
        <v>650012</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17688877</v>
      </c>
      <c r="BH6" s="611"/>
      <c r="BI6" s="611"/>
      <c r="BJ6" s="611"/>
      <c r="BK6" s="611"/>
      <c r="BL6" s="611"/>
      <c r="BM6" s="611"/>
      <c r="BN6" s="612"/>
      <c r="BO6" s="613">
        <v>95</v>
      </c>
      <c r="BP6" s="613"/>
      <c r="BQ6" s="613"/>
      <c r="BR6" s="613"/>
      <c r="BS6" s="614">
        <v>204210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349422</v>
      </c>
      <c r="CS6" s="611"/>
      <c r="CT6" s="611"/>
      <c r="CU6" s="611"/>
      <c r="CV6" s="611"/>
      <c r="CW6" s="611"/>
      <c r="CX6" s="611"/>
      <c r="CY6" s="612"/>
      <c r="CZ6" s="604">
        <v>0.5</v>
      </c>
      <c r="DA6" s="605"/>
      <c r="DB6" s="605"/>
      <c r="DC6" s="621"/>
      <c r="DD6" s="619" t="s">
        <v>122</v>
      </c>
      <c r="DE6" s="611"/>
      <c r="DF6" s="611"/>
      <c r="DG6" s="611"/>
      <c r="DH6" s="611"/>
      <c r="DI6" s="611"/>
      <c r="DJ6" s="611"/>
      <c r="DK6" s="611"/>
      <c r="DL6" s="611"/>
      <c r="DM6" s="611"/>
      <c r="DN6" s="611"/>
      <c r="DO6" s="611"/>
      <c r="DP6" s="612"/>
      <c r="DQ6" s="619">
        <v>348984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11033</v>
      </c>
      <c r="S7" s="611"/>
      <c r="T7" s="611"/>
      <c r="U7" s="611"/>
      <c r="V7" s="611"/>
      <c r="W7" s="611"/>
      <c r="X7" s="611"/>
      <c r="Y7" s="612"/>
      <c r="Z7" s="613">
        <v>0</v>
      </c>
      <c r="AA7" s="613"/>
      <c r="AB7" s="613"/>
      <c r="AC7" s="613"/>
      <c r="AD7" s="614">
        <v>11033</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7618798</v>
      </c>
      <c r="BH7" s="611"/>
      <c r="BI7" s="611"/>
      <c r="BJ7" s="611"/>
      <c r="BK7" s="611"/>
      <c r="BL7" s="611"/>
      <c r="BM7" s="611"/>
      <c r="BN7" s="612"/>
      <c r="BO7" s="613">
        <v>40.9</v>
      </c>
      <c r="BP7" s="613"/>
      <c r="BQ7" s="613"/>
      <c r="BR7" s="613"/>
      <c r="BS7" s="614">
        <v>204210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8851168</v>
      </c>
      <c r="CS7" s="611"/>
      <c r="CT7" s="611"/>
      <c r="CU7" s="611"/>
      <c r="CV7" s="611"/>
      <c r="CW7" s="611"/>
      <c r="CX7" s="611"/>
      <c r="CY7" s="612"/>
      <c r="CZ7" s="613">
        <v>11.9</v>
      </c>
      <c r="DA7" s="613"/>
      <c r="DB7" s="613"/>
      <c r="DC7" s="613"/>
      <c r="DD7" s="619">
        <v>185386</v>
      </c>
      <c r="DE7" s="611"/>
      <c r="DF7" s="611"/>
      <c r="DG7" s="611"/>
      <c r="DH7" s="611"/>
      <c r="DI7" s="611"/>
      <c r="DJ7" s="611"/>
      <c r="DK7" s="611"/>
      <c r="DL7" s="611"/>
      <c r="DM7" s="611"/>
      <c r="DN7" s="611"/>
      <c r="DO7" s="611"/>
      <c r="DP7" s="612"/>
      <c r="DQ7" s="619">
        <v>7072228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102004</v>
      </c>
      <c r="S8" s="611"/>
      <c r="T8" s="611"/>
      <c r="U8" s="611"/>
      <c r="V8" s="611"/>
      <c r="W8" s="611"/>
      <c r="X8" s="611"/>
      <c r="Y8" s="612"/>
      <c r="Z8" s="613">
        <v>0.1</v>
      </c>
      <c r="AA8" s="613"/>
      <c r="AB8" s="613"/>
      <c r="AC8" s="613"/>
      <c r="AD8" s="614">
        <v>102004</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223182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25554363</v>
      </c>
      <c r="CS8" s="611"/>
      <c r="CT8" s="611"/>
      <c r="CU8" s="611"/>
      <c r="CV8" s="611"/>
      <c r="CW8" s="611"/>
      <c r="CX8" s="611"/>
      <c r="CY8" s="612"/>
      <c r="CZ8" s="613">
        <v>34.4</v>
      </c>
      <c r="DA8" s="613"/>
      <c r="DB8" s="613"/>
      <c r="DC8" s="613"/>
      <c r="DD8" s="619">
        <v>41488</v>
      </c>
      <c r="DE8" s="611"/>
      <c r="DF8" s="611"/>
      <c r="DG8" s="611"/>
      <c r="DH8" s="611"/>
      <c r="DI8" s="611"/>
      <c r="DJ8" s="611"/>
      <c r="DK8" s="611"/>
      <c r="DL8" s="611"/>
      <c r="DM8" s="611"/>
      <c r="DN8" s="611"/>
      <c r="DO8" s="611"/>
      <c r="DP8" s="612"/>
      <c r="DQ8" s="619">
        <v>14104561</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113798</v>
      </c>
      <c r="S9" s="611"/>
      <c r="T9" s="611"/>
      <c r="U9" s="611"/>
      <c r="V9" s="611"/>
      <c r="W9" s="611"/>
      <c r="X9" s="611"/>
      <c r="Y9" s="612"/>
      <c r="Z9" s="613">
        <v>0.1</v>
      </c>
      <c r="AA9" s="613"/>
      <c r="AB9" s="613"/>
      <c r="AC9" s="613"/>
      <c r="AD9" s="614">
        <v>113798</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6328557</v>
      </c>
      <c r="BH9" s="611"/>
      <c r="BI9" s="611"/>
      <c r="BJ9" s="611"/>
      <c r="BK9" s="611"/>
      <c r="BL9" s="611"/>
      <c r="BM9" s="611"/>
      <c r="BN9" s="612"/>
      <c r="BO9" s="613">
        <v>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6728569</v>
      </c>
      <c r="CS9" s="611"/>
      <c r="CT9" s="611"/>
      <c r="CU9" s="611"/>
      <c r="CV9" s="611"/>
      <c r="CW9" s="611"/>
      <c r="CX9" s="611"/>
      <c r="CY9" s="612"/>
      <c r="CZ9" s="613">
        <v>9.1</v>
      </c>
      <c r="DA9" s="613"/>
      <c r="DB9" s="613"/>
      <c r="DC9" s="613"/>
      <c r="DD9" s="619">
        <v>94149</v>
      </c>
      <c r="DE9" s="611"/>
      <c r="DF9" s="611"/>
      <c r="DG9" s="611"/>
      <c r="DH9" s="611"/>
      <c r="DI9" s="611"/>
      <c r="DJ9" s="611"/>
      <c r="DK9" s="611"/>
      <c r="DL9" s="611"/>
      <c r="DM9" s="611"/>
      <c r="DN9" s="611"/>
      <c r="DO9" s="611"/>
      <c r="DP9" s="612"/>
      <c r="DQ9" s="619">
        <v>5302826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349515</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63490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56707</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3081564</v>
      </c>
      <c r="S11" s="611"/>
      <c r="T11" s="611"/>
      <c r="U11" s="611"/>
      <c r="V11" s="611"/>
      <c r="W11" s="611"/>
      <c r="X11" s="611"/>
      <c r="Y11" s="612"/>
      <c r="Z11" s="615">
        <v>4</v>
      </c>
      <c r="AA11" s="616"/>
      <c r="AB11" s="616"/>
      <c r="AC11" s="622"/>
      <c r="AD11" s="619">
        <v>3081564</v>
      </c>
      <c r="AE11" s="611"/>
      <c r="AF11" s="611"/>
      <c r="AG11" s="611"/>
      <c r="AH11" s="611"/>
      <c r="AI11" s="611"/>
      <c r="AJ11" s="611"/>
      <c r="AK11" s="612"/>
      <c r="AL11" s="615">
        <v>7.8</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717544</v>
      </c>
      <c r="BH11" s="611"/>
      <c r="BI11" s="611"/>
      <c r="BJ11" s="611"/>
      <c r="BK11" s="611"/>
      <c r="BL11" s="611"/>
      <c r="BM11" s="611"/>
      <c r="BN11" s="612"/>
      <c r="BO11" s="613">
        <v>3.9</v>
      </c>
      <c r="BP11" s="613"/>
      <c r="BQ11" s="613"/>
      <c r="BR11" s="613"/>
      <c r="BS11" s="614">
        <v>204210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1616290</v>
      </c>
      <c r="CS11" s="611"/>
      <c r="CT11" s="611"/>
      <c r="CU11" s="611"/>
      <c r="CV11" s="611"/>
      <c r="CW11" s="611"/>
      <c r="CX11" s="611"/>
      <c r="CY11" s="612"/>
      <c r="CZ11" s="613">
        <v>2.2000000000000002</v>
      </c>
      <c r="DA11" s="613"/>
      <c r="DB11" s="613"/>
      <c r="DC11" s="613"/>
      <c r="DD11" s="619">
        <v>395252</v>
      </c>
      <c r="DE11" s="611"/>
      <c r="DF11" s="611"/>
      <c r="DG11" s="611"/>
      <c r="DH11" s="611"/>
      <c r="DI11" s="611"/>
      <c r="DJ11" s="611"/>
      <c r="DK11" s="611"/>
      <c r="DL11" s="611"/>
      <c r="DM11" s="611"/>
      <c r="DN11" s="611"/>
      <c r="DO11" s="611"/>
      <c r="DP11" s="612"/>
      <c r="DQ11" s="619">
        <v>1170364</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21307</v>
      </c>
      <c r="S12" s="611"/>
      <c r="T12" s="611"/>
      <c r="U12" s="611"/>
      <c r="V12" s="611"/>
      <c r="W12" s="611"/>
      <c r="X12" s="611"/>
      <c r="Y12" s="612"/>
      <c r="Z12" s="613">
        <v>0</v>
      </c>
      <c r="AA12" s="613"/>
      <c r="AB12" s="613"/>
      <c r="AC12" s="613"/>
      <c r="AD12" s="614">
        <v>21307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8764769</v>
      </c>
      <c r="BH12" s="611"/>
      <c r="BI12" s="611"/>
      <c r="BJ12" s="611"/>
      <c r="BK12" s="611"/>
      <c r="BL12" s="611"/>
      <c r="BM12" s="611"/>
      <c r="BN12" s="612"/>
      <c r="BO12" s="613">
        <v>47.1</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1016532</v>
      </c>
      <c r="CS12" s="611"/>
      <c r="CT12" s="611"/>
      <c r="CU12" s="611"/>
      <c r="CV12" s="611"/>
      <c r="CW12" s="611"/>
      <c r="CX12" s="611"/>
      <c r="CY12" s="612"/>
      <c r="CZ12" s="613">
        <v>1.4</v>
      </c>
      <c r="DA12" s="613"/>
      <c r="DB12" s="613"/>
      <c r="DC12" s="613"/>
      <c r="DD12" s="619">
        <v>73688</v>
      </c>
      <c r="DE12" s="611"/>
      <c r="DF12" s="611"/>
      <c r="DG12" s="611"/>
      <c r="DH12" s="611"/>
      <c r="DI12" s="611"/>
      <c r="DJ12" s="611"/>
      <c r="DK12" s="611"/>
      <c r="DL12" s="611"/>
      <c r="DM12" s="611"/>
      <c r="DN12" s="611"/>
      <c r="DO12" s="611"/>
      <c r="DP12" s="612"/>
      <c r="DQ12" s="619">
        <v>899455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8624591</v>
      </c>
      <c r="BH13" s="611"/>
      <c r="BI13" s="611"/>
      <c r="BJ13" s="611"/>
      <c r="BK13" s="611"/>
      <c r="BL13" s="611"/>
      <c r="BM13" s="611"/>
      <c r="BN13" s="612"/>
      <c r="BO13" s="613">
        <v>46.3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12405968</v>
      </c>
      <c r="CS13" s="611"/>
      <c r="CT13" s="611"/>
      <c r="CU13" s="611"/>
      <c r="CV13" s="611"/>
      <c r="CW13" s="611"/>
      <c r="CX13" s="611"/>
      <c r="CY13" s="612"/>
      <c r="CZ13" s="613">
        <v>16.7</v>
      </c>
      <c r="DA13" s="613"/>
      <c r="DB13" s="613"/>
      <c r="DC13" s="613"/>
      <c r="DD13" s="619">
        <v>7019936</v>
      </c>
      <c r="DE13" s="611"/>
      <c r="DF13" s="611"/>
      <c r="DG13" s="611"/>
      <c r="DH13" s="611"/>
      <c r="DI13" s="611"/>
      <c r="DJ13" s="611"/>
      <c r="DK13" s="611"/>
      <c r="DL13" s="611"/>
      <c r="DM13" s="611"/>
      <c r="DN13" s="611"/>
      <c r="DO13" s="611"/>
      <c r="DP13" s="612"/>
      <c r="DQ13" s="619">
        <v>6399190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5292</v>
      </c>
      <c r="S14" s="611"/>
      <c r="T14" s="611"/>
      <c r="U14" s="611"/>
      <c r="V14" s="611"/>
      <c r="W14" s="611"/>
      <c r="X14" s="611"/>
      <c r="Y14" s="612"/>
      <c r="Z14" s="613">
        <v>0</v>
      </c>
      <c r="AA14" s="613"/>
      <c r="AB14" s="613"/>
      <c r="AC14" s="613"/>
      <c r="AD14" s="614">
        <v>5292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460857</v>
      </c>
      <c r="BH14" s="611"/>
      <c r="BI14" s="611"/>
      <c r="BJ14" s="611"/>
      <c r="BK14" s="611"/>
      <c r="BL14" s="611"/>
      <c r="BM14" s="611"/>
      <c r="BN14" s="612"/>
      <c r="BO14" s="613">
        <v>2.5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2601379</v>
      </c>
      <c r="CS14" s="611"/>
      <c r="CT14" s="611"/>
      <c r="CU14" s="611"/>
      <c r="CV14" s="611"/>
      <c r="CW14" s="611"/>
      <c r="CX14" s="611"/>
      <c r="CY14" s="612"/>
      <c r="CZ14" s="613">
        <v>3.5</v>
      </c>
      <c r="DA14" s="613"/>
      <c r="DB14" s="613"/>
      <c r="DC14" s="613"/>
      <c r="DD14" s="619">
        <v>126733</v>
      </c>
      <c r="DE14" s="611"/>
      <c r="DF14" s="611"/>
      <c r="DG14" s="611"/>
      <c r="DH14" s="611"/>
      <c r="DI14" s="611"/>
      <c r="DJ14" s="611"/>
      <c r="DK14" s="611"/>
      <c r="DL14" s="611"/>
      <c r="DM14" s="611"/>
      <c r="DN14" s="611"/>
      <c r="DO14" s="611"/>
      <c r="DP14" s="612"/>
      <c r="DQ14" s="619">
        <v>2464837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844453</v>
      </c>
      <c r="BH15" s="611"/>
      <c r="BI15" s="611"/>
      <c r="BJ15" s="611"/>
      <c r="BK15" s="611"/>
      <c r="BL15" s="611"/>
      <c r="BM15" s="611"/>
      <c r="BN15" s="612"/>
      <c r="BO15" s="613">
        <v>4.5</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8592464</v>
      </c>
      <c r="CS15" s="611"/>
      <c r="CT15" s="611"/>
      <c r="CU15" s="611"/>
      <c r="CV15" s="611"/>
      <c r="CW15" s="611"/>
      <c r="CX15" s="611"/>
      <c r="CY15" s="612"/>
      <c r="CZ15" s="613">
        <v>11.6</v>
      </c>
      <c r="DA15" s="613"/>
      <c r="DB15" s="613"/>
      <c r="DC15" s="613"/>
      <c r="DD15" s="619">
        <v>1554029</v>
      </c>
      <c r="DE15" s="611"/>
      <c r="DF15" s="611"/>
      <c r="DG15" s="611"/>
      <c r="DH15" s="611"/>
      <c r="DI15" s="611"/>
      <c r="DJ15" s="611"/>
      <c r="DK15" s="611"/>
      <c r="DL15" s="611"/>
      <c r="DM15" s="611"/>
      <c r="DN15" s="611"/>
      <c r="DO15" s="611"/>
      <c r="DP15" s="612"/>
      <c r="DQ15" s="619">
        <v>5933770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66550</v>
      </c>
      <c r="S16" s="611"/>
      <c r="T16" s="611"/>
      <c r="U16" s="611"/>
      <c r="V16" s="611"/>
      <c r="W16" s="611"/>
      <c r="X16" s="611"/>
      <c r="Y16" s="612"/>
      <c r="Z16" s="613">
        <v>0.1</v>
      </c>
      <c r="AA16" s="613"/>
      <c r="AB16" s="613"/>
      <c r="AC16" s="613"/>
      <c r="AD16" s="614">
        <v>66550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789188</v>
      </c>
      <c r="CS16" s="611"/>
      <c r="CT16" s="611"/>
      <c r="CU16" s="611"/>
      <c r="CV16" s="611"/>
      <c r="CW16" s="611"/>
      <c r="CX16" s="611"/>
      <c r="CY16" s="612"/>
      <c r="CZ16" s="613">
        <v>1.1000000000000001</v>
      </c>
      <c r="DA16" s="613"/>
      <c r="DB16" s="613"/>
      <c r="DC16" s="613"/>
      <c r="DD16" s="619" t="s">
        <v>122</v>
      </c>
      <c r="DE16" s="611"/>
      <c r="DF16" s="611"/>
      <c r="DG16" s="611"/>
      <c r="DH16" s="611"/>
      <c r="DI16" s="611"/>
      <c r="DJ16" s="611"/>
      <c r="DK16" s="611"/>
      <c r="DL16" s="611"/>
      <c r="DM16" s="611"/>
      <c r="DN16" s="611"/>
      <c r="DO16" s="611"/>
      <c r="DP16" s="612"/>
      <c r="DQ16" s="619">
        <v>357068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280957</v>
      </c>
      <c r="S17" s="611"/>
      <c r="T17" s="611"/>
      <c r="U17" s="611"/>
      <c r="V17" s="611"/>
      <c r="W17" s="611"/>
      <c r="X17" s="611"/>
      <c r="Y17" s="612"/>
      <c r="Z17" s="613">
        <v>0.4</v>
      </c>
      <c r="AA17" s="613"/>
      <c r="AB17" s="613"/>
      <c r="AC17" s="613"/>
      <c r="AD17" s="614">
        <v>280957</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5669828</v>
      </c>
      <c r="CS17" s="611"/>
      <c r="CT17" s="611"/>
      <c r="CU17" s="611"/>
      <c r="CV17" s="611"/>
      <c r="CW17" s="611"/>
      <c r="CX17" s="611"/>
      <c r="CY17" s="612"/>
      <c r="CZ17" s="613">
        <v>7.6</v>
      </c>
      <c r="DA17" s="613"/>
      <c r="DB17" s="613"/>
      <c r="DC17" s="613"/>
      <c r="DD17" s="619" t="s">
        <v>122</v>
      </c>
      <c r="DE17" s="611"/>
      <c r="DF17" s="611"/>
      <c r="DG17" s="611"/>
      <c r="DH17" s="611"/>
      <c r="DI17" s="611"/>
      <c r="DJ17" s="611"/>
      <c r="DK17" s="611"/>
      <c r="DL17" s="611"/>
      <c r="DM17" s="611"/>
      <c r="DN17" s="611"/>
      <c r="DO17" s="611"/>
      <c r="DP17" s="612"/>
      <c r="DQ17" s="619">
        <v>5449786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137794</v>
      </c>
      <c r="S18" s="611"/>
      <c r="T18" s="611"/>
      <c r="U18" s="611"/>
      <c r="V18" s="611"/>
      <c r="W18" s="611"/>
      <c r="X18" s="611"/>
      <c r="Y18" s="612"/>
      <c r="Z18" s="613">
        <v>0.2</v>
      </c>
      <c r="AA18" s="613"/>
      <c r="AB18" s="613"/>
      <c r="AC18" s="613"/>
      <c r="AD18" s="614">
        <v>137794</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134125</v>
      </c>
      <c r="S19" s="611"/>
      <c r="T19" s="611"/>
      <c r="U19" s="611"/>
      <c r="V19" s="611"/>
      <c r="W19" s="611"/>
      <c r="X19" s="611"/>
      <c r="Y19" s="612"/>
      <c r="Z19" s="613">
        <v>0.2</v>
      </c>
      <c r="AA19" s="613"/>
      <c r="AB19" s="613"/>
      <c r="AC19" s="613"/>
      <c r="AD19" s="614">
        <v>134125</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923798</v>
      </c>
      <c r="BH19" s="611"/>
      <c r="BI19" s="611"/>
      <c r="BJ19" s="611"/>
      <c r="BK19" s="611"/>
      <c r="BL19" s="611"/>
      <c r="BM19" s="611"/>
      <c r="BN19" s="612"/>
      <c r="BO19" s="613">
        <v>5</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3669</v>
      </c>
      <c r="S20" s="611"/>
      <c r="T20" s="611"/>
      <c r="U20" s="611"/>
      <c r="V20" s="611"/>
      <c r="W20" s="611"/>
      <c r="X20" s="611"/>
      <c r="Y20" s="612"/>
      <c r="Z20" s="613">
        <v>0</v>
      </c>
      <c r="AA20" s="613"/>
      <c r="AB20" s="613"/>
      <c r="AC20" s="613"/>
      <c r="AD20" s="614">
        <v>3669</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923798</v>
      </c>
      <c r="BH20" s="611"/>
      <c r="BI20" s="611"/>
      <c r="BJ20" s="611"/>
      <c r="BK20" s="611"/>
      <c r="BL20" s="611"/>
      <c r="BM20" s="611"/>
      <c r="BN20" s="612"/>
      <c r="BO20" s="613">
        <v>5</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74238661</v>
      </c>
      <c r="CS20" s="611"/>
      <c r="CT20" s="611"/>
      <c r="CU20" s="611"/>
      <c r="CV20" s="611"/>
      <c r="CW20" s="611"/>
      <c r="CX20" s="611"/>
      <c r="CY20" s="612"/>
      <c r="CZ20" s="613">
        <v>100</v>
      </c>
      <c r="DA20" s="613"/>
      <c r="DB20" s="613"/>
      <c r="DC20" s="613"/>
      <c r="DD20" s="619">
        <v>9490661</v>
      </c>
      <c r="DE20" s="611"/>
      <c r="DF20" s="611"/>
      <c r="DG20" s="611"/>
      <c r="DH20" s="611"/>
      <c r="DI20" s="611"/>
      <c r="DJ20" s="611"/>
      <c r="DK20" s="611"/>
      <c r="DL20" s="611"/>
      <c r="DM20" s="611"/>
      <c r="DN20" s="611"/>
      <c r="DO20" s="611"/>
      <c r="DP20" s="612"/>
      <c r="DQ20" s="619">
        <v>49559776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17207843</v>
      </c>
      <c r="S21" s="611"/>
      <c r="T21" s="611"/>
      <c r="U21" s="611"/>
      <c r="V21" s="611"/>
      <c r="W21" s="611"/>
      <c r="X21" s="611"/>
      <c r="Y21" s="612"/>
      <c r="Z21" s="613">
        <v>22.5</v>
      </c>
      <c r="AA21" s="613"/>
      <c r="AB21" s="613"/>
      <c r="AC21" s="613"/>
      <c r="AD21" s="614">
        <v>14772186</v>
      </c>
      <c r="AE21" s="614"/>
      <c r="AF21" s="614"/>
      <c r="AG21" s="614"/>
      <c r="AH21" s="614"/>
      <c r="AI21" s="614"/>
      <c r="AJ21" s="614"/>
      <c r="AK21" s="614"/>
      <c r="AL21" s="615">
        <v>37.299999999999997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7848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14772186</v>
      </c>
      <c r="S22" s="611"/>
      <c r="T22" s="611"/>
      <c r="U22" s="611"/>
      <c r="V22" s="611"/>
      <c r="W22" s="611"/>
      <c r="X22" s="611"/>
      <c r="Y22" s="612"/>
      <c r="Z22" s="613">
        <v>19.3</v>
      </c>
      <c r="AA22" s="613"/>
      <c r="AB22" s="613"/>
      <c r="AC22" s="613"/>
      <c r="AD22" s="614">
        <v>14772186</v>
      </c>
      <c r="AE22" s="614"/>
      <c r="AF22" s="614"/>
      <c r="AG22" s="614"/>
      <c r="AH22" s="614"/>
      <c r="AI22" s="614"/>
      <c r="AJ22" s="614"/>
      <c r="AK22" s="614"/>
      <c r="AL22" s="615">
        <v>37.299999999999997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2435657</v>
      </c>
      <c r="S23" s="611"/>
      <c r="T23" s="611"/>
      <c r="U23" s="611"/>
      <c r="V23" s="611"/>
      <c r="W23" s="611"/>
      <c r="X23" s="611"/>
      <c r="Y23" s="612"/>
      <c r="Z23" s="613">
        <v>3.2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915950</v>
      </c>
      <c r="BH23" s="611"/>
      <c r="BI23" s="611"/>
      <c r="BJ23" s="611"/>
      <c r="BK23" s="611"/>
      <c r="BL23" s="611"/>
      <c r="BM23" s="611"/>
      <c r="BN23" s="612"/>
      <c r="BO23" s="613">
        <v>4.9000000000000004</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32594106</v>
      </c>
      <c r="CS24" s="600"/>
      <c r="CT24" s="600"/>
      <c r="CU24" s="600"/>
      <c r="CV24" s="600"/>
      <c r="CW24" s="600"/>
      <c r="CX24" s="600"/>
      <c r="CY24" s="601"/>
      <c r="CZ24" s="604">
        <v>43.9</v>
      </c>
      <c r="DA24" s="605"/>
      <c r="DB24" s="605"/>
      <c r="DC24" s="621"/>
      <c r="DD24" s="645">
        <v>21197941</v>
      </c>
      <c r="DE24" s="600"/>
      <c r="DF24" s="600"/>
      <c r="DG24" s="600"/>
      <c r="DH24" s="600"/>
      <c r="DI24" s="600"/>
      <c r="DJ24" s="600"/>
      <c r="DK24" s="601"/>
      <c r="DL24" s="645">
        <v>18515506</v>
      </c>
      <c r="DM24" s="600"/>
      <c r="DN24" s="600"/>
      <c r="DO24" s="600"/>
      <c r="DP24" s="600"/>
      <c r="DQ24" s="600"/>
      <c r="DR24" s="600"/>
      <c r="DS24" s="600"/>
      <c r="DT24" s="600"/>
      <c r="DU24" s="600"/>
      <c r="DV24" s="601"/>
      <c r="DW24" s="604">
        <v>46.8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40290829</v>
      </c>
      <c r="S25" s="611"/>
      <c r="T25" s="611"/>
      <c r="U25" s="611"/>
      <c r="V25" s="611"/>
      <c r="W25" s="611"/>
      <c r="X25" s="611"/>
      <c r="Y25" s="612"/>
      <c r="Z25" s="613">
        <v>52.6</v>
      </c>
      <c r="AA25" s="613"/>
      <c r="AB25" s="613"/>
      <c r="AC25" s="613"/>
      <c r="AD25" s="614">
        <v>36939222</v>
      </c>
      <c r="AE25" s="614"/>
      <c r="AF25" s="614"/>
      <c r="AG25" s="614"/>
      <c r="AH25" s="614"/>
      <c r="AI25" s="614"/>
      <c r="AJ25" s="614"/>
      <c r="AK25" s="614"/>
      <c r="AL25" s="615">
        <v>93.4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10342465</v>
      </c>
      <c r="CS25" s="642"/>
      <c r="CT25" s="642"/>
      <c r="CU25" s="642"/>
      <c r="CV25" s="642"/>
      <c r="CW25" s="642"/>
      <c r="CX25" s="642"/>
      <c r="CY25" s="643"/>
      <c r="CZ25" s="615">
        <v>13.9</v>
      </c>
      <c r="DA25" s="640"/>
      <c r="DB25" s="640"/>
      <c r="DC25" s="644"/>
      <c r="DD25" s="619">
        <v>9669921</v>
      </c>
      <c r="DE25" s="642"/>
      <c r="DF25" s="642"/>
      <c r="DG25" s="642"/>
      <c r="DH25" s="642"/>
      <c r="DI25" s="642"/>
      <c r="DJ25" s="642"/>
      <c r="DK25" s="643"/>
      <c r="DL25" s="619">
        <v>9221479</v>
      </c>
      <c r="DM25" s="642"/>
      <c r="DN25" s="642"/>
      <c r="DO25" s="642"/>
      <c r="DP25" s="642"/>
      <c r="DQ25" s="642"/>
      <c r="DR25" s="642"/>
      <c r="DS25" s="642"/>
      <c r="DT25" s="642"/>
      <c r="DU25" s="642"/>
      <c r="DV25" s="643"/>
      <c r="DW25" s="615">
        <v>23.3</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12652</v>
      </c>
      <c r="S26" s="611"/>
      <c r="T26" s="611"/>
      <c r="U26" s="611"/>
      <c r="V26" s="611"/>
      <c r="W26" s="611"/>
      <c r="X26" s="611"/>
      <c r="Y26" s="612"/>
      <c r="Z26" s="613">
        <v>0</v>
      </c>
      <c r="AA26" s="613"/>
      <c r="AB26" s="613"/>
      <c r="AC26" s="613"/>
      <c r="AD26" s="614">
        <v>12652</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6362352</v>
      </c>
      <c r="CS26" s="611"/>
      <c r="CT26" s="611"/>
      <c r="CU26" s="611"/>
      <c r="CV26" s="611"/>
      <c r="CW26" s="611"/>
      <c r="CX26" s="611"/>
      <c r="CY26" s="612"/>
      <c r="CZ26" s="615">
        <v>8.6</v>
      </c>
      <c r="DA26" s="640"/>
      <c r="DB26" s="640"/>
      <c r="DC26" s="644"/>
      <c r="DD26" s="619">
        <v>5863789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262846</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18612675</v>
      </c>
      <c r="BH27" s="611"/>
      <c r="BI27" s="611"/>
      <c r="BJ27" s="611"/>
      <c r="BK27" s="611"/>
      <c r="BL27" s="611"/>
      <c r="BM27" s="611"/>
      <c r="BN27" s="612"/>
      <c r="BO27" s="613">
        <v>100</v>
      </c>
      <c r="BP27" s="613"/>
      <c r="BQ27" s="613"/>
      <c r="BR27" s="613"/>
      <c r="BS27" s="614">
        <v>204210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16581813</v>
      </c>
      <c r="CS27" s="642"/>
      <c r="CT27" s="642"/>
      <c r="CU27" s="642"/>
      <c r="CV27" s="642"/>
      <c r="CW27" s="642"/>
      <c r="CX27" s="642"/>
      <c r="CY27" s="643"/>
      <c r="CZ27" s="615">
        <v>22.3</v>
      </c>
      <c r="DA27" s="640"/>
      <c r="DB27" s="640"/>
      <c r="DC27" s="644"/>
      <c r="DD27" s="619">
        <v>6078234</v>
      </c>
      <c r="DE27" s="642"/>
      <c r="DF27" s="642"/>
      <c r="DG27" s="642"/>
      <c r="DH27" s="642"/>
      <c r="DI27" s="642"/>
      <c r="DJ27" s="642"/>
      <c r="DK27" s="643"/>
      <c r="DL27" s="619">
        <v>3844241</v>
      </c>
      <c r="DM27" s="642"/>
      <c r="DN27" s="642"/>
      <c r="DO27" s="642"/>
      <c r="DP27" s="642"/>
      <c r="DQ27" s="642"/>
      <c r="DR27" s="642"/>
      <c r="DS27" s="642"/>
      <c r="DT27" s="642"/>
      <c r="DU27" s="642"/>
      <c r="DV27" s="643"/>
      <c r="DW27" s="615">
        <v>9.6999999999999993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600862</v>
      </c>
      <c r="S28" s="611"/>
      <c r="T28" s="611"/>
      <c r="U28" s="611"/>
      <c r="V28" s="611"/>
      <c r="W28" s="611"/>
      <c r="X28" s="611"/>
      <c r="Y28" s="612"/>
      <c r="Z28" s="613">
        <v>0.8</v>
      </c>
      <c r="AA28" s="613"/>
      <c r="AB28" s="613"/>
      <c r="AC28" s="613"/>
      <c r="AD28" s="614">
        <v>40584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5669828</v>
      </c>
      <c r="CS28" s="611"/>
      <c r="CT28" s="611"/>
      <c r="CU28" s="611"/>
      <c r="CV28" s="611"/>
      <c r="CW28" s="611"/>
      <c r="CX28" s="611"/>
      <c r="CY28" s="612"/>
      <c r="CZ28" s="615">
        <v>7.6</v>
      </c>
      <c r="DA28" s="640"/>
      <c r="DB28" s="640"/>
      <c r="DC28" s="644"/>
      <c r="DD28" s="619">
        <v>5449786</v>
      </c>
      <c r="DE28" s="611"/>
      <c r="DF28" s="611"/>
      <c r="DG28" s="611"/>
      <c r="DH28" s="611"/>
      <c r="DI28" s="611"/>
      <c r="DJ28" s="611"/>
      <c r="DK28" s="612"/>
      <c r="DL28" s="619">
        <v>5449786</v>
      </c>
      <c r="DM28" s="611"/>
      <c r="DN28" s="611"/>
      <c r="DO28" s="611"/>
      <c r="DP28" s="611"/>
      <c r="DQ28" s="611"/>
      <c r="DR28" s="611"/>
      <c r="DS28" s="611"/>
      <c r="DT28" s="611"/>
      <c r="DU28" s="611"/>
      <c r="DV28" s="612"/>
      <c r="DW28" s="615">
        <v>13.8</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557006</v>
      </c>
      <c r="S29" s="611"/>
      <c r="T29" s="611"/>
      <c r="U29" s="611"/>
      <c r="V29" s="611"/>
      <c r="W29" s="611"/>
      <c r="X29" s="611"/>
      <c r="Y29" s="612"/>
      <c r="Z29" s="613">
        <v>0.7</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5669775</v>
      </c>
      <c r="CS29" s="642"/>
      <c r="CT29" s="642"/>
      <c r="CU29" s="642"/>
      <c r="CV29" s="642"/>
      <c r="CW29" s="642"/>
      <c r="CX29" s="642"/>
      <c r="CY29" s="643"/>
      <c r="CZ29" s="615">
        <v>7.6</v>
      </c>
      <c r="DA29" s="640"/>
      <c r="DB29" s="640"/>
      <c r="DC29" s="644"/>
      <c r="DD29" s="619">
        <v>5449733</v>
      </c>
      <c r="DE29" s="642"/>
      <c r="DF29" s="642"/>
      <c r="DG29" s="642"/>
      <c r="DH29" s="642"/>
      <c r="DI29" s="642"/>
      <c r="DJ29" s="642"/>
      <c r="DK29" s="643"/>
      <c r="DL29" s="619">
        <v>5449733</v>
      </c>
      <c r="DM29" s="642"/>
      <c r="DN29" s="642"/>
      <c r="DO29" s="642"/>
      <c r="DP29" s="642"/>
      <c r="DQ29" s="642"/>
      <c r="DR29" s="642"/>
      <c r="DS29" s="642"/>
      <c r="DT29" s="642"/>
      <c r="DU29" s="642"/>
      <c r="DV29" s="643"/>
      <c r="DW29" s="615">
        <v>13.8</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16389932</v>
      </c>
      <c r="S30" s="611"/>
      <c r="T30" s="611"/>
      <c r="U30" s="611"/>
      <c r="V30" s="611"/>
      <c r="W30" s="611"/>
      <c r="X30" s="611"/>
      <c r="Y30" s="612"/>
      <c r="Z30" s="613">
        <v>21.4</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5485614</v>
      </c>
      <c r="CS30" s="611"/>
      <c r="CT30" s="611"/>
      <c r="CU30" s="611"/>
      <c r="CV30" s="611"/>
      <c r="CW30" s="611"/>
      <c r="CX30" s="611"/>
      <c r="CY30" s="612"/>
      <c r="CZ30" s="615">
        <v>7.4</v>
      </c>
      <c r="DA30" s="640"/>
      <c r="DB30" s="640"/>
      <c r="DC30" s="644"/>
      <c r="DD30" s="619">
        <v>5270440</v>
      </c>
      <c r="DE30" s="611"/>
      <c r="DF30" s="611"/>
      <c r="DG30" s="611"/>
      <c r="DH30" s="611"/>
      <c r="DI30" s="611"/>
      <c r="DJ30" s="611"/>
      <c r="DK30" s="612"/>
      <c r="DL30" s="619">
        <v>5270440</v>
      </c>
      <c r="DM30" s="611"/>
      <c r="DN30" s="611"/>
      <c r="DO30" s="611"/>
      <c r="DP30" s="611"/>
      <c r="DQ30" s="611"/>
      <c r="DR30" s="611"/>
      <c r="DS30" s="611"/>
      <c r="DT30" s="611"/>
      <c r="DU30" s="611"/>
      <c r="DV30" s="612"/>
      <c r="DW30" s="615">
        <v>13.3</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2522624</v>
      </c>
      <c r="S31" s="611"/>
      <c r="T31" s="611"/>
      <c r="U31" s="611"/>
      <c r="V31" s="611"/>
      <c r="W31" s="611"/>
      <c r="X31" s="611"/>
      <c r="Y31" s="612"/>
      <c r="Z31" s="613">
        <v>3.3</v>
      </c>
      <c r="AA31" s="613"/>
      <c r="AB31" s="613"/>
      <c r="AC31" s="613"/>
      <c r="AD31" s="614">
        <v>2522624</v>
      </c>
      <c r="AE31" s="614"/>
      <c r="AF31" s="614"/>
      <c r="AG31" s="614"/>
      <c r="AH31" s="614"/>
      <c r="AI31" s="614"/>
      <c r="AJ31" s="614"/>
      <c r="AK31" s="614"/>
      <c r="AL31" s="615">
        <v>6.4</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99.3</v>
      </c>
      <c r="BH31" s="654"/>
      <c r="BI31" s="654"/>
      <c r="BJ31" s="654"/>
      <c r="BK31" s="654"/>
      <c r="BL31" s="654"/>
      <c r="BM31" s="605">
        <v>97.6</v>
      </c>
      <c r="BN31" s="654"/>
      <c r="BO31" s="654"/>
      <c r="BP31" s="654"/>
      <c r="BQ31" s="655"/>
      <c r="BR31" s="666">
        <v>99.1</v>
      </c>
      <c r="BS31" s="654"/>
      <c r="BT31" s="654"/>
      <c r="BU31" s="654"/>
      <c r="BV31" s="654"/>
      <c r="BW31" s="654"/>
      <c r="BX31" s="605">
        <v>97.4</v>
      </c>
      <c r="BY31" s="654"/>
      <c r="BZ31" s="654"/>
      <c r="CA31" s="654"/>
      <c r="CB31" s="655"/>
      <c r="CD31" s="648"/>
      <c r="CE31" s="649"/>
      <c r="CF31" s="607" t="s">
        <v>300</v>
      </c>
      <c r="CG31" s="608"/>
      <c r="CH31" s="608"/>
      <c r="CI31" s="608"/>
      <c r="CJ31" s="608"/>
      <c r="CK31" s="608"/>
      <c r="CL31" s="608"/>
      <c r="CM31" s="608"/>
      <c r="CN31" s="608"/>
      <c r="CO31" s="608"/>
      <c r="CP31" s="608"/>
      <c r="CQ31" s="609"/>
      <c r="CR31" s="610">
        <v>184161</v>
      </c>
      <c r="CS31" s="642"/>
      <c r="CT31" s="642"/>
      <c r="CU31" s="642"/>
      <c r="CV31" s="642"/>
      <c r="CW31" s="642"/>
      <c r="CX31" s="642"/>
      <c r="CY31" s="643"/>
      <c r="CZ31" s="615">
        <v>0.2</v>
      </c>
      <c r="DA31" s="640"/>
      <c r="DB31" s="640"/>
      <c r="DC31" s="644"/>
      <c r="DD31" s="619">
        <v>179293</v>
      </c>
      <c r="DE31" s="642"/>
      <c r="DF31" s="642"/>
      <c r="DG31" s="642"/>
      <c r="DH31" s="642"/>
      <c r="DI31" s="642"/>
      <c r="DJ31" s="642"/>
      <c r="DK31" s="643"/>
      <c r="DL31" s="619">
        <v>179293</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4439383</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97.3</v>
      </c>
      <c r="BN32" s="642"/>
      <c r="BO32" s="642"/>
      <c r="BP32" s="642"/>
      <c r="BQ32" s="665"/>
      <c r="BR32" s="667">
        <v>98.9</v>
      </c>
      <c r="BS32" s="642"/>
      <c r="BT32" s="642"/>
      <c r="BU32" s="642"/>
      <c r="BV32" s="642"/>
      <c r="BW32" s="642"/>
      <c r="BX32" s="616">
        <v>97</v>
      </c>
      <c r="BY32" s="642"/>
      <c r="BZ32" s="642"/>
      <c r="CA32" s="642"/>
      <c r="CB32" s="665"/>
      <c r="CD32" s="650"/>
      <c r="CE32" s="651"/>
      <c r="CF32" s="607" t="s">
        <v>304</v>
      </c>
      <c r="CG32" s="608"/>
      <c r="CH32" s="608"/>
      <c r="CI32" s="608"/>
      <c r="CJ32" s="608"/>
      <c r="CK32" s="608"/>
      <c r="CL32" s="608"/>
      <c r="CM32" s="608"/>
      <c r="CN32" s="608"/>
      <c r="CO32" s="608"/>
      <c r="CP32" s="608"/>
      <c r="CQ32" s="609"/>
      <c r="CR32" s="610">
        <v>53</v>
      </c>
      <c r="CS32" s="611"/>
      <c r="CT32" s="611"/>
      <c r="CU32" s="611"/>
      <c r="CV32" s="611"/>
      <c r="CW32" s="611"/>
      <c r="CX32" s="611"/>
      <c r="CY32" s="612"/>
      <c r="CZ32" s="615">
        <v>0</v>
      </c>
      <c r="DA32" s="640"/>
      <c r="DB32" s="640"/>
      <c r="DC32" s="644"/>
      <c r="DD32" s="619">
        <v>53</v>
      </c>
      <c r="DE32" s="611"/>
      <c r="DF32" s="611"/>
      <c r="DG32" s="611"/>
      <c r="DH32" s="611"/>
      <c r="DI32" s="611"/>
      <c r="DJ32" s="611"/>
      <c r="DK32" s="612"/>
      <c r="DL32" s="619">
        <v>53</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82164</v>
      </c>
      <c r="S33" s="611"/>
      <c r="T33" s="611"/>
      <c r="U33" s="611"/>
      <c r="V33" s="611"/>
      <c r="W33" s="611"/>
      <c r="X33" s="611"/>
      <c r="Y33" s="612"/>
      <c r="Z33" s="613">
        <v>0.1</v>
      </c>
      <c r="AA33" s="613"/>
      <c r="AB33" s="613"/>
      <c r="AC33" s="613"/>
      <c r="AD33" s="614">
        <v>49150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99.3</v>
      </c>
      <c r="BH33" s="669"/>
      <c r="BI33" s="669"/>
      <c r="BJ33" s="669"/>
      <c r="BK33" s="669"/>
      <c r="BL33" s="669"/>
      <c r="BM33" s="670">
        <v>97.6</v>
      </c>
      <c r="BN33" s="669"/>
      <c r="BO33" s="669"/>
      <c r="BP33" s="669"/>
      <c r="BQ33" s="671"/>
      <c r="BR33" s="668">
        <v>99.2</v>
      </c>
      <c r="BS33" s="669"/>
      <c r="BT33" s="669"/>
      <c r="BU33" s="669"/>
      <c r="BV33" s="669"/>
      <c r="BW33" s="669"/>
      <c r="BX33" s="670">
        <v>97.5</v>
      </c>
      <c r="BY33" s="669"/>
      <c r="BZ33" s="669"/>
      <c r="CA33" s="669"/>
      <c r="CB33" s="671"/>
      <c r="CD33" s="607" t="s">
        <v>307</v>
      </c>
      <c r="CE33" s="608"/>
      <c r="CF33" s="608"/>
      <c r="CG33" s="608"/>
      <c r="CH33" s="608"/>
      <c r="CI33" s="608"/>
      <c r="CJ33" s="608"/>
      <c r="CK33" s="608"/>
      <c r="CL33" s="608"/>
      <c r="CM33" s="608"/>
      <c r="CN33" s="608"/>
      <c r="CO33" s="608"/>
      <c r="CP33" s="608"/>
      <c r="CQ33" s="609"/>
      <c r="CR33" s="610">
        <v>31364706</v>
      </c>
      <c r="CS33" s="642"/>
      <c r="CT33" s="642"/>
      <c r="CU33" s="642"/>
      <c r="CV33" s="642"/>
      <c r="CW33" s="642"/>
      <c r="CX33" s="642"/>
      <c r="CY33" s="643"/>
      <c r="CZ33" s="615">
        <v>42.2</v>
      </c>
      <c r="DA33" s="640"/>
      <c r="DB33" s="640"/>
      <c r="DC33" s="644"/>
      <c r="DD33" s="619">
        <v>25525208</v>
      </c>
      <c r="DE33" s="642"/>
      <c r="DF33" s="642"/>
      <c r="DG33" s="642"/>
      <c r="DH33" s="642"/>
      <c r="DI33" s="642"/>
      <c r="DJ33" s="642"/>
      <c r="DK33" s="643"/>
      <c r="DL33" s="619">
        <v>17942747</v>
      </c>
      <c r="DM33" s="642"/>
      <c r="DN33" s="642"/>
      <c r="DO33" s="642"/>
      <c r="DP33" s="642"/>
      <c r="DQ33" s="642"/>
      <c r="DR33" s="642"/>
      <c r="DS33" s="642"/>
      <c r="DT33" s="642"/>
      <c r="DU33" s="642"/>
      <c r="DV33" s="643"/>
      <c r="DW33" s="615">
        <v>45.4</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524422</v>
      </c>
      <c r="S34" s="611"/>
      <c r="T34" s="611"/>
      <c r="U34" s="611"/>
      <c r="V34" s="611"/>
      <c r="W34" s="611"/>
      <c r="X34" s="611"/>
      <c r="Y34" s="612"/>
      <c r="Z34" s="613">
        <v>0.7</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9429726</v>
      </c>
      <c r="CS34" s="611"/>
      <c r="CT34" s="611"/>
      <c r="CU34" s="611"/>
      <c r="CV34" s="611"/>
      <c r="CW34" s="611"/>
      <c r="CX34" s="611"/>
      <c r="CY34" s="612"/>
      <c r="CZ34" s="615">
        <v>12.7</v>
      </c>
      <c r="DA34" s="640"/>
      <c r="DB34" s="640"/>
      <c r="DC34" s="644"/>
      <c r="DD34" s="619">
        <v>7039230</v>
      </c>
      <c r="DE34" s="611"/>
      <c r="DF34" s="611"/>
      <c r="DG34" s="611"/>
      <c r="DH34" s="611"/>
      <c r="DI34" s="611"/>
      <c r="DJ34" s="611"/>
      <c r="DK34" s="612"/>
      <c r="DL34" s="619">
        <v>6273502</v>
      </c>
      <c r="DM34" s="611"/>
      <c r="DN34" s="611"/>
      <c r="DO34" s="611"/>
      <c r="DP34" s="611"/>
      <c r="DQ34" s="611"/>
      <c r="DR34" s="611"/>
      <c r="DS34" s="611"/>
      <c r="DT34" s="611"/>
      <c r="DU34" s="611"/>
      <c r="DV34" s="612"/>
      <c r="DW34" s="615">
        <v>15.9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2810599</v>
      </c>
      <c r="S35" s="611"/>
      <c r="T35" s="611"/>
      <c r="U35" s="611"/>
      <c r="V35" s="611"/>
      <c r="W35" s="611"/>
      <c r="X35" s="611"/>
      <c r="Y35" s="612"/>
      <c r="Z35" s="613">
        <v>3.7</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1655970</v>
      </c>
      <c r="CS35" s="642"/>
      <c r="CT35" s="642"/>
      <c r="CU35" s="642"/>
      <c r="CV35" s="642"/>
      <c r="CW35" s="642"/>
      <c r="CX35" s="642"/>
      <c r="CY35" s="643"/>
      <c r="CZ35" s="615">
        <v>2.2000000000000002</v>
      </c>
      <c r="DA35" s="640"/>
      <c r="DB35" s="640"/>
      <c r="DC35" s="644"/>
      <c r="DD35" s="619">
        <v>1212621</v>
      </c>
      <c r="DE35" s="642"/>
      <c r="DF35" s="642"/>
      <c r="DG35" s="642"/>
      <c r="DH35" s="642"/>
      <c r="DI35" s="642"/>
      <c r="DJ35" s="642"/>
      <c r="DK35" s="643"/>
      <c r="DL35" s="619">
        <v>1211516</v>
      </c>
      <c r="DM35" s="642"/>
      <c r="DN35" s="642"/>
      <c r="DO35" s="642"/>
      <c r="DP35" s="642"/>
      <c r="DQ35" s="642"/>
      <c r="DR35" s="642"/>
      <c r="DS35" s="642"/>
      <c r="DT35" s="642"/>
      <c r="DU35" s="642"/>
      <c r="DV35" s="643"/>
      <c r="DW35" s="615">
        <v>3.1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2808091</v>
      </c>
      <c r="S36" s="611"/>
      <c r="T36" s="611"/>
      <c r="U36" s="611"/>
      <c r="V36" s="611"/>
      <c r="W36" s="611"/>
      <c r="X36" s="611"/>
      <c r="Y36" s="612"/>
      <c r="Z36" s="613">
        <v>3.7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9263719</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122584</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8459070</v>
      </c>
      <c r="CS36" s="611"/>
      <c r="CT36" s="611"/>
      <c r="CU36" s="611"/>
      <c r="CV36" s="611"/>
      <c r="CW36" s="611"/>
      <c r="CX36" s="611"/>
      <c r="CY36" s="612"/>
      <c r="CZ36" s="615">
        <v>11.4</v>
      </c>
      <c r="DA36" s="640"/>
      <c r="DB36" s="640"/>
      <c r="DC36" s="644"/>
      <c r="DD36" s="619">
        <v>7452540</v>
      </c>
      <c r="DE36" s="611"/>
      <c r="DF36" s="611"/>
      <c r="DG36" s="611"/>
      <c r="DH36" s="611"/>
      <c r="DI36" s="611"/>
      <c r="DJ36" s="611"/>
      <c r="DK36" s="612"/>
      <c r="DL36" s="619">
        <v>5551078</v>
      </c>
      <c r="DM36" s="611"/>
      <c r="DN36" s="611"/>
      <c r="DO36" s="611"/>
      <c r="DP36" s="611"/>
      <c r="DQ36" s="611"/>
      <c r="DR36" s="611"/>
      <c r="DS36" s="611"/>
      <c r="DT36" s="611"/>
      <c r="DU36" s="611"/>
      <c r="DV36" s="612"/>
      <c r="DW36" s="615">
        <v>14</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1186910</v>
      </c>
      <c r="S37" s="611"/>
      <c r="T37" s="611"/>
      <c r="U37" s="611"/>
      <c r="V37" s="611"/>
      <c r="W37" s="611"/>
      <c r="X37" s="611"/>
      <c r="Y37" s="612"/>
      <c r="Z37" s="613">
        <v>1.5</v>
      </c>
      <c r="AA37" s="613"/>
      <c r="AB37" s="613"/>
      <c r="AC37" s="613"/>
      <c r="AD37" s="614">
        <v>611</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1838128</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-187967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2387441</v>
      </c>
      <c r="CS37" s="642"/>
      <c r="CT37" s="642"/>
      <c r="CU37" s="642"/>
      <c r="CV37" s="642"/>
      <c r="CW37" s="642"/>
      <c r="CX37" s="642"/>
      <c r="CY37" s="643"/>
      <c r="CZ37" s="615">
        <v>3.2</v>
      </c>
      <c r="DA37" s="640"/>
      <c r="DB37" s="640"/>
      <c r="DC37" s="644"/>
      <c r="DD37" s="619">
        <v>2382314</v>
      </c>
      <c r="DE37" s="642"/>
      <c r="DF37" s="642"/>
      <c r="DG37" s="642"/>
      <c r="DH37" s="642"/>
      <c r="DI37" s="642"/>
      <c r="DJ37" s="642"/>
      <c r="DK37" s="643"/>
      <c r="DL37" s="619">
        <v>2306508</v>
      </c>
      <c r="DM37" s="642"/>
      <c r="DN37" s="642"/>
      <c r="DO37" s="642"/>
      <c r="DP37" s="642"/>
      <c r="DQ37" s="642"/>
      <c r="DR37" s="642"/>
      <c r="DS37" s="642"/>
      <c r="DT37" s="642"/>
      <c r="DU37" s="642"/>
      <c r="DV37" s="643"/>
      <c r="DW37" s="615">
        <v>5.8</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4135900</v>
      </c>
      <c r="S38" s="611"/>
      <c r="T38" s="611"/>
      <c r="U38" s="611"/>
      <c r="V38" s="611"/>
      <c r="W38" s="611"/>
      <c r="X38" s="611"/>
      <c r="Y38" s="612"/>
      <c r="Z38" s="613">
        <v>5.4</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749674</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16785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6559386</v>
      </c>
      <c r="CS38" s="611"/>
      <c r="CT38" s="611"/>
      <c r="CU38" s="611"/>
      <c r="CV38" s="611"/>
      <c r="CW38" s="611"/>
      <c r="CX38" s="611"/>
      <c r="CY38" s="612"/>
      <c r="CZ38" s="615">
        <v>8.8000000000000007</v>
      </c>
      <c r="DA38" s="640"/>
      <c r="DB38" s="640"/>
      <c r="DC38" s="644"/>
      <c r="DD38" s="619">
        <v>5402103</v>
      </c>
      <c r="DE38" s="611"/>
      <c r="DF38" s="611"/>
      <c r="DG38" s="611"/>
      <c r="DH38" s="611"/>
      <c r="DI38" s="611"/>
      <c r="DJ38" s="611"/>
      <c r="DK38" s="612"/>
      <c r="DL38" s="619">
        <v>4906651</v>
      </c>
      <c r="DM38" s="611"/>
      <c r="DN38" s="611"/>
      <c r="DO38" s="611"/>
      <c r="DP38" s="611"/>
      <c r="DQ38" s="611"/>
      <c r="DR38" s="611"/>
      <c r="DS38" s="611"/>
      <c r="DT38" s="611"/>
      <c r="DU38" s="611"/>
      <c r="DV38" s="612"/>
      <c r="DW38" s="615">
        <v>12.4</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153487</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24234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5220548</v>
      </c>
      <c r="CS39" s="642"/>
      <c r="CT39" s="642"/>
      <c r="CU39" s="642"/>
      <c r="CV39" s="642"/>
      <c r="CW39" s="642"/>
      <c r="CX39" s="642"/>
      <c r="CY39" s="643"/>
      <c r="CZ39" s="615">
        <v>7</v>
      </c>
      <c r="DA39" s="640"/>
      <c r="DB39" s="640"/>
      <c r="DC39" s="644"/>
      <c r="DD39" s="619">
        <v>4418254</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96211</v>
      </c>
      <c r="BA40" s="611"/>
      <c r="BB40" s="611"/>
      <c r="BC40" s="611"/>
      <c r="BD40" s="642"/>
      <c r="BE40" s="642"/>
      <c r="BF40" s="665"/>
      <c r="BG40" s="658" t="s">
        <v>332</v>
      </c>
      <c r="BH40" s="659"/>
      <c r="BI40" s="659"/>
      <c r="BJ40" s="659"/>
      <c r="BK40" s="659"/>
      <c r="BL40" s="217"/>
      <c r="BM40" s="608" t="s">
        <v>333</v>
      </c>
      <c r="BN40" s="608"/>
      <c r="BO40" s="608"/>
      <c r="BP40" s="608"/>
      <c r="BQ40" s="608"/>
      <c r="BR40" s="608"/>
      <c r="BS40" s="608"/>
      <c r="BT40" s="608"/>
      <c r="BU40" s="609"/>
      <c r="BV40" s="610">
        <v>96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40006</v>
      </c>
      <c r="CS40" s="611"/>
      <c r="CT40" s="611"/>
      <c r="CU40" s="611"/>
      <c r="CV40" s="611"/>
      <c r="CW40" s="611"/>
      <c r="CX40" s="611"/>
      <c r="CY40" s="612"/>
      <c r="CZ40" s="615">
        <v>0.1</v>
      </c>
      <c r="DA40" s="640"/>
      <c r="DB40" s="640"/>
      <c r="DC40" s="644"/>
      <c r="DD40" s="619">
        <v>460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76624220</v>
      </c>
      <c r="S41" s="683"/>
      <c r="T41" s="683"/>
      <c r="U41" s="683"/>
      <c r="V41" s="683"/>
      <c r="W41" s="683"/>
      <c r="X41" s="683"/>
      <c r="Y41" s="687"/>
      <c r="Z41" s="688">
        <v>100</v>
      </c>
      <c r="AA41" s="688"/>
      <c r="AB41" s="688"/>
      <c r="AC41" s="688"/>
      <c r="AD41" s="689">
        <v>39564843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1256291</v>
      </c>
      <c r="BA41" s="611"/>
      <c r="BB41" s="611"/>
      <c r="BC41" s="611"/>
      <c r="BD41" s="642"/>
      <c r="BE41" s="642"/>
      <c r="BF41" s="665"/>
      <c r="BG41" s="658"/>
      <c r="BH41" s="659"/>
      <c r="BI41" s="659"/>
      <c r="BJ41" s="659"/>
      <c r="BK41" s="659"/>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5169928</v>
      </c>
      <c r="BA42" s="683"/>
      <c r="BB42" s="683"/>
      <c r="BC42" s="683"/>
      <c r="BD42" s="669"/>
      <c r="BE42" s="669"/>
      <c r="BF42" s="671"/>
      <c r="BG42" s="660"/>
      <c r="BH42" s="661"/>
      <c r="BI42" s="661"/>
      <c r="BJ42" s="661"/>
      <c r="BK42" s="661"/>
      <c r="BL42" s="218"/>
      <c r="BM42" s="632" t="s">
        <v>340</v>
      </c>
      <c r="BN42" s="632"/>
      <c r="BO42" s="632"/>
      <c r="BP42" s="632"/>
      <c r="BQ42" s="632"/>
      <c r="BR42" s="632"/>
      <c r="BS42" s="632"/>
      <c r="BT42" s="632"/>
      <c r="BU42" s="633"/>
      <c r="BV42" s="682">
        <v>462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10279849</v>
      </c>
      <c r="CS42" s="642"/>
      <c r="CT42" s="642"/>
      <c r="CU42" s="642"/>
      <c r="CV42" s="642"/>
      <c r="CW42" s="642"/>
      <c r="CX42" s="642"/>
      <c r="CY42" s="643"/>
      <c r="CZ42" s="615">
        <v>13.8</v>
      </c>
      <c r="DA42" s="640"/>
      <c r="DB42" s="640"/>
      <c r="DC42" s="644"/>
      <c r="DD42" s="619">
        <v>2836627</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163604</v>
      </c>
      <c r="CS43" s="642"/>
      <c r="CT43" s="642"/>
      <c r="CU43" s="642"/>
      <c r="CV43" s="642"/>
      <c r="CW43" s="642"/>
      <c r="CX43" s="642"/>
      <c r="CY43" s="643"/>
      <c r="CZ43" s="615">
        <v>0.2</v>
      </c>
      <c r="DA43" s="640"/>
      <c r="DB43" s="640"/>
      <c r="DC43" s="644"/>
      <c r="DD43" s="619">
        <v>144055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9490661</v>
      </c>
      <c r="CS44" s="611"/>
      <c r="CT44" s="611"/>
      <c r="CU44" s="611"/>
      <c r="CV44" s="611"/>
      <c r="CW44" s="611"/>
      <c r="CX44" s="611"/>
      <c r="CY44" s="612"/>
      <c r="CZ44" s="615">
        <v>12.8</v>
      </c>
      <c r="DA44" s="616"/>
      <c r="DB44" s="616"/>
      <c r="DC44" s="622"/>
      <c r="DD44" s="619">
        <v>2479559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5272554</v>
      </c>
      <c r="CS45" s="642"/>
      <c r="CT45" s="642"/>
      <c r="CU45" s="642"/>
      <c r="CV45" s="642"/>
      <c r="CW45" s="642"/>
      <c r="CX45" s="642"/>
      <c r="CY45" s="643"/>
      <c r="CZ45" s="615">
        <v>7.1</v>
      </c>
      <c r="DA45" s="640"/>
      <c r="DB45" s="640"/>
      <c r="DC45" s="644"/>
      <c r="DD45" s="619">
        <v>425666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4024689</v>
      </c>
      <c r="CS46" s="611"/>
      <c r="CT46" s="611"/>
      <c r="CU46" s="611"/>
      <c r="CV46" s="611"/>
      <c r="CW46" s="611"/>
      <c r="CX46" s="611"/>
      <c r="CY46" s="612"/>
      <c r="CZ46" s="615">
        <v>5.4</v>
      </c>
      <c r="DA46" s="616"/>
      <c r="DB46" s="616"/>
      <c r="DC46" s="622"/>
      <c r="DD46" s="619">
        <v>2001784</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789188</v>
      </c>
      <c r="CS47" s="642"/>
      <c r="CT47" s="642"/>
      <c r="CU47" s="642"/>
      <c r="CV47" s="642"/>
      <c r="CW47" s="642"/>
      <c r="CX47" s="642"/>
      <c r="CY47" s="643"/>
      <c r="CZ47" s="615">
        <v>1.1000000000000001</v>
      </c>
      <c r="DA47" s="640"/>
      <c r="DB47" s="640"/>
      <c r="DC47" s="644"/>
      <c r="DD47" s="619">
        <v>357068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74238661</v>
      </c>
      <c r="CS49" s="669"/>
      <c r="CT49" s="669"/>
      <c r="CU49" s="669"/>
      <c r="CV49" s="669"/>
      <c r="CW49" s="669"/>
      <c r="CX49" s="669"/>
      <c r="CY49" s="698"/>
      <c r="CZ49" s="690">
        <v>100</v>
      </c>
      <c r="DA49" s="699"/>
      <c r="DB49" s="699"/>
      <c r="DC49" s="700"/>
      <c r="DD49" s="701">
        <v>49559776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tANBJeffXiOTp4Jz+v5AeZBw7tB9s15JLuIuTRToxS0I+JanRtgN8RX4Et0e0KR+QSPJBxHMEMb2otNaKC9Gfg==" saltValue="bHgu+potgQD/6sftCQACV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76638</v>
      </c>
      <c r="R7" s="740"/>
      <c r="S7" s="740"/>
      <c r="T7" s="740"/>
      <c r="U7" s="740"/>
      <c r="V7" s="740">
        <v>74252</v>
      </c>
      <c r="W7" s="740"/>
      <c r="X7" s="740"/>
      <c r="Y7" s="740"/>
      <c r="Z7" s="740"/>
      <c r="AA7" s="740">
        <v>2386</v>
      </c>
      <c r="AB7" s="740"/>
      <c r="AC7" s="740"/>
      <c r="AD7" s="740"/>
      <c r="AE7" s="741"/>
      <c r="AF7" s="742">
        <v>1059</v>
      </c>
      <c r="AG7" s="743"/>
      <c r="AH7" s="743"/>
      <c r="AI7" s="743"/>
      <c r="AJ7" s="744"/>
      <c r="AK7" s="745">
        <v>2811</v>
      </c>
      <c r="AL7" s="746"/>
      <c r="AM7" s="746"/>
      <c r="AN7" s="746"/>
      <c r="AO7" s="746"/>
      <c r="AP7" s="746">
        <v>57801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572</v>
      </c>
      <c r="BT7" s="734"/>
      <c r="BU7" s="734"/>
      <c r="BV7" s="734"/>
      <c r="BW7" s="734"/>
      <c r="BX7" s="734"/>
      <c r="BY7" s="734"/>
      <c r="BZ7" s="734"/>
      <c r="CA7" s="734"/>
      <c r="CB7" s="734"/>
      <c r="CC7" s="734"/>
      <c r="CD7" s="734"/>
      <c r="CE7" s="734"/>
      <c r="CF7" s="734"/>
      <c r="CG7" s="749"/>
      <c r="CH7" s="730">
        <v>-69</v>
      </c>
      <c r="CI7" s="731"/>
      <c r="CJ7" s="731"/>
      <c r="CK7" s="731"/>
      <c r="CL7" s="732"/>
      <c r="CM7" s="730">
        <v>-50</v>
      </c>
      <c r="CN7" s="731"/>
      <c r="CO7" s="731"/>
      <c r="CP7" s="731"/>
      <c r="CQ7" s="732"/>
      <c r="CR7" s="730">
        <v>5</v>
      </c>
      <c r="CS7" s="731"/>
      <c r="CT7" s="731"/>
      <c r="CU7" s="731"/>
      <c r="CV7" s="732"/>
      <c r="CW7" s="730">
        <v>31</v>
      </c>
      <c r="CX7" s="731"/>
      <c r="CY7" s="731"/>
      <c r="CZ7" s="731"/>
      <c r="DA7" s="732"/>
      <c r="DB7" s="730" t="s">
        <v>496</v>
      </c>
      <c r="DC7" s="731"/>
      <c r="DD7" s="731"/>
      <c r="DE7" s="731"/>
      <c r="DF7" s="732"/>
      <c r="DG7" s="730" t="s">
        <v>496</v>
      </c>
      <c r="DH7" s="731"/>
      <c r="DI7" s="731"/>
      <c r="DJ7" s="731"/>
      <c r="DK7" s="732"/>
      <c r="DL7" s="730" t="s">
        <v>496</v>
      </c>
      <c r="DM7" s="731"/>
      <c r="DN7" s="731"/>
      <c r="DO7" s="731"/>
      <c r="DP7" s="732"/>
      <c r="DQ7" s="730" t="s">
        <v>496</v>
      </c>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0</v>
      </c>
      <c r="R8" s="771"/>
      <c r="S8" s="771"/>
      <c r="T8" s="771"/>
      <c r="U8" s="771"/>
      <c r="V8" s="771">
        <v>0</v>
      </c>
      <c r="W8" s="771"/>
      <c r="X8" s="771"/>
      <c r="Y8" s="771"/>
      <c r="Z8" s="771"/>
      <c r="AA8" s="771" t="s">
        <v>496</v>
      </c>
      <c r="AB8" s="771"/>
      <c r="AC8" s="771"/>
      <c r="AD8" s="771"/>
      <c r="AE8" s="772"/>
      <c r="AF8" s="773" t="s">
        <v>122</v>
      </c>
      <c r="AG8" s="774"/>
      <c r="AH8" s="774"/>
      <c r="AI8" s="774"/>
      <c r="AJ8" s="775"/>
      <c r="AK8" s="756">
        <v>0</v>
      </c>
      <c r="AL8" s="757"/>
      <c r="AM8" s="757"/>
      <c r="AN8" s="757"/>
      <c r="AO8" s="757"/>
      <c r="AP8" s="757" t="s">
        <v>561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573</v>
      </c>
      <c r="BT8" s="761"/>
      <c r="BU8" s="761"/>
      <c r="BV8" s="761"/>
      <c r="BW8" s="761"/>
      <c r="BX8" s="761"/>
      <c r="BY8" s="761"/>
      <c r="BZ8" s="761"/>
      <c r="CA8" s="761"/>
      <c r="CB8" s="761"/>
      <c r="CC8" s="761"/>
      <c r="CD8" s="761"/>
      <c r="CE8" s="761"/>
      <c r="CF8" s="761"/>
      <c r="CG8" s="762"/>
      <c r="CH8" s="763">
        <v>-5</v>
      </c>
      <c r="CI8" s="764"/>
      <c r="CJ8" s="764"/>
      <c r="CK8" s="764"/>
      <c r="CL8" s="765"/>
      <c r="CM8" s="763">
        <v>689</v>
      </c>
      <c r="CN8" s="764"/>
      <c r="CO8" s="764"/>
      <c r="CP8" s="764"/>
      <c r="CQ8" s="765"/>
      <c r="CR8" s="763">
        <v>10</v>
      </c>
      <c r="CS8" s="764"/>
      <c r="CT8" s="764"/>
      <c r="CU8" s="764"/>
      <c r="CV8" s="765"/>
      <c r="CW8" s="763">
        <v>2</v>
      </c>
      <c r="CX8" s="764"/>
      <c r="CY8" s="764"/>
      <c r="CZ8" s="764"/>
      <c r="DA8" s="765"/>
      <c r="DB8" s="763">
        <v>409</v>
      </c>
      <c r="DC8" s="764"/>
      <c r="DD8" s="764"/>
      <c r="DE8" s="764"/>
      <c r="DF8" s="765"/>
      <c r="DG8" s="763" t="s">
        <v>496</v>
      </c>
      <c r="DH8" s="764"/>
      <c r="DI8" s="764"/>
      <c r="DJ8" s="764"/>
      <c r="DK8" s="765"/>
      <c r="DL8" s="763" t="s">
        <v>496</v>
      </c>
      <c r="DM8" s="764"/>
      <c r="DN8" s="764"/>
      <c r="DO8" s="764"/>
      <c r="DP8" s="765"/>
      <c r="DQ8" s="763" t="s">
        <v>496</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574</v>
      </c>
      <c r="BT9" s="761"/>
      <c r="BU9" s="761"/>
      <c r="BV9" s="761"/>
      <c r="BW9" s="761"/>
      <c r="BX9" s="761"/>
      <c r="BY9" s="761"/>
      <c r="BZ9" s="761"/>
      <c r="CA9" s="761"/>
      <c r="CB9" s="761"/>
      <c r="CC9" s="761"/>
      <c r="CD9" s="761"/>
      <c r="CE9" s="761"/>
      <c r="CF9" s="761"/>
      <c r="CG9" s="762"/>
      <c r="CH9" s="763">
        <v>7</v>
      </c>
      <c r="CI9" s="764"/>
      <c r="CJ9" s="764"/>
      <c r="CK9" s="764"/>
      <c r="CL9" s="765"/>
      <c r="CM9" s="763">
        <v>68</v>
      </c>
      <c r="CN9" s="764"/>
      <c r="CO9" s="764"/>
      <c r="CP9" s="764"/>
      <c r="CQ9" s="765"/>
      <c r="CR9" s="763">
        <v>3</v>
      </c>
      <c r="CS9" s="764"/>
      <c r="CT9" s="764"/>
      <c r="CU9" s="764"/>
      <c r="CV9" s="765"/>
      <c r="CW9" s="763" t="s">
        <v>496</v>
      </c>
      <c r="CX9" s="764"/>
      <c r="CY9" s="764"/>
      <c r="CZ9" s="764"/>
      <c r="DA9" s="765"/>
      <c r="DB9" s="763" t="s">
        <v>496</v>
      </c>
      <c r="DC9" s="764"/>
      <c r="DD9" s="764"/>
      <c r="DE9" s="764"/>
      <c r="DF9" s="765"/>
      <c r="DG9" s="763" t="s">
        <v>496</v>
      </c>
      <c r="DH9" s="764"/>
      <c r="DI9" s="764"/>
      <c r="DJ9" s="764"/>
      <c r="DK9" s="765"/>
      <c r="DL9" s="763" t="s">
        <v>496</v>
      </c>
      <c r="DM9" s="764"/>
      <c r="DN9" s="764"/>
      <c r="DO9" s="764"/>
      <c r="DP9" s="765"/>
      <c r="DQ9" s="763" t="s">
        <v>496</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575</v>
      </c>
      <c r="BT10" s="761"/>
      <c r="BU10" s="761"/>
      <c r="BV10" s="761"/>
      <c r="BW10" s="761"/>
      <c r="BX10" s="761"/>
      <c r="BY10" s="761"/>
      <c r="BZ10" s="761"/>
      <c r="CA10" s="761"/>
      <c r="CB10" s="761"/>
      <c r="CC10" s="761"/>
      <c r="CD10" s="761"/>
      <c r="CE10" s="761"/>
      <c r="CF10" s="761"/>
      <c r="CG10" s="762"/>
      <c r="CH10" s="763">
        <v>14</v>
      </c>
      <c r="CI10" s="764"/>
      <c r="CJ10" s="764"/>
      <c r="CK10" s="764"/>
      <c r="CL10" s="765"/>
      <c r="CM10" s="763">
        <v>307</v>
      </c>
      <c r="CN10" s="764"/>
      <c r="CO10" s="764"/>
      <c r="CP10" s="764"/>
      <c r="CQ10" s="765"/>
      <c r="CR10" s="763">
        <v>153</v>
      </c>
      <c r="CS10" s="764"/>
      <c r="CT10" s="764"/>
      <c r="CU10" s="764"/>
      <c r="CV10" s="765"/>
      <c r="CW10" s="763">
        <v>0</v>
      </c>
      <c r="CX10" s="764"/>
      <c r="CY10" s="764"/>
      <c r="CZ10" s="764"/>
      <c r="DA10" s="765"/>
      <c r="DB10" s="763" t="s">
        <v>496</v>
      </c>
      <c r="DC10" s="764"/>
      <c r="DD10" s="764"/>
      <c r="DE10" s="764"/>
      <c r="DF10" s="765"/>
      <c r="DG10" s="763" t="s">
        <v>496</v>
      </c>
      <c r="DH10" s="764"/>
      <c r="DI10" s="764"/>
      <c r="DJ10" s="764"/>
      <c r="DK10" s="765"/>
      <c r="DL10" s="763" t="s">
        <v>496</v>
      </c>
      <c r="DM10" s="764"/>
      <c r="DN10" s="764"/>
      <c r="DO10" s="764"/>
      <c r="DP10" s="765"/>
      <c r="DQ10" s="763" t="s">
        <v>496</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t="s">
        <v>576</v>
      </c>
      <c r="BT11" s="761"/>
      <c r="BU11" s="761"/>
      <c r="BV11" s="761"/>
      <c r="BW11" s="761"/>
      <c r="BX11" s="761"/>
      <c r="BY11" s="761"/>
      <c r="BZ11" s="761"/>
      <c r="CA11" s="761"/>
      <c r="CB11" s="761"/>
      <c r="CC11" s="761"/>
      <c r="CD11" s="761"/>
      <c r="CE11" s="761"/>
      <c r="CF11" s="761"/>
      <c r="CG11" s="762"/>
      <c r="CH11" s="763">
        <v>-11</v>
      </c>
      <c r="CI11" s="764"/>
      <c r="CJ11" s="764"/>
      <c r="CK11" s="764"/>
      <c r="CL11" s="765"/>
      <c r="CM11" s="763">
        <v>24</v>
      </c>
      <c r="CN11" s="764"/>
      <c r="CO11" s="764"/>
      <c r="CP11" s="764"/>
      <c r="CQ11" s="765"/>
      <c r="CR11" s="763">
        <v>10</v>
      </c>
      <c r="CS11" s="764"/>
      <c r="CT11" s="764"/>
      <c r="CU11" s="764"/>
      <c r="CV11" s="765"/>
      <c r="CW11" s="763" t="s">
        <v>496</v>
      </c>
      <c r="CX11" s="764"/>
      <c r="CY11" s="764"/>
      <c r="CZ11" s="764"/>
      <c r="DA11" s="765"/>
      <c r="DB11" s="763" t="s">
        <v>496</v>
      </c>
      <c r="DC11" s="764"/>
      <c r="DD11" s="764"/>
      <c r="DE11" s="764"/>
      <c r="DF11" s="765"/>
      <c r="DG11" s="763" t="s">
        <v>496</v>
      </c>
      <c r="DH11" s="764"/>
      <c r="DI11" s="764"/>
      <c r="DJ11" s="764"/>
      <c r="DK11" s="765"/>
      <c r="DL11" s="763" t="s">
        <v>496</v>
      </c>
      <c r="DM11" s="764"/>
      <c r="DN11" s="764"/>
      <c r="DO11" s="764"/>
      <c r="DP11" s="765"/>
      <c r="DQ11" s="763" t="s">
        <v>496</v>
      </c>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t="s">
        <v>577</v>
      </c>
      <c r="BT12" s="761"/>
      <c r="BU12" s="761"/>
      <c r="BV12" s="761"/>
      <c r="BW12" s="761"/>
      <c r="BX12" s="761"/>
      <c r="BY12" s="761"/>
      <c r="BZ12" s="761"/>
      <c r="CA12" s="761"/>
      <c r="CB12" s="761"/>
      <c r="CC12" s="761"/>
      <c r="CD12" s="761"/>
      <c r="CE12" s="761"/>
      <c r="CF12" s="761"/>
      <c r="CG12" s="762"/>
      <c r="CH12" s="763">
        <v>-128</v>
      </c>
      <c r="CI12" s="764"/>
      <c r="CJ12" s="764"/>
      <c r="CK12" s="764"/>
      <c r="CL12" s="765"/>
      <c r="CM12" s="763">
        <v>40</v>
      </c>
      <c r="CN12" s="764"/>
      <c r="CO12" s="764"/>
      <c r="CP12" s="764"/>
      <c r="CQ12" s="765"/>
      <c r="CR12" s="763">
        <v>55</v>
      </c>
      <c r="CS12" s="764"/>
      <c r="CT12" s="764"/>
      <c r="CU12" s="764"/>
      <c r="CV12" s="765"/>
      <c r="CW12" s="763">
        <v>170</v>
      </c>
      <c r="CX12" s="764"/>
      <c r="CY12" s="764"/>
      <c r="CZ12" s="764"/>
      <c r="DA12" s="765"/>
      <c r="DB12" s="763" t="s">
        <v>496</v>
      </c>
      <c r="DC12" s="764"/>
      <c r="DD12" s="764"/>
      <c r="DE12" s="764"/>
      <c r="DF12" s="765"/>
      <c r="DG12" s="763" t="s">
        <v>496</v>
      </c>
      <c r="DH12" s="764"/>
      <c r="DI12" s="764"/>
      <c r="DJ12" s="764"/>
      <c r="DK12" s="765"/>
      <c r="DL12" s="763" t="s">
        <v>496</v>
      </c>
      <c r="DM12" s="764"/>
      <c r="DN12" s="764"/>
      <c r="DO12" s="764"/>
      <c r="DP12" s="765"/>
      <c r="DQ12" s="763" t="s">
        <v>496</v>
      </c>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t="s">
        <v>578</v>
      </c>
      <c r="BT13" s="761"/>
      <c r="BU13" s="761"/>
      <c r="BV13" s="761"/>
      <c r="BW13" s="761"/>
      <c r="BX13" s="761"/>
      <c r="BY13" s="761"/>
      <c r="BZ13" s="761"/>
      <c r="CA13" s="761"/>
      <c r="CB13" s="761"/>
      <c r="CC13" s="761"/>
      <c r="CD13" s="761"/>
      <c r="CE13" s="761"/>
      <c r="CF13" s="761"/>
      <c r="CG13" s="762"/>
      <c r="CH13" s="763">
        <v>5</v>
      </c>
      <c r="CI13" s="764"/>
      <c r="CJ13" s="764"/>
      <c r="CK13" s="764"/>
      <c r="CL13" s="765"/>
      <c r="CM13" s="763">
        <v>62</v>
      </c>
      <c r="CN13" s="764"/>
      <c r="CO13" s="764"/>
      <c r="CP13" s="764"/>
      <c r="CQ13" s="765"/>
      <c r="CR13" s="763">
        <v>20</v>
      </c>
      <c r="CS13" s="764"/>
      <c r="CT13" s="764"/>
      <c r="CU13" s="764"/>
      <c r="CV13" s="765"/>
      <c r="CW13" s="763">
        <v>23</v>
      </c>
      <c r="CX13" s="764"/>
      <c r="CY13" s="764"/>
      <c r="CZ13" s="764"/>
      <c r="DA13" s="765"/>
      <c r="DB13" s="763" t="s">
        <v>496</v>
      </c>
      <c r="DC13" s="764"/>
      <c r="DD13" s="764"/>
      <c r="DE13" s="764"/>
      <c r="DF13" s="765"/>
      <c r="DG13" s="763" t="s">
        <v>496</v>
      </c>
      <c r="DH13" s="764"/>
      <c r="DI13" s="764"/>
      <c r="DJ13" s="764"/>
      <c r="DK13" s="765"/>
      <c r="DL13" s="763" t="s">
        <v>496</v>
      </c>
      <c r="DM13" s="764"/>
      <c r="DN13" s="764"/>
      <c r="DO13" s="764"/>
      <c r="DP13" s="765"/>
      <c r="DQ13" s="763" t="s">
        <v>496</v>
      </c>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t="s">
        <v>579</v>
      </c>
      <c r="BT14" s="761"/>
      <c r="BU14" s="761"/>
      <c r="BV14" s="761"/>
      <c r="BW14" s="761"/>
      <c r="BX14" s="761"/>
      <c r="BY14" s="761"/>
      <c r="BZ14" s="761"/>
      <c r="CA14" s="761"/>
      <c r="CB14" s="761"/>
      <c r="CC14" s="761"/>
      <c r="CD14" s="761"/>
      <c r="CE14" s="761"/>
      <c r="CF14" s="761"/>
      <c r="CG14" s="762"/>
      <c r="CH14" s="763">
        <v>54</v>
      </c>
      <c r="CI14" s="764"/>
      <c r="CJ14" s="764"/>
      <c r="CK14" s="764"/>
      <c r="CL14" s="765"/>
      <c r="CM14" s="763">
        <v>191</v>
      </c>
      <c r="CN14" s="764"/>
      <c r="CO14" s="764"/>
      <c r="CP14" s="764"/>
      <c r="CQ14" s="765"/>
      <c r="CR14" s="763">
        <v>90</v>
      </c>
      <c r="CS14" s="764"/>
      <c r="CT14" s="764"/>
      <c r="CU14" s="764"/>
      <c r="CV14" s="765"/>
      <c r="CW14" s="763">
        <v>107</v>
      </c>
      <c r="CX14" s="764"/>
      <c r="CY14" s="764"/>
      <c r="CZ14" s="764"/>
      <c r="DA14" s="765"/>
      <c r="DB14" s="763" t="s">
        <v>496</v>
      </c>
      <c r="DC14" s="764"/>
      <c r="DD14" s="764"/>
      <c r="DE14" s="764"/>
      <c r="DF14" s="765"/>
      <c r="DG14" s="763" t="s">
        <v>496</v>
      </c>
      <c r="DH14" s="764"/>
      <c r="DI14" s="764"/>
      <c r="DJ14" s="764"/>
      <c r="DK14" s="765"/>
      <c r="DL14" s="763" t="s">
        <v>496</v>
      </c>
      <c r="DM14" s="764"/>
      <c r="DN14" s="764"/>
      <c r="DO14" s="764"/>
      <c r="DP14" s="765"/>
      <c r="DQ14" s="763" t="s">
        <v>496</v>
      </c>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t="s">
        <v>580</v>
      </c>
      <c r="BT15" s="761"/>
      <c r="BU15" s="761"/>
      <c r="BV15" s="761"/>
      <c r="BW15" s="761"/>
      <c r="BX15" s="761"/>
      <c r="BY15" s="761"/>
      <c r="BZ15" s="761"/>
      <c r="CA15" s="761"/>
      <c r="CB15" s="761"/>
      <c r="CC15" s="761"/>
      <c r="CD15" s="761"/>
      <c r="CE15" s="761"/>
      <c r="CF15" s="761"/>
      <c r="CG15" s="762"/>
      <c r="CH15" s="763">
        <v>-6</v>
      </c>
      <c r="CI15" s="764"/>
      <c r="CJ15" s="764"/>
      <c r="CK15" s="764"/>
      <c r="CL15" s="765"/>
      <c r="CM15" s="763">
        <v>11795</v>
      </c>
      <c r="CN15" s="764"/>
      <c r="CO15" s="764"/>
      <c r="CP15" s="764"/>
      <c r="CQ15" s="765"/>
      <c r="CR15" s="763">
        <v>1</v>
      </c>
      <c r="CS15" s="764"/>
      <c r="CT15" s="764"/>
      <c r="CU15" s="764"/>
      <c r="CV15" s="765"/>
      <c r="CW15" s="763">
        <v>0</v>
      </c>
      <c r="CX15" s="764"/>
      <c r="CY15" s="764"/>
      <c r="CZ15" s="764"/>
      <c r="DA15" s="765"/>
      <c r="DB15" s="763" t="s">
        <v>496</v>
      </c>
      <c r="DC15" s="764"/>
      <c r="DD15" s="764"/>
      <c r="DE15" s="764"/>
      <c r="DF15" s="765"/>
      <c r="DG15" s="763" t="s">
        <v>496</v>
      </c>
      <c r="DH15" s="764"/>
      <c r="DI15" s="764"/>
      <c r="DJ15" s="764"/>
      <c r="DK15" s="765"/>
      <c r="DL15" s="763" t="s">
        <v>496</v>
      </c>
      <c r="DM15" s="764"/>
      <c r="DN15" s="764"/>
      <c r="DO15" s="764"/>
      <c r="DP15" s="765"/>
      <c r="DQ15" s="763" t="s">
        <v>496</v>
      </c>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t="s">
        <v>581</v>
      </c>
      <c r="BT16" s="761"/>
      <c r="BU16" s="761"/>
      <c r="BV16" s="761"/>
      <c r="BW16" s="761"/>
      <c r="BX16" s="761"/>
      <c r="BY16" s="761"/>
      <c r="BZ16" s="761"/>
      <c r="CA16" s="761"/>
      <c r="CB16" s="761"/>
      <c r="CC16" s="761"/>
      <c r="CD16" s="761"/>
      <c r="CE16" s="761"/>
      <c r="CF16" s="761"/>
      <c r="CG16" s="762"/>
      <c r="CH16" s="763">
        <v>24</v>
      </c>
      <c r="CI16" s="764"/>
      <c r="CJ16" s="764"/>
      <c r="CK16" s="764"/>
      <c r="CL16" s="765"/>
      <c r="CM16" s="763">
        <v>783</v>
      </c>
      <c r="CN16" s="764"/>
      <c r="CO16" s="764"/>
      <c r="CP16" s="764"/>
      <c r="CQ16" s="765"/>
      <c r="CR16" s="763">
        <v>60</v>
      </c>
      <c r="CS16" s="764"/>
      <c r="CT16" s="764"/>
      <c r="CU16" s="764"/>
      <c r="CV16" s="765"/>
      <c r="CW16" s="763" t="s">
        <v>496</v>
      </c>
      <c r="CX16" s="764"/>
      <c r="CY16" s="764"/>
      <c r="CZ16" s="764"/>
      <c r="DA16" s="765"/>
      <c r="DB16" s="763">
        <v>322</v>
      </c>
      <c r="DC16" s="764"/>
      <c r="DD16" s="764"/>
      <c r="DE16" s="764"/>
      <c r="DF16" s="765"/>
      <c r="DG16" s="763" t="s">
        <v>496</v>
      </c>
      <c r="DH16" s="764"/>
      <c r="DI16" s="764"/>
      <c r="DJ16" s="764"/>
      <c r="DK16" s="765"/>
      <c r="DL16" s="763" t="s">
        <v>496</v>
      </c>
      <c r="DM16" s="764"/>
      <c r="DN16" s="764"/>
      <c r="DO16" s="764"/>
      <c r="DP16" s="765"/>
      <c r="DQ16" s="763" t="s">
        <v>496</v>
      </c>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76624</v>
      </c>
      <c r="R23" s="780"/>
      <c r="S23" s="780"/>
      <c r="T23" s="780"/>
      <c r="U23" s="780"/>
      <c r="V23" s="780">
        <v>74239</v>
      </c>
      <c r="W23" s="780"/>
      <c r="X23" s="780"/>
      <c r="Y23" s="780"/>
      <c r="Z23" s="780"/>
      <c r="AA23" s="780">
        <v>2386</v>
      </c>
      <c r="AB23" s="780"/>
      <c r="AC23" s="780"/>
      <c r="AD23" s="780"/>
      <c r="AE23" s="781"/>
      <c r="AF23" s="782">
        <v>1059</v>
      </c>
      <c r="AG23" s="780"/>
      <c r="AH23" s="780"/>
      <c r="AI23" s="780"/>
      <c r="AJ23" s="783"/>
      <c r="AK23" s="784"/>
      <c r="AL23" s="785"/>
      <c r="AM23" s="785"/>
      <c r="AN23" s="785"/>
      <c r="AO23" s="785"/>
      <c r="AP23" s="780">
        <v>57801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15348</v>
      </c>
      <c r="R28" s="810"/>
      <c r="S28" s="810"/>
      <c r="T28" s="810"/>
      <c r="U28" s="810"/>
      <c r="V28" s="810">
        <v>15225</v>
      </c>
      <c r="W28" s="810"/>
      <c r="X28" s="810"/>
      <c r="Y28" s="810"/>
      <c r="Z28" s="810"/>
      <c r="AA28" s="810">
        <v>123</v>
      </c>
      <c r="AB28" s="810"/>
      <c r="AC28" s="810"/>
      <c r="AD28" s="810"/>
      <c r="AE28" s="811"/>
      <c r="AF28" s="812">
        <v>123</v>
      </c>
      <c r="AG28" s="810"/>
      <c r="AH28" s="810"/>
      <c r="AI28" s="810"/>
      <c r="AJ28" s="813"/>
      <c r="AK28" s="814">
        <v>1256</v>
      </c>
      <c r="AL28" s="815"/>
      <c r="AM28" s="815"/>
      <c r="AN28" s="815"/>
      <c r="AO28" s="815"/>
      <c r="AP28" s="815" t="s">
        <v>496</v>
      </c>
      <c r="AQ28" s="815"/>
      <c r="AR28" s="815"/>
      <c r="AS28" s="815"/>
      <c r="AT28" s="815"/>
      <c r="AU28" s="815" t="s">
        <v>496</v>
      </c>
      <c r="AV28" s="815"/>
      <c r="AW28" s="815"/>
      <c r="AX28" s="815"/>
      <c r="AY28" s="815"/>
      <c r="AZ28" s="816" t="s">
        <v>496</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15645</v>
      </c>
      <c r="R29" s="771"/>
      <c r="S29" s="771"/>
      <c r="T29" s="771"/>
      <c r="U29" s="771"/>
      <c r="V29" s="771">
        <v>15206</v>
      </c>
      <c r="W29" s="771"/>
      <c r="X29" s="771"/>
      <c r="Y29" s="771"/>
      <c r="Z29" s="771"/>
      <c r="AA29" s="771">
        <v>439</v>
      </c>
      <c r="AB29" s="771"/>
      <c r="AC29" s="771"/>
      <c r="AD29" s="771"/>
      <c r="AE29" s="772"/>
      <c r="AF29" s="773">
        <v>439</v>
      </c>
      <c r="AG29" s="774"/>
      <c r="AH29" s="774"/>
      <c r="AI29" s="774"/>
      <c r="AJ29" s="775"/>
      <c r="AK29" s="821">
        <v>2349</v>
      </c>
      <c r="AL29" s="817"/>
      <c r="AM29" s="817"/>
      <c r="AN29" s="817"/>
      <c r="AO29" s="817"/>
      <c r="AP29" s="817" t="s">
        <v>496</v>
      </c>
      <c r="AQ29" s="817"/>
      <c r="AR29" s="817"/>
      <c r="AS29" s="817"/>
      <c r="AT29" s="817"/>
      <c r="AU29" s="817" t="s">
        <v>496</v>
      </c>
      <c r="AV29" s="817"/>
      <c r="AW29" s="817"/>
      <c r="AX29" s="817"/>
      <c r="AY29" s="817"/>
      <c r="AZ29" s="818" t="s">
        <v>496</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2748</v>
      </c>
      <c r="R30" s="771"/>
      <c r="S30" s="771"/>
      <c r="T30" s="771"/>
      <c r="U30" s="771"/>
      <c r="V30" s="771">
        <v>2663</v>
      </c>
      <c r="W30" s="771"/>
      <c r="X30" s="771"/>
      <c r="Y30" s="771"/>
      <c r="Z30" s="771"/>
      <c r="AA30" s="771">
        <v>84</v>
      </c>
      <c r="AB30" s="771"/>
      <c r="AC30" s="771"/>
      <c r="AD30" s="771"/>
      <c r="AE30" s="772"/>
      <c r="AF30" s="773">
        <v>84</v>
      </c>
      <c r="AG30" s="774"/>
      <c r="AH30" s="774"/>
      <c r="AI30" s="774"/>
      <c r="AJ30" s="775"/>
      <c r="AK30" s="821">
        <v>631</v>
      </c>
      <c r="AL30" s="817"/>
      <c r="AM30" s="817"/>
      <c r="AN30" s="817"/>
      <c r="AO30" s="817"/>
      <c r="AP30" s="817" t="s">
        <v>496</v>
      </c>
      <c r="AQ30" s="817"/>
      <c r="AR30" s="817"/>
      <c r="AS30" s="817"/>
      <c r="AT30" s="817"/>
      <c r="AU30" s="817" t="s">
        <v>496</v>
      </c>
      <c r="AV30" s="817"/>
      <c r="AW30" s="817"/>
      <c r="AX30" s="817"/>
      <c r="AY30" s="817"/>
      <c r="AZ30" s="818" t="s">
        <v>496</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24</v>
      </c>
      <c r="R31" s="771"/>
      <c r="S31" s="771"/>
      <c r="T31" s="771"/>
      <c r="U31" s="771"/>
      <c r="V31" s="771">
        <v>23</v>
      </c>
      <c r="W31" s="771"/>
      <c r="X31" s="771"/>
      <c r="Y31" s="771"/>
      <c r="Z31" s="771"/>
      <c r="AA31" s="771">
        <v>1</v>
      </c>
      <c r="AB31" s="771"/>
      <c r="AC31" s="771"/>
      <c r="AD31" s="771"/>
      <c r="AE31" s="772"/>
      <c r="AF31" s="773">
        <v>1</v>
      </c>
      <c r="AG31" s="774"/>
      <c r="AH31" s="774"/>
      <c r="AI31" s="774"/>
      <c r="AJ31" s="775"/>
      <c r="AK31" s="821">
        <v>8</v>
      </c>
      <c r="AL31" s="817"/>
      <c r="AM31" s="817"/>
      <c r="AN31" s="817"/>
      <c r="AO31" s="817"/>
      <c r="AP31" s="817" t="s">
        <v>496</v>
      </c>
      <c r="AQ31" s="817"/>
      <c r="AR31" s="817"/>
      <c r="AS31" s="817"/>
      <c r="AT31" s="817"/>
      <c r="AU31" s="817" t="s">
        <v>496</v>
      </c>
      <c r="AV31" s="817"/>
      <c r="AW31" s="817"/>
      <c r="AX31" s="817"/>
      <c r="AY31" s="817"/>
      <c r="AZ31" s="818" t="s">
        <v>496</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393</v>
      </c>
      <c r="C32" s="768"/>
      <c r="D32" s="768"/>
      <c r="E32" s="768"/>
      <c r="F32" s="768"/>
      <c r="G32" s="768"/>
      <c r="H32" s="768"/>
      <c r="I32" s="768"/>
      <c r="J32" s="768"/>
      <c r="K32" s="768"/>
      <c r="L32" s="768"/>
      <c r="M32" s="768"/>
      <c r="N32" s="768"/>
      <c r="O32" s="768"/>
      <c r="P32" s="769"/>
      <c r="Q32" s="770">
        <v>2300</v>
      </c>
      <c r="R32" s="771"/>
      <c r="S32" s="771"/>
      <c r="T32" s="771"/>
      <c r="U32" s="771"/>
      <c r="V32" s="771">
        <v>2002</v>
      </c>
      <c r="W32" s="771"/>
      <c r="X32" s="771"/>
      <c r="Y32" s="771"/>
      <c r="Z32" s="771"/>
      <c r="AA32" s="771">
        <v>298</v>
      </c>
      <c r="AB32" s="771"/>
      <c r="AC32" s="771"/>
      <c r="AD32" s="771"/>
      <c r="AE32" s="772"/>
      <c r="AF32" s="773">
        <v>1556</v>
      </c>
      <c r="AG32" s="774"/>
      <c r="AH32" s="774"/>
      <c r="AI32" s="774"/>
      <c r="AJ32" s="775"/>
      <c r="AK32" s="821">
        <v>124</v>
      </c>
      <c r="AL32" s="817"/>
      <c r="AM32" s="817"/>
      <c r="AN32" s="817"/>
      <c r="AO32" s="817"/>
      <c r="AP32" s="817">
        <v>6444</v>
      </c>
      <c r="AQ32" s="817"/>
      <c r="AR32" s="817"/>
      <c r="AS32" s="817"/>
      <c r="AT32" s="817"/>
      <c r="AU32" s="817">
        <v>1224</v>
      </c>
      <c r="AV32" s="817"/>
      <c r="AW32" s="817"/>
      <c r="AX32" s="817"/>
      <c r="AY32" s="817"/>
      <c r="AZ32" s="818" t="s">
        <v>496</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395</v>
      </c>
      <c r="C33" s="768"/>
      <c r="D33" s="768"/>
      <c r="E33" s="768"/>
      <c r="F33" s="768"/>
      <c r="G33" s="768"/>
      <c r="H33" s="768"/>
      <c r="I33" s="768"/>
      <c r="J33" s="768"/>
      <c r="K33" s="768"/>
      <c r="L33" s="768"/>
      <c r="M33" s="768"/>
      <c r="N33" s="768"/>
      <c r="O33" s="768"/>
      <c r="P33" s="769"/>
      <c r="Q33" s="770">
        <v>108</v>
      </c>
      <c r="R33" s="771"/>
      <c r="S33" s="771"/>
      <c r="T33" s="771"/>
      <c r="U33" s="771"/>
      <c r="V33" s="771">
        <v>83</v>
      </c>
      <c r="W33" s="771"/>
      <c r="X33" s="771"/>
      <c r="Y33" s="771"/>
      <c r="Z33" s="771"/>
      <c r="AA33" s="771">
        <v>25</v>
      </c>
      <c r="AB33" s="771"/>
      <c r="AC33" s="771"/>
      <c r="AD33" s="771"/>
      <c r="AE33" s="772"/>
      <c r="AF33" s="773">
        <v>599</v>
      </c>
      <c r="AG33" s="774"/>
      <c r="AH33" s="774"/>
      <c r="AI33" s="774"/>
      <c r="AJ33" s="775"/>
      <c r="AK33" s="821">
        <v>0</v>
      </c>
      <c r="AL33" s="817"/>
      <c r="AM33" s="817"/>
      <c r="AN33" s="817"/>
      <c r="AO33" s="817"/>
      <c r="AP33" s="817" t="s">
        <v>496</v>
      </c>
      <c r="AQ33" s="817"/>
      <c r="AR33" s="817"/>
      <c r="AS33" s="817"/>
      <c r="AT33" s="817"/>
      <c r="AU33" s="817" t="s">
        <v>496</v>
      </c>
      <c r="AV33" s="817"/>
      <c r="AW33" s="817"/>
      <c r="AX33" s="817"/>
      <c r="AY33" s="817"/>
      <c r="AZ33" s="818" t="s">
        <v>496</v>
      </c>
      <c r="BA33" s="818"/>
      <c r="BB33" s="818"/>
      <c r="BC33" s="818"/>
      <c r="BD33" s="818"/>
      <c r="BE33" s="819" t="s">
        <v>394</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396</v>
      </c>
      <c r="C34" s="768"/>
      <c r="D34" s="768"/>
      <c r="E34" s="768"/>
      <c r="F34" s="768"/>
      <c r="G34" s="768"/>
      <c r="H34" s="768"/>
      <c r="I34" s="768"/>
      <c r="J34" s="768"/>
      <c r="K34" s="768"/>
      <c r="L34" s="768"/>
      <c r="M34" s="768"/>
      <c r="N34" s="768"/>
      <c r="O34" s="768"/>
      <c r="P34" s="769"/>
      <c r="Q34" s="770">
        <v>1417</v>
      </c>
      <c r="R34" s="771"/>
      <c r="S34" s="771"/>
      <c r="T34" s="771"/>
      <c r="U34" s="771"/>
      <c r="V34" s="771">
        <v>1763</v>
      </c>
      <c r="W34" s="771"/>
      <c r="X34" s="771"/>
      <c r="Y34" s="771"/>
      <c r="Z34" s="771"/>
      <c r="AA34" s="771">
        <v>-346</v>
      </c>
      <c r="AB34" s="771"/>
      <c r="AC34" s="771"/>
      <c r="AD34" s="771"/>
      <c r="AE34" s="772"/>
      <c r="AF34" s="773">
        <v>88</v>
      </c>
      <c r="AG34" s="774"/>
      <c r="AH34" s="774"/>
      <c r="AI34" s="774"/>
      <c r="AJ34" s="775"/>
      <c r="AK34" s="821">
        <v>750</v>
      </c>
      <c r="AL34" s="817"/>
      <c r="AM34" s="817"/>
      <c r="AN34" s="817"/>
      <c r="AO34" s="817"/>
      <c r="AP34" s="817">
        <v>1228</v>
      </c>
      <c r="AQ34" s="817"/>
      <c r="AR34" s="817"/>
      <c r="AS34" s="817"/>
      <c r="AT34" s="817"/>
      <c r="AU34" s="817">
        <v>968</v>
      </c>
      <c r="AV34" s="817"/>
      <c r="AW34" s="817"/>
      <c r="AX34" s="817"/>
      <c r="AY34" s="817"/>
      <c r="AZ34" s="818" t="s">
        <v>496</v>
      </c>
      <c r="BA34" s="818"/>
      <c r="BB34" s="818"/>
      <c r="BC34" s="818"/>
      <c r="BD34" s="818"/>
      <c r="BE34" s="819" t="s">
        <v>394</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397</v>
      </c>
      <c r="C35" s="768"/>
      <c r="D35" s="768"/>
      <c r="E35" s="768"/>
      <c r="F35" s="768"/>
      <c r="G35" s="768"/>
      <c r="H35" s="768"/>
      <c r="I35" s="768"/>
      <c r="J35" s="768"/>
      <c r="K35" s="768"/>
      <c r="L35" s="768"/>
      <c r="M35" s="768"/>
      <c r="N35" s="768"/>
      <c r="O35" s="768"/>
      <c r="P35" s="769"/>
      <c r="Q35" s="770">
        <v>3462</v>
      </c>
      <c r="R35" s="771"/>
      <c r="S35" s="771"/>
      <c r="T35" s="771"/>
      <c r="U35" s="771"/>
      <c r="V35" s="771">
        <v>3462</v>
      </c>
      <c r="W35" s="771"/>
      <c r="X35" s="771"/>
      <c r="Y35" s="771"/>
      <c r="Z35" s="771"/>
      <c r="AA35" s="771">
        <v>0</v>
      </c>
      <c r="AB35" s="771"/>
      <c r="AC35" s="771"/>
      <c r="AD35" s="771"/>
      <c r="AE35" s="772"/>
      <c r="AF35" s="773">
        <v>366</v>
      </c>
      <c r="AG35" s="774"/>
      <c r="AH35" s="774"/>
      <c r="AI35" s="774"/>
      <c r="AJ35" s="775"/>
      <c r="AK35" s="821">
        <v>1842</v>
      </c>
      <c r="AL35" s="817"/>
      <c r="AM35" s="817"/>
      <c r="AN35" s="817"/>
      <c r="AO35" s="817"/>
      <c r="AP35" s="817">
        <v>19393</v>
      </c>
      <c r="AQ35" s="817"/>
      <c r="AR35" s="817"/>
      <c r="AS35" s="817"/>
      <c r="AT35" s="817"/>
      <c r="AU35" s="817">
        <v>16019</v>
      </c>
      <c r="AV35" s="817"/>
      <c r="AW35" s="817"/>
      <c r="AX35" s="817"/>
      <c r="AY35" s="817"/>
      <c r="AZ35" s="818" t="s">
        <v>496</v>
      </c>
      <c r="BA35" s="818"/>
      <c r="BB35" s="818"/>
      <c r="BC35" s="818"/>
      <c r="BD35" s="818"/>
      <c r="BE35" s="819" t="s">
        <v>394</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t="s">
        <v>398</v>
      </c>
      <c r="C36" s="768"/>
      <c r="D36" s="768"/>
      <c r="E36" s="768"/>
      <c r="F36" s="768"/>
      <c r="G36" s="768"/>
      <c r="H36" s="768"/>
      <c r="I36" s="768"/>
      <c r="J36" s="768"/>
      <c r="K36" s="768"/>
      <c r="L36" s="768"/>
      <c r="M36" s="768"/>
      <c r="N36" s="768"/>
      <c r="O36" s="768"/>
      <c r="P36" s="769"/>
      <c r="Q36" s="770">
        <v>17</v>
      </c>
      <c r="R36" s="771"/>
      <c r="S36" s="771"/>
      <c r="T36" s="771"/>
      <c r="U36" s="771"/>
      <c r="V36" s="771">
        <v>17</v>
      </c>
      <c r="W36" s="771"/>
      <c r="X36" s="771"/>
      <c r="Y36" s="771"/>
      <c r="Z36" s="771"/>
      <c r="AA36" s="771">
        <v>0</v>
      </c>
      <c r="AB36" s="771"/>
      <c r="AC36" s="771"/>
      <c r="AD36" s="771"/>
      <c r="AE36" s="772"/>
      <c r="AF36" s="773">
        <v>1</v>
      </c>
      <c r="AG36" s="774"/>
      <c r="AH36" s="774"/>
      <c r="AI36" s="774"/>
      <c r="AJ36" s="775"/>
      <c r="AK36" s="821">
        <v>16</v>
      </c>
      <c r="AL36" s="817"/>
      <c r="AM36" s="817"/>
      <c r="AN36" s="817"/>
      <c r="AO36" s="817"/>
      <c r="AP36" s="817">
        <v>17</v>
      </c>
      <c r="AQ36" s="817"/>
      <c r="AR36" s="817"/>
      <c r="AS36" s="817"/>
      <c r="AT36" s="817"/>
      <c r="AU36" s="817">
        <v>17</v>
      </c>
      <c r="AV36" s="817"/>
      <c r="AW36" s="817"/>
      <c r="AX36" s="817"/>
      <c r="AY36" s="817"/>
      <c r="AZ36" s="818" t="s">
        <v>496</v>
      </c>
      <c r="BA36" s="818"/>
      <c r="BB36" s="818"/>
      <c r="BC36" s="818"/>
      <c r="BD36" s="818"/>
      <c r="BE36" s="819" t="s">
        <v>394</v>
      </c>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t="s">
        <v>399</v>
      </c>
      <c r="C37" s="768"/>
      <c r="D37" s="768"/>
      <c r="E37" s="768"/>
      <c r="F37" s="768"/>
      <c r="G37" s="768"/>
      <c r="H37" s="768"/>
      <c r="I37" s="768"/>
      <c r="J37" s="768"/>
      <c r="K37" s="768"/>
      <c r="L37" s="768"/>
      <c r="M37" s="768"/>
      <c r="N37" s="768"/>
      <c r="O37" s="768"/>
      <c r="P37" s="769"/>
      <c r="Q37" s="770">
        <v>173</v>
      </c>
      <c r="R37" s="771"/>
      <c r="S37" s="771"/>
      <c r="T37" s="771"/>
      <c r="U37" s="771"/>
      <c r="V37" s="771">
        <v>173</v>
      </c>
      <c r="W37" s="771"/>
      <c r="X37" s="771"/>
      <c r="Y37" s="771"/>
      <c r="Z37" s="771"/>
      <c r="AA37" s="771">
        <v>0</v>
      </c>
      <c r="AB37" s="771"/>
      <c r="AC37" s="771"/>
      <c r="AD37" s="771"/>
      <c r="AE37" s="772"/>
      <c r="AF37" s="773" t="s">
        <v>122</v>
      </c>
      <c r="AG37" s="774"/>
      <c r="AH37" s="774"/>
      <c r="AI37" s="774"/>
      <c r="AJ37" s="775"/>
      <c r="AK37" s="821">
        <v>153</v>
      </c>
      <c r="AL37" s="817"/>
      <c r="AM37" s="817"/>
      <c r="AN37" s="817"/>
      <c r="AO37" s="817"/>
      <c r="AP37" s="817">
        <v>935</v>
      </c>
      <c r="AQ37" s="817"/>
      <c r="AR37" s="817"/>
      <c r="AS37" s="817"/>
      <c r="AT37" s="817"/>
      <c r="AU37" s="817">
        <v>821</v>
      </c>
      <c r="AV37" s="817"/>
      <c r="AW37" s="817"/>
      <c r="AX37" s="817"/>
      <c r="AY37" s="817"/>
      <c r="AZ37" s="818" t="s">
        <v>496</v>
      </c>
      <c r="BA37" s="818"/>
      <c r="BB37" s="818"/>
      <c r="BC37" s="818"/>
      <c r="BD37" s="818"/>
      <c r="BE37" s="819" t="s">
        <v>400</v>
      </c>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t="s">
        <v>401</v>
      </c>
      <c r="C38" s="768"/>
      <c r="D38" s="768"/>
      <c r="E38" s="768"/>
      <c r="F38" s="768"/>
      <c r="G38" s="768"/>
      <c r="H38" s="768"/>
      <c r="I38" s="768"/>
      <c r="J38" s="768"/>
      <c r="K38" s="768"/>
      <c r="L38" s="768"/>
      <c r="M38" s="768"/>
      <c r="N38" s="768"/>
      <c r="O38" s="768"/>
      <c r="P38" s="769"/>
      <c r="Q38" s="770">
        <v>38</v>
      </c>
      <c r="R38" s="771"/>
      <c r="S38" s="771"/>
      <c r="T38" s="771"/>
      <c r="U38" s="771"/>
      <c r="V38" s="771">
        <v>50</v>
      </c>
      <c r="W38" s="771"/>
      <c r="X38" s="771"/>
      <c r="Y38" s="771"/>
      <c r="Z38" s="771"/>
      <c r="AA38" s="771">
        <v>-12</v>
      </c>
      <c r="AB38" s="771"/>
      <c r="AC38" s="771"/>
      <c r="AD38" s="771"/>
      <c r="AE38" s="772"/>
      <c r="AF38" s="773">
        <v>12</v>
      </c>
      <c r="AG38" s="774"/>
      <c r="AH38" s="774"/>
      <c r="AI38" s="774"/>
      <c r="AJ38" s="775"/>
      <c r="AK38" s="821" t="s">
        <v>496</v>
      </c>
      <c r="AL38" s="817"/>
      <c r="AM38" s="817"/>
      <c r="AN38" s="817"/>
      <c r="AO38" s="817"/>
      <c r="AP38" s="817" t="s">
        <v>496</v>
      </c>
      <c r="AQ38" s="817"/>
      <c r="AR38" s="817"/>
      <c r="AS38" s="817"/>
      <c r="AT38" s="817"/>
      <c r="AU38" s="817" t="s">
        <v>496</v>
      </c>
      <c r="AV38" s="817"/>
      <c r="AW38" s="817"/>
      <c r="AX38" s="817"/>
      <c r="AY38" s="817"/>
      <c r="AZ38" s="818" t="s">
        <v>496</v>
      </c>
      <c r="BA38" s="818"/>
      <c r="BB38" s="818"/>
      <c r="BC38" s="818"/>
      <c r="BD38" s="818"/>
      <c r="BE38" s="819" t="s">
        <v>400</v>
      </c>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t="s">
        <v>402</v>
      </c>
      <c r="C39" s="768"/>
      <c r="D39" s="768"/>
      <c r="E39" s="768"/>
      <c r="F39" s="768"/>
      <c r="G39" s="768"/>
      <c r="H39" s="768"/>
      <c r="I39" s="768"/>
      <c r="J39" s="768"/>
      <c r="K39" s="768"/>
      <c r="L39" s="768"/>
      <c r="M39" s="768"/>
      <c r="N39" s="768"/>
      <c r="O39" s="768"/>
      <c r="P39" s="769"/>
      <c r="Q39" s="770">
        <v>190</v>
      </c>
      <c r="R39" s="771"/>
      <c r="S39" s="771"/>
      <c r="T39" s="771"/>
      <c r="U39" s="771"/>
      <c r="V39" s="771">
        <v>215</v>
      </c>
      <c r="W39" s="771"/>
      <c r="X39" s="771"/>
      <c r="Y39" s="771"/>
      <c r="Z39" s="771"/>
      <c r="AA39" s="771">
        <v>-25</v>
      </c>
      <c r="AB39" s="771"/>
      <c r="AC39" s="771"/>
      <c r="AD39" s="771"/>
      <c r="AE39" s="772"/>
      <c r="AF39" s="773">
        <v>25</v>
      </c>
      <c r="AG39" s="774"/>
      <c r="AH39" s="774"/>
      <c r="AI39" s="774"/>
      <c r="AJ39" s="775"/>
      <c r="AK39" s="821">
        <v>36</v>
      </c>
      <c r="AL39" s="817"/>
      <c r="AM39" s="817"/>
      <c r="AN39" s="817"/>
      <c r="AO39" s="817"/>
      <c r="AP39" s="817" t="s">
        <v>496</v>
      </c>
      <c r="AQ39" s="817"/>
      <c r="AR39" s="817"/>
      <c r="AS39" s="817"/>
      <c r="AT39" s="817"/>
      <c r="AU39" s="817" t="s">
        <v>496</v>
      </c>
      <c r="AV39" s="817"/>
      <c r="AW39" s="817"/>
      <c r="AX39" s="817"/>
      <c r="AY39" s="817"/>
      <c r="AZ39" s="818" t="s">
        <v>496</v>
      </c>
      <c r="BA39" s="818"/>
      <c r="BB39" s="818"/>
      <c r="BC39" s="818"/>
      <c r="BD39" s="818"/>
      <c r="BE39" s="819" t="s">
        <v>400</v>
      </c>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t="s">
        <v>403</v>
      </c>
      <c r="C40" s="768"/>
      <c r="D40" s="768"/>
      <c r="E40" s="768"/>
      <c r="F40" s="768"/>
      <c r="G40" s="768"/>
      <c r="H40" s="768"/>
      <c r="I40" s="768"/>
      <c r="J40" s="768"/>
      <c r="K40" s="768"/>
      <c r="L40" s="768"/>
      <c r="M40" s="768"/>
      <c r="N40" s="768"/>
      <c r="O40" s="768"/>
      <c r="P40" s="769"/>
      <c r="Q40" s="770">
        <v>257</v>
      </c>
      <c r="R40" s="771"/>
      <c r="S40" s="771"/>
      <c r="T40" s="771"/>
      <c r="U40" s="771"/>
      <c r="V40" s="771">
        <v>257</v>
      </c>
      <c r="W40" s="771"/>
      <c r="X40" s="771"/>
      <c r="Y40" s="771"/>
      <c r="Z40" s="771"/>
      <c r="AA40" s="771">
        <v>0</v>
      </c>
      <c r="AB40" s="771"/>
      <c r="AC40" s="771"/>
      <c r="AD40" s="771"/>
      <c r="AE40" s="772"/>
      <c r="AF40" s="773" t="s">
        <v>122</v>
      </c>
      <c r="AG40" s="774"/>
      <c r="AH40" s="774"/>
      <c r="AI40" s="774"/>
      <c r="AJ40" s="775"/>
      <c r="AK40" s="821">
        <v>116</v>
      </c>
      <c r="AL40" s="817"/>
      <c r="AM40" s="817"/>
      <c r="AN40" s="817"/>
      <c r="AO40" s="817"/>
      <c r="AP40" s="817">
        <v>649</v>
      </c>
      <c r="AQ40" s="817"/>
      <c r="AR40" s="817"/>
      <c r="AS40" s="817"/>
      <c r="AT40" s="817"/>
      <c r="AU40" s="817">
        <v>382</v>
      </c>
      <c r="AV40" s="817"/>
      <c r="AW40" s="817"/>
      <c r="AX40" s="817"/>
      <c r="AY40" s="817"/>
      <c r="AZ40" s="818" t="s">
        <v>496</v>
      </c>
      <c r="BA40" s="818"/>
      <c r="BB40" s="818"/>
      <c r="BC40" s="818"/>
      <c r="BD40" s="818"/>
      <c r="BE40" s="819" t="s">
        <v>400</v>
      </c>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404</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405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3294</v>
      </c>
      <c r="AG63" s="831"/>
      <c r="AH63" s="831"/>
      <c r="AI63" s="831"/>
      <c r="AJ63" s="832"/>
      <c r="AK63" s="833"/>
      <c r="AL63" s="828"/>
      <c r="AM63" s="828"/>
      <c r="AN63" s="828"/>
      <c r="AO63" s="828"/>
      <c r="AP63" s="831">
        <v>28666</v>
      </c>
      <c r="AQ63" s="831"/>
      <c r="AR63" s="831"/>
      <c r="AS63" s="831"/>
      <c r="AT63" s="831"/>
      <c r="AU63" s="831">
        <v>19431</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407</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408</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562</v>
      </c>
      <c r="C68" s="857"/>
      <c r="D68" s="857"/>
      <c r="E68" s="857"/>
      <c r="F68" s="857"/>
      <c r="G68" s="857"/>
      <c r="H68" s="857"/>
      <c r="I68" s="857"/>
      <c r="J68" s="857"/>
      <c r="K68" s="857"/>
      <c r="L68" s="857"/>
      <c r="M68" s="857"/>
      <c r="N68" s="857"/>
      <c r="O68" s="857"/>
      <c r="P68" s="858"/>
      <c r="Q68" s="859">
        <v>437</v>
      </c>
      <c r="R68" s="853"/>
      <c r="S68" s="853"/>
      <c r="T68" s="853"/>
      <c r="U68" s="853"/>
      <c r="V68" s="853">
        <v>410</v>
      </c>
      <c r="W68" s="853"/>
      <c r="X68" s="853"/>
      <c r="Y68" s="853"/>
      <c r="Z68" s="853"/>
      <c r="AA68" s="853">
        <v>27</v>
      </c>
      <c r="AB68" s="853"/>
      <c r="AC68" s="853"/>
      <c r="AD68" s="853"/>
      <c r="AE68" s="853"/>
      <c r="AF68" s="853">
        <v>27</v>
      </c>
      <c r="AG68" s="853"/>
      <c r="AH68" s="853"/>
      <c r="AI68" s="853"/>
      <c r="AJ68" s="853"/>
      <c r="AK68" s="853" t="s">
        <v>496</v>
      </c>
      <c r="AL68" s="853"/>
      <c r="AM68" s="853"/>
      <c r="AN68" s="853"/>
      <c r="AO68" s="853"/>
      <c r="AP68" s="853">
        <v>13</v>
      </c>
      <c r="AQ68" s="853"/>
      <c r="AR68" s="853"/>
      <c r="AS68" s="853"/>
      <c r="AT68" s="853"/>
      <c r="AU68" s="853">
        <v>6</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563</v>
      </c>
      <c r="C69" s="861"/>
      <c r="D69" s="861"/>
      <c r="E69" s="861"/>
      <c r="F69" s="861"/>
      <c r="G69" s="861"/>
      <c r="H69" s="861"/>
      <c r="I69" s="861"/>
      <c r="J69" s="861"/>
      <c r="K69" s="861"/>
      <c r="L69" s="861"/>
      <c r="M69" s="861"/>
      <c r="N69" s="861"/>
      <c r="O69" s="861"/>
      <c r="P69" s="862"/>
      <c r="Q69" s="863">
        <v>46</v>
      </c>
      <c r="R69" s="817"/>
      <c r="S69" s="817"/>
      <c r="T69" s="817"/>
      <c r="U69" s="817"/>
      <c r="V69" s="817">
        <v>46</v>
      </c>
      <c r="W69" s="817"/>
      <c r="X69" s="817"/>
      <c r="Y69" s="817"/>
      <c r="Z69" s="817"/>
      <c r="AA69" s="817" t="s">
        <v>496</v>
      </c>
      <c r="AB69" s="817"/>
      <c r="AC69" s="817"/>
      <c r="AD69" s="817"/>
      <c r="AE69" s="817"/>
      <c r="AF69" s="817" t="s">
        <v>496</v>
      </c>
      <c r="AG69" s="817"/>
      <c r="AH69" s="817"/>
      <c r="AI69" s="817"/>
      <c r="AJ69" s="817"/>
      <c r="AK69" s="817" t="s">
        <v>496</v>
      </c>
      <c r="AL69" s="817"/>
      <c r="AM69" s="817"/>
      <c r="AN69" s="817"/>
      <c r="AO69" s="817"/>
      <c r="AP69" s="817" t="s">
        <v>496</v>
      </c>
      <c r="AQ69" s="817"/>
      <c r="AR69" s="817"/>
      <c r="AS69" s="817"/>
      <c r="AT69" s="817"/>
      <c r="AU69" s="817" t="s">
        <v>496</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564</v>
      </c>
      <c r="C70" s="861"/>
      <c r="D70" s="861"/>
      <c r="E70" s="861"/>
      <c r="F70" s="861"/>
      <c r="G70" s="861"/>
      <c r="H70" s="861"/>
      <c r="I70" s="861"/>
      <c r="J70" s="861"/>
      <c r="K70" s="861"/>
      <c r="L70" s="861"/>
      <c r="M70" s="861"/>
      <c r="N70" s="861"/>
      <c r="O70" s="861"/>
      <c r="P70" s="862"/>
      <c r="Q70" s="863">
        <v>835</v>
      </c>
      <c r="R70" s="817"/>
      <c r="S70" s="817"/>
      <c r="T70" s="817"/>
      <c r="U70" s="817"/>
      <c r="V70" s="817">
        <v>815</v>
      </c>
      <c r="W70" s="817"/>
      <c r="X70" s="817"/>
      <c r="Y70" s="817"/>
      <c r="Z70" s="817"/>
      <c r="AA70" s="817">
        <v>21</v>
      </c>
      <c r="AB70" s="817"/>
      <c r="AC70" s="817"/>
      <c r="AD70" s="817"/>
      <c r="AE70" s="817"/>
      <c r="AF70" s="817">
        <v>21</v>
      </c>
      <c r="AG70" s="817"/>
      <c r="AH70" s="817"/>
      <c r="AI70" s="817"/>
      <c r="AJ70" s="817"/>
      <c r="AK70" s="817">
        <v>69</v>
      </c>
      <c r="AL70" s="817"/>
      <c r="AM70" s="817"/>
      <c r="AN70" s="817"/>
      <c r="AO70" s="817"/>
      <c r="AP70" s="817">
        <v>413</v>
      </c>
      <c r="AQ70" s="817"/>
      <c r="AR70" s="817"/>
      <c r="AS70" s="817"/>
      <c r="AT70" s="817"/>
      <c r="AU70" s="817">
        <v>7</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565</v>
      </c>
      <c r="C71" s="861"/>
      <c r="D71" s="861"/>
      <c r="E71" s="861"/>
      <c r="F71" s="861"/>
      <c r="G71" s="861"/>
      <c r="H71" s="861"/>
      <c r="I71" s="861"/>
      <c r="J71" s="861"/>
      <c r="K71" s="861"/>
      <c r="L71" s="861"/>
      <c r="M71" s="861"/>
      <c r="N71" s="861"/>
      <c r="O71" s="861"/>
      <c r="P71" s="862"/>
      <c r="Q71" s="863">
        <v>2330</v>
      </c>
      <c r="R71" s="817"/>
      <c r="S71" s="817"/>
      <c r="T71" s="817"/>
      <c r="U71" s="817"/>
      <c r="V71" s="817">
        <v>2302</v>
      </c>
      <c r="W71" s="817"/>
      <c r="X71" s="817"/>
      <c r="Y71" s="817"/>
      <c r="Z71" s="817"/>
      <c r="AA71" s="817">
        <v>28</v>
      </c>
      <c r="AB71" s="817"/>
      <c r="AC71" s="817"/>
      <c r="AD71" s="817"/>
      <c r="AE71" s="817"/>
      <c r="AF71" s="817">
        <v>28</v>
      </c>
      <c r="AG71" s="817"/>
      <c r="AH71" s="817"/>
      <c r="AI71" s="817"/>
      <c r="AJ71" s="817"/>
      <c r="AK71" s="817">
        <v>30</v>
      </c>
      <c r="AL71" s="817"/>
      <c r="AM71" s="817"/>
      <c r="AN71" s="817"/>
      <c r="AO71" s="817"/>
      <c r="AP71" s="817">
        <v>88</v>
      </c>
      <c r="AQ71" s="817"/>
      <c r="AR71" s="817"/>
      <c r="AS71" s="817"/>
      <c r="AT71" s="817"/>
      <c r="AU71" s="817">
        <v>86</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566</v>
      </c>
      <c r="C72" s="861"/>
      <c r="D72" s="861"/>
      <c r="E72" s="861"/>
      <c r="F72" s="861"/>
      <c r="G72" s="861"/>
      <c r="H72" s="861"/>
      <c r="I72" s="861"/>
      <c r="J72" s="861"/>
      <c r="K72" s="861"/>
      <c r="L72" s="861"/>
      <c r="M72" s="861"/>
      <c r="N72" s="861"/>
      <c r="O72" s="861"/>
      <c r="P72" s="862"/>
      <c r="Q72" s="863">
        <v>1591</v>
      </c>
      <c r="R72" s="817"/>
      <c r="S72" s="817"/>
      <c r="T72" s="817"/>
      <c r="U72" s="817"/>
      <c r="V72" s="817">
        <v>1540</v>
      </c>
      <c r="W72" s="817"/>
      <c r="X72" s="817"/>
      <c r="Y72" s="817"/>
      <c r="Z72" s="817"/>
      <c r="AA72" s="817">
        <v>51</v>
      </c>
      <c r="AB72" s="817"/>
      <c r="AC72" s="817"/>
      <c r="AD72" s="817"/>
      <c r="AE72" s="817"/>
      <c r="AF72" s="817">
        <v>1586</v>
      </c>
      <c r="AG72" s="817"/>
      <c r="AH72" s="817"/>
      <c r="AI72" s="817"/>
      <c r="AJ72" s="817"/>
      <c r="AK72" s="817">
        <v>15</v>
      </c>
      <c r="AL72" s="817"/>
      <c r="AM72" s="817"/>
      <c r="AN72" s="817"/>
      <c r="AO72" s="817"/>
      <c r="AP72" s="817">
        <v>2109</v>
      </c>
      <c r="AQ72" s="817"/>
      <c r="AR72" s="817"/>
      <c r="AS72" s="817"/>
      <c r="AT72" s="817"/>
      <c r="AU72" s="817" t="s">
        <v>496</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567</v>
      </c>
      <c r="C73" s="861"/>
      <c r="D73" s="861"/>
      <c r="E73" s="861"/>
      <c r="F73" s="861"/>
      <c r="G73" s="861"/>
      <c r="H73" s="861"/>
      <c r="I73" s="861"/>
      <c r="J73" s="861"/>
      <c r="K73" s="861"/>
      <c r="L73" s="861"/>
      <c r="M73" s="861"/>
      <c r="N73" s="861"/>
      <c r="O73" s="861"/>
      <c r="P73" s="862"/>
      <c r="Q73" s="863">
        <v>208</v>
      </c>
      <c r="R73" s="817"/>
      <c r="S73" s="817"/>
      <c r="T73" s="817"/>
      <c r="U73" s="817"/>
      <c r="V73" s="817">
        <v>204</v>
      </c>
      <c r="W73" s="817"/>
      <c r="X73" s="817"/>
      <c r="Y73" s="817"/>
      <c r="Z73" s="817"/>
      <c r="AA73" s="817">
        <v>5</v>
      </c>
      <c r="AB73" s="817"/>
      <c r="AC73" s="817"/>
      <c r="AD73" s="817"/>
      <c r="AE73" s="817"/>
      <c r="AF73" s="817">
        <v>5</v>
      </c>
      <c r="AG73" s="817"/>
      <c r="AH73" s="817"/>
      <c r="AI73" s="817"/>
      <c r="AJ73" s="817"/>
      <c r="AK73" s="817">
        <v>54</v>
      </c>
      <c r="AL73" s="817"/>
      <c r="AM73" s="817"/>
      <c r="AN73" s="817"/>
      <c r="AO73" s="817"/>
      <c r="AP73" s="817" t="s">
        <v>496</v>
      </c>
      <c r="AQ73" s="817"/>
      <c r="AR73" s="817"/>
      <c r="AS73" s="817"/>
      <c r="AT73" s="817"/>
      <c r="AU73" s="817" t="s">
        <v>496</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568</v>
      </c>
      <c r="C74" s="861"/>
      <c r="D74" s="861"/>
      <c r="E74" s="861"/>
      <c r="F74" s="861"/>
      <c r="G74" s="861"/>
      <c r="H74" s="861"/>
      <c r="I74" s="861"/>
      <c r="J74" s="861"/>
      <c r="K74" s="861"/>
      <c r="L74" s="861"/>
      <c r="M74" s="861"/>
      <c r="N74" s="861"/>
      <c r="O74" s="861"/>
      <c r="P74" s="862"/>
      <c r="Q74" s="863">
        <v>21</v>
      </c>
      <c r="R74" s="817"/>
      <c r="S74" s="817"/>
      <c r="T74" s="817"/>
      <c r="U74" s="817"/>
      <c r="V74" s="817">
        <v>21</v>
      </c>
      <c r="W74" s="817"/>
      <c r="X74" s="817"/>
      <c r="Y74" s="817"/>
      <c r="Z74" s="817"/>
      <c r="AA74" s="817">
        <v>1</v>
      </c>
      <c r="AB74" s="817"/>
      <c r="AC74" s="817"/>
      <c r="AD74" s="817"/>
      <c r="AE74" s="817"/>
      <c r="AF74" s="817">
        <v>1</v>
      </c>
      <c r="AG74" s="817"/>
      <c r="AH74" s="817"/>
      <c r="AI74" s="817"/>
      <c r="AJ74" s="817"/>
      <c r="AK74" s="817">
        <v>2</v>
      </c>
      <c r="AL74" s="817"/>
      <c r="AM74" s="817"/>
      <c r="AN74" s="817"/>
      <c r="AO74" s="817"/>
      <c r="AP74" s="817" t="s">
        <v>496</v>
      </c>
      <c r="AQ74" s="817"/>
      <c r="AR74" s="817"/>
      <c r="AS74" s="817"/>
      <c r="AT74" s="817"/>
      <c r="AU74" s="817" t="s">
        <v>496</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569</v>
      </c>
      <c r="C75" s="861"/>
      <c r="D75" s="861"/>
      <c r="E75" s="861"/>
      <c r="F75" s="861"/>
      <c r="G75" s="861"/>
      <c r="H75" s="861"/>
      <c r="I75" s="861"/>
      <c r="J75" s="861"/>
      <c r="K75" s="861"/>
      <c r="L75" s="861"/>
      <c r="M75" s="861"/>
      <c r="N75" s="861"/>
      <c r="O75" s="861"/>
      <c r="P75" s="862"/>
      <c r="Q75" s="864">
        <v>81</v>
      </c>
      <c r="R75" s="865"/>
      <c r="S75" s="865"/>
      <c r="T75" s="865"/>
      <c r="U75" s="821"/>
      <c r="V75" s="866">
        <v>81</v>
      </c>
      <c r="W75" s="865"/>
      <c r="X75" s="865"/>
      <c r="Y75" s="865"/>
      <c r="Z75" s="821"/>
      <c r="AA75" s="866">
        <v>0</v>
      </c>
      <c r="AB75" s="865"/>
      <c r="AC75" s="865"/>
      <c r="AD75" s="865"/>
      <c r="AE75" s="821"/>
      <c r="AF75" s="866">
        <v>0</v>
      </c>
      <c r="AG75" s="865"/>
      <c r="AH75" s="865"/>
      <c r="AI75" s="865"/>
      <c r="AJ75" s="821"/>
      <c r="AK75" s="866">
        <v>5</v>
      </c>
      <c r="AL75" s="865"/>
      <c r="AM75" s="865"/>
      <c r="AN75" s="865"/>
      <c r="AO75" s="821"/>
      <c r="AP75" s="866" t="s">
        <v>496</v>
      </c>
      <c r="AQ75" s="865"/>
      <c r="AR75" s="865"/>
      <c r="AS75" s="865"/>
      <c r="AT75" s="821"/>
      <c r="AU75" s="866" t="s">
        <v>496</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570</v>
      </c>
      <c r="C76" s="861"/>
      <c r="D76" s="861"/>
      <c r="E76" s="861"/>
      <c r="F76" s="861"/>
      <c r="G76" s="861"/>
      <c r="H76" s="861"/>
      <c r="I76" s="861"/>
      <c r="J76" s="861"/>
      <c r="K76" s="861"/>
      <c r="L76" s="861"/>
      <c r="M76" s="861"/>
      <c r="N76" s="861"/>
      <c r="O76" s="861"/>
      <c r="P76" s="862"/>
      <c r="Q76" s="864">
        <v>70</v>
      </c>
      <c r="R76" s="865"/>
      <c r="S76" s="865"/>
      <c r="T76" s="865"/>
      <c r="U76" s="821"/>
      <c r="V76" s="866">
        <v>66</v>
      </c>
      <c r="W76" s="865"/>
      <c r="X76" s="865"/>
      <c r="Y76" s="865"/>
      <c r="Z76" s="821"/>
      <c r="AA76" s="866">
        <v>4</v>
      </c>
      <c r="AB76" s="865"/>
      <c r="AC76" s="865"/>
      <c r="AD76" s="865"/>
      <c r="AE76" s="821"/>
      <c r="AF76" s="866">
        <v>4</v>
      </c>
      <c r="AG76" s="865"/>
      <c r="AH76" s="865"/>
      <c r="AI76" s="865"/>
      <c r="AJ76" s="821"/>
      <c r="AK76" s="866">
        <v>3</v>
      </c>
      <c r="AL76" s="865"/>
      <c r="AM76" s="865"/>
      <c r="AN76" s="865"/>
      <c r="AO76" s="821"/>
      <c r="AP76" s="866" t="s">
        <v>496</v>
      </c>
      <c r="AQ76" s="865"/>
      <c r="AR76" s="865"/>
      <c r="AS76" s="865"/>
      <c r="AT76" s="821"/>
      <c r="AU76" s="866" t="s">
        <v>496</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571</v>
      </c>
      <c r="C77" s="861"/>
      <c r="D77" s="861"/>
      <c r="E77" s="861"/>
      <c r="F77" s="861"/>
      <c r="G77" s="861"/>
      <c r="H77" s="861"/>
      <c r="I77" s="861"/>
      <c r="J77" s="861"/>
      <c r="K77" s="861"/>
      <c r="L77" s="861"/>
      <c r="M77" s="861"/>
      <c r="N77" s="861"/>
      <c r="O77" s="861"/>
      <c r="P77" s="862"/>
      <c r="Q77" s="864">
        <v>251106</v>
      </c>
      <c r="R77" s="865"/>
      <c r="S77" s="865"/>
      <c r="T77" s="865"/>
      <c r="U77" s="821"/>
      <c r="V77" s="866">
        <v>250578</v>
      </c>
      <c r="W77" s="865"/>
      <c r="X77" s="865"/>
      <c r="Y77" s="865"/>
      <c r="Z77" s="821"/>
      <c r="AA77" s="866">
        <v>528</v>
      </c>
      <c r="AB77" s="865"/>
      <c r="AC77" s="865"/>
      <c r="AD77" s="865"/>
      <c r="AE77" s="821"/>
      <c r="AF77" s="866">
        <v>528</v>
      </c>
      <c r="AG77" s="865"/>
      <c r="AH77" s="865"/>
      <c r="AI77" s="865"/>
      <c r="AJ77" s="821"/>
      <c r="AK77" s="866" t="s">
        <v>496</v>
      </c>
      <c r="AL77" s="865"/>
      <c r="AM77" s="865"/>
      <c r="AN77" s="865"/>
      <c r="AO77" s="821"/>
      <c r="AP77" s="866" t="s">
        <v>496</v>
      </c>
      <c r="AQ77" s="865"/>
      <c r="AR77" s="865"/>
      <c r="AS77" s="865"/>
      <c r="AT77" s="821"/>
      <c r="AU77" s="866" t="s">
        <v>496</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2200</v>
      </c>
      <c r="AG88" s="831"/>
      <c r="AH88" s="831"/>
      <c r="AI88" s="831"/>
      <c r="AJ88" s="831"/>
      <c r="AK88" s="828"/>
      <c r="AL88" s="828"/>
      <c r="AM88" s="828"/>
      <c r="AN88" s="828"/>
      <c r="AO88" s="828"/>
      <c r="AP88" s="831">
        <v>2623</v>
      </c>
      <c r="AQ88" s="831"/>
      <c r="AR88" s="831"/>
      <c r="AS88" s="831"/>
      <c r="AT88" s="831"/>
      <c r="AU88" s="831">
        <v>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410</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407</v>
      </c>
      <c r="CS102" s="839"/>
      <c r="CT102" s="839"/>
      <c r="CU102" s="839"/>
      <c r="CV102" s="878"/>
      <c r="CW102" s="877">
        <v>333</v>
      </c>
      <c r="CX102" s="839"/>
      <c r="CY102" s="839"/>
      <c r="CZ102" s="839"/>
      <c r="DA102" s="878"/>
      <c r="DB102" s="877">
        <v>731</v>
      </c>
      <c r="DC102" s="839"/>
      <c r="DD102" s="839"/>
      <c r="DE102" s="839"/>
      <c r="DF102" s="878"/>
      <c r="DG102" s="877" t="s">
        <v>561</v>
      </c>
      <c r="DH102" s="839"/>
      <c r="DI102" s="839"/>
      <c r="DJ102" s="839"/>
      <c r="DK102" s="878"/>
      <c r="DL102" s="877" t="s">
        <v>561</v>
      </c>
      <c r="DM102" s="839"/>
      <c r="DN102" s="839"/>
      <c r="DO102" s="839"/>
      <c r="DP102" s="878"/>
      <c r="DQ102" s="877" t="s">
        <v>561</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411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412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413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417</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418</v>
      </c>
      <c r="AB109" s="880"/>
      <c r="AC109" s="880"/>
      <c r="AD109" s="880"/>
      <c r="AE109" s="881"/>
      <c r="AF109" s="879" t="s">
        <v>419</v>
      </c>
      <c r="AG109" s="880"/>
      <c r="AH109" s="880"/>
      <c r="AI109" s="880"/>
      <c r="AJ109" s="881"/>
      <c r="AK109" s="879" t="s">
        <v>294</v>
      </c>
      <c r="AL109" s="880"/>
      <c r="AM109" s="880"/>
      <c r="AN109" s="880"/>
      <c r="AO109" s="881"/>
      <c r="AP109" s="879" t="s">
        <v>420</v>
      </c>
      <c r="AQ109" s="880"/>
      <c r="AR109" s="880"/>
      <c r="AS109" s="880"/>
      <c r="AT109" s="882"/>
      <c r="AU109" s="899" t="s">
        <v>417</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418</v>
      </c>
      <c r="BR109" s="880"/>
      <c r="BS109" s="880"/>
      <c r="BT109" s="880"/>
      <c r="BU109" s="881"/>
      <c r="BV109" s="879" t="s">
        <v>419</v>
      </c>
      <c r="BW109" s="880"/>
      <c r="BX109" s="880"/>
      <c r="BY109" s="880"/>
      <c r="BZ109" s="881"/>
      <c r="CA109" s="879" t="s">
        <v>294</v>
      </c>
      <c r="CB109" s="880"/>
      <c r="CC109" s="880"/>
      <c r="CD109" s="880"/>
      <c r="CE109" s="881"/>
      <c r="CF109" s="900" t="s">
        <v>420</v>
      </c>
      <c r="CG109" s="900"/>
      <c r="CH109" s="900"/>
      <c r="CI109" s="900"/>
      <c r="CJ109" s="900"/>
      <c r="CK109" s="879" t="s">
        <v>421</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418</v>
      </c>
      <c r="DH109" s="880"/>
      <c r="DI109" s="880"/>
      <c r="DJ109" s="880"/>
      <c r="DK109" s="881"/>
      <c r="DL109" s="879" t="s">
        <v>419</v>
      </c>
      <c r="DM109" s="880"/>
      <c r="DN109" s="880"/>
      <c r="DO109" s="880"/>
      <c r="DP109" s="881"/>
      <c r="DQ109" s="879" t="s">
        <v>294</v>
      </c>
      <c r="DR109" s="880"/>
      <c r="DS109" s="880"/>
      <c r="DT109" s="880"/>
      <c r="DU109" s="881"/>
      <c r="DV109" s="879" t="s">
        <v>420</v>
      </c>
      <c r="DW109" s="880"/>
      <c r="DX109" s="880"/>
      <c r="DY109" s="880"/>
      <c r="DZ109" s="882"/>
    </row>
    <row r="110" spans="1:131" s="224" customFormat="1" ht="26.25" customHeight="1" x14ac:dyDescent="0.15">
      <c r="A110" s="883" t="s">
        <v>422</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5223763</v>
      </c>
      <c r="AB110" s="887"/>
      <c r="AC110" s="887"/>
      <c r="AD110" s="887"/>
      <c r="AE110" s="888"/>
      <c r="AF110" s="889">
        <v>5670466</v>
      </c>
      <c r="AG110" s="887"/>
      <c r="AH110" s="887"/>
      <c r="AI110" s="887"/>
      <c r="AJ110" s="888"/>
      <c r="AK110" s="889">
        <v>5681717</v>
      </c>
      <c r="AL110" s="887"/>
      <c r="AM110" s="887"/>
      <c r="AN110" s="887"/>
      <c r="AO110" s="888"/>
      <c r="AP110" s="890">
        <v>17.8</v>
      </c>
      <c r="AQ110" s="891"/>
      <c r="AR110" s="891"/>
      <c r="AS110" s="891"/>
      <c r="AT110" s="892"/>
      <c r="AU110" s="893" t="s">
        <v>69</v>
      </c>
      <c r="AV110" s="894"/>
      <c r="AW110" s="894"/>
      <c r="AX110" s="894"/>
      <c r="AY110" s="894"/>
      <c r="AZ110" s="916" t="s">
        <v>423</v>
      </c>
      <c r="BA110" s="884"/>
      <c r="BB110" s="884"/>
      <c r="BC110" s="884"/>
      <c r="BD110" s="884"/>
      <c r="BE110" s="884"/>
      <c r="BF110" s="884"/>
      <c r="BG110" s="884"/>
      <c r="BH110" s="884"/>
      <c r="BI110" s="884"/>
      <c r="BJ110" s="884"/>
      <c r="BK110" s="884"/>
      <c r="BL110" s="884"/>
      <c r="BM110" s="884"/>
      <c r="BN110" s="884"/>
      <c r="BO110" s="884"/>
      <c r="BP110" s="885"/>
      <c r="BQ110" s="917">
        <v>62632410</v>
      </c>
      <c r="BR110" s="918"/>
      <c r="BS110" s="918"/>
      <c r="BT110" s="918"/>
      <c r="BU110" s="918"/>
      <c r="BV110" s="918">
        <v>59161737</v>
      </c>
      <c r="BW110" s="918"/>
      <c r="BX110" s="918"/>
      <c r="BY110" s="918"/>
      <c r="BZ110" s="918"/>
      <c r="CA110" s="918">
        <v>57800711</v>
      </c>
      <c r="CB110" s="918"/>
      <c r="CC110" s="918"/>
      <c r="CD110" s="918"/>
      <c r="CE110" s="918"/>
      <c r="CF110" s="931">
        <v>181.1</v>
      </c>
      <c r="CG110" s="932"/>
      <c r="CH110" s="932"/>
      <c r="CI110" s="932"/>
      <c r="CJ110" s="932"/>
      <c r="CK110" s="933" t="s">
        <v>424</v>
      </c>
      <c r="CL110" s="934"/>
      <c r="CM110" s="916" t="s">
        <v>425</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426</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427</v>
      </c>
      <c r="BA111" s="910"/>
      <c r="BB111" s="910"/>
      <c r="BC111" s="910"/>
      <c r="BD111" s="910"/>
      <c r="BE111" s="910"/>
      <c r="BF111" s="910"/>
      <c r="BG111" s="910"/>
      <c r="BH111" s="910"/>
      <c r="BI111" s="910"/>
      <c r="BJ111" s="910"/>
      <c r="BK111" s="910"/>
      <c r="BL111" s="910"/>
      <c r="BM111" s="910"/>
      <c r="BN111" s="910"/>
      <c r="BO111" s="910"/>
      <c r="BP111" s="911"/>
      <c r="BQ111" s="912">
        <v>1871082</v>
      </c>
      <c r="BR111" s="913"/>
      <c r="BS111" s="913"/>
      <c r="BT111" s="913"/>
      <c r="BU111" s="913"/>
      <c r="BV111" s="913">
        <v>1654810</v>
      </c>
      <c r="BW111" s="913"/>
      <c r="BX111" s="913"/>
      <c r="BY111" s="913"/>
      <c r="BZ111" s="913"/>
      <c r="CA111" s="913">
        <v>1589504</v>
      </c>
      <c r="CB111" s="913"/>
      <c r="CC111" s="913"/>
      <c r="CD111" s="913"/>
      <c r="CE111" s="913"/>
      <c r="CF111" s="907">
        <v>5</v>
      </c>
      <c r="CG111" s="908"/>
      <c r="CH111" s="908"/>
      <c r="CI111" s="908"/>
      <c r="CJ111" s="908"/>
      <c r="CK111" s="935"/>
      <c r="CL111" s="936"/>
      <c r="CM111" s="909" t="s">
        <v>428</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429</v>
      </c>
      <c r="B112" s="940"/>
      <c r="C112" s="910" t="s">
        <v>430</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431</v>
      </c>
      <c r="BA112" s="910"/>
      <c r="BB112" s="910"/>
      <c r="BC112" s="910"/>
      <c r="BD112" s="910"/>
      <c r="BE112" s="910"/>
      <c r="BF112" s="910"/>
      <c r="BG112" s="910"/>
      <c r="BH112" s="910"/>
      <c r="BI112" s="910"/>
      <c r="BJ112" s="910"/>
      <c r="BK112" s="910"/>
      <c r="BL112" s="910"/>
      <c r="BM112" s="910"/>
      <c r="BN112" s="910"/>
      <c r="BO112" s="910"/>
      <c r="BP112" s="911"/>
      <c r="BQ112" s="912">
        <v>18051039</v>
      </c>
      <c r="BR112" s="913"/>
      <c r="BS112" s="913"/>
      <c r="BT112" s="913"/>
      <c r="BU112" s="913"/>
      <c r="BV112" s="913">
        <v>17967361</v>
      </c>
      <c r="BW112" s="913"/>
      <c r="BX112" s="913"/>
      <c r="BY112" s="913"/>
      <c r="BZ112" s="913"/>
      <c r="CA112" s="913">
        <v>19430246</v>
      </c>
      <c r="CB112" s="913"/>
      <c r="CC112" s="913"/>
      <c r="CD112" s="913"/>
      <c r="CE112" s="913"/>
      <c r="CF112" s="907">
        <v>60.9</v>
      </c>
      <c r="CG112" s="908"/>
      <c r="CH112" s="908"/>
      <c r="CI112" s="908"/>
      <c r="CJ112" s="908"/>
      <c r="CK112" s="935"/>
      <c r="CL112" s="936"/>
      <c r="CM112" s="909" t="s">
        <v>432</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433</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1563079</v>
      </c>
      <c r="AB113" s="925"/>
      <c r="AC113" s="925"/>
      <c r="AD113" s="925"/>
      <c r="AE113" s="926"/>
      <c r="AF113" s="927">
        <v>1551726</v>
      </c>
      <c r="AG113" s="925"/>
      <c r="AH113" s="925"/>
      <c r="AI113" s="925"/>
      <c r="AJ113" s="926"/>
      <c r="AK113" s="927">
        <v>1599997</v>
      </c>
      <c r="AL113" s="925"/>
      <c r="AM113" s="925"/>
      <c r="AN113" s="925"/>
      <c r="AO113" s="926"/>
      <c r="AP113" s="928">
        <v>5</v>
      </c>
      <c r="AQ113" s="929"/>
      <c r="AR113" s="929"/>
      <c r="AS113" s="929"/>
      <c r="AT113" s="930"/>
      <c r="AU113" s="895"/>
      <c r="AV113" s="896"/>
      <c r="AW113" s="896"/>
      <c r="AX113" s="896"/>
      <c r="AY113" s="896"/>
      <c r="AZ113" s="909" t="s">
        <v>434</v>
      </c>
      <c r="BA113" s="910"/>
      <c r="BB113" s="910"/>
      <c r="BC113" s="910"/>
      <c r="BD113" s="910"/>
      <c r="BE113" s="910"/>
      <c r="BF113" s="910"/>
      <c r="BG113" s="910"/>
      <c r="BH113" s="910"/>
      <c r="BI113" s="910"/>
      <c r="BJ113" s="910"/>
      <c r="BK113" s="910"/>
      <c r="BL113" s="910"/>
      <c r="BM113" s="910"/>
      <c r="BN113" s="910"/>
      <c r="BO113" s="910"/>
      <c r="BP113" s="911"/>
      <c r="BQ113" s="912">
        <v>298032</v>
      </c>
      <c r="BR113" s="913"/>
      <c r="BS113" s="913"/>
      <c r="BT113" s="913"/>
      <c r="BU113" s="913"/>
      <c r="BV113" s="913">
        <v>194195</v>
      </c>
      <c r="BW113" s="913"/>
      <c r="BX113" s="913"/>
      <c r="BY113" s="913"/>
      <c r="BZ113" s="913"/>
      <c r="CA113" s="913">
        <v>99039</v>
      </c>
      <c r="CB113" s="913"/>
      <c r="CC113" s="913"/>
      <c r="CD113" s="913"/>
      <c r="CE113" s="913"/>
      <c r="CF113" s="907">
        <v>0.3</v>
      </c>
      <c r="CG113" s="908"/>
      <c r="CH113" s="908"/>
      <c r="CI113" s="908"/>
      <c r="CJ113" s="908"/>
      <c r="CK113" s="935"/>
      <c r="CL113" s="936"/>
      <c r="CM113" s="909" t="s">
        <v>435</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436</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121734</v>
      </c>
      <c r="AB114" s="946"/>
      <c r="AC114" s="946"/>
      <c r="AD114" s="946"/>
      <c r="AE114" s="947"/>
      <c r="AF114" s="948">
        <v>103243</v>
      </c>
      <c r="AG114" s="946"/>
      <c r="AH114" s="946"/>
      <c r="AI114" s="946"/>
      <c r="AJ114" s="947"/>
      <c r="AK114" s="948">
        <v>97245</v>
      </c>
      <c r="AL114" s="946"/>
      <c r="AM114" s="946"/>
      <c r="AN114" s="946"/>
      <c r="AO114" s="947"/>
      <c r="AP114" s="949">
        <v>0.3</v>
      </c>
      <c r="AQ114" s="950"/>
      <c r="AR114" s="950"/>
      <c r="AS114" s="950"/>
      <c r="AT114" s="951"/>
      <c r="AU114" s="895"/>
      <c r="AV114" s="896"/>
      <c r="AW114" s="896"/>
      <c r="AX114" s="896"/>
      <c r="AY114" s="896"/>
      <c r="AZ114" s="909" t="s">
        <v>437</v>
      </c>
      <c r="BA114" s="910"/>
      <c r="BB114" s="910"/>
      <c r="BC114" s="910"/>
      <c r="BD114" s="910"/>
      <c r="BE114" s="910"/>
      <c r="BF114" s="910"/>
      <c r="BG114" s="910"/>
      <c r="BH114" s="910"/>
      <c r="BI114" s="910"/>
      <c r="BJ114" s="910"/>
      <c r="BK114" s="910"/>
      <c r="BL114" s="910"/>
      <c r="BM114" s="910"/>
      <c r="BN114" s="910"/>
      <c r="BO114" s="910"/>
      <c r="BP114" s="911"/>
      <c r="BQ114" s="912">
        <v>9313846</v>
      </c>
      <c r="BR114" s="913"/>
      <c r="BS114" s="913"/>
      <c r="BT114" s="913"/>
      <c r="BU114" s="913"/>
      <c r="BV114" s="913">
        <v>9300427</v>
      </c>
      <c r="BW114" s="913"/>
      <c r="BX114" s="913"/>
      <c r="BY114" s="913"/>
      <c r="BZ114" s="913"/>
      <c r="CA114" s="913">
        <v>9534930</v>
      </c>
      <c r="CB114" s="913"/>
      <c r="CC114" s="913"/>
      <c r="CD114" s="913"/>
      <c r="CE114" s="913"/>
      <c r="CF114" s="907">
        <v>29.9</v>
      </c>
      <c r="CG114" s="908"/>
      <c r="CH114" s="908"/>
      <c r="CI114" s="908"/>
      <c r="CJ114" s="908"/>
      <c r="CK114" s="935"/>
      <c r="CL114" s="936"/>
      <c r="CM114" s="909" t="s">
        <v>438</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439</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245965</v>
      </c>
      <c r="AB115" s="925"/>
      <c r="AC115" s="925"/>
      <c r="AD115" s="925"/>
      <c r="AE115" s="926"/>
      <c r="AF115" s="927">
        <v>121314</v>
      </c>
      <c r="AG115" s="925"/>
      <c r="AH115" s="925"/>
      <c r="AI115" s="925"/>
      <c r="AJ115" s="926"/>
      <c r="AK115" s="927">
        <v>164871</v>
      </c>
      <c r="AL115" s="925"/>
      <c r="AM115" s="925"/>
      <c r="AN115" s="925"/>
      <c r="AO115" s="926"/>
      <c r="AP115" s="928">
        <v>0.5</v>
      </c>
      <c r="AQ115" s="929"/>
      <c r="AR115" s="929"/>
      <c r="AS115" s="929"/>
      <c r="AT115" s="930"/>
      <c r="AU115" s="895"/>
      <c r="AV115" s="896"/>
      <c r="AW115" s="896"/>
      <c r="AX115" s="896"/>
      <c r="AY115" s="896"/>
      <c r="AZ115" s="909" t="s">
        <v>440</v>
      </c>
      <c r="BA115" s="910"/>
      <c r="BB115" s="910"/>
      <c r="BC115" s="910"/>
      <c r="BD115" s="910"/>
      <c r="BE115" s="910"/>
      <c r="BF115" s="910"/>
      <c r="BG115" s="910"/>
      <c r="BH115" s="910"/>
      <c r="BI115" s="910"/>
      <c r="BJ115" s="910"/>
      <c r="BK115" s="910"/>
      <c r="BL115" s="910"/>
      <c r="BM115" s="910"/>
      <c r="BN115" s="910"/>
      <c r="BO115" s="910"/>
      <c r="BP115" s="911"/>
      <c r="BQ115" s="912">
        <v>195215</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441</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140159</v>
      </c>
      <c r="DH115" s="946"/>
      <c r="DI115" s="946"/>
      <c r="DJ115" s="946"/>
      <c r="DK115" s="947"/>
      <c r="DL115" s="948">
        <v>92541</v>
      </c>
      <c r="DM115" s="946"/>
      <c r="DN115" s="946"/>
      <c r="DO115" s="946"/>
      <c r="DP115" s="947"/>
      <c r="DQ115" s="948">
        <v>126923</v>
      </c>
      <c r="DR115" s="946"/>
      <c r="DS115" s="946"/>
      <c r="DT115" s="946"/>
      <c r="DU115" s="947"/>
      <c r="DV115" s="949">
        <v>0.4</v>
      </c>
      <c r="DW115" s="950"/>
      <c r="DX115" s="950"/>
      <c r="DY115" s="950"/>
      <c r="DZ115" s="951"/>
    </row>
    <row r="116" spans="1:130" s="224" customFormat="1" ht="26.25" customHeight="1" x14ac:dyDescent="0.15">
      <c r="A116" s="943"/>
      <c r="B116" s="944"/>
      <c r="C116" s="952" t="s">
        <v>442</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443</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444</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445</v>
      </c>
      <c r="Z117" s="881"/>
      <c r="AA117" s="965">
        <v>7154541</v>
      </c>
      <c r="AB117" s="966"/>
      <c r="AC117" s="966"/>
      <c r="AD117" s="966"/>
      <c r="AE117" s="967"/>
      <c r="AF117" s="968">
        <v>7446749</v>
      </c>
      <c r="AG117" s="966"/>
      <c r="AH117" s="966"/>
      <c r="AI117" s="966"/>
      <c r="AJ117" s="967"/>
      <c r="AK117" s="968">
        <v>7543830</v>
      </c>
      <c r="AL117" s="966"/>
      <c r="AM117" s="966"/>
      <c r="AN117" s="966"/>
      <c r="AO117" s="967"/>
      <c r="AP117" s="969"/>
      <c r="AQ117" s="970"/>
      <c r="AR117" s="970"/>
      <c r="AS117" s="970"/>
      <c r="AT117" s="971"/>
      <c r="AU117" s="895"/>
      <c r="AV117" s="896"/>
      <c r="AW117" s="896"/>
      <c r="AX117" s="896"/>
      <c r="AY117" s="896"/>
      <c r="AZ117" s="961" t="s">
        <v>446</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447</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421</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418</v>
      </c>
      <c r="AB118" s="880"/>
      <c r="AC118" s="880"/>
      <c r="AD118" s="880"/>
      <c r="AE118" s="881"/>
      <c r="AF118" s="879" t="s">
        <v>419</v>
      </c>
      <c r="AG118" s="880"/>
      <c r="AH118" s="880"/>
      <c r="AI118" s="880"/>
      <c r="AJ118" s="881"/>
      <c r="AK118" s="879" t="s">
        <v>294</v>
      </c>
      <c r="AL118" s="880"/>
      <c r="AM118" s="880"/>
      <c r="AN118" s="880"/>
      <c r="AO118" s="881"/>
      <c r="AP118" s="957" t="s">
        <v>420</v>
      </c>
      <c r="AQ118" s="958"/>
      <c r="AR118" s="958"/>
      <c r="AS118" s="958"/>
      <c r="AT118" s="959"/>
      <c r="AU118" s="895"/>
      <c r="AV118" s="896"/>
      <c r="AW118" s="896"/>
      <c r="AX118" s="896"/>
      <c r="AY118" s="896"/>
      <c r="AZ118" s="960" t="s">
        <v>448</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449</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424</v>
      </c>
      <c r="B119" s="934"/>
      <c r="C119" s="916" t="s">
        <v>425</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450</v>
      </c>
      <c r="BP119" s="992"/>
      <c r="BQ119" s="986">
        <v>92361624</v>
      </c>
      <c r="BR119" s="987"/>
      <c r="BS119" s="987"/>
      <c r="BT119" s="987"/>
      <c r="BU119" s="987"/>
      <c r="BV119" s="987">
        <v>88278530</v>
      </c>
      <c r="BW119" s="987"/>
      <c r="BX119" s="987"/>
      <c r="BY119" s="987"/>
      <c r="BZ119" s="987"/>
      <c r="CA119" s="987">
        <v>88454430</v>
      </c>
      <c r="CB119" s="987"/>
      <c r="CC119" s="987"/>
      <c r="CD119" s="987"/>
      <c r="CE119" s="987"/>
      <c r="CF119" s="988"/>
      <c r="CG119" s="989"/>
      <c r="CH119" s="989"/>
      <c r="CI119" s="989"/>
      <c r="CJ119" s="990"/>
      <c r="CK119" s="937"/>
      <c r="CL119" s="938"/>
      <c r="CM119" s="960" t="s">
        <v>451</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1730923</v>
      </c>
      <c r="DH119" s="973"/>
      <c r="DI119" s="973"/>
      <c r="DJ119" s="973"/>
      <c r="DK119" s="974"/>
      <c r="DL119" s="972">
        <v>1562269</v>
      </c>
      <c r="DM119" s="973"/>
      <c r="DN119" s="973"/>
      <c r="DO119" s="973"/>
      <c r="DP119" s="974"/>
      <c r="DQ119" s="972">
        <v>1462581</v>
      </c>
      <c r="DR119" s="973"/>
      <c r="DS119" s="973"/>
      <c r="DT119" s="973"/>
      <c r="DU119" s="974"/>
      <c r="DV119" s="975">
        <v>4.5999999999999996</v>
      </c>
      <c r="DW119" s="976"/>
      <c r="DX119" s="976"/>
      <c r="DY119" s="976"/>
      <c r="DZ119" s="977"/>
    </row>
    <row r="120" spans="1:130" s="224" customFormat="1" ht="26.25" customHeight="1" x14ac:dyDescent="0.15">
      <c r="A120" s="1044"/>
      <c r="B120" s="936"/>
      <c r="C120" s="909" t="s">
        <v>428</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452</v>
      </c>
      <c r="AV120" s="979"/>
      <c r="AW120" s="979"/>
      <c r="AX120" s="979"/>
      <c r="AY120" s="980"/>
      <c r="AZ120" s="916" t="s">
        <v>453</v>
      </c>
      <c r="BA120" s="884"/>
      <c r="BB120" s="884"/>
      <c r="BC120" s="884"/>
      <c r="BD120" s="884"/>
      <c r="BE120" s="884"/>
      <c r="BF120" s="884"/>
      <c r="BG120" s="884"/>
      <c r="BH120" s="884"/>
      <c r="BI120" s="884"/>
      <c r="BJ120" s="884"/>
      <c r="BK120" s="884"/>
      <c r="BL120" s="884"/>
      <c r="BM120" s="884"/>
      <c r="BN120" s="884"/>
      <c r="BO120" s="884"/>
      <c r="BP120" s="885"/>
      <c r="BQ120" s="917">
        <v>20138137</v>
      </c>
      <c r="BR120" s="918"/>
      <c r="BS120" s="918"/>
      <c r="BT120" s="918"/>
      <c r="BU120" s="918"/>
      <c r="BV120" s="918">
        <v>22269856</v>
      </c>
      <c r="BW120" s="918"/>
      <c r="BX120" s="918"/>
      <c r="BY120" s="918"/>
      <c r="BZ120" s="918"/>
      <c r="CA120" s="918">
        <v>24406204</v>
      </c>
      <c r="CB120" s="918"/>
      <c r="CC120" s="918"/>
      <c r="CD120" s="918"/>
      <c r="CE120" s="918"/>
      <c r="CF120" s="931">
        <v>76.5</v>
      </c>
      <c r="CG120" s="932"/>
      <c r="CH120" s="932"/>
      <c r="CI120" s="932"/>
      <c r="CJ120" s="932"/>
      <c r="CK120" s="993" t="s">
        <v>454</v>
      </c>
      <c r="CL120" s="994"/>
      <c r="CM120" s="994"/>
      <c r="CN120" s="994"/>
      <c r="CO120" s="995"/>
      <c r="CP120" s="1001" t="s">
        <v>397</v>
      </c>
      <c r="CQ120" s="1002"/>
      <c r="CR120" s="1002"/>
      <c r="CS120" s="1002"/>
      <c r="CT120" s="1002"/>
      <c r="CU120" s="1002"/>
      <c r="CV120" s="1002"/>
      <c r="CW120" s="1002"/>
      <c r="CX120" s="1002"/>
      <c r="CY120" s="1002"/>
      <c r="CZ120" s="1002"/>
      <c r="DA120" s="1002"/>
      <c r="DB120" s="1002"/>
      <c r="DC120" s="1002"/>
      <c r="DD120" s="1002"/>
      <c r="DE120" s="1002"/>
      <c r="DF120" s="1003"/>
      <c r="DG120" s="917">
        <v>15320572</v>
      </c>
      <c r="DH120" s="918"/>
      <c r="DI120" s="918"/>
      <c r="DJ120" s="918"/>
      <c r="DK120" s="918"/>
      <c r="DL120" s="918">
        <v>15104357</v>
      </c>
      <c r="DM120" s="918"/>
      <c r="DN120" s="918"/>
      <c r="DO120" s="918"/>
      <c r="DP120" s="918"/>
      <c r="DQ120" s="918">
        <v>16019009</v>
      </c>
      <c r="DR120" s="918"/>
      <c r="DS120" s="918"/>
      <c r="DT120" s="918"/>
      <c r="DU120" s="918"/>
      <c r="DV120" s="919">
        <v>50.2</v>
      </c>
      <c r="DW120" s="919"/>
      <c r="DX120" s="919"/>
      <c r="DY120" s="919"/>
      <c r="DZ120" s="920"/>
    </row>
    <row r="121" spans="1:130" s="224" customFormat="1" ht="26.25" customHeight="1" x14ac:dyDescent="0.15">
      <c r="A121" s="1044"/>
      <c r="B121" s="936"/>
      <c r="C121" s="961" t="s">
        <v>455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456</v>
      </c>
      <c r="BA121" s="910"/>
      <c r="BB121" s="910"/>
      <c r="BC121" s="910"/>
      <c r="BD121" s="910"/>
      <c r="BE121" s="910"/>
      <c r="BF121" s="910"/>
      <c r="BG121" s="910"/>
      <c r="BH121" s="910"/>
      <c r="BI121" s="910"/>
      <c r="BJ121" s="910"/>
      <c r="BK121" s="910"/>
      <c r="BL121" s="910"/>
      <c r="BM121" s="910"/>
      <c r="BN121" s="910"/>
      <c r="BO121" s="910"/>
      <c r="BP121" s="911"/>
      <c r="BQ121" s="912">
        <v>10820569</v>
      </c>
      <c r="BR121" s="913"/>
      <c r="BS121" s="913"/>
      <c r="BT121" s="913"/>
      <c r="BU121" s="913"/>
      <c r="BV121" s="913">
        <v>10187430</v>
      </c>
      <c r="BW121" s="913"/>
      <c r="BX121" s="913"/>
      <c r="BY121" s="913"/>
      <c r="BZ121" s="913"/>
      <c r="CA121" s="913">
        <v>10505865</v>
      </c>
      <c r="CB121" s="913"/>
      <c r="CC121" s="913"/>
      <c r="CD121" s="913"/>
      <c r="CE121" s="913"/>
      <c r="CF121" s="907">
        <v>32.9</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1132006</v>
      </c>
      <c r="DH121" s="913"/>
      <c r="DI121" s="913"/>
      <c r="DJ121" s="913"/>
      <c r="DK121" s="913"/>
      <c r="DL121" s="913">
        <v>1234416</v>
      </c>
      <c r="DM121" s="913"/>
      <c r="DN121" s="913"/>
      <c r="DO121" s="913"/>
      <c r="DP121" s="913"/>
      <c r="DQ121" s="913">
        <v>1224273</v>
      </c>
      <c r="DR121" s="913"/>
      <c r="DS121" s="913"/>
      <c r="DT121" s="913"/>
      <c r="DU121" s="913"/>
      <c r="DV121" s="914">
        <v>3.8</v>
      </c>
      <c r="DW121" s="914"/>
      <c r="DX121" s="914"/>
      <c r="DY121" s="914"/>
      <c r="DZ121" s="915"/>
    </row>
    <row r="122" spans="1:130" s="224" customFormat="1" ht="26.25" customHeight="1" x14ac:dyDescent="0.15">
      <c r="A122" s="1044"/>
      <c r="B122" s="936"/>
      <c r="C122" s="909" t="s">
        <v>438</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457</v>
      </c>
      <c r="BA122" s="952"/>
      <c r="BB122" s="952"/>
      <c r="BC122" s="952"/>
      <c r="BD122" s="952"/>
      <c r="BE122" s="952"/>
      <c r="BF122" s="952"/>
      <c r="BG122" s="952"/>
      <c r="BH122" s="952"/>
      <c r="BI122" s="952"/>
      <c r="BJ122" s="952"/>
      <c r="BK122" s="952"/>
      <c r="BL122" s="952"/>
      <c r="BM122" s="952"/>
      <c r="BN122" s="952"/>
      <c r="BO122" s="952"/>
      <c r="BP122" s="953"/>
      <c r="BQ122" s="986">
        <v>64245406</v>
      </c>
      <c r="BR122" s="987"/>
      <c r="BS122" s="987"/>
      <c r="BT122" s="987"/>
      <c r="BU122" s="987"/>
      <c r="BV122" s="987">
        <v>62049407</v>
      </c>
      <c r="BW122" s="987"/>
      <c r="BX122" s="987"/>
      <c r="BY122" s="987"/>
      <c r="BZ122" s="987"/>
      <c r="CA122" s="987">
        <v>61146862</v>
      </c>
      <c r="CB122" s="987"/>
      <c r="CC122" s="987"/>
      <c r="CD122" s="987"/>
      <c r="CE122" s="987"/>
      <c r="CF122" s="1004">
        <v>191.6</v>
      </c>
      <c r="CG122" s="1005"/>
      <c r="CH122" s="1005"/>
      <c r="CI122" s="1005"/>
      <c r="CJ122" s="1005"/>
      <c r="CK122" s="996"/>
      <c r="CL122" s="997"/>
      <c r="CM122" s="997"/>
      <c r="CN122" s="997"/>
      <c r="CO122" s="998"/>
      <c r="CP122" s="1006" t="s">
        <v>396</v>
      </c>
      <c r="CQ122" s="1007"/>
      <c r="CR122" s="1007"/>
      <c r="CS122" s="1007"/>
      <c r="CT122" s="1007"/>
      <c r="CU122" s="1007"/>
      <c r="CV122" s="1007"/>
      <c r="CW122" s="1007"/>
      <c r="CX122" s="1007"/>
      <c r="CY122" s="1007"/>
      <c r="CZ122" s="1007"/>
      <c r="DA122" s="1007"/>
      <c r="DB122" s="1007"/>
      <c r="DC122" s="1007"/>
      <c r="DD122" s="1007"/>
      <c r="DE122" s="1007"/>
      <c r="DF122" s="1008"/>
      <c r="DG122" s="912">
        <v>69096</v>
      </c>
      <c r="DH122" s="913"/>
      <c r="DI122" s="913"/>
      <c r="DJ122" s="913"/>
      <c r="DK122" s="913"/>
      <c r="DL122" s="913">
        <v>252798</v>
      </c>
      <c r="DM122" s="913"/>
      <c r="DN122" s="913"/>
      <c r="DO122" s="913"/>
      <c r="DP122" s="913"/>
      <c r="DQ122" s="913">
        <v>967737</v>
      </c>
      <c r="DR122" s="913"/>
      <c r="DS122" s="913"/>
      <c r="DT122" s="913"/>
      <c r="DU122" s="913"/>
      <c r="DV122" s="914">
        <v>3</v>
      </c>
      <c r="DW122" s="914"/>
      <c r="DX122" s="914"/>
      <c r="DY122" s="914"/>
      <c r="DZ122" s="915"/>
    </row>
    <row r="123" spans="1:130" s="224" customFormat="1" ht="26.25" customHeight="1" x14ac:dyDescent="0.15">
      <c r="A123" s="1044"/>
      <c r="B123" s="936"/>
      <c r="C123" s="909" t="s">
        <v>444</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458</v>
      </c>
      <c r="BP123" s="992"/>
      <c r="BQ123" s="1050">
        <v>95204112</v>
      </c>
      <c r="BR123" s="1051"/>
      <c r="BS123" s="1051"/>
      <c r="BT123" s="1051"/>
      <c r="BU123" s="1051"/>
      <c r="BV123" s="1051">
        <v>94506693</v>
      </c>
      <c r="BW123" s="1051"/>
      <c r="BX123" s="1051"/>
      <c r="BY123" s="1051"/>
      <c r="BZ123" s="1051"/>
      <c r="CA123" s="1051">
        <v>96058931</v>
      </c>
      <c r="CB123" s="1051"/>
      <c r="CC123" s="1051"/>
      <c r="CD123" s="1051"/>
      <c r="CE123" s="1051"/>
      <c r="CF123" s="988"/>
      <c r="CG123" s="989"/>
      <c r="CH123" s="989"/>
      <c r="CI123" s="989"/>
      <c r="CJ123" s="990"/>
      <c r="CK123" s="996"/>
      <c r="CL123" s="997"/>
      <c r="CM123" s="997"/>
      <c r="CN123" s="997"/>
      <c r="CO123" s="998"/>
      <c r="CP123" s="1006" t="s">
        <v>399</v>
      </c>
      <c r="CQ123" s="1007"/>
      <c r="CR123" s="1007"/>
      <c r="CS123" s="1007"/>
      <c r="CT123" s="1007"/>
      <c r="CU123" s="1007"/>
      <c r="CV123" s="1007"/>
      <c r="CW123" s="1007"/>
      <c r="CX123" s="1007"/>
      <c r="CY123" s="1007"/>
      <c r="CZ123" s="1007"/>
      <c r="DA123" s="1007"/>
      <c r="DB123" s="1007"/>
      <c r="DC123" s="1007"/>
      <c r="DD123" s="1007"/>
      <c r="DE123" s="1007"/>
      <c r="DF123" s="1008"/>
      <c r="DG123" s="945">
        <v>966070</v>
      </c>
      <c r="DH123" s="946"/>
      <c r="DI123" s="946"/>
      <c r="DJ123" s="946"/>
      <c r="DK123" s="947"/>
      <c r="DL123" s="948">
        <v>894817</v>
      </c>
      <c r="DM123" s="946"/>
      <c r="DN123" s="946"/>
      <c r="DO123" s="946"/>
      <c r="DP123" s="947"/>
      <c r="DQ123" s="948">
        <v>820570</v>
      </c>
      <c r="DR123" s="946"/>
      <c r="DS123" s="946"/>
      <c r="DT123" s="946"/>
      <c r="DU123" s="947"/>
      <c r="DV123" s="949">
        <v>2.6</v>
      </c>
      <c r="DW123" s="950"/>
      <c r="DX123" s="950"/>
      <c r="DY123" s="950"/>
      <c r="DZ123" s="951"/>
    </row>
    <row r="124" spans="1:130" s="224" customFormat="1" ht="26.25" customHeight="1" thickBot="1" x14ac:dyDescent="0.2">
      <c r="A124" s="1044"/>
      <c r="B124" s="936"/>
      <c r="C124" s="909" t="s">
        <v>447</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460</v>
      </c>
      <c r="CQ124" s="1007"/>
      <c r="CR124" s="1007"/>
      <c r="CS124" s="1007"/>
      <c r="CT124" s="1007"/>
      <c r="CU124" s="1007"/>
      <c r="CV124" s="1007"/>
      <c r="CW124" s="1007"/>
      <c r="CX124" s="1007"/>
      <c r="CY124" s="1007"/>
      <c r="CZ124" s="1007"/>
      <c r="DA124" s="1007"/>
      <c r="DB124" s="1007"/>
      <c r="DC124" s="1007"/>
      <c r="DD124" s="1007"/>
      <c r="DE124" s="1007"/>
      <c r="DF124" s="1008"/>
      <c r="DG124" s="991">
        <v>563295</v>
      </c>
      <c r="DH124" s="973"/>
      <c r="DI124" s="973"/>
      <c r="DJ124" s="973"/>
      <c r="DK124" s="974"/>
      <c r="DL124" s="972">
        <v>480973</v>
      </c>
      <c r="DM124" s="973"/>
      <c r="DN124" s="973"/>
      <c r="DO124" s="973"/>
      <c r="DP124" s="974"/>
      <c r="DQ124" s="972">
        <v>398657</v>
      </c>
      <c r="DR124" s="973"/>
      <c r="DS124" s="973"/>
      <c r="DT124" s="973"/>
      <c r="DU124" s="974"/>
      <c r="DV124" s="975">
        <v>1.2</v>
      </c>
      <c r="DW124" s="976"/>
      <c r="DX124" s="976"/>
      <c r="DY124" s="976"/>
      <c r="DZ124" s="977"/>
    </row>
    <row r="125" spans="1:130" s="224" customFormat="1" ht="26.25" customHeight="1" x14ac:dyDescent="0.15">
      <c r="A125" s="1044"/>
      <c r="B125" s="936"/>
      <c r="C125" s="909" t="s">
        <v>449</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461</v>
      </c>
      <c r="CL125" s="994"/>
      <c r="CM125" s="994"/>
      <c r="CN125" s="994"/>
      <c r="CO125" s="995"/>
      <c r="CP125" s="916" t="s">
        <v>462</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451</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245024</v>
      </c>
      <c r="AB126" s="946"/>
      <c r="AC126" s="946"/>
      <c r="AD126" s="946"/>
      <c r="AE126" s="947"/>
      <c r="AF126" s="948">
        <v>120522</v>
      </c>
      <c r="AG126" s="946"/>
      <c r="AH126" s="946"/>
      <c r="AI126" s="946"/>
      <c r="AJ126" s="947"/>
      <c r="AK126" s="948">
        <v>164215</v>
      </c>
      <c r="AL126" s="946"/>
      <c r="AM126" s="946"/>
      <c r="AN126" s="946"/>
      <c r="AO126" s="947"/>
      <c r="AP126" s="949">
        <v>0.5</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463</v>
      </c>
      <c r="CQ126" s="910"/>
      <c r="CR126" s="910"/>
      <c r="CS126" s="910"/>
      <c r="CT126" s="910"/>
      <c r="CU126" s="910"/>
      <c r="CV126" s="910"/>
      <c r="CW126" s="910"/>
      <c r="CX126" s="910"/>
      <c r="CY126" s="910"/>
      <c r="CZ126" s="910"/>
      <c r="DA126" s="910"/>
      <c r="DB126" s="910"/>
      <c r="DC126" s="910"/>
      <c r="DD126" s="910"/>
      <c r="DE126" s="910"/>
      <c r="DF126" s="911"/>
      <c r="DG126" s="912">
        <v>195215</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464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941</v>
      </c>
      <c r="AB127" s="946"/>
      <c r="AC127" s="946"/>
      <c r="AD127" s="946"/>
      <c r="AE127" s="947"/>
      <c r="AF127" s="948">
        <v>792</v>
      </c>
      <c r="AG127" s="946"/>
      <c r="AH127" s="946"/>
      <c r="AI127" s="946"/>
      <c r="AJ127" s="947"/>
      <c r="AK127" s="948">
        <v>656</v>
      </c>
      <c r="AL127" s="946"/>
      <c r="AM127" s="946"/>
      <c r="AN127" s="946"/>
      <c r="AO127" s="947"/>
      <c r="AP127" s="949">
        <v>0</v>
      </c>
      <c r="AQ127" s="950"/>
      <c r="AR127" s="950"/>
      <c r="AS127" s="950"/>
      <c r="AT127" s="951"/>
      <c r="AU127" s="226"/>
      <c r="AV127" s="226"/>
      <c r="AW127" s="226"/>
      <c r="AX127" s="1018" t="s">
        <v>465</v>
      </c>
      <c r="AY127" s="1019"/>
      <c r="AZ127" s="1019"/>
      <c r="BA127" s="1019"/>
      <c r="BB127" s="1019"/>
      <c r="BC127" s="1019"/>
      <c r="BD127" s="1019"/>
      <c r="BE127" s="1020"/>
      <c r="BF127" s="1021" t="s">
        <v>466</v>
      </c>
      <c r="BG127" s="1019"/>
      <c r="BH127" s="1019"/>
      <c r="BI127" s="1019"/>
      <c r="BJ127" s="1019"/>
      <c r="BK127" s="1019"/>
      <c r="BL127" s="1020"/>
      <c r="BM127" s="1021" t="s">
        <v>467</v>
      </c>
      <c r="BN127" s="1019"/>
      <c r="BO127" s="1019"/>
      <c r="BP127" s="1019"/>
      <c r="BQ127" s="1019"/>
      <c r="BR127" s="1019"/>
      <c r="BS127" s="1020"/>
      <c r="BT127" s="1021" t="s">
        <v>468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469</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470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471</v>
      </c>
      <c r="X128" s="1030"/>
      <c r="Y128" s="1030"/>
      <c r="Z128" s="1031"/>
      <c r="AA128" s="1032">
        <v>982395</v>
      </c>
      <c r="AB128" s="1033"/>
      <c r="AC128" s="1033"/>
      <c r="AD128" s="1033"/>
      <c r="AE128" s="1034"/>
      <c r="AF128" s="1035">
        <v>945781</v>
      </c>
      <c r="AG128" s="1033"/>
      <c r="AH128" s="1033"/>
      <c r="AI128" s="1033"/>
      <c r="AJ128" s="1034"/>
      <c r="AK128" s="1035">
        <v>948696</v>
      </c>
      <c r="AL128" s="1033"/>
      <c r="AM128" s="1033"/>
      <c r="AN128" s="1033"/>
      <c r="AO128" s="1034"/>
      <c r="AP128" s="1036"/>
      <c r="AQ128" s="1037"/>
      <c r="AR128" s="1037"/>
      <c r="AS128" s="1037"/>
      <c r="AT128" s="1038"/>
      <c r="AU128" s="226"/>
      <c r="AV128" s="226"/>
      <c r="AW128" s="226"/>
      <c r="AX128" s="883" t="s">
        <v>472</v>
      </c>
      <c r="AY128" s="884"/>
      <c r="AZ128" s="884"/>
      <c r="BA128" s="884"/>
      <c r="BB128" s="884"/>
      <c r="BC128" s="884"/>
      <c r="BD128" s="884"/>
      <c r="BE128" s="885"/>
      <c r="BF128" s="1039" t="s">
        <v>122</v>
      </c>
      <c r="BG128" s="1040"/>
      <c r="BH128" s="1040"/>
      <c r="BI128" s="1040"/>
      <c r="BJ128" s="1040"/>
      <c r="BK128" s="1040"/>
      <c r="BL128" s="1041"/>
      <c r="BM128" s="1039">
        <v>11.54</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473</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474</v>
      </c>
      <c r="X129" s="1058"/>
      <c r="Y129" s="1058"/>
      <c r="Z129" s="1059"/>
      <c r="AA129" s="945">
        <v>36832846</v>
      </c>
      <c r="AB129" s="946"/>
      <c r="AC129" s="946"/>
      <c r="AD129" s="946"/>
      <c r="AE129" s="947"/>
      <c r="AF129" s="948">
        <v>36289459</v>
      </c>
      <c r="AG129" s="946"/>
      <c r="AH129" s="946"/>
      <c r="AI129" s="946"/>
      <c r="AJ129" s="947"/>
      <c r="AK129" s="948">
        <v>37025238</v>
      </c>
      <c r="AL129" s="946"/>
      <c r="AM129" s="946"/>
      <c r="AN129" s="946"/>
      <c r="AO129" s="947"/>
      <c r="AP129" s="1060"/>
      <c r="AQ129" s="1061"/>
      <c r="AR129" s="1061"/>
      <c r="AS129" s="1061"/>
      <c r="AT129" s="1062"/>
      <c r="AU129" s="227"/>
      <c r="AV129" s="227"/>
      <c r="AW129" s="227"/>
      <c r="AX129" s="1052" t="s">
        <v>475</v>
      </c>
      <c r="AY129" s="910"/>
      <c r="AZ129" s="910"/>
      <c r="BA129" s="910"/>
      <c r="BB129" s="910"/>
      <c r="BC129" s="910"/>
      <c r="BD129" s="910"/>
      <c r="BE129" s="911"/>
      <c r="BF129" s="1053" t="s">
        <v>122</v>
      </c>
      <c r="BG129" s="1054"/>
      <c r="BH129" s="1054"/>
      <c r="BI129" s="1054"/>
      <c r="BJ129" s="1054"/>
      <c r="BK129" s="1054"/>
      <c r="BL129" s="1055"/>
      <c r="BM129" s="1053">
        <v>16.54</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477</v>
      </c>
      <c r="X130" s="1058"/>
      <c r="Y130" s="1058"/>
      <c r="Z130" s="1059"/>
      <c r="AA130" s="945">
        <v>4759461</v>
      </c>
      <c r="AB130" s="946"/>
      <c r="AC130" s="946"/>
      <c r="AD130" s="946"/>
      <c r="AE130" s="947"/>
      <c r="AF130" s="948">
        <v>5047276</v>
      </c>
      <c r="AG130" s="946"/>
      <c r="AH130" s="946"/>
      <c r="AI130" s="946"/>
      <c r="AJ130" s="947"/>
      <c r="AK130" s="948">
        <v>5104208</v>
      </c>
      <c r="AL130" s="946"/>
      <c r="AM130" s="946"/>
      <c r="AN130" s="946"/>
      <c r="AO130" s="947"/>
      <c r="AP130" s="1060"/>
      <c r="AQ130" s="1061"/>
      <c r="AR130" s="1061"/>
      <c r="AS130" s="1061"/>
      <c r="AT130" s="1062"/>
      <c r="AU130" s="227"/>
      <c r="AV130" s="227"/>
      <c r="AW130" s="227"/>
      <c r="AX130" s="1052" t="s">
        <v>478</v>
      </c>
      <c r="AY130" s="910"/>
      <c r="AZ130" s="910"/>
      <c r="BA130" s="910"/>
      <c r="BB130" s="910"/>
      <c r="BC130" s="910"/>
      <c r="BD130" s="910"/>
      <c r="BE130" s="911"/>
      <c r="BF130" s="1088">
        <v>4.5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479</v>
      </c>
      <c r="X131" s="1095"/>
      <c r="Y131" s="1095"/>
      <c r="Z131" s="1096"/>
      <c r="AA131" s="991">
        <v>32073385</v>
      </c>
      <c r="AB131" s="973"/>
      <c r="AC131" s="973"/>
      <c r="AD131" s="973"/>
      <c r="AE131" s="974"/>
      <c r="AF131" s="972">
        <v>31242183</v>
      </c>
      <c r="AG131" s="973"/>
      <c r="AH131" s="973"/>
      <c r="AI131" s="973"/>
      <c r="AJ131" s="974"/>
      <c r="AK131" s="972">
        <v>31921030</v>
      </c>
      <c r="AL131" s="973"/>
      <c r="AM131" s="973"/>
      <c r="AN131" s="973"/>
      <c r="AO131" s="974"/>
      <c r="AP131" s="1097"/>
      <c r="AQ131" s="1098"/>
      <c r="AR131" s="1098"/>
      <c r="AS131" s="1098"/>
      <c r="AT131" s="1099"/>
      <c r="AU131" s="227"/>
      <c r="AV131" s="227"/>
      <c r="AW131" s="227"/>
      <c r="AX131" s="1070" t="s">
        <v>480</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481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482</v>
      </c>
      <c r="W132" s="1081"/>
      <c r="X132" s="1081"/>
      <c r="Y132" s="1081"/>
      <c r="Z132" s="1082"/>
      <c r="AA132" s="1083">
        <v>4.4045406810000003</v>
      </c>
      <c r="AB132" s="1084"/>
      <c r="AC132" s="1084"/>
      <c r="AD132" s="1084"/>
      <c r="AE132" s="1085"/>
      <c r="AF132" s="1086">
        <v>4.6529797149999998</v>
      </c>
      <c r="AG132" s="1084"/>
      <c r="AH132" s="1084"/>
      <c r="AI132" s="1084"/>
      <c r="AJ132" s="1085"/>
      <c r="AK132" s="1086">
        <v>4.670670747</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483</v>
      </c>
      <c r="W133" s="1064"/>
      <c r="X133" s="1064"/>
      <c r="Y133" s="1064"/>
      <c r="Z133" s="1065"/>
      <c r="AA133" s="1066">
        <v>4.2</v>
      </c>
      <c r="AB133" s="1067"/>
      <c r="AC133" s="1067"/>
      <c r="AD133" s="1067"/>
      <c r="AE133" s="1068"/>
      <c r="AF133" s="1066">
        <v>4.3</v>
      </c>
      <c r="AG133" s="1067"/>
      <c r="AH133" s="1067"/>
      <c r="AI133" s="1067"/>
      <c r="AJ133" s="1068"/>
      <c r="AK133" s="1066">
        <v>4.5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24udx41Q5ZWJDnLxc25XQ+NYXCXyNEfMIe4+bmWNDvDJMhfAYpjBdysM5QKron40f3kVNDqfP0y4D3WaLuG2BA==" saltValue="0h/+1HAw9dTl+xn4pPIAs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9Vq+Do7CyvISu4Q4dX6eRSg2g8uOzWpVnGoEUj+EsQi+/nk9Hyao/qebdaYkgnLq/yFFIoUlMc2fsmCPDgrYA==" saltValue="fYe6CbrdUxgk9YqAO63LA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DL89" sqref="DL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YorldxZ1zmZSzffBgPbzz131SDFnoM1GX3lWd/iOaDve52X1VHPW8/EdHtwPNsazqZHbSokdZXGNhsGAYdyw==" saltValue="Q/ETX8rpEPGIRhYyIAcS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64" sqref="A64"/>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486</v>
      </c>
      <c r="AL6" s="260"/>
      <c r="AM6" s="260"/>
      <c r="AN6" s="260"/>
    </row>
    <row r="7" spans="1:46" ht="13.5" customHeight="1" x14ac:dyDescent="0.15">
      <c r="A7" s="259"/>
      <c r="AK7" s="262"/>
      <c r="AL7" s="263"/>
      <c r="AM7" s="263"/>
      <c r="AN7" s="264"/>
      <c r="AO7" s="1101" t="s">
        <v>487</v>
      </c>
      <c r="AP7" s="265"/>
      <c r="AQ7" s="266" t="s">
        <v>488</v>
      </c>
      <c r="AR7" s="267"/>
    </row>
    <row r="8" spans="1:46" x14ac:dyDescent="0.15">
      <c r="A8" s="259"/>
      <c r="AK8" s="268"/>
      <c r="AL8" s="269"/>
      <c r="AM8" s="269"/>
      <c r="AN8" s="270"/>
      <c r="AO8" s="1102"/>
      <c r="AP8" s="271" t="s">
        <v>489</v>
      </c>
      <c r="AQ8" s="272" t="s">
        <v>490</v>
      </c>
      <c r="AR8" s="273" t="s">
        <v>491</v>
      </c>
    </row>
    <row r="9" spans="1:46" x14ac:dyDescent="0.15">
      <c r="A9" s="259"/>
      <c r="AK9" s="1103" t="s">
        <v>492</v>
      </c>
      <c r="AL9" s="1104"/>
      <c r="AM9" s="1104"/>
      <c r="AN9" s="1105"/>
      <c r="AO9" s="274">
        <v>10342465</v>
      </c>
      <c r="AP9" s="274">
        <v>81557</v>
      </c>
      <c r="AQ9" s="275">
        <v>63160</v>
      </c>
      <c r="AR9" s="276">
        <v>29.1</v>
      </c>
    </row>
    <row r="10" spans="1:46" ht="13.5" customHeight="1" x14ac:dyDescent="0.15">
      <c r="A10" s="259"/>
      <c r="AK10" s="1103" t="s">
        <v>493</v>
      </c>
      <c r="AL10" s="1104"/>
      <c r="AM10" s="1104"/>
      <c r="AN10" s="1105"/>
      <c r="AO10" s="277">
        <v>1759462</v>
      </c>
      <c r="AP10" s="277">
        <v>13875</v>
      </c>
      <c r="AQ10" s="278">
        <v>4257</v>
      </c>
      <c r="AR10" s="279">
        <v>225.9</v>
      </c>
    </row>
    <row r="11" spans="1:46" ht="13.5" customHeight="1" x14ac:dyDescent="0.15">
      <c r="A11" s="259"/>
      <c r="AK11" s="1103" t="s">
        <v>494</v>
      </c>
      <c r="AL11" s="1104"/>
      <c r="AM11" s="1104"/>
      <c r="AN11" s="1105"/>
      <c r="AO11" s="277">
        <v>320379</v>
      </c>
      <c r="AP11" s="277">
        <v>2526</v>
      </c>
      <c r="AQ11" s="278">
        <v>595</v>
      </c>
      <c r="AR11" s="279">
        <v>324.5</v>
      </c>
    </row>
    <row r="12" spans="1:46" ht="13.5" customHeight="1" x14ac:dyDescent="0.15">
      <c r="A12" s="259"/>
      <c r="AK12" s="1103" t="s">
        <v>495</v>
      </c>
      <c r="AL12" s="1104"/>
      <c r="AM12" s="1104"/>
      <c r="AN12" s="1105"/>
      <c r="AO12" s="277" t="s">
        <v>496</v>
      </c>
      <c r="AP12" s="277" t="s">
        <v>496</v>
      </c>
      <c r="AQ12" s="278">
        <v>9</v>
      </c>
      <c r="AR12" s="279" t="s">
        <v>496</v>
      </c>
    </row>
    <row r="13" spans="1:46" ht="13.5" customHeight="1" x14ac:dyDescent="0.15">
      <c r="A13" s="259"/>
      <c r="AK13" s="1103" t="s">
        <v>497</v>
      </c>
      <c r="AL13" s="1104"/>
      <c r="AM13" s="1104"/>
      <c r="AN13" s="1105"/>
      <c r="AO13" s="277">
        <v>382663</v>
      </c>
      <c r="AP13" s="277">
        <v>3018</v>
      </c>
      <c r="AQ13" s="278">
        <v>2608</v>
      </c>
      <c r="AR13" s="279">
        <v>15.7</v>
      </c>
    </row>
    <row r="14" spans="1:46" ht="13.5" customHeight="1" x14ac:dyDescent="0.15">
      <c r="A14" s="259"/>
      <c r="AK14" s="1103" t="s">
        <v>498</v>
      </c>
      <c r="AL14" s="1104"/>
      <c r="AM14" s="1104"/>
      <c r="AN14" s="1105"/>
      <c r="AO14" s="277">
        <v>163604</v>
      </c>
      <c r="AP14" s="277">
        <v>1290</v>
      </c>
      <c r="AQ14" s="278">
        <v>1202</v>
      </c>
      <c r="AR14" s="279">
        <v>7.3</v>
      </c>
    </row>
    <row r="15" spans="1:46" ht="13.5" customHeight="1" x14ac:dyDescent="0.15">
      <c r="A15" s="259"/>
      <c r="AK15" s="1106" t="s">
        <v>499</v>
      </c>
      <c r="AL15" s="1107"/>
      <c r="AM15" s="1107"/>
      <c r="AN15" s="1108"/>
      <c r="AO15" s="277">
        <v>-488161</v>
      </c>
      <c r="AP15" s="277">
        <v>-3849</v>
      </c>
      <c r="AQ15" s="278">
        <v>-3084</v>
      </c>
      <c r="AR15" s="279">
        <v>24.8</v>
      </c>
    </row>
    <row r="16" spans="1:46" x14ac:dyDescent="0.15">
      <c r="A16" s="259"/>
      <c r="AK16" s="1106" t="s">
        <v>177</v>
      </c>
      <c r="AL16" s="1107"/>
      <c r="AM16" s="1107"/>
      <c r="AN16" s="1108"/>
      <c r="AO16" s="277">
        <v>12480412</v>
      </c>
      <c r="AP16" s="277">
        <v>98417</v>
      </c>
      <c r="AQ16" s="278">
        <v>68747</v>
      </c>
      <c r="AR16" s="279">
        <v>43.2</v>
      </c>
    </row>
    <row r="17" spans="1:46" x14ac:dyDescent="0.15">
      <c r="A17" s="259"/>
    </row>
    <row r="18" spans="1:46" x14ac:dyDescent="0.15">
      <c r="A18" s="259"/>
      <c r="AQ18" s="280"/>
      <c r="AR18" s="280"/>
    </row>
    <row r="19" spans="1:46" x14ac:dyDescent="0.15">
      <c r="A19" s="259"/>
      <c r="AK19" s="255" t="s">
        <v>500</v>
      </c>
    </row>
    <row r="20" spans="1:46" x14ac:dyDescent="0.15">
      <c r="A20" s="259"/>
      <c r="AK20" s="281"/>
      <c r="AL20" s="282"/>
      <c r="AM20" s="282"/>
      <c r="AN20" s="283"/>
      <c r="AO20" s="284" t="s">
        <v>501</v>
      </c>
      <c r="AP20" s="285" t="s">
        <v>502</v>
      </c>
      <c r="AQ20" s="286" t="s">
        <v>503</v>
      </c>
      <c r="AR20" s="287"/>
    </row>
    <row r="21" spans="1:46" s="260" customFormat="1" x14ac:dyDescent="0.15">
      <c r="A21" s="288"/>
      <c r="AK21" s="1109" t="s">
        <v>504</v>
      </c>
      <c r="AL21" s="1110"/>
      <c r="AM21" s="1110"/>
      <c r="AN21" s="1111"/>
      <c r="AO21" s="289">
        <v>8.3000000000000007</v>
      </c>
      <c r="AP21" s="290">
        <v>6.22</v>
      </c>
      <c r="AQ21" s="291">
        <v>2.08</v>
      </c>
      <c r="AS21" s="292"/>
      <c r="AT21" s="288"/>
    </row>
    <row r="22" spans="1:46" s="260" customFormat="1" x14ac:dyDescent="0.15">
      <c r="A22" s="288"/>
      <c r="AK22" s="1109" t="s">
        <v>505</v>
      </c>
      <c r="AL22" s="1110"/>
      <c r="AM22" s="1110"/>
      <c r="AN22" s="1111"/>
      <c r="AO22" s="293">
        <v>97.7</v>
      </c>
      <c r="AP22" s="294">
        <v>98.7</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508</v>
      </c>
      <c r="AL29" s="260"/>
      <c r="AM29" s="260"/>
      <c r="AN29" s="260"/>
      <c r="AS29" s="302"/>
    </row>
    <row r="30" spans="1:46" ht="13.5" customHeight="1" x14ac:dyDescent="0.15">
      <c r="A30" s="259"/>
      <c r="AK30" s="262"/>
      <c r="AL30" s="263"/>
      <c r="AM30" s="263"/>
      <c r="AN30" s="264"/>
      <c r="AO30" s="1101" t="s">
        <v>487</v>
      </c>
      <c r="AP30" s="265"/>
      <c r="AQ30" s="266" t="s">
        <v>488</v>
      </c>
      <c r="AR30" s="267"/>
    </row>
    <row r="31" spans="1:46" x14ac:dyDescent="0.15">
      <c r="A31" s="259"/>
      <c r="AK31" s="268"/>
      <c r="AL31" s="269"/>
      <c r="AM31" s="269"/>
      <c r="AN31" s="270"/>
      <c r="AO31" s="1102"/>
      <c r="AP31" s="271" t="s">
        <v>489</v>
      </c>
      <c r="AQ31" s="272" t="s">
        <v>490</v>
      </c>
      <c r="AR31" s="273" t="s">
        <v>491</v>
      </c>
    </row>
    <row r="32" spans="1:46" ht="27" customHeight="1" x14ac:dyDescent="0.15">
      <c r="A32" s="259"/>
      <c r="AK32" s="1117" t="s">
        <v>509</v>
      </c>
      <c r="AL32" s="1118"/>
      <c r="AM32" s="1118"/>
      <c r="AN32" s="1119"/>
      <c r="AO32" s="303">
        <v>5681717</v>
      </c>
      <c r="AP32" s="303">
        <v>44804</v>
      </c>
      <c r="AQ32" s="304">
        <v>33476</v>
      </c>
      <c r="AR32" s="305">
        <v>33.799999999999997</v>
      </c>
    </row>
    <row r="33" spans="1:46" ht="13.5" customHeight="1" x14ac:dyDescent="0.15">
      <c r="A33" s="259"/>
      <c r="AK33" s="1117" t="s">
        <v>510</v>
      </c>
      <c r="AL33" s="1118"/>
      <c r="AM33" s="1118"/>
      <c r="AN33" s="1119"/>
      <c r="AO33" s="303" t="s">
        <v>496</v>
      </c>
      <c r="AP33" s="303" t="s">
        <v>496</v>
      </c>
      <c r="AQ33" s="304" t="s">
        <v>496</v>
      </c>
      <c r="AR33" s="305" t="s">
        <v>496</v>
      </c>
    </row>
    <row r="34" spans="1:46" ht="27" customHeight="1" x14ac:dyDescent="0.15">
      <c r="A34" s="259"/>
      <c r="AK34" s="1117" t="s">
        <v>511</v>
      </c>
      <c r="AL34" s="1118"/>
      <c r="AM34" s="1118"/>
      <c r="AN34" s="1119"/>
      <c r="AO34" s="303" t="s">
        <v>496</v>
      </c>
      <c r="AP34" s="303" t="s">
        <v>496</v>
      </c>
      <c r="AQ34" s="304">
        <v>23</v>
      </c>
      <c r="AR34" s="305" t="s">
        <v>496</v>
      </c>
    </row>
    <row r="35" spans="1:46" ht="27" customHeight="1" x14ac:dyDescent="0.15">
      <c r="A35" s="259"/>
      <c r="AK35" s="1117" t="s">
        <v>512</v>
      </c>
      <c r="AL35" s="1118"/>
      <c r="AM35" s="1118"/>
      <c r="AN35" s="1119"/>
      <c r="AO35" s="303">
        <v>1599997</v>
      </c>
      <c r="AP35" s="303">
        <v>12617</v>
      </c>
      <c r="AQ35" s="304">
        <v>5696</v>
      </c>
      <c r="AR35" s="305">
        <v>121.5</v>
      </c>
    </row>
    <row r="36" spans="1:46" ht="27" customHeight="1" x14ac:dyDescent="0.15">
      <c r="A36" s="259"/>
      <c r="AK36" s="1117" t="s">
        <v>513</v>
      </c>
      <c r="AL36" s="1118"/>
      <c r="AM36" s="1118"/>
      <c r="AN36" s="1119"/>
      <c r="AO36" s="303">
        <v>97245</v>
      </c>
      <c r="AP36" s="303">
        <v>767</v>
      </c>
      <c r="AQ36" s="304">
        <v>1273</v>
      </c>
      <c r="AR36" s="305">
        <v>-39.700000000000003</v>
      </c>
    </row>
    <row r="37" spans="1:46" ht="13.5" customHeight="1" x14ac:dyDescent="0.15">
      <c r="A37" s="259"/>
      <c r="AK37" s="1117" t="s">
        <v>514</v>
      </c>
      <c r="AL37" s="1118"/>
      <c r="AM37" s="1118"/>
      <c r="AN37" s="1119"/>
      <c r="AO37" s="303">
        <v>164871</v>
      </c>
      <c r="AP37" s="303">
        <v>1300</v>
      </c>
      <c r="AQ37" s="304">
        <v>486</v>
      </c>
      <c r="AR37" s="305">
        <v>167.5</v>
      </c>
    </row>
    <row r="38" spans="1:46" ht="27" customHeight="1" x14ac:dyDescent="0.15">
      <c r="A38" s="259"/>
      <c r="AK38" s="1120" t="s">
        <v>515</v>
      </c>
      <c r="AL38" s="1121"/>
      <c r="AM38" s="1121"/>
      <c r="AN38" s="1122"/>
      <c r="AO38" s="306" t="s">
        <v>496</v>
      </c>
      <c r="AP38" s="306" t="s">
        <v>496</v>
      </c>
      <c r="AQ38" s="307">
        <v>0</v>
      </c>
      <c r="AR38" s="295" t="s">
        <v>496</v>
      </c>
      <c r="AS38" s="302"/>
    </row>
    <row r="39" spans="1:46" x14ac:dyDescent="0.15">
      <c r="A39" s="259"/>
      <c r="AK39" s="1120" t="s">
        <v>516</v>
      </c>
      <c r="AL39" s="1121"/>
      <c r="AM39" s="1121"/>
      <c r="AN39" s="1122"/>
      <c r="AO39" s="303">
        <v>-948696</v>
      </c>
      <c r="AP39" s="303">
        <v>-7481</v>
      </c>
      <c r="AQ39" s="304">
        <v>-6136</v>
      </c>
      <c r="AR39" s="305">
        <v>21.9</v>
      </c>
      <c r="AS39" s="302"/>
    </row>
    <row r="40" spans="1:46" ht="27" customHeight="1" x14ac:dyDescent="0.15">
      <c r="A40" s="259"/>
      <c r="AK40" s="1117" t="s">
        <v>517</v>
      </c>
      <c r="AL40" s="1118"/>
      <c r="AM40" s="1118"/>
      <c r="AN40" s="1119"/>
      <c r="AO40" s="303">
        <v>-5104208</v>
      </c>
      <c r="AP40" s="303">
        <v>-40250</v>
      </c>
      <c r="AQ40" s="304">
        <v>-25079</v>
      </c>
      <c r="AR40" s="305">
        <v>60.5</v>
      </c>
      <c r="AS40" s="302"/>
    </row>
    <row r="41" spans="1:46" x14ac:dyDescent="0.15">
      <c r="A41" s="259"/>
      <c r="AK41" s="1123" t="s">
        <v>287</v>
      </c>
      <c r="AL41" s="1124"/>
      <c r="AM41" s="1124"/>
      <c r="AN41" s="1125"/>
      <c r="AO41" s="303">
        <v>1490926</v>
      </c>
      <c r="AP41" s="303">
        <v>11757</v>
      </c>
      <c r="AQ41" s="304">
        <v>9740</v>
      </c>
      <c r="AR41" s="305">
        <v>20.7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518</v>
      </c>
    </row>
    <row r="48" spans="1:46" x14ac:dyDescent="0.15">
      <c r="A48" s="259"/>
      <c r="AK48" s="313" t="s">
        <v>519</v>
      </c>
      <c r="AL48" s="313"/>
      <c r="AM48" s="313"/>
      <c r="AN48" s="313"/>
      <c r="AO48" s="313"/>
      <c r="AP48" s="313"/>
      <c r="AQ48" s="314"/>
      <c r="AR48" s="313"/>
    </row>
    <row r="49" spans="1:44" ht="13.5" customHeight="1" x14ac:dyDescent="0.15">
      <c r="A49" s="259"/>
      <c r="AK49" s="315"/>
      <c r="AL49" s="316"/>
      <c r="AM49" s="1112" t="s">
        <v>487</v>
      </c>
      <c r="AN49" s="1114" t="s">
        <v>520</v>
      </c>
      <c r="AO49" s="1115"/>
      <c r="AP49" s="1115"/>
      <c r="AQ49" s="1115"/>
      <c r="AR49" s="1116"/>
    </row>
    <row r="50" spans="1:44" x14ac:dyDescent="0.15">
      <c r="A50" s="259"/>
      <c r="AK50" s="317"/>
      <c r="AL50" s="318"/>
      <c r="AM50" s="1113"/>
      <c r="AN50" s="319" t="s">
        <v>521</v>
      </c>
      <c r="AO50" s="320" t="s">
        <v>522</v>
      </c>
      <c r="AP50" s="321" t="s">
        <v>523</v>
      </c>
      <c r="AQ50" s="322" t="s">
        <v>524</v>
      </c>
      <c r="AR50" s="323" t="s">
        <v>525</v>
      </c>
    </row>
    <row r="51" spans="1:44" x14ac:dyDescent="0.15">
      <c r="A51" s="259"/>
      <c r="AK51" s="315" t="s">
        <v>526</v>
      </c>
      <c r="AL51" s="316"/>
      <c r="AM51" s="324">
        <v>10920983</v>
      </c>
      <c r="AN51" s="325">
        <v>81728</v>
      </c>
      <c r="AO51" s="326">
        <v>-53.6</v>
      </c>
      <c r="AP51" s="327">
        <v>42836</v>
      </c>
      <c r="AQ51" s="328">
        <v>-0.9</v>
      </c>
      <c r="AR51" s="329">
        <v>-52.7</v>
      </c>
    </row>
    <row r="52" spans="1:44" x14ac:dyDescent="0.15">
      <c r="A52" s="259"/>
      <c r="AK52" s="330"/>
      <c r="AL52" s="331" t="s">
        <v>527</v>
      </c>
      <c r="AM52" s="332">
        <v>5828730</v>
      </c>
      <c r="AN52" s="333">
        <v>43620</v>
      </c>
      <c r="AO52" s="334">
        <v>-11.9</v>
      </c>
      <c r="AP52" s="335">
        <v>22936</v>
      </c>
      <c r="AQ52" s="336">
        <v>1.4</v>
      </c>
      <c r="AR52" s="337">
        <v>-13.3</v>
      </c>
    </row>
    <row r="53" spans="1:44" x14ac:dyDescent="0.15">
      <c r="A53" s="259"/>
      <c r="AK53" s="315" t="s">
        <v>528</v>
      </c>
      <c r="AL53" s="316"/>
      <c r="AM53" s="324">
        <v>11775636</v>
      </c>
      <c r="AN53" s="325">
        <v>89083</v>
      </c>
      <c r="AO53" s="326">
        <v>9</v>
      </c>
      <c r="AP53" s="327">
        <v>44161</v>
      </c>
      <c r="AQ53" s="328">
        <v>3.1</v>
      </c>
      <c r="AR53" s="329">
        <v>5.9</v>
      </c>
    </row>
    <row r="54" spans="1:44" x14ac:dyDescent="0.15">
      <c r="A54" s="259"/>
      <c r="AK54" s="330"/>
      <c r="AL54" s="331" t="s">
        <v>527</v>
      </c>
      <c r="AM54" s="332">
        <v>6748982</v>
      </c>
      <c r="AN54" s="333">
        <v>51056</v>
      </c>
      <c r="AO54" s="334">
        <v>17</v>
      </c>
      <c r="AP54" s="335">
        <v>23644</v>
      </c>
      <c r="AQ54" s="336">
        <v>3.1</v>
      </c>
      <c r="AR54" s="337">
        <v>13.9</v>
      </c>
    </row>
    <row r="55" spans="1:44" x14ac:dyDescent="0.15">
      <c r="A55" s="259"/>
      <c r="AK55" s="315" t="s">
        <v>529</v>
      </c>
      <c r="AL55" s="316"/>
      <c r="AM55" s="324">
        <v>8764549</v>
      </c>
      <c r="AN55" s="325">
        <v>67244</v>
      </c>
      <c r="AO55" s="326">
        <v>-24.5</v>
      </c>
      <c r="AP55" s="327">
        <v>43955</v>
      </c>
      <c r="AQ55" s="328">
        <v>-0.5</v>
      </c>
      <c r="AR55" s="329">
        <v>-24</v>
      </c>
    </row>
    <row r="56" spans="1:44" x14ac:dyDescent="0.15">
      <c r="A56" s="259"/>
      <c r="AK56" s="330"/>
      <c r="AL56" s="331" t="s">
        <v>527</v>
      </c>
      <c r="AM56" s="332">
        <v>3855063</v>
      </c>
      <c r="AN56" s="333">
        <v>29577</v>
      </c>
      <c r="AO56" s="334">
        <v>-42.1</v>
      </c>
      <c r="AP56" s="335">
        <v>21318</v>
      </c>
      <c r="AQ56" s="336">
        <v>-9.8000000000000007</v>
      </c>
      <c r="AR56" s="337">
        <v>-32.299999999999997</v>
      </c>
    </row>
    <row r="57" spans="1:44" x14ac:dyDescent="0.15">
      <c r="A57" s="259"/>
      <c r="AK57" s="315" t="s">
        <v>530</v>
      </c>
      <c r="AL57" s="316"/>
      <c r="AM57" s="324">
        <v>5736262</v>
      </c>
      <c r="AN57" s="325">
        <v>44602</v>
      </c>
      <c r="AO57" s="326">
        <v>-33.700000000000003</v>
      </c>
      <c r="AP57" s="327">
        <v>41921</v>
      </c>
      <c r="AQ57" s="328">
        <v>-4.5999999999999996</v>
      </c>
      <c r="AR57" s="329">
        <v>-29.1</v>
      </c>
    </row>
    <row r="58" spans="1:44" x14ac:dyDescent="0.15">
      <c r="A58" s="259"/>
      <c r="AK58" s="330"/>
      <c r="AL58" s="331" t="s">
        <v>527</v>
      </c>
      <c r="AM58" s="332">
        <v>2662270</v>
      </c>
      <c r="AN58" s="333">
        <v>20700</v>
      </c>
      <c r="AO58" s="334">
        <v>-30</v>
      </c>
      <c r="AP58" s="335">
        <v>21655</v>
      </c>
      <c r="AQ58" s="336">
        <v>1.6</v>
      </c>
      <c r="AR58" s="337">
        <v>-31.6</v>
      </c>
    </row>
    <row r="59" spans="1:44" x14ac:dyDescent="0.15">
      <c r="A59" s="259"/>
      <c r="AK59" s="315" t="s">
        <v>531</v>
      </c>
      <c r="AL59" s="316"/>
      <c r="AM59" s="324">
        <v>9490661</v>
      </c>
      <c r="AN59" s="325">
        <v>74840</v>
      </c>
      <c r="AO59" s="326">
        <v>67.8</v>
      </c>
      <c r="AP59" s="327">
        <v>44585</v>
      </c>
      <c r="AQ59" s="328">
        <v>6.4</v>
      </c>
      <c r="AR59" s="329">
        <v>61.4</v>
      </c>
    </row>
    <row r="60" spans="1:44" x14ac:dyDescent="0.15">
      <c r="A60" s="259"/>
      <c r="AK60" s="330"/>
      <c r="AL60" s="331" t="s">
        <v>527</v>
      </c>
      <c r="AM60" s="332">
        <v>4024689</v>
      </c>
      <c r="AN60" s="333">
        <v>31737</v>
      </c>
      <c r="AO60" s="334">
        <v>53.3</v>
      </c>
      <c r="AP60" s="335">
        <v>23077</v>
      </c>
      <c r="AQ60" s="336">
        <v>6.6</v>
      </c>
      <c r="AR60" s="337">
        <v>46.7</v>
      </c>
    </row>
    <row r="61" spans="1:44" x14ac:dyDescent="0.15">
      <c r="A61" s="259"/>
      <c r="AK61" s="315" t="s">
        <v>532</v>
      </c>
      <c r="AL61" s="338"/>
      <c r="AM61" s="324">
        <v>9337618</v>
      </c>
      <c r="AN61" s="325">
        <v>71499</v>
      </c>
      <c r="AO61" s="326">
        <v>-7</v>
      </c>
      <c r="AP61" s="327">
        <v>43492</v>
      </c>
      <c r="AQ61" s="339">
        <v>0.7</v>
      </c>
      <c r="AR61" s="329">
        <v>-7.7</v>
      </c>
    </row>
    <row r="62" spans="1:44" x14ac:dyDescent="0.15">
      <c r="A62" s="259"/>
      <c r="AK62" s="330"/>
      <c r="AL62" s="331" t="s">
        <v>527</v>
      </c>
      <c r="AM62" s="332">
        <v>4623947</v>
      </c>
      <c r="AN62" s="333">
        <v>35338</v>
      </c>
      <c r="AO62" s="334">
        <v>-2.7</v>
      </c>
      <c r="AP62" s="335">
        <v>22526</v>
      </c>
      <c r="AQ62" s="336">
        <v>0.6</v>
      </c>
      <c r="AR62" s="337">
        <v>-3.3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nnug2T0YSreWos/oMkcxRKUSQInrCqHL0eb+aH6U2FPyhlJH9qYL18xgE951HW4L/bMxnSC3RWnk75v/CKl7ww==" saltValue="rcP2YY0tKcSp2VYJ8xxG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484</v>
      </c>
    </row>
    <row r="121" spans="125:125" ht="13.5" hidden="1" customHeight="1" x14ac:dyDescent="0.15">
      <c r="DU121" s="253"/>
    </row>
  </sheetData>
  <sheetProtection algorithmName="SHA-512" hashValue="LhmO9TAXxHCX3W4DlCUBIBLYMTF3llJS22WoAkKDMMufBWd0opvd6KhizwoQVMDVYvz3QytdkQqSQn0Vn6lonA==" saltValue="vXvCjuABjAH7wGQD0M5p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484</v>
      </c>
    </row>
  </sheetData>
  <sheetProtection algorithmName="SHA-512" hashValue="fn2MUEcKJeRimw1ZYfLkfFa1YmVAZU+YED6M+H0Fi75k7Zk3vnfU4HycBCVQ6Il2YGMIdcsIBTdvNnnaLd0pDg==" saltValue="KqVIY0eYNx/cemTYZDEfa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26" t="s">
        <v>3</v>
      </c>
      <c r="D47" s="1126"/>
      <c r="E47" s="1127"/>
      <c r="F47" s="11">
        <v>24.86</v>
      </c>
      <c r="G47" s="12">
        <v>21.15</v>
      </c>
      <c r="H47" s="12">
        <v>22.16</v>
      </c>
      <c r="I47" s="12">
        <v>25.83</v>
      </c>
      <c r="J47" s="13">
        <v>26.53</v>
      </c>
    </row>
    <row r="48" spans="2:10" ht="57.75" customHeight="1" x14ac:dyDescent="0.15">
      <c r="B48" s="14"/>
      <c r="C48" s="1128" t="s">
        <v>4</v>
      </c>
      <c r="D48" s="1128"/>
      <c r="E48" s="1129"/>
      <c r="F48" s="15">
        <v>3.47</v>
      </c>
      <c r="G48" s="16">
        <v>3.33</v>
      </c>
      <c r="H48" s="16">
        <v>6.46</v>
      </c>
      <c r="I48" s="16">
        <v>6.54</v>
      </c>
      <c r="J48" s="17">
        <v>2.86</v>
      </c>
    </row>
    <row r="49" spans="2:10" ht="57.75" customHeight="1" thickBot="1" x14ac:dyDescent="0.2">
      <c r="B49" s="18"/>
      <c r="C49" s="1130" t="s">
        <v>5</v>
      </c>
      <c r="D49" s="1130"/>
      <c r="E49" s="1131"/>
      <c r="F49" s="19">
        <v>0.48</v>
      </c>
      <c r="G49" s="20" t="s">
        <v>539</v>
      </c>
      <c r="H49" s="20">
        <v>4.93</v>
      </c>
      <c r="I49" s="20">
        <v>3.32</v>
      </c>
      <c r="J49" s="21" t="s">
        <v>540</v>
      </c>
    </row>
    <row r="50" spans="2:10" x14ac:dyDescent="0.15"/>
  </sheetData>
  <sheetProtection algorithmName="SHA-512" hashValue="2qRlHTh4sbEOnFmf5FAP2szkFEKSwgI74phMc1+hgHzs31SRV2E5QC985IQUH4Ki76x74eqkNe3ISZLhrNDawA==" saltValue="yusbkT9MknLgUzkeI0r7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36" t="s">
        <v>541</v>
      </c>
      <c r="D34" s="1136"/>
      <c r="E34" s="1137"/>
      <c r="F34" s="32">
        <v>5.14</v>
      </c>
      <c r="G34" s="33">
        <v>4.9000000000000004</v>
      </c>
      <c r="H34" s="33">
        <v>4.74</v>
      </c>
      <c r="I34" s="33">
        <v>4.2699999999999996</v>
      </c>
      <c r="J34" s="34">
        <v>4.2</v>
      </c>
      <c r="K34" s="22"/>
      <c r="L34" s="22"/>
      <c r="M34" s="22"/>
      <c r="N34" s="22"/>
      <c r="O34" s="22"/>
      <c r="P34" s="22"/>
    </row>
    <row r="35" spans="1:16" ht="39" customHeight="1" x14ac:dyDescent="0.15">
      <c r="A35" s="22"/>
      <c r="B35" s="35"/>
      <c r="C35" s="1132" t="s">
        <v>542</v>
      </c>
      <c r="D35" s="1132"/>
      <c r="E35" s="1133"/>
      <c r="F35" s="36">
        <v>3.47</v>
      </c>
      <c r="G35" s="37">
        <v>3.32</v>
      </c>
      <c r="H35" s="37">
        <v>6.46</v>
      </c>
      <c r="I35" s="37">
        <v>6.54</v>
      </c>
      <c r="J35" s="38">
        <v>2.86</v>
      </c>
      <c r="K35" s="22"/>
      <c r="L35" s="22"/>
      <c r="M35" s="22"/>
      <c r="N35" s="22"/>
      <c r="O35" s="22"/>
      <c r="P35" s="22"/>
    </row>
    <row r="36" spans="1:16" ht="39" customHeight="1" x14ac:dyDescent="0.15">
      <c r="A36" s="22"/>
      <c r="B36" s="35"/>
      <c r="C36" s="1132" t="s">
        <v>543</v>
      </c>
      <c r="D36" s="1132"/>
      <c r="E36" s="1133"/>
      <c r="F36" s="36">
        <v>2.04</v>
      </c>
      <c r="G36" s="37">
        <v>1.75</v>
      </c>
      <c r="H36" s="37">
        <v>1.82</v>
      </c>
      <c r="I36" s="37">
        <v>1.75</v>
      </c>
      <c r="J36" s="38">
        <v>1.61</v>
      </c>
      <c r="K36" s="22"/>
      <c r="L36" s="22"/>
      <c r="M36" s="22"/>
      <c r="N36" s="22"/>
      <c r="O36" s="22"/>
      <c r="P36" s="22"/>
    </row>
    <row r="37" spans="1:16" ht="39" customHeight="1" x14ac:dyDescent="0.15">
      <c r="A37" s="22"/>
      <c r="B37" s="35"/>
      <c r="C37" s="1132" t="s">
        <v>544</v>
      </c>
      <c r="D37" s="1132"/>
      <c r="E37" s="1133"/>
      <c r="F37" s="36">
        <v>0.7</v>
      </c>
      <c r="G37" s="37">
        <v>0.85</v>
      </c>
      <c r="H37" s="37">
        <v>1.1599999999999999</v>
      </c>
      <c r="I37" s="37">
        <v>1.1599999999999999</v>
      </c>
      <c r="J37" s="38">
        <v>1.18</v>
      </c>
      <c r="K37" s="22"/>
      <c r="L37" s="22"/>
      <c r="M37" s="22"/>
      <c r="N37" s="22"/>
      <c r="O37" s="22"/>
      <c r="P37" s="22"/>
    </row>
    <row r="38" spans="1:16" ht="39" customHeight="1" x14ac:dyDescent="0.15">
      <c r="A38" s="22"/>
      <c r="B38" s="35"/>
      <c r="C38" s="1132" t="s">
        <v>545</v>
      </c>
      <c r="D38" s="1132"/>
      <c r="E38" s="1133"/>
      <c r="F38" s="36">
        <v>0.45</v>
      </c>
      <c r="G38" s="37">
        <v>0.52</v>
      </c>
      <c r="H38" s="37">
        <v>0.57999999999999996</v>
      </c>
      <c r="I38" s="37">
        <v>0.97</v>
      </c>
      <c r="J38" s="38">
        <v>0.98</v>
      </c>
      <c r="K38" s="22"/>
      <c r="L38" s="22"/>
      <c r="M38" s="22"/>
      <c r="N38" s="22"/>
      <c r="O38" s="22"/>
      <c r="P38" s="22"/>
    </row>
    <row r="39" spans="1:16" ht="39" customHeight="1" x14ac:dyDescent="0.15">
      <c r="A39" s="22"/>
      <c r="B39" s="35"/>
      <c r="C39" s="1132" t="s">
        <v>546</v>
      </c>
      <c r="D39" s="1132"/>
      <c r="E39" s="1133"/>
      <c r="F39" s="36">
        <v>0.71</v>
      </c>
      <c r="G39" s="37">
        <v>0.87</v>
      </c>
      <c r="H39" s="37">
        <v>0.76</v>
      </c>
      <c r="I39" s="37">
        <v>0.46</v>
      </c>
      <c r="J39" s="38">
        <v>0.33</v>
      </c>
      <c r="K39" s="22"/>
      <c r="L39" s="22"/>
      <c r="M39" s="22"/>
      <c r="N39" s="22"/>
      <c r="O39" s="22"/>
      <c r="P39" s="22"/>
    </row>
    <row r="40" spans="1:16" ht="39" customHeight="1" x14ac:dyDescent="0.15">
      <c r="A40" s="22"/>
      <c r="B40" s="35"/>
      <c r="C40" s="1132" t="s">
        <v>547</v>
      </c>
      <c r="D40" s="1132"/>
      <c r="E40" s="1133"/>
      <c r="F40" s="36">
        <v>1.96</v>
      </c>
      <c r="G40" s="37">
        <v>1.35</v>
      </c>
      <c r="H40" s="37">
        <v>1.18</v>
      </c>
      <c r="I40" s="37">
        <v>0.64</v>
      </c>
      <c r="J40" s="38">
        <v>0.23</v>
      </c>
      <c r="K40" s="22"/>
      <c r="L40" s="22"/>
      <c r="M40" s="22"/>
      <c r="N40" s="22"/>
      <c r="O40" s="22"/>
      <c r="P40" s="22"/>
    </row>
    <row r="41" spans="1:16" ht="39" customHeight="1" x14ac:dyDescent="0.15">
      <c r="A41" s="22"/>
      <c r="B41" s="35"/>
      <c r="C41" s="1132" t="s">
        <v>548</v>
      </c>
      <c r="D41" s="1132"/>
      <c r="E41" s="1133"/>
      <c r="F41" s="36">
        <v>0.22</v>
      </c>
      <c r="G41" s="37">
        <v>0.21</v>
      </c>
      <c r="H41" s="37">
        <v>0.21</v>
      </c>
      <c r="I41" s="37">
        <v>0.22</v>
      </c>
      <c r="J41" s="38">
        <v>0.22</v>
      </c>
      <c r="K41" s="22"/>
      <c r="L41" s="22"/>
      <c r="M41" s="22"/>
      <c r="N41" s="22"/>
      <c r="O41" s="22"/>
      <c r="P41" s="22"/>
    </row>
    <row r="42" spans="1:16" ht="39" customHeight="1" x14ac:dyDescent="0.15">
      <c r="A42" s="22"/>
      <c r="B42" s="39"/>
      <c r="C42" s="1132" t="s">
        <v>549</v>
      </c>
      <c r="D42" s="1132"/>
      <c r="E42" s="1133"/>
      <c r="F42" s="36" t="s">
        <v>496</v>
      </c>
      <c r="G42" s="37" t="s">
        <v>496</v>
      </c>
      <c r="H42" s="37" t="s">
        <v>496</v>
      </c>
      <c r="I42" s="37" t="s">
        <v>496</v>
      </c>
      <c r="J42" s="38" t="s">
        <v>496</v>
      </c>
      <c r="K42" s="22"/>
      <c r="L42" s="22"/>
      <c r="M42" s="22"/>
      <c r="N42" s="22"/>
      <c r="O42" s="22"/>
      <c r="P42" s="22"/>
    </row>
    <row r="43" spans="1:16" ht="39" customHeight="1" thickBot="1" x14ac:dyDescent="0.2">
      <c r="A43" s="22"/>
      <c r="B43" s="40"/>
      <c r="C43" s="1134" t="s">
        <v>550</v>
      </c>
      <c r="D43" s="1134"/>
      <c r="E43" s="1135"/>
      <c r="F43" s="41">
        <v>0.12</v>
      </c>
      <c r="G43" s="42">
        <v>0.06</v>
      </c>
      <c r="H43" s="42">
        <v>0.06</v>
      </c>
      <c r="I43" s="42">
        <v>0.11</v>
      </c>
      <c r="J43" s="43">
        <v>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nB+zB2r/n1baDqmXOHS/2Gjqb7FOTnnw5WkUob6H1rirppaTvJERPbH05DEWgdGDrNqCTwXFGWXke5qAciZ2w==" saltValue="ODBUAwH0hPKsJpyk8Wcy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K51" sqref="K5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534</v>
      </c>
      <c r="L44" s="54" t="s">
        <v>535</v>
      </c>
      <c r="M44" s="54" t="s">
        <v>536</v>
      </c>
      <c r="N44" s="54" t="s">
        <v>537</v>
      </c>
      <c r="O44" s="55" t="s">
        <v>538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5158</v>
      </c>
      <c r="L45" s="58">
        <v>5181</v>
      </c>
      <c r="M45" s="58">
        <v>5224</v>
      </c>
      <c r="N45" s="58">
        <v>5670</v>
      </c>
      <c r="O45" s="59">
        <v>5682</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496</v>
      </c>
      <c r="L46" s="62" t="s">
        <v>496</v>
      </c>
      <c r="M46" s="62" t="s">
        <v>496</v>
      </c>
      <c r="N46" s="62" t="s">
        <v>496</v>
      </c>
      <c r="O46" s="63" t="s">
        <v>496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496</v>
      </c>
      <c r="L47" s="62" t="s">
        <v>496</v>
      </c>
      <c r="M47" s="62" t="s">
        <v>496</v>
      </c>
      <c r="N47" s="62" t="s">
        <v>496</v>
      </c>
      <c r="O47" s="63" t="s">
        <v>496</v>
      </c>
      <c r="P47" s="46"/>
      <c r="Q47" s="46"/>
      <c r="R47" s="46"/>
      <c r="S47" s="46"/>
      <c r="T47" s="46"/>
      <c r="U47" s="46"/>
    </row>
    <row r="48" spans="1:21" ht="30.75" customHeight="1" x14ac:dyDescent="0.15">
      <c r="A48" s="46"/>
      <c r="B48" s="1140"/>
      <c r="C48" s="1141"/>
      <c r="D48" s="60"/>
      <c r="E48" s="1146" t="s">
        <v>13</v>
      </c>
      <c r="F48" s="1146"/>
      <c r="G48" s="1146"/>
      <c r="H48" s="1146"/>
      <c r="I48" s="1146"/>
      <c r="J48" s="1147"/>
      <c r="K48" s="61">
        <v>1505</v>
      </c>
      <c r="L48" s="62">
        <v>1496</v>
      </c>
      <c r="M48" s="62">
        <v>1563</v>
      </c>
      <c r="N48" s="62">
        <v>1552</v>
      </c>
      <c r="O48" s="63">
        <v>1600</v>
      </c>
      <c r="P48" s="46"/>
      <c r="Q48" s="46"/>
      <c r="R48" s="46"/>
      <c r="S48" s="46"/>
      <c r="T48" s="46"/>
      <c r="U48" s="46"/>
    </row>
    <row r="49" spans="1:21" ht="30.75" customHeight="1" x14ac:dyDescent="0.15">
      <c r="A49" s="46"/>
      <c r="B49" s="1140"/>
      <c r="C49" s="1141"/>
      <c r="D49" s="60"/>
      <c r="E49" s="1146" t="s">
        <v>14</v>
      </c>
      <c r="F49" s="1146"/>
      <c r="G49" s="1146"/>
      <c r="H49" s="1146"/>
      <c r="I49" s="1146"/>
      <c r="J49" s="1147"/>
      <c r="K49" s="61">
        <v>72</v>
      </c>
      <c r="L49" s="62">
        <v>79</v>
      </c>
      <c r="M49" s="62">
        <v>122</v>
      </c>
      <c r="N49" s="62">
        <v>103</v>
      </c>
      <c r="O49" s="63">
        <v>97</v>
      </c>
      <c r="P49" s="46"/>
      <c r="Q49" s="46"/>
      <c r="R49" s="46"/>
      <c r="S49" s="46"/>
      <c r="T49" s="46"/>
      <c r="U49" s="46"/>
    </row>
    <row r="50" spans="1:21" ht="30.75" customHeight="1" x14ac:dyDescent="0.15">
      <c r="A50" s="46"/>
      <c r="B50" s="1140"/>
      <c r="C50" s="1141"/>
      <c r="D50" s="60"/>
      <c r="E50" s="1146" t="s">
        <v>15</v>
      </c>
      <c r="F50" s="1146"/>
      <c r="G50" s="1146"/>
      <c r="H50" s="1146"/>
      <c r="I50" s="1146"/>
      <c r="J50" s="1147"/>
      <c r="K50" s="61">
        <v>152</v>
      </c>
      <c r="L50" s="62">
        <v>134</v>
      </c>
      <c r="M50" s="62">
        <v>246</v>
      </c>
      <c r="N50" s="62">
        <v>121</v>
      </c>
      <c r="O50" s="63">
        <v>165</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t="s">
        <v>496</v>
      </c>
      <c r="N51" s="62" t="s">
        <v>496</v>
      </c>
      <c r="O51" s="63" t="s">
        <v>496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5617</v>
      </c>
      <c r="L52" s="62">
        <v>5611</v>
      </c>
      <c r="M52" s="62">
        <v>5742</v>
      </c>
      <c r="N52" s="62">
        <v>5994</v>
      </c>
      <c r="O52" s="63">
        <v>6052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1270</v>
      </c>
      <c r="L53" s="67">
        <v>1279</v>
      </c>
      <c r="M53" s="67">
        <v>1413</v>
      </c>
      <c r="N53" s="67">
        <v>1452</v>
      </c>
      <c r="O53" s="68">
        <v>1492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AwPXGeYmKAqGKq/FAWu6B6YcJhETGryj2YE+b8Uur91nq/EUqIqata3LXyyDZ0h+iEbHxZnoNV072NlN3vd0Q==" saltValue="5U3ptuMJ6I+a/NdWRbwkR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R39" sqref="R39"/>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534</v>
      </c>
      <c r="J40" s="101" t="s">
        <v>535</v>
      </c>
      <c r="K40" s="101" t="s">
        <v>536</v>
      </c>
      <c r="L40" s="101" t="s">
        <v>537</v>
      </c>
      <c r="M40" s="102" t="s">
        <v>538</v>
      </c>
    </row>
    <row r="41" spans="2:13" ht="27.75" customHeight="1" x14ac:dyDescent="0.15">
      <c r="B41" s="1169" t="s">
        <v>30</v>
      </c>
      <c r="C41" s="1170"/>
      <c r="D41" s="103"/>
      <c r="E41" s="1175" t="s">
        <v>31</v>
      </c>
      <c r="F41" s="1175"/>
      <c r="G41" s="1175"/>
      <c r="H41" s="1176"/>
      <c r="I41" s="342">
        <v>61228</v>
      </c>
      <c r="J41" s="343">
        <v>63498</v>
      </c>
      <c r="K41" s="343">
        <v>62632</v>
      </c>
      <c r="L41" s="343">
        <v>59162</v>
      </c>
      <c r="M41" s="344">
        <v>57801</v>
      </c>
    </row>
    <row r="42" spans="2:13" ht="27.75" customHeight="1" x14ac:dyDescent="0.15">
      <c r="B42" s="1171"/>
      <c r="C42" s="1172"/>
      <c r="D42" s="104"/>
      <c r="E42" s="1177" t="s">
        <v>32</v>
      </c>
      <c r="F42" s="1177"/>
      <c r="G42" s="1177"/>
      <c r="H42" s="1178"/>
      <c r="I42" s="345">
        <v>4227</v>
      </c>
      <c r="J42" s="346">
        <v>4226</v>
      </c>
      <c r="K42" s="346">
        <v>1871</v>
      </c>
      <c r="L42" s="346">
        <v>1655</v>
      </c>
      <c r="M42" s="347">
        <v>1590</v>
      </c>
    </row>
    <row r="43" spans="2:13" ht="27.75" customHeight="1" x14ac:dyDescent="0.15">
      <c r="B43" s="1171"/>
      <c r="C43" s="1172"/>
      <c r="D43" s="104"/>
      <c r="E43" s="1177" t="s">
        <v>33</v>
      </c>
      <c r="F43" s="1177"/>
      <c r="G43" s="1177"/>
      <c r="H43" s="1178"/>
      <c r="I43" s="345">
        <v>17926</v>
      </c>
      <c r="J43" s="346">
        <v>18173</v>
      </c>
      <c r="K43" s="346">
        <v>18051</v>
      </c>
      <c r="L43" s="346">
        <v>17967</v>
      </c>
      <c r="M43" s="347">
        <v>19430</v>
      </c>
    </row>
    <row r="44" spans="2:13" ht="27.75" customHeight="1" x14ac:dyDescent="0.15">
      <c r="B44" s="1171"/>
      <c r="C44" s="1172"/>
      <c r="D44" s="104"/>
      <c r="E44" s="1177" t="s">
        <v>34</v>
      </c>
      <c r="F44" s="1177"/>
      <c r="G44" s="1177"/>
      <c r="H44" s="1178"/>
      <c r="I44" s="345">
        <v>463</v>
      </c>
      <c r="J44" s="346">
        <v>382</v>
      </c>
      <c r="K44" s="346">
        <v>298</v>
      </c>
      <c r="L44" s="346">
        <v>194</v>
      </c>
      <c r="M44" s="347">
        <v>99</v>
      </c>
    </row>
    <row r="45" spans="2:13" ht="27.75" customHeight="1" x14ac:dyDescent="0.15">
      <c r="B45" s="1171"/>
      <c r="C45" s="1172"/>
      <c r="D45" s="104"/>
      <c r="E45" s="1177" t="s">
        <v>35</v>
      </c>
      <c r="F45" s="1177"/>
      <c r="G45" s="1177"/>
      <c r="H45" s="1178"/>
      <c r="I45" s="345">
        <v>9597</v>
      </c>
      <c r="J45" s="346">
        <v>9372</v>
      </c>
      <c r="K45" s="346">
        <v>9314</v>
      </c>
      <c r="L45" s="346">
        <v>9300</v>
      </c>
      <c r="M45" s="347">
        <v>9535</v>
      </c>
    </row>
    <row r="46" spans="2:13" ht="27.75" customHeight="1" x14ac:dyDescent="0.15">
      <c r="B46" s="1171"/>
      <c r="C46" s="1172"/>
      <c r="D46" s="105"/>
      <c r="E46" s="1177" t="s">
        <v>36</v>
      </c>
      <c r="F46" s="1177"/>
      <c r="G46" s="1177"/>
      <c r="H46" s="1178"/>
      <c r="I46" s="345">
        <v>0</v>
      </c>
      <c r="J46" s="346" t="s">
        <v>496</v>
      </c>
      <c r="K46" s="346">
        <v>195</v>
      </c>
      <c r="L46" s="346" t="s">
        <v>496</v>
      </c>
      <c r="M46" s="347" t="s">
        <v>496</v>
      </c>
    </row>
    <row r="47" spans="2:13" ht="27.75" customHeight="1" x14ac:dyDescent="0.15">
      <c r="B47" s="1171"/>
      <c r="C47" s="1172"/>
      <c r="D47" s="106"/>
      <c r="E47" s="1179" t="s">
        <v>37</v>
      </c>
      <c r="F47" s="1180"/>
      <c r="G47" s="1180"/>
      <c r="H47" s="1181"/>
      <c r="I47" s="345" t="s">
        <v>496</v>
      </c>
      <c r="J47" s="346" t="s">
        <v>496</v>
      </c>
      <c r="K47" s="346" t="s">
        <v>496</v>
      </c>
      <c r="L47" s="346" t="s">
        <v>496</v>
      </c>
      <c r="M47" s="347" t="s">
        <v>496</v>
      </c>
    </row>
    <row r="48" spans="2:13" ht="27.75" customHeight="1" x14ac:dyDescent="0.15">
      <c r="B48" s="1171"/>
      <c r="C48" s="1172"/>
      <c r="D48" s="104"/>
      <c r="E48" s="1177" t="s">
        <v>38</v>
      </c>
      <c r="F48" s="1177"/>
      <c r="G48" s="1177"/>
      <c r="H48" s="1178"/>
      <c r="I48" s="345" t="s">
        <v>496</v>
      </c>
      <c r="J48" s="346" t="s">
        <v>496</v>
      </c>
      <c r="K48" s="346" t="s">
        <v>496</v>
      </c>
      <c r="L48" s="346" t="s">
        <v>496</v>
      </c>
      <c r="M48" s="347" t="s">
        <v>496</v>
      </c>
    </row>
    <row r="49" spans="2:13" ht="27.75" customHeight="1" x14ac:dyDescent="0.15">
      <c r="B49" s="1173"/>
      <c r="C49" s="1174"/>
      <c r="D49" s="104"/>
      <c r="E49" s="1177" t="s">
        <v>39</v>
      </c>
      <c r="F49" s="1177"/>
      <c r="G49" s="1177"/>
      <c r="H49" s="1178"/>
      <c r="I49" s="345" t="s">
        <v>496</v>
      </c>
      <c r="J49" s="346" t="s">
        <v>496</v>
      </c>
      <c r="K49" s="346" t="s">
        <v>496</v>
      </c>
      <c r="L49" s="346" t="s">
        <v>496</v>
      </c>
      <c r="M49" s="347" t="s">
        <v>496</v>
      </c>
    </row>
    <row r="50" spans="2:13" ht="27.75" customHeight="1" x14ac:dyDescent="0.15">
      <c r="B50" s="1182" t="s">
        <v>40</v>
      </c>
      <c r="C50" s="1183"/>
      <c r="D50" s="107"/>
      <c r="E50" s="1177" t="s">
        <v>41</v>
      </c>
      <c r="F50" s="1177"/>
      <c r="G50" s="1177"/>
      <c r="H50" s="1178"/>
      <c r="I50" s="345">
        <v>18765</v>
      </c>
      <c r="J50" s="346">
        <v>18159</v>
      </c>
      <c r="K50" s="346">
        <v>20138</v>
      </c>
      <c r="L50" s="346">
        <v>22270</v>
      </c>
      <c r="M50" s="347">
        <v>24406</v>
      </c>
    </row>
    <row r="51" spans="2:13" ht="27.75" customHeight="1" x14ac:dyDescent="0.15">
      <c r="B51" s="1171"/>
      <c r="C51" s="1172"/>
      <c r="D51" s="104"/>
      <c r="E51" s="1177" t="s">
        <v>42</v>
      </c>
      <c r="F51" s="1177"/>
      <c r="G51" s="1177"/>
      <c r="H51" s="1178"/>
      <c r="I51" s="345">
        <v>11710</v>
      </c>
      <c r="J51" s="346">
        <v>11199</v>
      </c>
      <c r="K51" s="346">
        <v>10821</v>
      </c>
      <c r="L51" s="346">
        <v>10187</v>
      </c>
      <c r="M51" s="347">
        <v>10506</v>
      </c>
    </row>
    <row r="52" spans="2:13" ht="27.75" customHeight="1" x14ac:dyDescent="0.15">
      <c r="B52" s="1173"/>
      <c r="C52" s="1174"/>
      <c r="D52" s="104"/>
      <c r="E52" s="1177" t="s">
        <v>43</v>
      </c>
      <c r="F52" s="1177"/>
      <c r="G52" s="1177"/>
      <c r="H52" s="1178"/>
      <c r="I52" s="345">
        <v>62422</v>
      </c>
      <c r="J52" s="346">
        <v>64107</v>
      </c>
      <c r="K52" s="346">
        <v>64245</v>
      </c>
      <c r="L52" s="346">
        <v>62049</v>
      </c>
      <c r="M52" s="347">
        <v>61147</v>
      </c>
    </row>
    <row r="53" spans="2:13" ht="27.75" customHeight="1" thickBot="1" x14ac:dyDescent="0.2">
      <c r="B53" s="1184" t="s">
        <v>19</v>
      </c>
      <c r="C53" s="1185"/>
      <c r="D53" s="108"/>
      <c r="E53" s="1186" t="s">
        <v>44</v>
      </c>
      <c r="F53" s="1186"/>
      <c r="G53" s="1186"/>
      <c r="H53" s="1187"/>
      <c r="I53" s="348">
        <v>544</v>
      </c>
      <c r="J53" s="349">
        <v>2185</v>
      </c>
      <c r="K53" s="349">
        <v>-2842</v>
      </c>
      <c r="L53" s="349">
        <v>-6228</v>
      </c>
      <c r="M53" s="350">
        <v>-7605</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CIjJJxX2PyNEHTjvR4M3eoC2SbgmWMa1PeRvAxwiBrYWWHEQd0EcvCPsvrsNvHxTkopgrW+WAzCXv0yb61GyQ==" saltValue="3YcKR9gG/dtfzURYES64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5" sqref="F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536</v>
      </c>
      <c r="G54" s="117" t="s">
        <v>537</v>
      </c>
      <c r="H54" s="118" t="s">
        <v>538</v>
      </c>
    </row>
    <row r="55" spans="2:8" ht="52.5" customHeight="1" x14ac:dyDescent="0.15">
      <c r="B55" s="119"/>
      <c r="C55" s="1196" t="s">
        <v>46</v>
      </c>
      <c r="D55" s="1196"/>
      <c r="E55" s="1197"/>
      <c r="F55" s="120">
        <v>8162</v>
      </c>
      <c r="G55" s="120">
        <v>9373</v>
      </c>
      <c r="H55" s="121">
        <v>9823</v>
      </c>
    </row>
    <row r="56" spans="2:8" ht="52.5" customHeight="1" x14ac:dyDescent="0.15">
      <c r="B56" s="122"/>
      <c r="C56" s="1198" t="s">
        <v>47</v>
      </c>
      <c r="D56" s="1198"/>
      <c r="E56" s="1199"/>
      <c r="F56" s="123">
        <v>4002</v>
      </c>
      <c r="G56" s="123">
        <v>4004</v>
      </c>
      <c r="H56" s="124">
        <v>4008</v>
      </c>
    </row>
    <row r="57" spans="2:8" ht="53.25" customHeight="1" x14ac:dyDescent="0.15">
      <c r="B57" s="122"/>
      <c r="C57" s="1200" t="s">
        <v>48</v>
      </c>
      <c r="D57" s="1200"/>
      <c r="E57" s="1201"/>
      <c r="F57" s="125">
        <v>8471</v>
      </c>
      <c r="G57" s="125">
        <v>9690</v>
      </c>
      <c r="H57" s="126">
        <v>11645</v>
      </c>
    </row>
    <row r="58" spans="2:8" ht="45.75" customHeight="1" x14ac:dyDescent="0.15">
      <c r="B58" s="127"/>
      <c r="C58" s="1188" t="s">
        <v>556</v>
      </c>
      <c r="D58" s="1189"/>
      <c r="E58" s="1190"/>
      <c r="F58" s="128">
        <v>2524</v>
      </c>
      <c r="G58" s="128">
        <v>2290</v>
      </c>
      <c r="H58" s="129">
        <v>2035</v>
      </c>
    </row>
    <row r="59" spans="2:8" ht="45.75" customHeight="1" x14ac:dyDescent="0.15">
      <c r="B59" s="127"/>
      <c r="C59" s="1188" t="s">
        <v>557</v>
      </c>
      <c r="D59" s="1189"/>
      <c r="E59" s="1190"/>
      <c r="F59" s="128">
        <v>839</v>
      </c>
      <c r="G59" s="128">
        <v>945</v>
      </c>
      <c r="H59" s="129">
        <v>1818</v>
      </c>
    </row>
    <row r="60" spans="2:8" ht="45.75" customHeight="1" x14ac:dyDescent="0.15">
      <c r="B60" s="127"/>
      <c r="C60" s="1188" t="s">
        <v>558</v>
      </c>
      <c r="D60" s="1189"/>
      <c r="E60" s="1190"/>
      <c r="F60" s="128">
        <v>1572</v>
      </c>
      <c r="G60" s="128">
        <v>1572</v>
      </c>
      <c r="H60" s="129">
        <v>1544</v>
      </c>
    </row>
    <row r="61" spans="2:8" ht="45.75" customHeight="1" x14ac:dyDescent="0.15">
      <c r="B61" s="127"/>
      <c r="C61" s="1188" t="s">
        <v>559</v>
      </c>
      <c r="D61" s="1189"/>
      <c r="E61" s="1190"/>
      <c r="F61" s="128">
        <v>810</v>
      </c>
      <c r="G61" s="128">
        <v>956</v>
      </c>
      <c r="H61" s="129">
        <v>1176</v>
      </c>
    </row>
    <row r="62" spans="2:8" ht="45.75" customHeight="1" thickBot="1" x14ac:dyDescent="0.2">
      <c r="B62" s="130"/>
      <c r="C62" s="1191" t="s">
        <v>560</v>
      </c>
      <c r="D62" s="1192"/>
      <c r="E62" s="1193"/>
      <c r="F62" s="131"/>
      <c r="G62" s="131"/>
      <c r="H62" s="132">
        <v>935</v>
      </c>
    </row>
    <row r="63" spans="2:8" ht="52.5" customHeight="1" thickBot="1" x14ac:dyDescent="0.2">
      <c r="B63" s="133"/>
      <c r="C63" s="1194" t="s">
        <v>49</v>
      </c>
      <c r="D63" s="1194"/>
      <c r="E63" s="1195"/>
      <c r="F63" s="134">
        <v>20636</v>
      </c>
      <c r="G63" s="134">
        <v>23066</v>
      </c>
      <c r="H63" s="135">
        <v>25476</v>
      </c>
    </row>
    <row r="64" spans="2:8" x14ac:dyDescent="0.15"/>
  </sheetData>
  <sheetProtection algorithmName="SHA-512" hashValue="eZCgX7YiTIT4l9S2AGxSMwKdPkt7iV2nDjan5KnikEmyB3m/eLo61AneqxfGB9kBIasaMyEzcIh1zWTh9aZmrQ==" saltValue="RQxzq7kvid1CvjfREPDO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533</v>
      </c>
      <c r="G2" s="149"/>
      <c r="H2" s="150"/>
    </row>
    <row r="3" spans="1:8" x14ac:dyDescent="0.15">
      <c r="A3" s="146" t="s">
        <v>526</v>
      </c>
      <c r="B3" s="151"/>
      <c r="C3" s="152"/>
      <c r="D3" s="153">
        <v>81728</v>
      </c>
      <c r="E3" s="154"/>
      <c r="F3" s="155">
        <v>42836</v>
      </c>
      <c r="G3" s="156"/>
      <c r="H3" s="157"/>
    </row>
    <row r="4" spans="1:8" x14ac:dyDescent="0.15">
      <c r="A4" s="158"/>
      <c r="B4" s="159"/>
      <c r="C4" s="160"/>
      <c r="D4" s="161">
        <v>43620</v>
      </c>
      <c r="E4" s="162"/>
      <c r="F4" s="163">
        <v>22936</v>
      </c>
      <c r="G4" s="164"/>
      <c r="H4" s="165"/>
    </row>
    <row r="5" spans="1:8" x14ac:dyDescent="0.15">
      <c r="A5" s="146" t="s">
        <v>528</v>
      </c>
      <c r="B5" s="151"/>
      <c r="C5" s="152"/>
      <c r="D5" s="153">
        <v>89083</v>
      </c>
      <c r="E5" s="154"/>
      <c r="F5" s="155">
        <v>44161</v>
      </c>
      <c r="G5" s="156"/>
      <c r="H5" s="157"/>
    </row>
    <row r="6" spans="1:8" x14ac:dyDescent="0.15">
      <c r="A6" s="158"/>
      <c r="B6" s="159"/>
      <c r="C6" s="160"/>
      <c r="D6" s="161">
        <v>51056</v>
      </c>
      <c r="E6" s="162"/>
      <c r="F6" s="163">
        <v>23644</v>
      </c>
      <c r="G6" s="164"/>
      <c r="H6" s="165"/>
    </row>
    <row r="7" spans="1:8" x14ac:dyDescent="0.15">
      <c r="A7" s="146" t="s">
        <v>529</v>
      </c>
      <c r="B7" s="151"/>
      <c r="C7" s="152"/>
      <c r="D7" s="153">
        <v>67244</v>
      </c>
      <c r="E7" s="154"/>
      <c r="F7" s="155">
        <v>43955</v>
      </c>
      <c r="G7" s="156"/>
      <c r="H7" s="157"/>
    </row>
    <row r="8" spans="1:8" x14ac:dyDescent="0.15">
      <c r="A8" s="158"/>
      <c r="B8" s="159"/>
      <c r="C8" s="160"/>
      <c r="D8" s="161">
        <v>29577</v>
      </c>
      <c r="E8" s="162"/>
      <c r="F8" s="163">
        <v>21318</v>
      </c>
      <c r="G8" s="164"/>
      <c r="H8" s="165"/>
    </row>
    <row r="9" spans="1:8" x14ac:dyDescent="0.15">
      <c r="A9" s="146" t="s">
        <v>530</v>
      </c>
      <c r="B9" s="151"/>
      <c r="C9" s="152"/>
      <c r="D9" s="153">
        <v>44602</v>
      </c>
      <c r="E9" s="154"/>
      <c r="F9" s="155">
        <v>41921</v>
      </c>
      <c r="G9" s="156"/>
      <c r="H9" s="157"/>
    </row>
    <row r="10" spans="1:8" x14ac:dyDescent="0.15">
      <c r="A10" s="158"/>
      <c r="B10" s="159"/>
      <c r="C10" s="160"/>
      <c r="D10" s="161">
        <v>20700</v>
      </c>
      <c r="E10" s="162"/>
      <c r="F10" s="163">
        <v>21655</v>
      </c>
      <c r="G10" s="164"/>
      <c r="H10" s="165"/>
    </row>
    <row r="11" spans="1:8" x14ac:dyDescent="0.15">
      <c r="A11" s="146" t="s">
        <v>531</v>
      </c>
      <c r="B11" s="151"/>
      <c r="C11" s="152"/>
      <c r="D11" s="153">
        <v>74840</v>
      </c>
      <c r="E11" s="154"/>
      <c r="F11" s="155">
        <v>44585</v>
      </c>
      <c r="G11" s="156"/>
      <c r="H11" s="157"/>
    </row>
    <row r="12" spans="1:8" x14ac:dyDescent="0.15">
      <c r="A12" s="158"/>
      <c r="B12" s="159"/>
      <c r="C12" s="166"/>
      <c r="D12" s="161">
        <v>31737</v>
      </c>
      <c r="E12" s="162"/>
      <c r="F12" s="163">
        <v>23077</v>
      </c>
      <c r="G12" s="164"/>
      <c r="H12" s="165"/>
    </row>
    <row r="13" spans="1:8" x14ac:dyDescent="0.15">
      <c r="A13" s="146"/>
      <c r="B13" s="151"/>
      <c r="C13" s="152"/>
      <c r="D13" s="153">
        <v>71499</v>
      </c>
      <c r="E13" s="154"/>
      <c r="F13" s="155">
        <v>43492</v>
      </c>
      <c r="G13" s="167"/>
      <c r="H13" s="157"/>
    </row>
    <row r="14" spans="1:8" x14ac:dyDescent="0.15">
      <c r="A14" s="158"/>
      <c r="B14" s="159"/>
      <c r="C14" s="160"/>
      <c r="D14" s="161">
        <v>35338</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3.47</v>
      </c>
      <c r="C19" s="168">
        <f>ROUND(VALUE(SUBSTITUTE(実質収支比率等に係る経年分析!G$48,"▲","-")),2)</f>
        <v>3.33</v>
      </c>
      <c r="D19" s="168">
        <f>ROUND(VALUE(SUBSTITUTE(実質収支比率等に係る経年分析!H$48,"▲","-")),2)</f>
        <v>6.46</v>
      </c>
      <c r="E19" s="168">
        <f>ROUND(VALUE(SUBSTITUTE(実質収支比率等に係る経年分析!I$48,"▲","-")),2)</f>
        <v>6.54</v>
      </c>
      <c r="F19" s="168">
        <f>ROUND(VALUE(SUBSTITUTE(実質収支比率等に係る経年分析!J$48,"▲","-")),2)</f>
        <v>2.86</v>
      </c>
    </row>
    <row r="20" spans="1:11" x14ac:dyDescent="0.15">
      <c r="A20" s="168" t="s">
        <v>53</v>
      </c>
      <c r="B20" s="168">
        <f>ROUND(VALUE(SUBSTITUTE(実質収支比率等に係る経年分析!F$47,"▲","-")),2)</f>
        <v>24.86</v>
      </c>
      <c r="C20" s="168">
        <f>ROUND(VALUE(SUBSTITUTE(実質収支比率等に係る経年分析!G$47,"▲","-")),2)</f>
        <v>21.15</v>
      </c>
      <c r="D20" s="168">
        <f>ROUND(VALUE(SUBSTITUTE(実質収支比率等に係る経年分析!H$47,"▲","-")),2)</f>
        <v>22.16</v>
      </c>
      <c r="E20" s="168">
        <f>ROUND(VALUE(SUBSTITUTE(実質収支比率等に係る経年分析!I$47,"▲","-")),2)</f>
        <v>25.83</v>
      </c>
      <c r="F20" s="168">
        <f>ROUND(VALUE(SUBSTITUTE(実質収支比率等に係る経年分析!J$47,"▲","-")),2)</f>
        <v>26.53</v>
      </c>
    </row>
    <row r="21" spans="1:11" x14ac:dyDescent="0.15">
      <c r="A21" s="168" t="s">
        <v>54</v>
      </c>
      <c r="B21" s="168">
        <f>IF(ISNUMBER(VALUE(SUBSTITUTE(実質収支比率等に係る経年分析!F$49,"▲","-"))),ROUND(VALUE(SUBSTITUTE(実質収支比率等に係る経年分析!F$49,"▲","-")),2),NA())</f>
        <v>0.48</v>
      </c>
      <c r="C21" s="168">
        <f>IF(ISNUMBER(VALUE(SUBSTITUTE(実質収支比率等に係る経年分析!G$49,"▲","-"))),ROUND(VALUE(SUBSTITUTE(実質収支比率等に係る経年分析!G$49,"▲","-")),2),NA())</f>
        <v>-3.34</v>
      </c>
      <c r="D21" s="168">
        <f>IF(ISNUMBER(VALUE(SUBSTITUTE(実質収支比率等に係る経年分析!H$49,"▲","-"))),ROUND(VALUE(SUBSTITUTE(実質収支比率等に係る経年分析!H$49,"▲","-")),2),NA())</f>
        <v>4.93</v>
      </c>
      <c r="E21" s="168">
        <f>IF(ISNUMBER(VALUE(SUBSTITUTE(実質収支比率等に係る経年分析!I$49,"▲","-"))),ROUND(VALUE(SUBSTITUTE(実質収支比率等に係る経年分析!I$49,"▲","-")),2),NA())</f>
        <v>3.32</v>
      </c>
      <c r="F21" s="168">
        <f>IF(ISNUMBER(VALUE(SUBSTITUTE(実質収支比率等に係る経年分析!J$49,"▲","-"))),ROUND(VALUE(SUBSTITUTE(実質収支比率等に係る経年分析!J$49,"▲","-")),2),NA())</f>
        <v>-2.33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0.06</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0.21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0.22</v>
      </c>
    </row>
    <row r="30" spans="1:11" x14ac:dyDescent="0.15">
      <c r="A30" s="169" t="str">
        <f>IF(連結実質赤字比率に係る赤字・黒字の構成分析!C$40="",NA(),連結実質赤字比率に係る赤字・黒字の構成分析!C$40)</f>
        <v>病院事業会計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1.96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1.35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1.18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0.23</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0.71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0.87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0.33</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0.57999999999999996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0.98</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1.1599999999999999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1.1599999999999999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1.18</v>
      </c>
    </row>
    <row r="34" spans="1:16" x14ac:dyDescent="0.15">
      <c r="A34" s="169" t="str">
        <f>IF(連結実質赤字比率に係る赤字・黒字の構成分析!C$36="",NA(),連結実質赤字比率に係る赤字・黒字の構成分析!C$36)</f>
        <v>工業用水道事業会計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1.61</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3.47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3.32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6.54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2.86</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4.9000000000000004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4.74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4.2699999999999996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5617</v>
      </c>
      <c r="E42" s="170"/>
      <c r="F42" s="170"/>
      <c r="G42" s="170">
        <f>'実質公債費比率（分子）の構造'!L$52</f>
        <v>5611</v>
      </c>
      <c r="H42" s="170"/>
      <c r="I42" s="170"/>
      <c r="J42" s="170">
        <f>'実質公債費比率（分子）の構造'!M$52</f>
        <v>5742</v>
      </c>
      <c r="K42" s="170"/>
      <c r="L42" s="170"/>
      <c r="M42" s="170">
        <f>'実質公債費比率（分子）の構造'!N$52</f>
        <v>5994</v>
      </c>
      <c r="N42" s="170"/>
      <c r="O42" s="170"/>
      <c r="P42" s="170">
        <f>'実質公債費比率（分子）の構造'!O$52</f>
        <v>6052</v>
      </c>
    </row>
    <row r="43" spans="1:16" x14ac:dyDescent="0.15">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152</v>
      </c>
      <c r="C44" s="170"/>
      <c r="D44" s="170"/>
      <c r="E44" s="170">
        <f>'実質公債費比率（分子）の構造'!L$50</f>
        <v>134</v>
      </c>
      <c r="F44" s="170"/>
      <c r="G44" s="170"/>
      <c r="H44" s="170">
        <f>'実質公債費比率（分子）の構造'!M$50</f>
        <v>246</v>
      </c>
      <c r="I44" s="170"/>
      <c r="J44" s="170"/>
      <c r="K44" s="170">
        <f>'実質公債費比率（分子）の構造'!N$50</f>
        <v>121</v>
      </c>
      <c r="L44" s="170"/>
      <c r="M44" s="170"/>
      <c r="N44" s="170">
        <f>'実質公債費比率（分子）の構造'!O$50</f>
        <v>165</v>
      </c>
      <c r="O44" s="170"/>
      <c r="P44" s="170"/>
    </row>
    <row r="45" spans="1:16" x14ac:dyDescent="0.15">
      <c r="A45" s="170" t="s">
        <v>63</v>
      </c>
      <c r="B45" s="170">
        <f>'実質公債費比率（分子）の構造'!K$49</f>
        <v>72</v>
      </c>
      <c r="C45" s="170"/>
      <c r="D45" s="170"/>
      <c r="E45" s="170">
        <f>'実質公債費比率（分子）の構造'!L$49</f>
        <v>79</v>
      </c>
      <c r="F45" s="170"/>
      <c r="G45" s="170"/>
      <c r="H45" s="170">
        <f>'実質公債費比率（分子）の構造'!M$49</f>
        <v>122</v>
      </c>
      <c r="I45" s="170"/>
      <c r="J45" s="170"/>
      <c r="K45" s="170">
        <f>'実質公債費比率（分子）の構造'!N$49</f>
        <v>103</v>
      </c>
      <c r="L45" s="170"/>
      <c r="M45" s="170"/>
      <c r="N45" s="170">
        <f>'実質公債費比率（分子）の構造'!O$49</f>
        <v>97</v>
      </c>
      <c r="O45" s="170"/>
      <c r="P45" s="170"/>
    </row>
    <row r="46" spans="1:16" x14ac:dyDescent="0.15">
      <c r="A46" s="170" t="s">
        <v>64</v>
      </c>
      <c r="B46" s="170">
        <f>'実質公債費比率（分子）の構造'!K$48</f>
        <v>1505</v>
      </c>
      <c r="C46" s="170"/>
      <c r="D46" s="170"/>
      <c r="E46" s="170">
        <f>'実質公債費比率（分子）の構造'!L$48</f>
        <v>1496</v>
      </c>
      <c r="F46" s="170"/>
      <c r="G46" s="170"/>
      <c r="H46" s="170">
        <f>'実質公債費比率（分子）の構造'!M$48</f>
        <v>1563</v>
      </c>
      <c r="I46" s="170"/>
      <c r="J46" s="170"/>
      <c r="K46" s="170">
        <f>'実質公債費比率（分子）の構造'!N$48</f>
        <v>1552</v>
      </c>
      <c r="L46" s="170"/>
      <c r="M46" s="170"/>
      <c r="N46" s="170">
        <f>'実質公債費比率（分子）の構造'!O$48</f>
        <v>1600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5158</v>
      </c>
      <c r="C49" s="170"/>
      <c r="D49" s="170"/>
      <c r="E49" s="170">
        <f>'実質公債費比率（分子）の構造'!L$45</f>
        <v>5181</v>
      </c>
      <c r="F49" s="170"/>
      <c r="G49" s="170"/>
      <c r="H49" s="170">
        <f>'実質公債費比率（分子）の構造'!M$45</f>
        <v>5224</v>
      </c>
      <c r="I49" s="170"/>
      <c r="J49" s="170"/>
      <c r="K49" s="170">
        <f>'実質公債費比率（分子）の構造'!N$45</f>
        <v>5670</v>
      </c>
      <c r="L49" s="170"/>
      <c r="M49" s="170"/>
      <c r="N49" s="170">
        <f>'実質公債費比率（分子）の構造'!O$45</f>
        <v>5682</v>
      </c>
      <c r="O49" s="170"/>
      <c r="P49" s="170"/>
    </row>
    <row r="50" spans="1:16" x14ac:dyDescent="0.15">
      <c r="A50" s="170" t="s">
        <v>67</v>
      </c>
      <c r="B50" s="170" t="e">
        <f>NA()</f>
        <v>#N/A</v>
      </c>
      <c r="C50" s="170">
        <f>IF(ISNUMBER('実質公債費比率（分子）の構造'!K$53),'実質公債費比率（分子）の構造'!K$53,NA())</f>
        <v>1270</v>
      </c>
      <c r="D50" s="170" t="e">
        <f>NA()</f>
        <v>#N/A</v>
      </c>
      <c r="E50" s="170" t="e">
        <f>NA()</f>
        <v>#N/A</v>
      </c>
      <c r="F50" s="170">
        <f>IF(ISNUMBER('実質公債費比率（分子）の構造'!L$53),'実質公債費比率（分子）の構造'!L$53,NA())</f>
        <v>1279</v>
      </c>
      <c r="G50" s="170" t="e">
        <f>NA()</f>
        <v>#N/A</v>
      </c>
      <c r="H50" s="170" t="e">
        <f>NA()</f>
        <v>#N/A</v>
      </c>
      <c r="I50" s="170">
        <f>IF(ISNUMBER('実質公債費比率（分子）の構造'!M$53),'実質公債費比率（分子）の構造'!M$53,NA())</f>
        <v>1413</v>
      </c>
      <c r="J50" s="170" t="e">
        <f>NA()</f>
        <v>#N/A</v>
      </c>
      <c r="K50" s="170" t="e">
        <f>NA()</f>
        <v>#N/A</v>
      </c>
      <c r="L50" s="170">
        <f>IF(ISNUMBER('実質公債費比率（分子）の構造'!N$53),'実質公債費比率（分子）の構造'!N$53,NA())</f>
        <v>1452</v>
      </c>
      <c r="M50" s="170" t="e">
        <f>NA()</f>
        <v>#N/A</v>
      </c>
      <c r="N50" s="170" t="e">
        <f>NA()</f>
        <v>#N/A</v>
      </c>
      <c r="O50" s="170">
        <f>IF(ISNUMBER('実質公債費比率（分子）の構造'!O$53),'実質公債費比率（分子）の構造'!O$53,NA())</f>
        <v>1492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62422</v>
      </c>
      <c r="E56" s="169"/>
      <c r="F56" s="169"/>
      <c r="G56" s="169">
        <f>'将来負担比率（分子）の構造'!J$52</f>
        <v>64107</v>
      </c>
      <c r="H56" s="169"/>
      <c r="I56" s="169"/>
      <c r="J56" s="169">
        <f>'将来負担比率（分子）の構造'!K$52</f>
        <v>64245</v>
      </c>
      <c r="K56" s="169"/>
      <c r="L56" s="169"/>
      <c r="M56" s="169">
        <f>'将来負担比率（分子）の構造'!L$52</f>
        <v>62049</v>
      </c>
      <c r="N56" s="169"/>
      <c r="O56" s="169"/>
      <c r="P56" s="169">
        <f>'将来負担比率（分子）の構造'!M$52</f>
        <v>61147</v>
      </c>
    </row>
    <row r="57" spans="1:16" x14ac:dyDescent="0.15">
      <c r="A57" s="169" t="s">
        <v>42</v>
      </c>
      <c r="B57" s="169"/>
      <c r="C57" s="169"/>
      <c r="D57" s="169">
        <f>'将来負担比率（分子）の構造'!I$51</f>
        <v>11710</v>
      </c>
      <c r="E57" s="169"/>
      <c r="F57" s="169"/>
      <c r="G57" s="169">
        <f>'将来負担比率（分子）の構造'!J$51</f>
        <v>11199</v>
      </c>
      <c r="H57" s="169"/>
      <c r="I57" s="169"/>
      <c r="J57" s="169">
        <f>'将来負担比率（分子）の構造'!K$51</f>
        <v>10821</v>
      </c>
      <c r="K57" s="169"/>
      <c r="L57" s="169"/>
      <c r="M57" s="169">
        <f>'将来負担比率（分子）の構造'!L$51</f>
        <v>10187</v>
      </c>
      <c r="N57" s="169"/>
      <c r="O57" s="169"/>
      <c r="P57" s="169">
        <f>'将来負担比率（分子）の構造'!M$51</f>
        <v>10506</v>
      </c>
    </row>
    <row r="58" spans="1:16" x14ac:dyDescent="0.15">
      <c r="A58" s="169" t="s">
        <v>41</v>
      </c>
      <c r="B58" s="169"/>
      <c r="C58" s="169"/>
      <c r="D58" s="169">
        <f>'将来負担比率（分子）の構造'!I$50</f>
        <v>18765</v>
      </c>
      <c r="E58" s="169"/>
      <c r="F58" s="169"/>
      <c r="G58" s="169">
        <f>'将来負担比率（分子）の構造'!J$50</f>
        <v>18159</v>
      </c>
      <c r="H58" s="169"/>
      <c r="I58" s="169"/>
      <c r="J58" s="169">
        <f>'将来負担比率（分子）の構造'!K$50</f>
        <v>20138</v>
      </c>
      <c r="K58" s="169"/>
      <c r="L58" s="169"/>
      <c r="M58" s="169">
        <f>'将来負担比率（分子）の構造'!L$50</f>
        <v>22270</v>
      </c>
      <c r="N58" s="169"/>
      <c r="O58" s="169"/>
      <c r="P58" s="169">
        <f>'将来負担比率（分子）の構造'!M$50</f>
        <v>24406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0</v>
      </c>
      <c r="C61" s="169"/>
      <c r="D61" s="169"/>
      <c r="E61" s="169" t="str">
        <f>'将来負担比率（分子）の構造'!J$46</f>
        <v>-</v>
      </c>
      <c r="F61" s="169"/>
      <c r="G61" s="169"/>
      <c r="H61" s="169">
        <f>'将来負担比率（分子）の構造'!K$46</f>
        <v>195</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9597</v>
      </c>
      <c r="C62" s="169"/>
      <c r="D62" s="169"/>
      <c r="E62" s="169">
        <f>'将来負担比率（分子）の構造'!J$45</f>
        <v>9372</v>
      </c>
      <c r="F62" s="169"/>
      <c r="G62" s="169"/>
      <c r="H62" s="169">
        <f>'将来負担比率（分子）の構造'!K$45</f>
        <v>9314</v>
      </c>
      <c r="I62" s="169"/>
      <c r="J62" s="169"/>
      <c r="K62" s="169">
        <f>'将来負担比率（分子）の構造'!L$45</f>
        <v>9300</v>
      </c>
      <c r="L62" s="169"/>
      <c r="M62" s="169"/>
      <c r="N62" s="169">
        <f>'将来負担比率（分子）の構造'!M$45</f>
        <v>9535</v>
      </c>
      <c r="O62" s="169"/>
      <c r="P62" s="169"/>
    </row>
    <row r="63" spans="1:16" x14ac:dyDescent="0.15">
      <c r="A63" s="169" t="s">
        <v>34</v>
      </c>
      <c r="B63" s="169">
        <f>'将来負担比率（分子）の構造'!I$44</f>
        <v>463</v>
      </c>
      <c r="C63" s="169"/>
      <c r="D63" s="169"/>
      <c r="E63" s="169">
        <f>'将来負担比率（分子）の構造'!J$44</f>
        <v>382</v>
      </c>
      <c r="F63" s="169"/>
      <c r="G63" s="169"/>
      <c r="H63" s="169">
        <f>'将来負担比率（分子）の構造'!K$44</f>
        <v>298</v>
      </c>
      <c r="I63" s="169"/>
      <c r="J63" s="169"/>
      <c r="K63" s="169">
        <f>'将来負担比率（分子）の構造'!L$44</f>
        <v>194</v>
      </c>
      <c r="L63" s="169"/>
      <c r="M63" s="169"/>
      <c r="N63" s="169">
        <f>'将来負担比率（分子）の構造'!M$44</f>
        <v>99</v>
      </c>
      <c r="O63" s="169"/>
      <c r="P63" s="169"/>
    </row>
    <row r="64" spans="1:16" x14ac:dyDescent="0.15">
      <c r="A64" s="169" t="s">
        <v>33</v>
      </c>
      <c r="B64" s="169">
        <f>'将来負担比率（分子）の構造'!I$43</f>
        <v>17926</v>
      </c>
      <c r="C64" s="169"/>
      <c r="D64" s="169"/>
      <c r="E64" s="169">
        <f>'将来負担比率（分子）の構造'!J$43</f>
        <v>18173</v>
      </c>
      <c r="F64" s="169"/>
      <c r="G64" s="169"/>
      <c r="H64" s="169">
        <f>'将来負担比率（分子）の構造'!K$43</f>
        <v>18051</v>
      </c>
      <c r="I64" s="169"/>
      <c r="J64" s="169"/>
      <c r="K64" s="169">
        <f>'将来負担比率（分子）の構造'!L$43</f>
        <v>17967</v>
      </c>
      <c r="L64" s="169"/>
      <c r="M64" s="169"/>
      <c r="N64" s="169">
        <f>'将来負担比率（分子）の構造'!M$43</f>
        <v>19430</v>
      </c>
      <c r="O64" s="169"/>
      <c r="P64" s="169"/>
    </row>
    <row r="65" spans="1:16" x14ac:dyDescent="0.15">
      <c r="A65" s="169" t="s">
        <v>32</v>
      </c>
      <c r="B65" s="169">
        <f>'将来負担比率（分子）の構造'!I$42</f>
        <v>4227</v>
      </c>
      <c r="C65" s="169"/>
      <c r="D65" s="169"/>
      <c r="E65" s="169">
        <f>'将来負担比率（分子）の構造'!J$42</f>
        <v>4226</v>
      </c>
      <c r="F65" s="169"/>
      <c r="G65" s="169"/>
      <c r="H65" s="169">
        <f>'将来負担比率（分子）の構造'!K$42</f>
        <v>1871</v>
      </c>
      <c r="I65" s="169"/>
      <c r="J65" s="169"/>
      <c r="K65" s="169">
        <f>'将来負担比率（分子）の構造'!L$42</f>
        <v>1655</v>
      </c>
      <c r="L65" s="169"/>
      <c r="M65" s="169"/>
      <c r="N65" s="169">
        <f>'将来負担比率（分子）の構造'!M$42</f>
        <v>1590</v>
      </c>
      <c r="O65" s="169"/>
      <c r="P65" s="169"/>
    </row>
    <row r="66" spans="1:16" x14ac:dyDescent="0.15">
      <c r="A66" s="169" t="s">
        <v>31</v>
      </c>
      <c r="B66" s="169">
        <f>'将来負担比率（分子）の構造'!I$41</f>
        <v>61228</v>
      </c>
      <c r="C66" s="169"/>
      <c r="D66" s="169"/>
      <c r="E66" s="169">
        <f>'将来負担比率（分子）の構造'!J$41</f>
        <v>63498</v>
      </c>
      <c r="F66" s="169"/>
      <c r="G66" s="169"/>
      <c r="H66" s="169">
        <f>'将来負担比率（分子）の構造'!K$41</f>
        <v>62632</v>
      </c>
      <c r="I66" s="169"/>
      <c r="J66" s="169"/>
      <c r="K66" s="169">
        <f>'将来負担比率（分子）の構造'!L$41</f>
        <v>59162</v>
      </c>
      <c r="L66" s="169"/>
      <c r="M66" s="169"/>
      <c r="N66" s="169">
        <f>'将来負担比率（分子）の構造'!M$41</f>
        <v>57801</v>
      </c>
      <c r="O66" s="169"/>
      <c r="P66" s="169"/>
    </row>
    <row r="67" spans="1:16" x14ac:dyDescent="0.15">
      <c r="A67" s="169" t="s">
        <v>71</v>
      </c>
      <c r="B67" s="169" t="e">
        <f>NA()</f>
        <v>#N/A</v>
      </c>
      <c r="C67" s="169">
        <f>IF(ISNUMBER('将来負担比率（分子）の構造'!I$53), IF('将来負担比率（分子）の構造'!I$53 &lt; 0, 0, '将来負担比率（分子）の構造'!I$53), NA())</f>
        <v>544</v>
      </c>
      <c r="D67" s="169" t="e">
        <f>NA()</f>
        <v>#N/A</v>
      </c>
      <c r="E67" s="169" t="e">
        <f>NA()</f>
        <v>#N/A</v>
      </c>
      <c r="F67" s="169">
        <f>IF(ISNUMBER('将来負担比率（分子）の構造'!J$53), IF('将来負担比率（分子）の構造'!J$53 &lt; 0, 0, '将来負担比率（分子）の構造'!J$53), NA())</f>
        <v>2185</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8162</v>
      </c>
      <c r="C72" s="173">
        <f>基金残高に係る経年分析!G55</f>
        <v>9373</v>
      </c>
      <c r="D72" s="173">
        <f>基金残高に係る経年分析!H55</f>
        <v>9823</v>
      </c>
    </row>
    <row r="73" spans="1:16" x14ac:dyDescent="0.15">
      <c r="A73" s="172" t="s">
        <v>74</v>
      </c>
      <c r="B73" s="173">
        <f>基金残高に係る経年分析!F56</f>
        <v>4002</v>
      </c>
      <c r="C73" s="173">
        <f>基金残高に係る経年分析!G56</f>
        <v>4004</v>
      </c>
      <c r="D73" s="173">
        <f>基金残高に係る経年分析!H56</f>
        <v>4008</v>
      </c>
    </row>
    <row r="74" spans="1:16" x14ac:dyDescent="0.15">
      <c r="A74" s="172" t="s">
        <v>75</v>
      </c>
      <c r="B74" s="173">
        <f>基金残高に係る経年分析!F57</f>
        <v>8471</v>
      </c>
      <c r="C74" s="173">
        <f>基金残高に係る経年分析!G57</f>
        <v>9690</v>
      </c>
      <c r="D74" s="173">
        <f>基金残高に係る経年分析!H57</f>
        <v>11645</v>
      </c>
    </row>
  </sheetData>
  <sheetProtection algorithmName="SHA-512" hashValue="q6SdQmXPgzZxVrSRNjU01x6+QqOe7OcQdkaX2yVXZ9k8giJ4mHaKEOk+GM5vn7Ln2nIP+sh5fJZF/cv7D+0YXA==" saltValue="UVR6kJpvkJqs3eh5yfUM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2025-03-10T08:47:15Z</cp:lastPrinted>
  <dcterms:created xsi:type="dcterms:W3CDTF">2025-02-19T04:20:24Z</dcterms:created>
  <dcterms:modified xsi:type="dcterms:W3CDTF">2025-03-17T00:03:20Z</dcterms:modified>
  <cp:category/>
</cp:coreProperties>
</file>