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9 長門市 ○\04 最終\"/>
    </mc:Choice>
  </mc:AlternateContent>
  <xr:revisionPtr revIDLastSave="0" documentId="13_ncr:1_{ADA4A343-5C01-4E17-B5FE-7C0717A76F74}" xr6:coauthVersionLast="47" xr6:coauthVersionMax="47" xr10:uidLastSave="{00000000-0000-0000-0000-000000000000}"/>
  <bookViews>
    <workbookView xWindow="-120" yWindow="-120" windowWidth="20730" windowHeight="11160" tabRatio="6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W34" i="10"/>
  <c r="BW35" i="10" s="1"/>
  <c r="BW36" i="10" s="1"/>
  <c r="BW37" i="10" s="1"/>
  <c r="BW38" i="10" s="1"/>
  <c r="BW39" i="10" s="1"/>
  <c r="BW40" i="10" s="1"/>
  <c r="BW41" i="10" s="1"/>
  <c r="C34" i="10"/>
  <c r="CO34" i="10" l="1"/>
  <c r="CO35" i="10" s="1"/>
  <c r="CO36" i="10" s="1"/>
  <c r="CO37"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<sst xmlns="http://schemas.openxmlformats.org/spreadsheetml/2006/main" count="1119" uniqueCount="566">
  <si>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</si>
  <si>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</si>
  <si>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</si>
  <si>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</si>
  <si>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</si>
  <si>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</si>
  <si>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</si>
  <si>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</si>
  <si>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</si>
  <si>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</si>
  <si>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</si>
  <si>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</si>
  <si>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</si>
  <si>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</si>
  <si>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</si>
  <si>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</si>
  <si>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</si>
  <si>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</si>
  <si>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</si>
  <si>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</si>
  <si>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</si>
  <si>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</si>
  <si>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</si>
  <si>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</si>
  <si>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</si>
  <si>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</si>
  <si>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</si>
  <si>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</si>
  <si>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</si>
  <si>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</si>
  <si>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</si>
  <si>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</si>
  <si>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</si>
  <si>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</si>
  <si>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</si>
  <si>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</si>
  <si>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</si>
  <si>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</si>
  <si>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</si>
  <si>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</si>
  <si>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</si>
  <si>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</si>
  <si>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</si>
  <si>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</si>
  <si>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</si>
  <si>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</si>
  <si>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</si>
  <si>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</si>
  <si>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</si>
  <si>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</si>
  <si>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</si>
  <si>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</si>
  <si>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</si>
  <si>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</si>
  <si>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</si>
  <si>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</si>
  <si>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</si>
  <si>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</si>
  <si>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</si>
  <si>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</si>
  <si>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</si>
  <si>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</si>
  <si>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</si>
  <si>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</si>
  <si>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</si>
  <si>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</si>
  <si>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</si>
  <si>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</si>
  <si>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</si>
  <si>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</si>
  <si>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</si>
  <si>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</si>
  <si>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</si>
  <si>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</si>
  <si>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</si>
  <si>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</si>
  <si>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</si>
  <si>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</si>
  <si>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</si>
  <si>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</si>
  <si>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</si>
  <si>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</si>
  <si>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</si>
  <si>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</si>
  <si>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</si>
  <si>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</si>
  <si>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</si>
  <si>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</si>
  <si>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</si>
  <si>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</si>
  <si>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</si>
  <si>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</si>
  <si>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</si>
  <si>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</si>
  <si>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</si>
  <si>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</si>
  <si>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</si>
  <si>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</si>
  <si>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</si>
  <si>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</si>
  <si>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</si>
  <si>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</si>
  <si>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</si>
  <si>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</si>
  <si>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</si>
  <si>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</si>
  <si>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</si>
  <si>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</si>
  <si>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</si>
  <si>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</si>
  <si>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</si>
  <si>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</si>
  <si>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</si>
  <si>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</si>
  <si>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</si>
  <si>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</si>
  <si>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</si>
  <si>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</si>
  <si>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</si>
  <si>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</si>
  <si>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</si>
  <si>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</si>
  <si>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</si>
  <si>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</si>
  <si>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</si>
  <si>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</si>
  <si>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</si>
  <si>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</si>
  <si>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</si>
  <si>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</si>
  <si>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</si>
  <si>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</si>
  <si>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</si>
  <si>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</si>
  <si>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</si>
  <si>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</si>
  <si>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</si>
  <si>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</si>
  <si>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</si>
  <si>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</si>
  <si>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</si>
  <si>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</si>
  <si>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</si>
  <si>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</si>
  <si>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</si>
  <si>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</si>
  <si>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</si>
  <si>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</si>
  <si>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</si>
  <si>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</si>
  <si>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</si>
  <si>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</si>
  <si>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</si>
  <si>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</si>
  <si>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</si>
  <si>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</si>
  <si>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</si>
  <si>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</si>
  <si>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</si>
  <si>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</si>
  <si>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</si>
  <si>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</si>
  <si>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</si>
  <si>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</si>
  <si>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</si>
  <si>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</si>
  <si>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</si>
  <si>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</si>
  <si>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</si>
  <si>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</si>
  <si>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</si>
  <si>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</si>
  <si>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</si>
  <si>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</si>
  <si>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</si>
  <si>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</si>
  <si>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</si>
  <si>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</si>
  <si>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</si>
  <si>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</si>
  <si>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</si>
  <si>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</si>
  <si>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</si>
  <si>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</si>
  <si>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</si>
  <si>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</si>
  <si>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</si>
  <si>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</si>
  <si>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</si>
  <si>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</si>
  <si>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</si>
  <si>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</si>
  <si>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</si>
  <si>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</si>
  <si>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</si>
  <si>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</si>
  <si>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</si>
  <si>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</si>
  <si>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</si>
  <si>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</si>
  <si>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</si>
  <si>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</si>
  <si>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</si>
  <si>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</si>
  <si>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山口県長門市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</si>
  <si>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</si>
  <si>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</si>
  <si>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</si>
  <si>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</si>
  <si>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</si>
  <si>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</si>
  <si>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</si>
  <si>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</si>
  <si>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</si>
  <si>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</si>
  <si>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</si>
  <si>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</si>
  <si>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</si>
  <si>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</si>
  <si>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</si>
  <si>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</si>
  <si>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</si>
  <si>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</si>
  <si>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</si>
  <si>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</si>
  <si>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</si>
  <si>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</si>
  <si>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</si>
  <si>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</si>
  <si>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</si>
  <si>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</si>
  <si>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</si>
  <si>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</si>
  <si>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</si>
  <si>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</si>
  <si>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</si>
  <si>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</si>
  <si>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</si>
  <si>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</si>
  <si>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</si>
  <si>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</si>
  <si>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</si>
  <si>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</si>
  <si>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</si>
  <si>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</si>
  <si>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</si>
  <si>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</si>
  <si>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</si>
  <si>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</si>
  <si>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</si>
  <si>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</si>
  <si>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</si>
  <si>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</si>
  <si>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</si>
  <si>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</si>
  <si>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</si>
  <si>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</si>
  <si>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</si>
  <si>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</si>
  <si>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</si>
  <si>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</si>
  <si>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</si>
  <si>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</si>
  <si>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</si>
  <si>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</si>
  <si>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</si>
  <si>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</si>
  <si>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</si>
  <si>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</si>
  <si>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</si>
  <si>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</si>
  <si>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</si>
  <si>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</si>
  <si>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</si>
  <si>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</si>
  <si>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</si>
  <si>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</si>
  <si>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</si>
  <si>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</si>
  <si>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</si>
  <si>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</si>
  <si>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</si>
  <si>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</si>
  <si>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</si>
  <si>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</si>
  <si>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</si>
  <si>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</si>
  <si>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</si>
  <si>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</si>
  <si>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</si>
  <si>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</si>
  <si>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</si>
  <si>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</si>
  <si>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</si>
  <si>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</si>
  <si>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</si>
  <si>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</si>
  <si>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</si>
  <si>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</si>
  <si>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</si>
  <si>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</si>
  <si>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</si>
  <si>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</si>
  <si>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</si>
  <si>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</si>
  <si>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</si>
  <si>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</si>
  <si>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</si>
  <si>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</si>
  <si>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</si>
  <si>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</si>
  <si>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</si>
  <si>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</si>
  <si>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</si>
  <si>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</si>
  <si>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</si>
  <si>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</si>
  <si>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</si>
  <si>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</si>
  <si>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</si>
  <si>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</si>
  <si>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</si>
  <si>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</si>
  <si>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</si>
  <si>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</si>
  <si>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</si>
  <si>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</si>
  <si>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</si>
  <si>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</si>
  <si>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</si>
  <si>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</si>
  <si>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</si>
  <si>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</si>
  <si>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</si>
  <si>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</si>
  <si>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</si>
  <si>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</si>
  <si>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</si>
  <si>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</si>
  <si>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</si>
  <si>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</si>
  <si>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</si>
  <si>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</si>
  <si>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</si>
  <si>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</si>
  <si>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</si>
  <si>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</si>
  <si>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</si>
  <si>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</si>
  <si>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</si>
  <si>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</si>
  <si>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</si>
  <si>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</si>
  <si>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</si>
  <si>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</si>
  <si>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山口県長門市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</si>
  <si>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</si>
  <si>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</si>
  <si>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</si>
  <si>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</si>
  <si>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</si>
  <si>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</si>
  <si>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</si>
  <si>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</si>
  <si>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</si>
  <si>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</si>
  <si>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</si>
  <si>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</si>
  <si>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</si>
  <si>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</si>
  <si>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</si>
  <si>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</si>
  <si>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</si>
  <si>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</si>
  <si>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</si>
  <si>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</si>
  <si>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</si>
  <si>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</si>
  <si>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</si>
  <si>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</si>
  <si>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</si>
  <si>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</si>
  <si>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</si>
  <si>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</si>
  <si>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</si>
  <si>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</si>
  <si>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</si>
  <si>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</si>
  <si>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</si>
  <si>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</si>
  <si>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</si>
  <si>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</si>
  <si>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</si>
  <si>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</si>
  <si>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</si>
  <si>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湯本温泉事業特別会計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</si>
  <si>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</si>
  <si>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</si>
  <si>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</si>
  <si>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</si>
  <si>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</si>
  <si>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</si>
  <si>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</si>
  <si>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</si>
  <si>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</si>
  <si>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</si>
  <si>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</si>
  <si>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</si>
  <si>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</si>
  <si>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</si>
  <si>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</si>
  <si>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</si>
  <si>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</si>
  <si>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</si>
  <si>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</si>
  <si>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</si>
  <si>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</si>
  <si>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</si>
  <si>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</si>
  <si>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</si>
  <si>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</si>
  <si>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</si>
  <si>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</si>
  <si>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</si>
  <si>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</si>
  <si>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</si>
  <si>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</si>
  <si>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</si>
  <si>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</si>
  <si>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</si>
  <si>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</si>
  <si>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</si>
  <si>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</si>
  <si>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</si>
  <si>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</si>
  <si>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</si>
  <si>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</si>
  <si>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</si>
  <si>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</si>
  <si>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</si>
  <si>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</si>
  <si>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</si>
  <si>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</si>
  <si>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</si>
  <si>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</si>
  <si>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</si>
  <si>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</si>
  <si>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</si>
  <si>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</si>
  <si>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</si>
  <si>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</si>
  <si>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</si>
  <si>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</si>
  <si>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</si>
  <si>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</si>
  <si>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</si>
  <si>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</si>
  <si>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</si>
  <si>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</si>
  <si>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</si>
  <si>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</si>
  <si>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</si>
  <si>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</si>
  <si>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</si>
  <si>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</si>
  <si>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</si>
  <si>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</si>
  <si>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</si>
  <si>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</si>
  <si>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</si>
  <si>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</si>
  <si>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</si>
  <si>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</si>
  <si>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</si>
  <si>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</si>
  <si>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</si>
  <si>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</si>
  <si>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</si>
  <si>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</si>
  <si>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</si>
  <si>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</si>
  <si>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</si>
  <si>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</si>
  <si>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</si>
  <si>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</si>
  <si>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</si>
  <si>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</si>
  <si>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</si>
  <si>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</si>
  <si>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</si>
  <si>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</si>
  <si>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</si>
  <si>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</si>
  <si>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</si>
  <si>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</si>
  <si>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</si>
  <si>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</si>
  <si>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</si>
  <si>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</si>
  <si>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</si>
  <si>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</si>
  <si>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</si>
  <si>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</si>
  <si>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</si>
  <si>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</si>
  <si>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</si>
  <si>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</si>
  <si>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</si>
  <si>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</si>
  <si>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</si>
  <si>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</si>
  <si>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</si>
  <si>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</si>
  <si>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</si>
  <si>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</si>
  <si>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</si>
  <si>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</si>
  <si>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</si>
  <si>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</si>
  <si>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</si>
  <si>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</si>
  <si>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</si>
  <si>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</si>
  <si>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</si>
  <si>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</si>
  <si>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</si>
  <si>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</si>
  <si>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</si>
  <si>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</si>
  <si>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</si>
  <si>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</si>
  <si>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</si>
  <si>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</si>
  <si>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</si>
  <si>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</si>
  <si>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</si>
  <si>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</si>
  <si>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</si>
  <si>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</si>
  <si>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</si>
  <si>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</si>
  <si>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R01</t>
    <phoneticPr fontId="5"/>
  </si>
  <si>
    <t>R02</t>
    <phoneticPr fontId="5"/>
  </si>
  <si>
    <t>R03</t>
    <phoneticPr fontId="5"/>
  </si>
  <si>
    <t>R04</t>
    <phoneticPr fontId="5"/>
  </si>
  <si>
    <t>R05</t>
    <phoneticPr fontId="5"/>
  </si>
  <si>
    <t>長門市文化振興財団</t>
    <rPh sb="0" eb="2">
      <t>ナガト</t>
    </rPh>
    <rPh sb="2" eb="3">
      <t>シ</t>
    </rPh>
    <rPh sb="3" eb="5">
      <t>ブンカ</t>
    </rPh>
    <rPh sb="5" eb="7">
      <t>シンコウ</t>
    </rPh>
    <rPh sb="7" eb="9">
      <t>ザイダン</t>
    </rPh>
    <phoneticPr fontId="2"/>
  </si>
  <si>
    <t>ながと物産</t>
    <rPh sb="3" eb="5">
      <t>ブッサン</t>
    </rPh>
    <phoneticPr fontId="2"/>
  </si>
  <si>
    <t>アグリながと</t>
    <phoneticPr fontId="2"/>
  </si>
  <si>
    <t>リフォレながと</t>
    <phoneticPr fontId="2"/>
  </si>
  <si>
    <t>-</t>
    <phoneticPr fontId="2"/>
  </si>
  <si>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</si>
  <si>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</si>
  <si>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</si>
  <si>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</si>
  <si>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山口県市町総合事務組合山口県自治会館管理特別会計</t>
  </si>
  <si>
    <t>山口県後期高齢者医療広域連合一般会計</t>
  </si>
  <si>
    <t>山口県後期高齢者医療広域連合後期高齢者医療特別会計</t>
  </si>
  <si>
    <t>萩・長門清掃一部事務組合一般会計</t>
  </si>
  <si>
    <t>-</t>
    <phoneticPr fontId="2"/>
  </si>
  <si>
    <t>-</t>
    <phoneticPr fontId="2"/>
  </si>
  <si>
    <t>地域活性化基金</t>
    <rPh sb="0" eb="2">
      <t>チイキ</t>
    </rPh>
    <rPh sb="2" eb="5">
      <t>カッセイカ</t>
    </rPh>
    <rPh sb="5" eb="7">
      <t>キキン</t>
    </rPh>
    <phoneticPr fontId="5"/>
  </si>
  <si>
    <t>職員退職手当基金</t>
    <rPh sb="0" eb="2">
      <t>ショクイン</t>
    </rPh>
    <rPh sb="2" eb="4">
      <t>タイショク</t>
    </rPh>
    <rPh sb="4" eb="6">
      <t>テアテ</t>
    </rPh>
    <rPh sb="6" eb="8">
      <t>キキン</t>
    </rPh>
    <phoneticPr fontId="5"/>
  </si>
  <si>
    <t>公共施設維持補修等基金</t>
    <rPh sb="0" eb="2">
      <t>コウキョウ</t>
    </rPh>
    <rPh sb="2" eb="4">
      <t>シセツ</t>
    </rPh>
    <rPh sb="4" eb="6">
      <t>イジ</t>
    </rPh>
    <rPh sb="6" eb="8">
      <t>ホシュウ</t>
    </rPh>
    <rPh sb="8" eb="9">
      <t>トウ</t>
    </rPh>
    <rPh sb="9" eb="11">
      <t>キキン</t>
    </rPh>
    <phoneticPr fontId="5"/>
  </si>
  <si>
    <t>地域福祉振興基金</t>
    <rPh sb="0" eb="2">
      <t>チイキ</t>
    </rPh>
    <rPh sb="2" eb="4">
      <t>フクシ</t>
    </rPh>
    <rPh sb="4" eb="6">
      <t>シンコウ</t>
    </rPh>
    <rPh sb="6" eb="8">
      <t>キキン</t>
    </rPh>
    <phoneticPr fontId="5"/>
  </si>
  <si>
    <t>香月泰男美術館運営基金</t>
    <rPh sb="0" eb="2">
      <t>カツキ</t>
    </rPh>
    <rPh sb="2" eb="3">
      <t>ヤスシ</t>
    </rPh>
    <rPh sb="3" eb="4">
      <t>オトコ</t>
    </rPh>
    <rPh sb="4" eb="7">
      <t>ビジュツカン</t>
    </rPh>
    <rPh sb="7" eb="9">
      <t>ウンエイ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</si>
</sst>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3000000}"/>
    <cellStyle name="標準 8" xfId="22" xr:uid="{00000000-0005-0000-0000-000044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A02-4B57-AD33-F852277AB5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203992</c:v>
                </c:pt>
                <c:pt idx="1">
                  <c:v>96769</c:v>
                </c:pt>
                <c:pt idx="2">
                  <c:v>70925</c:v>
                </c:pt>
                <c:pt idx="3">
                  <c:v>82130</c:v>
                </c:pt>
                <c:pt idx="4">
                  <c:v>52541</c:v>
                </c:pt>
              </c:numCache>
            </c:numRef>
          </c:val>
          <c:smooth val="0"/>
          <c:extLst>
            <c:ext xmlns:c16="http://schemas.microsoft.com/office/drawing/2014/chart" uri="{C3380CC4-5D6E-409C-BE32-E72D297353CC}">
              <c16:uniqueId val="{00000001-6A02-4B57-AD33-F852277AB5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c:v>
                </c:pt>
                <c:pt idx="1">
                  <c:v>6.47</c:v>
                </c:pt>
                <c:pt idx="2">
                  <c:v>11.94</c:v>
                </c:pt>
                <c:pt idx="3">
                  <c:v>12.21</c:v>
                </c:pt>
                <c:pt idx="4">
                  <c:v>9.0299999999999994</c:v>
                </c:pt>
              </c:numCache>
            </c:numRef>
          </c:val>
          <c:extLst>
            <c:ext xmlns:c16="http://schemas.microsoft.com/office/drawing/2014/chart" uri="{C3380CC4-5D6E-409C-BE32-E72D297353CC}">
              <c16:uniqueId val="{00000000-8CCA-4537-9F1B-D05CE90101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18.670000000000002</c:v>
                </c:pt>
                <c:pt idx="1">
                  <c:v>21.22</c:v>
                </c:pt>
                <c:pt idx="2">
                  <c:v>23.53</c:v>
                </c:pt>
                <c:pt idx="3">
                  <c:v>29.67</c:v>
                </c:pt>
                <c:pt idx="4">
                  <c:v>35.96</c:v>
                </c:pt>
              </c:numCache>
            </c:numRef>
          </c:val>
          <c:extLst>
            <c:ext xmlns:c16="http://schemas.microsoft.com/office/drawing/2014/chart" uri="{C3380CC4-5D6E-409C-BE32-E72D297353CC}">
              <c16:uniqueId val="{00000001-8CCA-4537-9F1B-D05CE90101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3.68</c:v>
                </c:pt>
                <c:pt idx="2">
                  <c:v>8.86</c:v>
                </c:pt>
                <c:pt idx="3">
                  <c:v>5.48</c:v>
                </c:pt>
                <c:pt idx="4">
                  <c:v>2.96</c:v>
                </c:pt>
              </c:numCache>
            </c:numRef>
          </c:val>
          <c:smooth val="0"/>
          <c:extLst>
            <c:ext xmlns:c16="http://schemas.microsoft.com/office/drawing/2014/chart" uri="{C3380CC4-5D6E-409C-BE32-E72D297353CC}">
              <c16:uniqueId val="{00000002-8CCA-4537-9F1B-D05CE90101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D4-4923-9A5C-05894D29CD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D4-4923-9A5C-05894D29CD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D4-4923-9A5C-05894D29CD97}"/>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0D4-4923-9A5C-05894D29CD9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0.13</c:v>
                </c:pt>
                <c:pt idx="8">
                  <c:v>#N/A</c:v>
                </c:pt>
                <c:pt idx="9">
                  <c:v>0.1</c:v>
                </c:pt>
              </c:numCache>
            </c:numRef>
          </c:val>
          <c:extLst>
            <c:ext xmlns:c16="http://schemas.microsoft.com/office/drawing/2014/chart" uri="{C3380CC4-5D6E-409C-BE32-E72D297353CC}">
              <c16:uniqueId val="{00000004-70D4-4923-9A5C-05894D29CD9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1.31</c:v>
                </c:pt>
                <c:pt idx="2">
                  <c:v>#N/A</c:v>
                </c:pt>
                <c:pt idx="3">
                  <c:v>0.63</c:v>
                </c:pt>
                <c:pt idx="4">
                  <c:v>#N/A</c:v>
                </c:pt>
                <c:pt idx="5">
                  <c:v>0.69</c:v>
                </c:pt>
                <c:pt idx="6">
                  <c:v>#N/A</c:v>
                </c:pt>
                <c:pt idx="7">
                  <c:v>0.95</c:v>
                </c:pt>
                <c:pt idx="8">
                  <c:v>#N/A</c:v>
                </c:pt>
                <c:pt idx="9">
                  <c:v>0.82</c:v>
                </c:pt>
              </c:numCache>
            </c:numRef>
          </c:val>
          <c:extLst>
            <c:ext xmlns:c16="http://schemas.microsoft.com/office/drawing/2014/chart" uri="{C3380CC4-5D6E-409C-BE32-E72D297353CC}">
              <c16:uniqueId val="{00000005-70D4-4923-9A5C-05894D29CD9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2.04</c:v>
                </c:pt>
                <c:pt idx="2">
                  <c:v>#N/A</c:v>
                </c:pt>
                <c:pt idx="3">
                  <c:v>2.2000000000000002</c:v>
                </c:pt>
                <c:pt idx="4">
                  <c:v>#N/A</c:v>
                </c:pt>
                <c:pt idx="5">
                  <c:v>1.87</c:v>
                </c:pt>
                <c:pt idx="6">
                  <c:v>#N/A</c:v>
                </c:pt>
                <c:pt idx="7">
                  <c:v>1.38</c:v>
                </c:pt>
                <c:pt idx="8">
                  <c:v>#N/A</c:v>
                </c:pt>
                <c:pt idx="9">
                  <c:v>1.82</c:v>
                </c:pt>
              </c:numCache>
            </c:numRef>
          </c:val>
          <c:extLst>
            <c:ext xmlns:c16="http://schemas.microsoft.com/office/drawing/2014/chart" uri="{C3380CC4-5D6E-409C-BE32-E72D297353CC}">
              <c16:uniqueId val="{00000006-70D4-4923-9A5C-05894D29CD9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2.86</c:v>
                </c:pt>
                <c:pt idx="2">
                  <c:v>#N/A</c:v>
                </c:pt>
                <c:pt idx="3">
                  <c:v>3.09</c:v>
                </c:pt>
                <c:pt idx="4">
                  <c:v>#N/A</c:v>
                </c:pt>
                <c:pt idx="5">
                  <c:v>3.5</c:v>
                </c:pt>
                <c:pt idx="6">
                  <c:v>#N/A</c:v>
                </c:pt>
                <c:pt idx="7">
                  <c:v>2.0099999999999998</c:v>
                </c:pt>
                <c:pt idx="8">
                  <c:v>#N/A</c:v>
                </c:pt>
                <c:pt idx="9">
                  <c:v>1.95</c:v>
                </c:pt>
              </c:numCache>
            </c:numRef>
          </c:val>
          <c:extLst>
            <c:ext xmlns:c16="http://schemas.microsoft.com/office/drawing/2014/chart" uri="{C3380CC4-5D6E-409C-BE32-E72D297353CC}">
              <c16:uniqueId val="{00000007-70D4-4923-9A5C-05894D29CD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4.3499999999999996</c:v>
                </c:pt>
                <c:pt idx="2">
                  <c:v>#N/A</c:v>
                </c:pt>
                <c:pt idx="3">
                  <c:v>4.0999999999999996</c:v>
                </c:pt>
                <c:pt idx="4">
                  <c:v>#N/A</c:v>
                </c:pt>
                <c:pt idx="5">
                  <c:v>3.7</c:v>
                </c:pt>
                <c:pt idx="6">
                  <c:v>#N/A</c:v>
                </c:pt>
                <c:pt idx="7">
                  <c:v>3.52</c:v>
                </c:pt>
                <c:pt idx="8">
                  <c:v>#N/A</c:v>
                </c:pt>
                <c:pt idx="9">
                  <c:v>3.88</c:v>
                </c:pt>
              </c:numCache>
            </c:numRef>
          </c:val>
          <c:extLst>
            <c:ext xmlns:c16="http://schemas.microsoft.com/office/drawing/2014/chart" uri="{C3380CC4-5D6E-409C-BE32-E72D297353CC}">
              <c16:uniqueId val="{00000008-70D4-4923-9A5C-05894D29CD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c:v>
                </c:pt>
                <c:pt idx="2">
                  <c:v>#N/A</c:v>
                </c:pt>
                <c:pt idx="3">
                  <c:v>6.46</c:v>
                </c:pt>
                <c:pt idx="4">
                  <c:v>#N/A</c:v>
                </c:pt>
                <c:pt idx="5">
                  <c:v>11.94</c:v>
                </c:pt>
                <c:pt idx="6">
                  <c:v>#N/A</c:v>
                </c:pt>
                <c:pt idx="7">
                  <c:v>12.2</c:v>
                </c:pt>
                <c:pt idx="8">
                  <c:v>#N/A</c:v>
                </c:pt>
                <c:pt idx="9">
                  <c:v>9.0299999999999994</c:v>
                </c:pt>
              </c:numCache>
            </c:numRef>
          </c:val>
          <c:extLst>
            <c:ext xmlns:c16="http://schemas.microsoft.com/office/drawing/2014/chart" uri="{C3380CC4-5D6E-409C-BE32-E72D297353CC}">
              <c16:uniqueId val="{00000009-70D4-4923-9A5C-05894D29CD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2602</c:v>
                </c:pt>
                <c:pt idx="5">
                  <c:v>2628</c:v>
                </c:pt>
                <c:pt idx="8">
                  <c:v>2568</c:v>
                </c:pt>
                <c:pt idx="11">
                  <c:v>2594</c:v>
                </c:pt>
                <c:pt idx="14">
                  <c:v>2526</c:v>
                </c:pt>
              </c:numCache>
            </c:numRef>
          </c:val>
          <c:extLst>
            <c:ext xmlns:c16="http://schemas.microsoft.com/office/drawing/2014/chart" uri="{C3380CC4-5D6E-409C-BE32-E72D297353CC}">
              <c16:uniqueId val="{00000000-0C0F-4A97-AD1B-BB048D7A31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0F-4A97-AD1B-BB048D7A31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7</c:v>
                </c:pt>
                <c:pt idx="6">
                  <c:v>7</c:v>
                </c:pt>
                <c:pt idx="9">
                  <c:v>12</c:v>
                </c:pt>
                <c:pt idx="12">
                  <c:v>11</c:v>
                </c:pt>
              </c:numCache>
            </c:numRef>
          </c:val>
          <c:extLst>
            <c:ext xmlns:c16="http://schemas.microsoft.com/office/drawing/2014/chart" uri="{C3380CC4-5D6E-409C-BE32-E72D297353CC}">
              <c16:uniqueId val="{00000002-0C0F-4A97-AD1B-BB048D7A31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0F-4A97-AD1B-BB048D7A31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641</c:v>
                </c:pt>
                <c:pt idx="3">
                  <c:v>630</c:v>
                </c:pt>
                <c:pt idx="6">
                  <c:v>600</c:v>
                </c:pt>
                <c:pt idx="9">
                  <c:v>595</c:v>
                </c:pt>
                <c:pt idx="12">
                  <c:v>591</c:v>
                </c:pt>
              </c:numCache>
            </c:numRef>
          </c:val>
          <c:extLst>
            <c:ext xmlns:c16="http://schemas.microsoft.com/office/drawing/2014/chart" uri="{C3380CC4-5D6E-409C-BE32-E72D297353CC}">
              <c16:uniqueId val="{00000004-0C0F-4A97-AD1B-BB048D7A31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0F-4A97-AD1B-BB048D7A31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0F-4A97-AD1B-BB048D7A31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2649</c:v>
                </c:pt>
                <c:pt idx="3">
                  <c:v>2579</c:v>
                </c:pt>
                <c:pt idx="6">
                  <c:v>2528</c:v>
                </c:pt>
                <c:pt idx="9">
                  <c:v>2680</c:v>
                </c:pt>
                <c:pt idx="12">
                  <c:v>2530</c:v>
                </c:pt>
              </c:numCache>
            </c:numRef>
          </c:val>
          <c:extLst>
            <c:ext xmlns:c16="http://schemas.microsoft.com/office/drawing/2014/chart" uri="{C3380CC4-5D6E-409C-BE32-E72D297353CC}">
              <c16:uniqueId val="{00000007-0C0F-4A97-AD1B-BB048D7A31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695</c:v>
                </c:pt>
                <c:pt idx="2">
                  <c:v>#N/A</c:v>
                </c:pt>
                <c:pt idx="3">
                  <c:v>#N/A</c:v>
                </c:pt>
                <c:pt idx="4">
                  <c:v>588</c:v>
                </c:pt>
                <c:pt idx="5">
                  <c:v>#N/A</c:v>
                </c:pt>
                <c:pt idx="6">
                  <c:v>#N/A</c:v>
                </c:pt>
                <c:pt idx="7">
                  <c:v>567</c:v>
                </c:pt>
                <c:pt idx="8">
                  <c:v>#N/A</c:v>
                </c:pt>
                <c:pt idx="9">
                  <c:v>#N/A</c:v>
                </c:pt>
                <c:pt idx="10">
                  <c:v>693</c:v>
                </c:pt>
                <c:pt idx="11">
                  <c:v>#N/A</c:v>
                </c:pt>
                <c:pt idx="12">
                  <c:v>#N/A</c:v>
                </c:pt>
                <c:pt idx="13">
                  <c:v>606</c:v>
                </c:pt>
                <c:pt idx="14">
                  <c:v>#N/A</c:v>
                </c:pt>
              </c:numCache>
            </c:numRef>
          </c:val>
          <c:smooth val="0"/>
          <c:extLst>
            <c:ext xmlns:c16="http://schemas.microsoft.com/office/drawing/2014/chart" uri="{C3380CC4-5D6E-409C-BE32-E72D297353CC}">
              <c16:uniqueId val="{00000008-0C0F-4A97-AD1B-BB048D7A31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25153</c:v>
                </c:pt>
                <c:pt idx="5">
                  <c:v>24739</c:v>
                </c:pt>
                <c:pt idx="8">
                  <c:v>23532</c:v>
                </c:pt>
                <c:pt idx="11">
                  <c:v>21307</c:v>
                </c:pt>
                <c:pt idx="14">
                  <c:v>21055</c:v>
                </c:pt>
              </c:numCache>
            </c:numRef>
          </c:val>
          <c:extLst>
            <c:ext xmlns:c16="http://schemas.microsoft.com/office/drawing/2014/chart" uri="{C3380CC4-5D6E-409C-BE32-E72D297353CC}">
              <c16:uniqueId val="{00000000-D5B1-4324-8725-D6CB2B606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552</c:v>
                </c:pt>
                <c:pt idx="5">
                  <c:v>497</c:v>
                </c:pt>
                <c:pt idx="8">
                  <c:v>437</c:v>
                </c:pt>
                <c:pt idx="11">
                  <c:v>404</c:v>
                </c:pt>
                <c:pt idx="14">
                  <c:v>274</c:v>
                </c:pt>
              </c:numCache>
            </c:numRef>
          </c:val>
          <c:extLst>
            <c:ext xmlns:c16="http://schemas.microsoft.com/office/drawing/2014/chart" uri="{C3380CC4-5D6E-409C-BE32-E72D297353CC}">
              <c16:uniqueId val="{00000001-D5B1-4324-8725-D6CB2B606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4876</c:v>
                </c:pt>
                <c:pt idx="5">
                  <c:v>5285</c:v>
                </c:pt>
                <c:pt idx="8">
                  <c:v>5696</c:v>
                </c:pt>
                <c:pt idx="11">
                  <c:v>6608</c:v>
                </c:pt>
                <c:pt idx="14">
                  <c:v>7367</c:v>
                </c:pt>
              </c:numCache>
            </c:numRef>
          </c:val>
          <c:extLst>
            <c:ext xmlns:c16="http://schemas.microsoft.com/office/drawing/2014/chart" uri="{C3380CC4-5D6E-409C-BE32-E72D297353CC}">
              <c16:uniqueId val="{00000002-D5B1-4324-8725-D6CB2B606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B1-4324-8725-D6CB2B606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B1-4324-8725-D6CB2B606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B1-4324-8725-D6CB2B606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3188</c:v>
                </c:pt>
                <c:pt idx="3">
                  <c:v>3083</c:v>
                </c:pt>
                <c:pt idx="6">
                  <c:v>3107</c:v>
                </c:pt>
                <c:pt idx="9">
                  <c:v>3257</c:v>
                </c:pt>
                <c:pt idx="12">
                  <c:v>3305</c:v>
                </c:pt>
              </c:numCache>
            </c:numRef>
          </c:val>
          <c:extLst>
            <c:ext xmlns:c16="http://schemas.microsoft.com/office/drawing/2014/chart" uri="{C3380CC4-5D6E-409C-BE32-E72D297353CC}">
              <c16:uniqueId val="{00000006-D5B1-4324-8725-D6CB2B606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5B1-4324-8725-D6CB2B606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6070</c:v>
                </c:pt>
                <c:pt idx="3">
                  <c:v>5870</c:v>
                </c:pt>
                <c:pt idx="6">
                  <c:v>5637</c:v>
                </c:pt>
                <c:pt idx="9">
                  <c:v>5219</c:v>
                </c:pt>
                <c:pt idx="12">
                  <c:v>4992</c:v>
                </c:pt>
              </c:numCache>
            </c:numRef>
          </c:val>
          <c:extLst>
            <c:ext xmlns:c16="http://schemas.microsoft.com/office/drawing/2014/chart" uri="{C3380CC4-5D6E-409C-BE32-E72D297353CC}">
              <c16:uniqueId val="{00000008-D5B1-4324-8725-D6CB2B606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6</c:v>
                </c:pt>
                <c:pt idx="6">
                  <c:v>0</c:v>
                </c:pt>
                <c:pt idx="9">
                  <c:v>0</c:v>
                </c:pt>
                <c:pt idx="12">
                  <c:v>0</c:v>
                </c:pt>
              </c:numCache>
            </c:numRef>
          </c:val>
          <c:extLst>
            <c:ext xmlns:c16="http://schemas.microsoft.com/office/drawing/2014/chart" uri="{C3380CC4-5D6E-409C-BE32-E72D297353CC}">
              <c16:uniqueId val="{00000009-D5B1-4324-8725-D6CB2B606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23854</c:v>
                </c:pt>
                <c:pt idx="3">
                  <c:v>23191</c:v>
                </c:pt>
                <c:pt idx="6">
                  <c:v>21898</c:v>
                </c:pt>
                <c:pt idx="9">
                  <c:v>20700</c:v>
                </c:pt>
                <c:pt idx="12">
                  <c:v>19181</c:v>
                </c:pt>
              </c:numCache>
            </c:numRef>
          </c:val>
          <c:extLst>
            <c:ext xmlns:c16="http://schemas.microsoft.com/office/drawing/2014/chart" uri="{C3380CC4-5D6E-409C-BE32-E72D297353CC}">
              <c16:uniqueId val="{0000000A-D5B1-4324-8725-D6CB2B606E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2542</c:v>
                </c:pt>
                <c:pt idx="2">
                  <c:v>#N/A</c:v>
                </c:pt>
                <c:pt idx="3">
                  <c:v>#N/A</c:v>
                </c:pt>
                <c:pt idx="4">
                  <c:v>1627</c:v>
                </c:pt>
                <c:pt idx="5">
                  <c:v>#N/A</c:v>
                </c:pt>
                <c:pt idx="6">
                  <c:v>#N/A</c:v>
                </c:pt>
                <c:pt idx="7">
                  <c:v>977</c:v>
                </c:pt>
                <c:pt idx="8">
                  <c:v>#N/A</c:v>
                </c:pt>
                <c:pt idx="9">
                  <c:v>#N/A</c:v>
                </c:pt>
                <c:pt idx="10">
                  <c:v>858</c:v>
                </c:pt>
                <c:pt idx="11">
                  <c:v>#N/A</c:v>
                </c:pt>
                <c:pt idx="12">
                  <c:v>#N/A</c:v>
                </c:pt>
                <c:pt idx="13">
                  <c:v>0</c:v>
                </c:pt>
                <c:pt idx="14">
                  <c:v>#N/A</c:v>
                </c:pt>
              </c:numCache>
            </c:numRef>
          </c:val>
          <c:smooth val="0"/>
          <c:extLst>
            <c:ext xmlns:c16="http://schemas.microsoft.com/office/drawing/2014/chart" uri="{C3380CC4-5D6E-409C-BE32-E72D297353CC}">
              <c16:uniqueId val="{0000000B-D5B1-4324-8725-D6CB2B606E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3048</c:v>
                </c:pt>
                <c:pt idx="1">
                  <c:v>3746</c:v>
                </c:pt>
                <c:pt idx="2">
                  <c:v>4523</c:v>
                </c:pt>
              </c:numCache>
            </c:numRef>
          </c:val>
          <c:extLst>
            <c:ext xmlns:c16="http://schemas.microsoft.com/office/drawing/2014/chart" uri="{C3380CC4-5D6E-409C-BE32-E72D297353CC}">
              <c16:uniqueId val="{00000000-0111-4825-A61B-1712C5613B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c:v>
                </c:pt>
                <c:pt idx="1">
                  <c:v>164</c:v>
                </c:pt>
                <c:pt idx="2">
                  <c:v>158</c:v>
                </c:pt>
              </c:numCache>
            </c:numRef>
          </c:val>
          <c:extLst>
            <c:ext xmlns:c16="http://schemas.microsoft.com/office/drawing/2014/chart" uri="{C3380CC4-5D6E-409C-BE32-E72D297353CC}">
              <c16:uniqueId val="{00000001-0111-4825-A61B-1712C5613B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3379</c:v>
                </c:pt>
                <c:pt idx="1">
                  <c:v>3394</c:v>
                </c:pt>
                <c:pt idx="2">
                  <c:v>3129</c:v>
                </c:pt>
              </c:numCache>
            </c:numRef>
          </c:val>
          <c:extLst>
            <c:ext xmlns:c16="http://schemas.microsoft.com/office/drawing/2014/chart" uri="{C3380CC4-5D6E-409C-BE32-E72D297353CC}">
              <c16:uniqueId val="{00000002-0111-4825-A61B-1712C5613B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30,920
30,404
357.31
22,913,086
21,466,025
1,136,437
12,579,152
19,181,221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の減等による基準財政収入額の減少、臨時財政対策債償還基金費の皆増による基準財政需要額の増加が見られたものの、いずれも変動幅がわずかであったことから、単年度の財政力指数は微減となった。３か年平均は前年度と同率であり、類似団体平均値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今後も人口減少、少子高齢化の進行による市税等の収入減が予想される中で、歳入規模・構造に見合った歳出構造への転換に努める。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普通交付税等の増により経常一般財源歳入額が増加したものの、人件費等の増により経常経費充当一般財源が増加したことから、比率が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今後も歳出の適正化と歳入の確保に努める。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135709</xdr:rowOff>
    </xdr:from>
    <xdr:to>
      <xdr:col>23</xdr:col>
      <xdr:colOff>133350</xdr:colOff>
      <xdr:row>60</xdr:row>
      <xdr:rowOff>152944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2270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135709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171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61</xdr:row>
      <xdr:rowOff>84909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1717"/>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61</xdr:row>
      <xdr:rowOff>84909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168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102144</xdr:rowOff>
    </xdr:from>
    <xdr:to>
      <xdr:col>23</xdr:col>
      <xdr:colOff>184150</xdr:colOff>
      <xdr:row>61</xdr:row>
      <xdr:rowOff>32294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84909</xdr:rowOff>
    </xdr:from>
    <xdr:to>
      <xdr:col>19</xdr:col>
      <xdr:colOff>184150</xdr:colOff>
      <xdr:row>61</xdr:row>
      <xdr:rowOff>15059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171286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34109</xdr:rowOff>
    </xdr:from>
    <xdr:to>
      <xdr:col>11</xdr:col>
      <xdr:colOff>82550</xdr:colOff>
      <xdr:row>61</xdr:row>
      <xdr:rowOff>135709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120486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165661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物価高騰による影響や給与改定等により、人件費は前年度比で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％の増、物件費は前年度比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％の増と、いずれも増加しており、人口１人当たり人件費・物件費等の決算額は前年度と比較して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引き続き、行政組織の適正化と、経常経費の抑制に努める。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68593</xdr:rowOff>
    </xdr:from>
    <xdr:to>
      <xdr:col>23</xdr:col>
      <xdr:colOff>133350</xdr:colOff>
      <xdr:row>82</xdr:row>
      <xdr:rowOff>93931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7493"/>
          <a:ext cx="838200" cy="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47805</xdr:rowOff>
    </xdr:from>
    <xdr:to>
      <xdr:col>19</xdr:col>
      <xdr:colOff>133350</xdr:colOff>
      <xdr:row>82</xdr:row>
      <xdr:rowOff>68593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6705"/>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23444</xdr:rowOff>
    </xdr:from>
    <xdr:to>
      <xdr:col>15</xdr:col>
      <xdr:colOff>82550</xdr:colOff>
      <xdr:row>82</xdr:row>
      <xdr:rowOff>47805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2344"/>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11193</xdr:rowOff>
    </xdr:from>
    <xdr:to>
      <xdr:col>11</xdr:col>
      <xdr:colOff>31750</xdr:colOff>
      <xdr:row>82</xdr:row>
      <xdr:rowOff>23444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0093"/>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43131</xdr:rowOff>
    </xdr:from>
    <xdr:to>
      <xdr:col>23</xdr:col>
      <xdr:colOff>184150</xdr:colOff>
      <xdr:row>82</xdr:row>
      <xdr:rowOff>144731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15208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17793</xdr:rowOff>
    </xdr:from>
    <xdr:to>
      <xdr:col>19</xdr:col>
      <xdr:colOff>184150</xdr:colOff>
      <xdr:row>82</xdr:row>
      <xdr:rowOff>119393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104170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168455</xdr:rowOff>
    </xdr:from>
    <xdr:to>
      <xdr:col>15</xdr:col>
      <xdr:colOff>133350</xdr:colOff>
      <xdr:row>82</xdr:row>
      <xdr:rowOff>98605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144094</xdr:rowOff>
    </xdr:from>
    <xdr:to>
      <xdr:col>11</xdr:col>
      <xdr:colOff>82550</xdr:colOff>
      <xdr:row>82</xdr:row>
      <xdr:rowOff>74244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59021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131843</xdr:rowOff>
    </xdr:from>
    <xdr:to>
      <xdr:col>7</xdr:col>
      <xdr:colOff>31750</xdr:colOff>
      <xdr:row>82</xdr:row>
      <xdr:rowOff>61993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減となり、引き続き類似団体平均値を下回っている。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今後も定員管理と合わせて、給与構造の改革等を講じ、人件費総額の抑制に努める。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85372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定員適正化計画による職員数の削減を進めたものの、旧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町による合併市であることに加え、近年の人口減少も要因となり、人口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人当たり職員数は依然として高い数値となっており、類似団体平均値を大きく上回っていることから、今後も適正な定員管理に努める。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22733</xdr:rowOff>
    </xdr:from>
    <xdr:to>
      <xdr:col>81</xdr:col>
      <xdr:colOff>44450</xdr:colOff>
      <xdr:row>62</xdr:row>
      <xdr:rowOff>54102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5263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137075</xdr:rowOff>
    </xdr:from>
    <xdr:to>
      <xdr:col>77</xdr:col>
      <xdr:colOff>44450</xdr:colOff>
      <xdr:row>62</xdr:row>
      <xdr:rowOff>22733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95525"/>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114554</xdr:rowOff>
    </xdr:from>
    <xdr:to>
      <xdr:col>72</xdr:col>
      <xdr:colOff>203200</xdr:colOff>
      <xdr:row>61</xdr:row>
      <xdr:rowOff>137075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7300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94445</xdr:rowOff>
    </xdr:from>
    <xdr:to>
      <xdr:col>68</xdr:col>
      <xdr:colOff>152400</xdr:colOff>
      <xdr:row>61</xdr:row>
      <xdr:rowOff>114554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528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146829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143383</xdr:rowOff>
    </xdr:from>
    <xdr:to>
      <xdr:col>77</xdr:col>
      <xdr:colOff>95250</xdr:colOff>
      <xdr:row>62</xdr:row>
      <xdr:rowOff>73533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58310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8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86275</xdr:rowOff>
    </xdr:from>
    <xdr:to>
      <xdr:col>73</xdr:col>
      <xdr:colOff>44450</xdr:colOff>
      <xdr:row>62</xdr:row>
      <xdr:rowOff>16425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63754</xdr:rowOff>
    </xdr:from>
    <xdr:to>
      <xdr:col>68</xdr:col>
      <xdr:colOff>203200</xdr:colOff>
      <xdr:row>61</xdr:row>
      <xdr:rowOff>165354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43645</xdr:rowOff>
    </xdr:from>
    <xdr:to>
      <xdr:col>64</xdr:col>
      <xdr:colOff>152400</xdr:colOff>
      <xdr:row>61</xdr:row>
      <xdr:rowOff>145245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130022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近年実施してきた交付税措置率の低い地方債の発行抑制により、前年度と同じ比率を維持している。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いて類似団体平均値を下回っているが、今後は近年実施してきた大型事業に係る元利償還の開始により、実質公債費比率の上昇が見込まれることから、引き続き交付税措置率の低い市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01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131128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013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141182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155258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133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80328</xdr:rowOff>
    </xdr:from>
    <xdr:to>
      <xdr:col>73</xdr:col>
      <xdr:colOff>44450</xdr:colOff>
      <xdr:row>37</xdr:row>
      <xdr:rowOff>10478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20655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を取り止めたことで充当可能基金が増加したことに加えて、近年実施してきた地方債の発行抑制と交付税措置率の高い地方債の優先的な発行により、地方債残高の増加を抑えられていることから、将来負担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しかしながら、今後は基準財政需要額が減少し、将来負担比率の上昇が見込まれることから、財政健全化を図る計画的かつ効率的な財政運営に努める。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37931</xdr:rowOff>
    </xdr:from>
    <xdr:to>
      <xdr:col>77</xdr:col>
      <xdr:colOff>44450</xdr:colOff>
      <xdr:row>14</xdr:row>
      <xdr:rowOff>45170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382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45170</xdr:rowOff>
    </xdr:from>
    <xdr:to>
      <xdr:col>72</xdr:col>
      <xdr:colOff>203200</xdr:colOff>
      <xdr:row>14</xdr:row>
      <xdr:rowOff>101473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5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101473</xdr:rowOff>
    </xdr:from>
    <xdr:to>
      <xdr:col>68</xdr:col>
      <xdr:colOff>152400</xdr:colOff>
      <xdr:row>15</xdr:row>
      <xdr:rowOff>8043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0177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158581</xdr:rowOff>
    </xdr:from>
    <xdr:to>
      <xdr:col>77</xdr:col>
      <xdr:colOff>95250</xdr:colOff>
      <xdr:row>14</xdr:row>
      <xdr:rowOff>88731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98908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165820</xdr:rowOff>
    </xdr:from>
    <xdr:to>
      <xdr:col>73</xdr:col>
      <xdr:colOff>44450</xdr:colOff>
      <xdr:row>14</xdr:row>
      <xdr:rowOff>95970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106147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50673</xdr:rowOff>
    </xdr:from>
    <xdr:to>
      <xdr:col>68</xdr:col>
      <xdr:colOff>203200</xdr:colOff>
      <xdr:row>14</xdr:row>
      <xdr:rowOff>152273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162450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30,920
30,404
357.31
22,913,086
21,466,025
1,136,437
12,579,152
19,181,221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人事院勧告に準じた給与改定等により、職員給が増加していることや、退職手当の増加により、人件費に係る経常収支比率は前年度と比較して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類似団体と比較すると、依然として類似団体平均値を上回る状況であり、今後も民間活力の活用や事務事業の効率化を図り、人件費総額の抑制に努める。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1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普通交付税等の増による経常一般財源歳入が増加したが、電算システム管理事業の使用料の増等により、物件費に係る経常経費充当一般財源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増加幅が大きいことにより、物件費に係る経常収支比率は前年度と比較して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依然として類似団体平均値を上回る状況であることから、経常経費の削減を図るとともに、アウトソーシングと合わせた公共施設の統廃合や有効活用を図る。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障害福祉サービス等給付事業等の増等により、扶助費に係る経常収支比率は前年度と比較して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国民健康保険事業への繰出金の減等はあるものの、後期高齢者医療事業への繰出金の増や、交付税の増による経常一般財源歳入額の増加等により、前年度と同水準となっている。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類似団体平均値と同水準となっているが、今後も特別会計の経営効率化や健全経営を図るなど、適正な支出に努める。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9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入学エール給付金の皆増や下水道事業負担金の増により、補助費等に係る経常収支比率は前年度と比較して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類似団体平均値は下回っているものの、今後も補助金の交付に関する基準の見直しを行うなど、適正な支出に努める。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44704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近年の市債の発行抑制により、公債費の決算額が前年度と比較して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％の減となり、公債費に係る経常収支比率は前年度から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％改善したものの、依然として類似団体平均値を上回っている。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してきた大型事業に係る元利償還の開始により、公債費の負担割合の増加が見込まれることから、将来の人口減少を見据えて、できる限り地方債残高の圧縮を図っていく。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22225</xdr:rowOff>
    </xdr:from>
    <xdr:to>
      <xdr:col>24</xdr:col>
      <xdr:colOff>25400</xdr:colOff>
      <xdr:row>75</xdr:row>
      <xdr:rowOff>48895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809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48895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0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142875</xdr:rowOff>
    </xdr:from>
    <xdr:to>
      <xdr:col>24</xdr:col>
      <xdr:colOff>76200</xdr:colOff>
      <xdr:row>75</xdr:row>
      <xdr:rowOff>73025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114952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人件費、扶助費の増により、経常経費充当一般財源が増加となったことから、公債費以外に係る経常収支比率は前年度と比較して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類似団体平均値を上回る状況であることから、引き続き事務事業の見直し等によるコストの削減に努める。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3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06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069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480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41221</xdr:rowOff>
    </xdr:from>
    <xdr:to>
      <xdr:col>29</xdr:col>
      <xdr:colOff>127000</xdr:colOff>
      <xdr:row>16</xdr:row>
      <xdr:rowOff>114177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2046"/>
          <a:ext cx="647700" cy="7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114177</xdr:rowOff>
    </xdr:from>
    <xdr:to>
      <xdr:col>26</xdr:col>
      <xdr:colOff>50800</xdr:colOff>
      <xdr:row>16</xdr:row>
      <xdr:rowOff>126227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5002"/>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126227</xdr:rowOff>
    </xdr:from>
    <xdr:to>
      <xdr:col>22</xdr:col>
      <xdr:colOff>114300</xdr:colOff>
      <xdr:row>17</xdr:row>
      <xdr:rowOff>38652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7052"/>
          <a:ext cx="698500" cy="8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38652</xdr:rowOff>
    </xdr:from>
    <xdr:to>
      <xdr:col>18</xdr:col>
      <xdr:colOff>177800</xdr:colOff>
      <xdr:row>17</xdr:row>
      <xdr:rowOff>110465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0927"/>
          <a:ext cx="6985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161871</xdr:rowOff>
    </xdr:from>
    <xdr:to>
      <xdr:col>29</xdr:col>
      <xdr:colOff>177800</xdr:colOff>
      <xdr:row>16</xdr:row>
      <xdr:rowOff>92021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63377</xdr:rowOff>
    </xdr:from>
    <xdr:to>
      <xdr:col>26</xdr:col>
      <xdr:colOff>101600</xdr:colOff>
      <xdr:row>16</xdr:row>
      <xdr:rowOff>164977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3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75427</xdr:rowOff>
    </xdr:from>
    <xdr:to>
      <xdr:col>22</xdr:col>
      <xdr:colOff>165100</xdr:colOff>
      <xdr:row>17</xdr:row>
      <xdr:rowOff>5577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159302</xdr:rowOff>
    </xdr:from>
    <xdr:to>
      <xdr:col>19</xdr:col>
      <xdr:colOff>38100</xdr:colOff>
      <xdr:row>17</xdr:row>
      <xdr:rowOff>89452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59665</xdr:rowOff>
    </xdr:from>
    <xdr:to>
      <xdr:col>15</xdr:col>
      <xdr:colOff>101600</xdr:colOff>
      <xdr:row>17</xdr:row>
      <xdr:rowOff>161265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171442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71865</xdr:rowOff>
    </xdr:from>
    <xdr:to>
      <xdr:col>29</xdr:col>
      <xdr:colOff>127000</xdr:colOff>
      <xdr:row>38</xdr:row>
      <xdr:rowOff>79474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39465"/>
          <a:ext cx="6477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71865</xdr:rowOff>
    </xdr:from>
    <xdr:to>
      <xdr:col>26</xdr:col>
      <xdr:colOff>50800</xdr:colOff>
      <xdr:row>38</xdr:row>
      <xdr:rowOff>86022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9465"/>
          <a:ext cx="698500" cy="1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85219</xdr:rowOff>
    </xdr:from>
    <xdr:to>
      <xdr:col>22</xdr:col>
      <xdr:colOff>114300</xdr:colOff>
      <xdr:row>38</xdr:row>
      <xdr:rowOff>86022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2819"/>
          <a:ext cx="698500" cy="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75657</xdr:rowOff>
    </xdr:from>
    <xdr:to>
      <xdr:col>18</xdr:col>
      <xdr:colOff>177800</xdr:colOff>
      <xdr:row>38</xdr:row>
      <xdr:rowOff>85219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43257"/>
          <a:ext cx="698500" cy="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28674</xdr:rowOff>
    </xdr:from>
    <xdr:to>
      <xdr:col>29</xdr:col>
      <xdr:colOff>177800</xdr:colOff>
      <xdr:row>38</xdr:row>
      <xdr:rowOff>130274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751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21065</xdr:rowOff>
    </xdr:from>
    <xdr:to>
      <xdr:col>26</xdr:col>
      <xdr:colOff>101600</xdr:colOff>
      <xdr:row>38</xdr:row>
      <xdr:rowOff>122665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107442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7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35222</xdr:rowOff>
    </xdr:from>
    <xdr:to>
      <xdr:col>22</xdr:col>
      <xdr:colOff>165100</xdr:colOff>
      <xdr:row>38</xdr:row>
      <xdr:rowOff>136822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121599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34419</xdr:rowOff>
    </xdr:from>
    <xdr:to>
      <xdr:col>19</xdr:col>
      <xdr:colOff>38100</xdr:colOff>
      <xdr:row>38</xdr:row>
      <xdr:rowOff>136019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120796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24857</xdr:rowOff>
    </xdr:from>
    <xdr:to>
      <xdr:col>15</xdr:col>
      <xdr:colOff>101600</xdr:colOff>
      <xdr:row>38</xdr:row>
      <xdr:rowOff>126457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111234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30,920
30,404
357.31
22,913,086
21,466,025
1,136,437
12,579,152
19,181,221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163344</xdr:rowOff>
    </xdr:from>
    <xdr:to>
      <xdr:col>24</xdr:col>
      <xdr:colOff>63500</xdr:colOff>
      <xdr:row>35</xdr:row>
      <xdr:rowOff>119768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2644"/>
          <a:ext cx="838200" cy="1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119768</xdr:rowOff>
    </xdr:from>
    <xdr:to>
      <xdr:col>19</xdr:col>
      <xdr:colOff>177800</xdr:colOff>
      <xdr:row>35</xdr:row>
      <xdr:rowOff>122512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051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122512</xdr:rowOff>
    </xdr:from>
    <xdr:to>
      <xdr:col>15</xdr:col>
      <xdr:colOff>50800</xdr:colOff>
      <xdr:row>35</xdr:row>
      <xdr:rowOff>127475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3262"/>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127475</xdr:rowOff>
    </xdr:from>
    <xdr:to>
      <xdr:col>10</xdr:col>
      <xdr:colOff>114300</xdr:colOff>
      <xdr:row>36</xdr:row>
      <xdr:rowOff>166326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8225"/>
          <a:ext cx="889000" cy="2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112544</xdr:rowOff>
    </xdr:from>
    <xdr:to>
      <xdr:col>24</xdr:col>
      <xdr:colOff>114300</xdr:colOff>
      <xdr:row>35</xdr:row>
      <xdr:rowOff>42694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135421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68968</xdr:rowOff>
    </xdr:from>
    <xdr:to>
      <xdr:col>20</xdr:col>
      <xdr:colOff>38100</xdr:colOff>
      <xdr:row>35</xdr:row>
      <xdr:rowOff>170568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4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71712</xdr:rowOff>
    </xdr:from>
    <xdr:to>
      <xdr:col>15</xdr:col>
      <xdr:colOff>101600</xdr:colOff>
      <xdr:row>36</xdr:row>
      <xdr:rowOff>1862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18389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4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76675</xdr:rowOff>
    </xdr:from>
    <xdr:to>
      <xdr:col>10</xdr:col>
      <xdr:colOff>165100</xdr:colOff>
      <xdr:row>36</xdr:row>
      <xdr:rowOff>6825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23352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5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115526</xdr:rowOff>
    </xdr:from>
    <xdr:to>
      <xdr:col>6</xdr:col>
      <xdr:colOff>38100</xdr:colOff>
      <xdr:row>37</xdr:row>
      <xdr:rowOff>45676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62203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6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26423</xdr:rowOff>
    </xdr:from>
    <xdr:to>
      <xdr:col>24</xdr:col>
      <xdr:colOff>63500</xdr:colOff>
      <xdr:row>58</xdr:row>
      <xdr:rowOff>33382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523"/>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33382</xdr:rowOff>
    </xdr:from>
    <xdr:to>
      <xdr:col>19</xdr:col>
      <xdr:colOff>177800</xdr:colOff>
      <xdr:row>58</xdr:row>
      <xdr:rowOff>46720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482"/>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46720</xdr:rowOff>
    </xdr:from>
    <xdr:to>
      <xdr:col>15</xdr:col>
      <xdr:colOff>50800</xdr:colOff>
      <xdr:row>58</xdr:row>
      <xdr:rowOff>65377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820"/>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51188</xdr:rowOff>
    </xdr:from>
    <xdr:to>
      <xdr:col>10</xdr:col>
      <xdr:colOff>114300</xdr:colOff>
      <xdr:row>58</xdr:row>
      <xdr:rowOff>65377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5288"/>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147073</xdr:rowOff>
    </xdr:from>
    <xdr:to>
      <xdr:col>24</xdr:col>
      <xdr:colOff>114300</xdr:colOff>
      <xdr:row>58</xdr:row>
      <xdr:rowOff>77223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154032</xdr:rowOff>
    </xdr:from>
    <xdr:to>
      <xdr:col>20</xdr:col>
      <xdr:colOff>38100</xdr:colOff>
      <xdr:row>58</xdr:row>
      <xdr:rowOff>84182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75309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167370</xdr:rowOff>
    </xdr:from>
    <xdr:to>
      <xdr:col>15</xdr:col>
      <xdr:colOff>101600</xdr:colOff>
      <xdr:row>58</xdr:row>
      <xdr:rowOff>97520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14577</xdr:rowOff>
    </xdr:from>
    <xdr:to>
      <xdr:col>10</xdr:col>
      <xdr:colOff>165100</xdr:colOff>
      <xdr:row>58</xdr:row>
      <xdr:rowOff>116177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107304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xdr:rowOff>
    </xdr:from>
    <xdr:to>
      <xdr:col>6</xdr:col>
      <xdr:colOff>38100</xdr:colOff>
      <xdr:row>58</xdr:row>
      <xdr:rowOff>101988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93115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157265</xdr:rowOff>
    </xdr:from>
    <xdr:to>
      <xdr:col>24</xdr:col>
      <xdr:colOff>63500</xdr:colOff>
      <xdr:row>78</xdr:row>
      <xdr:rowOff>56890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58915"/>
          <a:ext cx="8382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42469</xdr:rowOff>
    </xdr:from>
    <xdr:to>
      <xdr:col>19</xdr:col>
      <xdr:colOff>177800</xdr:colOff>
      <xdr:row>78</xdr:row>
      <xdr:rowOff>56890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556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42469</xdr:rowOff>
    </xdr:from>
    <xdr:to>
      <xdr:col>15</xdr:col>
      <xdr:colOff>50800</xdr:colOff>
      <xdr:row>78</xdr:row>
      <xdr:rowOff>72510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5569"/>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72510</xdr:rowOff>
    </xdr:from>
    <xdr:to>
      <xdr:col>10</xdr:col>
      <xdr:colOff>114300</xdr:colOff>
      <xdr:row>78</xdr:row>
      <xdr:rowOff>76912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45610"/>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106465</xdr:rowOff>
    </xdr:from>
    <xdr:to>
      <xdr:col>24</xdr:col>
      <xdr:colOff>114300</xdr:colOff>
      <xdr:row>78</xdr:row>
      <xdr:rowOff>36615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129342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6090</xdr:rowOff>
    </xdr:from>
    <xdr:to>
      <xdr:col>20</xdr:col>
      <xdr:colOff>38100</xdr:colOff>
      <xdr:row>78</xdr:row>
      <xdr:rowOff>107690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98817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163119</xdr:rowOff>
    </xdr:from>
    <xdr:to>
      <xdr:col>15</xdr:col>
      <xdr:colOff>101600</xdr:colOff>
      <xdr:row>78</xdr:row>
      <xdr:rowOff>93269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84396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21710</xdr:rowOff>
    </xdr:from>
    <xdr:to>
      <xdr:col>10</xdr:col>
      <xdr:colOff>165100</xdr:colOff>
      <xdr:row>78</xdr:row>
      <xdr:rowOff>123310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114437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8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26112</xdr:rowOff>
    </xdr:from>
    <xdr:to>
      <xdr:col>6</xdr:col>
      <xdr:colOff>38100</xdr:colOff>
      <xdr:row>78</xdr:row>
      <xdr:rowOff>127712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144239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90818</xdr:rowOff>
    </xdr:from>
    <xdr:to>
      <xdr:col>24</xdr:col>
      <xdr:colOff>63500</xdr:colOff>
      <xdr:row>97</xdr:row>
      <xdr:rowOff>22535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0018"/>
          <a:ext cx="838200" cy="10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56009</xdr:rowOff>
    </xdr:from>
    <xdr:to>
      <xdr:col>19</xdr:col>
      <xdr:colOff>177800</xdr:colOff>
      <xdr:row>97</xdr:row>
      <xdr:rowOff>22535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15209"/>
          <a:ext cx="88900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56009</xdr:rowOff>
    </xdr:from>
    <xdr:to>
      <xdr:col>15</xdr:col>
      <xdr:colOff>50800</xdr:colOff>
      <xdr:row>97</xdr:row>
      <xdr:rowOff>75647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5209"/>
          <a:ext cx="889000" cy="1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74313</xdr:rowOff>
    </xdr:from>
    <xdr:to>
      <xdr:col>10</xdr:col>
      <xdr:colOff>114300</xdr:colOff>
      <xdr:row>97</xdr:row>
      <xdr:rowOff>75647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0496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40018</xdr:rowOff>
    </xdr:from>
    <xdr:to>
      <xdr:col>24</xdr:col>
      <xdr:colOff>114300</xdr:colOff>
      <xdr:row>96</xdr:row>
      <xdr:rowOff>141618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18445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143185</xdr:rowOff>
    </xdr:from>
    <xdr:to>
      <xdr:col>20</xdr:col>
      <xdr:colOff>38100</xdr:colOff>
      <xdr:row>97</xdr:row>
      <xdr:rowOff>73335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64462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5209</xdr:rowOff>
    </xdr:from>
    <xdr:to>
      <xdr:col>15</xdr:col>
      <xdr:colOff>101600</xdr:colOff>
      <xdr:row>96</xdr:row>
      <xdr:rowOff>106809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97936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24847</xdr:rowOff>
    </xdr:from>
    <xdr:to>
      <xdr:col>10</xdr:col>
      <xdr:colOff>165100</xdr:colOff>
      <xdr:row>97</xdr:row>
      <xdr:rowOff>126447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23513</xdr:rowOff>
    </xdr:from>
    <xdr:to>
      <xdr:col>6</xdr:col>
      <xdr:colOff>38100</xdr:colOff>
      <xdr:row>97</xdr:row>
      <xdr:rowOff>125113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116240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170690</xdr:rowOff>
    </xdr:from>
    <xdr:to>
      <xdr:col>55</xdr:col>
      <xdr:colOff>0</xdr:colOff>
      <xdr:row>37</xdr:row>
      <xdr:rowOff>17890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4289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17890</xdr:rowOff>
    </xdr:from>
    <xdr:to>
      <xdr:col>50</xdr:col>
      <xdr:colOff>114300</xdr:colOff>
      <xdr:row>37</xdr:row>
      <xdr:rowOff>75623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1540"/>
          <a:ext cx="889000" cy="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27031</xdr:rowOff>
    </xdr:from>
    <xdr:to>
      <xdr:col>45</xdr:col>
      <xdr:colOff>177800</xdr:colOff>
      <xdr:row>37</xdr:row>
      <xdr:rowOff>75623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7781"/>
          <a:ext cx="889000" cy="39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27031</xdr:rowOff>
    </xdr:from>
    <xdr:to>
      <xdr:col>41</xdr:col>
      <xdr:colOff>50800</xdr:colOff>
      <xdr:row>37</xdr:row>
      <xdr:rowOff>132964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7781"/>
          <a:ext cx="889000" cy="4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119890</xdr:rowOff>
    </xdr:from>
    <xdr:to>
      <xdr:col>55</xdr:col>
      <xdr:colOff>50800</xdr:colOff>
      <xdr:row>37</xdr:row>
      <xdr:rowOff>50040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138540</xdr:rowOff>
    </xdr:from>
    <xdr:to>
      <xdr:col>50</xdr:col>
      <xdr:colOff>165100</xdr:colOff>
      <xdr:row>37</xdr:row>
      <xdr:rowOff>68690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59817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24823</xdr:rowOff>
    </xdr:from>
    <xdr:to>
      <xdr:col>46</xdr:col>
      <xdr:colOff>38100</xdr:colOff>
      <xdr:row>37</xdr:row>
      <xdr:rowOff>126423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117550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147681</xdr:rowOff>
    </xdr:from>
    <xdr:to>
      <xdr:col>41</xdr:col>
      <xdr:colOff>101600</xdr:colOff>
      <xdr:row>35</xdr:row>
      <xdr:rowOff>77831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68958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82164</xdr:rowOff>
    </xdr:from>
    <xdr:to>
      <xdr:col>36</xdr:col>
      <xdr:colOff>165100</xdr:colOff>
      <xdr:row>38</xdr:row>
      <xdr:rowOff>12314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123401</xdr:rowOff>
    </xdr:from>
    <xdr:to>
      <xdr:col>55</xdr:col>
      <xdr:colOff>0</xdr:colOff>
      <xdr:row>58</xdr:row>
      <xdr:rowOff>19591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6051"/>
          <a:ext cx="838200" cy="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123401</xdr:rowOff>
    </xdr:from>
    <xdr:to>
      <xdr:col>50</xdr:col>
      <xdr:colOff>114300</xdr:colOff>
      <xdr:row>57</xdr:row>
      <xdr:rowOff>149016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96051"/>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89936</xdr:rowOff>
    </xdr:from>
    <xdr:to>
      <xdr:col>45</xdr:col>
      <xdr:colOff>177800</xdr:colOff>
      <xdr:row>57</xdr:row>
      <xdr:rowOff>149016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2586"/>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16274</xdr:rowOff>
    </xdr:from>
    <xdr:to>
      <xdr:col>41</xdr:col>
      <xdr:colOff>50800</xdr:colOff>
      <xdr:row>57</xdr:row>
      <xdr:rowOff>89936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17474"/>
          <a:ext cx="889000" cy="2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140241</xdr:rowOff>
    </xdr:from>
    <xdr:to>
      <xdr:col>55</xdr:col>
      <xdr:colOff>50800</xdr:colOff>
      <xdr:row>58</xdr:row>
      <xdr:rowOff>70391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55168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72601</xdr:rowOff>
    </xdr:from>
    <xdr:to>
      <xdr:col>50</xdr:col>
      <xdr:colOff>165100</xdr:colOff>
      <xdr:row>58</xdr:row>
      <xdr:rowOff>2751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165328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98216</xdr:rowOff>
    </xdr:from>
    <xdr:to>
      <xdr:col>46</xdr:col>
      <xdr:colOff>38100</xdr:colOff>
      <xdr:row>58</xdr:row>
      <xdr:rowOff>28366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19493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39136</xdr:rowOff>
    </xdr:from>
    <xdr:to>
      <xdr:col>41</xdr:col>
      <xdr:colOff>101600</xdr:colOff>
      <xdr:row>57</xdr:row>
      <xdr:rowOff>140736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157263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136924</xdr:rowOff>
    </xdr:from>
    <xdr:to>
      <xdr:col>36</xdr:col>
      <xdr:colOff>165100</xdr:colOff>
      <xdr:row>56</xdr:row>
      <xdr:rowOff>67074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83601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148717</xdr:rowOff>
    </xdr:from>
    <xdr:to>
      <xdr:col>55</xdr:col>
      <xdr:colOff>0</xdr:colOff>
      <xdr:row>79</xdr:row>
      <xdr:rowOff>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1817"/>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146025</xdr:rowOff>
    </xdr:from>
    <xdr:to>
      <xdr:col>50</xdr:col>
      <xdr:colOff>114300</xdr:colOff>
      <xdr:row>79</xdr:row>
      <xdr:rowOff>5601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9125"/>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138976</xdr:rowOff>
    </xdr:from>
    <xdr:to>
      <xdr:col>45</xdr:col>
      <xdr:colOff>177800</xdr:colOff>
      <xdr:row>78</xdr:row>
      <xdr:rowOff>146025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40626"/>
          <a:ext cx="889000" cy="1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145035</xdr:rowOff>
    </xdr:from>
    <xdr:to>
      <xdr:col>41</xdr:col>
      <xdr:colOff>50800</xdr:colOff>
      <xdr:row>77</xdr:row>
      <xdr:rowOff>138976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75235"/>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97917</xdr:rowOff>
    </xdr:from>
    <xdr:to>
      <xdr:col>55</xdr:col>
      <xdr:colOff>50800</xdr:colOff>
      <xdr:row>79</xdr:row>
      <xdr:rowOff>28067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126251</xdr:rowOff>
    </xdr:from>
    <xdr:to>
      <xdr:col>50</xdr:col>
      <xdr:colOff>165100</xdr:colOff>
      <xdr:row>79</xdr:row>
      <xdr:rowOff>56401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47528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95225</xdr:rowOff>
    </xdr:from>
    <xdr:to>
      <xdr:col>46</xdr:col>
      <xdr:colOff>38100</xdr:colOff>
      <xdr:row>79</xdr:row>
      <xdr:rowOff>25375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88176</xdr:rowOff>
    </xdr:from>
    <xdr:to>
      <xdr:col>41</xdr:col>
      <xdr:colOff>101600</xdr:colOff>
      <xdr:row>78</xdr:row>
      <xdr:rowOff>18326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94235</xdr:rowOff>
    </xdr:from>
    <xdr:to>
      <xdr:col>36</xdr:col>
      <xdr:colOff>165100</xdr:colOff>
      <xdr:row>77</xdr:row>
      <xdr:rowOff>24385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40911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153974</xdr:rowOff>
    </xdr:from>
    <xdr:to>
      <xdr:col>55</xdr:col>
      <xdr:colOff>0</xdr:colOff>
      <xdr:row>98</xdr:row>
      <xdr:rowOff>49913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4624"/>
          <a:ext cx="838200" cy="6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153974</xdr:rowOff>
    </xdr:from>
    <xdr:to>
      <xdr:col>50</xdr:col>
      <xdr:colOff>114300</xdr:colOff>
      <xdr:row>98</xdr:row>
      <xdr:rowOff>8452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4624"/>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155890</xdr:rowOff>
    </xdr:from>
    <xdr:to>
      <xdr:col>45</xdr:col>
      <xdr:colOff>177800</xdr:colOff>
      <xdr:row>98</xdr:row>
      <xdr:rowOff>8452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6540"/>
          <a:ext cx="8890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122788</xdr:rowOff>
    </xdr:from>
    <xdr:to>
      <xdr:col>41</xdr:col>
      <xdr:colOff>50800</xdr:colOff>
      <xdr:row>97</xdr:row>
      <xdr:rowOff>155890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81988"/>
          <a:ext cx="889000" cy="2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170563</xdr:rowOff>
    </xdr:from>
    <xdr:to>
      <xdr:col>55</xdr:col>
      <xdr:colOff>50800</xdr:colOff>
      <xdr:row>98</xdr:row>
      <xdr:rowOff>100713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103174</xdr:rowOff>
    </xdr:from>
    <xdr:to>
      <xdr:col>50</xdr:col>
      <xdr:colOff>165100</xdr:colOff>
      <xdr:row>98</xdr:row>
      <xdr:rowOff>33324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49851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129102</xdr:rowOff>
    </xdr:from>
    <xdr:to>
      <xdr:col>46</xdr:col>
      <xdr:colOff>38100</xdr:colOff>
      <xdr:row>98</xdr:row>
      <xdr:rowOff>59252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75779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105090</xdr:rowOff>
    </xdr:from>
    <xdr:to>
      <xdr:col>41</xdr:col>
      <xdr:colOff>101600</xdr:colOff>
      <xdr:row>98</xdr:row>
      <xdr:rowOff>35240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51767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71988</xdr:rowOff>
    </xdr:from>
    <xdr:to>
      <xdr:col>36</xdr:col>
      <xdr:colOff>165100</xdr:colOff>
      <xdr:row>97</xdr:row>
      <xdr:rowOff>2138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18665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140284</xdr:rowOff>
    </xdr:from>
    <xdr:to>
      <xdr:col>85</xdr:col>
      <xdr:colOff>127000</xdr:colOff>
      <xdr:row>38</xdr:row>
      <xdr:rowOff>162103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5384"/>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162103</xdr:rowOff>
    </xdr:from>
    <xdr:to>
      <xdr:col>81</xdr:col>
      <xdr:colOff>50800</xdr:colOff>
      <xdr:row>39</xdr:row>
      <xdr:rowOff>9944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7203"/>
          <a:ext cx="8890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2731</xdr:rowOff>
    </xdr:from>
    <xdr:to>
      <xdr:col>76</xdr:col>
      <xdr:colOff>114300</xdr:colOff>
      <xdr:row>39</xdr:row>
      <xdr:rowOff>9944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9281"/>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2731</xdr:rowOff>
    </xdr:from>
    <xdr:to>
      <xdr:col>71</xdr:col>
      <xdr:colOff>177800</xdr:colOff>
      <xdr:row>39</xdr:row>
      <xdr:rowOff>28080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9281"/>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89484</xdr:rowOff>
    </xdr:from>
    <xdr:to>
      <xdr:col>85</xdr:col>
      <xdr:colOff>177800</xdr:colOff>
      <xdr:row>39</xdr:row>
      <xdr:rowOff>19634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111303</xdr:rowOff>
    </xdr:from>
    <xdr:to>
      <xdr:col>81</xdr:col>
      <xdr:colOff>101600</xdr:colOff>
      <xdr:row>39</xdr:row>
      <xdr:rowOff>41453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32580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130594</xdr:rowOff>
    </xdr:from>
    <xdr:to>
      <xdr:col>76</xdr:col>
      <xdr:colOff>165100</xdr:colOff>
      <xdr:row>39</xdr:row>
      <xdr:rowOff>60744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51871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123381</xdr:rowOff>
    </xdr:from>
    <xdr:to>
      <xdr:col>72</xdr:col>
      <xdr:colOff>38100</xdr:colOff>
      <xdr:row>39</xdr:row>
      <xdr:rowOff>53531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44658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148730</xdr:rowOff>
    </xdr:from>
    <xdr:to>
      <xdr:col>67</xdr:col>
      <xdr:colOff>101600</xdr:colOff>
      <xdr:row>39</xdr:row>
      <xdr:rowOff>78880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70007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117677</xdr:rowOff>
    </xdr:from>
    <xdr:to>
      <xdr:col>85</xdr:col>
      <xdr:colOff>127000</xdr:colOff>
      <xdr:row>77</xdr:row>
      <xdr:rowOff>122932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19327"/>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117677</xdr:rowOff>
    </xdr:from>
    <xdr:to>
      <xdr:col>81</xdr:col>
      <xdr:colOff>50800</xdr:colOff>
      <xdr:row>77</xdr:row>
      <xdr:rowOff>132412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9327"/>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132412</xdr:rowOff>
    </xdr:from>
    <xdr:to>
      <xdr:col>76</xdr:col>
      <xdr:colOff>114300</xdr:colOff>
      <xdr:row>77</xdr:row>
      <xdr:rowOff>133032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406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130927</xdr:rowOff>
    </xdr:from>
    <xdr:to>
      <xdr:col>71</xdr:col>
      <xdr:colOff>177800</xdr:colOff>
      <xdr:row>77</xdr:row>
      <xdr:rowOff>133032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32577"/>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72132</xdr:rowOff>
    </xdr:from>
    <xdr:to>
      <xdr:col>85</xdr:col>
      <xdr:colOff>177800</xdr:colOff>
      <xdr:row>78</xdr:row>
      <xdr:rowOff>2282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31509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66877</xdr:rowOff>
    </xdr:from>
    <xdr:to>
      <xdr:col>81</xdr:col>
      <xdr:colOff>101600</xdr:colOff>
      <xdr:row>77</xdr:row>
      <xdr:rowOff>168477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81612</xdr:rowOff>
    </xdr:from>
    <xdr:to>
      <xdr:col>76</xdr:col>
      <xdr:colOff>165100</xdr:colOff>
      <xdr:row>78</xdr:row>
      <xdr:rowOff>11762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28289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82232</xdr:rowOff>
    </xdr:from>
    <xdr:to>
      <xdr:col>72</xdr:col>
      <xdr:colOff>38100</xdr:colOff>
      <xdr:row>78</xdr:row>
      <xdr:rowOff>12382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28909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80127</xdr:rowOff>
    </xdr:from>
    <xdr:to>
      <xdr:col>67</xdr:col>
      <xdr:colOff>101600</xdr:colOff>
      <xdr:row>78</xdr:row>
      <xdr:rowOff>10277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26804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78350</xdr:rowOff>
    </xdr:from>
    <xdr:to>
      <xdr:col>85</xdr:col>
      <xdr:colOff>127000</xdr:colOff>
      <xdr:row>98</xdr:row>
      <xdr:rowOff>84931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0450"/>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74673</xdr:rowOff>
    </xdr:from>
    <xdr:to>
      <xdr:col>81</xdr:col>
      <xdr:colOff>50800</xdr:colOff>
      <xdr:row>98</xdr:row>
      <xdr:rowOff>84931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6773"/>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74673</xdr:rowOff>
    </xdr:from>
    <xdr:to>
      <xdr:col>76</xdr:col>
      <xdr:colOff>114300</xdr:colOff>
      <xdr:row>98</xdr:row>
      <xdr:rowOff>113413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6773"/>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113413</xdr:rowOff>
    </xdr:from>
    <xdr:to>
      <xdr:col>71</xdr:col>
      <xdr:colOff>177800</xdr:colOff>
      <xdr:row>98</xdr:row>
      <xdr:rowOff>115532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5513"/>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27550</xdr:rowOff>
    </xdr:from>
    <xdr:to>
      <xdr:col>85</xdr:col>
      <xdr:colOff>177800</xdr:colOff>
      <xdr:row>98</xdr:row>
      <xdr:rowOff>129150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34131</xdr:rowOff>
    </xdr:from>
    <xdr:to>
      <xdr:col>81</xdr:col>
      <xdr:colOff>101600</xdr:colOff>
      <xdr:row>98</xdr:row>
      <xdr:rowOff>135731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126858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23873</xdr:rowOff>
    </xdr:from>
    <xdr:to>
      <xdr:col>76</xdr:col>
      <xdr:colOff>165100</xdr:colOff>
      <xdr:row>98</xdr:row>
      <xdr:rowOff>125473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62613</xdr:rowOff>
    </xdr:from>
    <xdr:to>
      <xdr:col>72</xdr:col>
      <xdr:colOff>38100</xdr:colOff>
      <xdr:row>98</xdr:row>
      <xdr:rowOff>164213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64732</xdr:rowOff>
    </xdr:from>
    <xdr:to>
      <xdr:col>67</xdr:col>
      <xdr:colOff>101600</xdr:colOff>
      <xdr:row>98</xdr:row>
      <xdr:rowOff>166332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157459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157645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1940"/>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157645</xdr:rowOff>
    </xdr:from>
    <xdr:to>
      <xdr:col>111</xdr:col>
      <xdr:colOff>177800</xdr:colOff>
      <xdr:row>39</xdr:row>
      <xdr:rowOff>21247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274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119488</xdr:rowOff>
    </xdr:from>
    <xdr:to>
      <xdr:col>107</xdr:col>
      <xdr:colOff>50800</xdr:colOff>
      <xdr:row>39</xdr:row>
      <xdr:rowOff>21247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4588"/>
          <a:ext cx="8890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105143</xdr:rowOff>
    </xdr:from>
    <xdr:to>
      <xdr:col>102</xdr:col>
      <xdr:colOff>114300</xdr:colOff>
      <xdr:row>38</xdr:row>
      <xdr:rowOff>119488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20243"/>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25417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106845</xdr:rowOff>
    </xdr:from>
    <xdr:to>
      <xdr:col>112</xdr:col>
      <xdr:colOff>38100</xdr:colOff>
      <xdr:row>39</xdr:row>
      <xdr:rowOff>36995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28122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141897</xdr:rowOff>
    </xdr:from>
    <xdr:to>
      <xdr:col>107</xdr:col>
      <xdr:colOff>101600</xdr:colOff>
      <xdr:row>39</xdr:row>
      <xdr:rowOff>72047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63174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68688</xdr:rowOff>
    </xdr:from>
    <xdr:to>
      <xdr:col>102</xdr:col>
      <xdr:colOff>165100</xdr:colOff>
      <xdr:row>38</xdr:row>
      <xdr:rowOff>170288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15365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54343</xdr:rowOff>
    </xdr:from>
    <xdr:to>
      <xdr:col>98</xdr:col>
      <xdr:colOff>38100</xdr:colOff>
      <xdr:row>38</xdr:row>
      <xdr:rowOff>155943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110530</xdr:rowOff>
    </xdr:from>
    <xdr:to>
      <xdr:col>116</xdr:col>
      <xdr:colOff>63500</xdr:colOff>
      <xdr:row>58</xdr:row>
      <xdr:rowOff>110554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4630"/>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100952</xdr:rowOff>
    </xdr:from>
    <xdr:to>
      <xdr:col>111</xdr:col>
      <xdr:colOff>177800</xdr:colOff>
      <xdr:row>58</xdr:row>
      <xdr:rowOff>110554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4505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88333</xdr:rowOff>
    </xdr:from>
    <xdr:to>
      <xdr:col>107</xdr:col>
      <xdr:colOff>50800</xdr:colOff>
      <xdr:row>58</xdr:row>
      <xdr:rowOff>100952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32433"/>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86802</xdr:rowOff>
    </xdr:from>
    <xdr:to>
      <xdr:col>102</xdr:col>
      <xdr:colOff>114300</xdr:colOff>
      <xdr:row>58</xdr:row>
      <xdr:rowOff>88333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30902"/>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59730</xdr:rowOff>
    </xdr:from>
    <xdr:to>
      <xdr:col>116</xdr:col>
      <xdr:colOff>114300</xdr:colOff>
      <xdr:row>58</xdr:row>
      <xdr:rowOff>161330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146107</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1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59754</xdr:rowOff>
    </xdr:from>
    <xdr:to>
      <xdr:col>112</xdr:col>
      <xdr:colOff>38100</xdr:colOff>
      <xdr:row>58</xdr:row>
      <xdr:rowOff>161354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152481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50152</xdr:rowOff>
    </xdr:from>
    <xdr:to>
      <xdr:col>107</xdr:col>
      <xdr:colOff>101600</xdr:colOff>
      <xdr:row>58</xdr:row>
      <xdr:rowOff>151752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37533</xdr:rowOff>
    </xdr:from>
    <xdr:to>
      <xdr:col>102</xdr:col>
      <xdr:colOff>165100</xdr:colOff>
      <xdr:row>58</xdr:row>
      <xdr:rowOff>139133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36002</xdr:rowOff>
    </xdr:from>
    <xdr:to>
      <xdr:col>98</xdr:col>
      <xdr:colOff>38100</xdr:colOff>
      <xdr:row>58</xdr:row>
      <xdr:rowOff>137602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128729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146686</xdr:rowOff>
    </xdr:from>
    <xdr:to>
      <xdr:col>116</xdr:col>
      <xdr:colOff>63500</xdr:colOff>
      <xdr:row>76</xdr:row>
      <xdr:rowOff>154432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6886"/>
          <a:ext cx="8382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154432</xdr:rowOff>
    </xdr:from>
    <xdr:to>
      <xdr:col>111</xdr:col>
      <xdr:colOff>177800</xdr:colOff>
      <xdr:row>76</xdr:row>
      <xdr:rowOff>167842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8463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167842</xdr:rowOff>
    </xdr:from>
    <xdr:to>
      <xdr:col>107</xdr:col>
      <xdr:colOff>50800</xdr:colOff>
      <xdr:row>77</xdr:row>
      <xdr:rowOff>12116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98042"/>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12116</xdr:rowOff>
    </xdr:from>
    <xdr:to>
      <xdr:col>102</xdr:col>
      <xdr:colOff>114300</xdr:colOff>
      <xdr:row>77</xdr:row>
      <xdr:rowOff>54139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13766"/>
          <a:ext cx="889000" cy="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95886</xdr:rowOff>
    </xdr:from>
    <xdr:to>
      <xdr:col>116</xdr:col>
      <xdr:colOff>114300</xdr:colOff>
      <xdr:row>77</xdr:row>
      <xdr:rowOff>26036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118763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103632</xdr:rowOff>
    </xdr:from>
    <xdr:to>
      <xdr:col>112</xdr:col>
      <xdr:colOff>38100</xdr:colOff>
      <xdr:row>77</xdr:row>
      <xdr:rowOff>33782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50309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117042</xdr:rowOff>
    </xdr:from>
    <xdr:to>
      <xdr:col>107</xdr:col>
      <xdr:colOff>101600</xdr:colOff>
      <xdr:row>77</xdr:row>
      <xdr:rowOff>47192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63720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132766</xdr:rowOff>
    </xdr:from>
    <xdr:to>
      <xdr:col>102</xdr:col>
      <xdr:colOff>165100</xdr:colOff>
      <xdr:row>77</xdr:row>
      <xdr:rowOff>62916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79443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3339</xdr:rowOff>
    </xdr:from>
    <xdr:to>
      <xdr:col>98</xdr:col>
      <xdr:colOff>38100</xdr:colOff>
      <xdr:row>77</xdr:row>
      <xdr:rowOff>104939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96066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これは住民税非課税世帯等に対する価格高騰重点支援給付金給付事業の実施による扶助費の大幅な増加に加え、人事院勧告に準じた給与改定等による人件費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人件費は、人事院勧告に準じた給与改定等により決算額が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％の増加となっており、依然として類似団体平均値を上回っている。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物件費は、電算システム管理事業の増等により、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扶助費は、住民税非課税世帯等に対する価格高騰重点支援給付金給付事業の実施による増等により、前年度と比較して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の増加となっており、昨年度に引き続き類似団体平均値を下回っている。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普通建設事業費は、新規整備が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％と増加したものの、更新整備が光ファイバー網整備事業の皆減等により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％の減少となったことから、普通建設事業費全体で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30,920
30,404
357.31
22,913,086
21,466,025
1,136,437
12,579,152
19,181,221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81407</xdr:rowOff>
    </xdr:from>
    <xdr:to>
      <xdr:col>24</xdr:col>
      <xdr:colOff>63500</xdr:colOff>
      <xdr:row>35</xdr:row>
      <xdr:rowOff>118745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2157"/>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118745</xdr:rowOff>
    </xdr:from>
    <xdr:to>
      <xdr:col>19</xdr:col>
      <xdr:colOff>177800</xdr:colOff>
      <xdr:row>36</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94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xdr:rowOff>
    </xdr:from>
    <xdr:to>
      <xdr:col>15</xdr:col>
      <xdr:colOff>50800</xdr:colOff>
      <xdr:row>36</xdr:row>
      <xdr:rowOff>32258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283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33591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445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53484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67945</xdr:rowOff>
    </xdr:from>
    <xdr:to>
      <xdr:col>20</xdr:col>
      <xdr:colOff>38100</xdr:colOff>
      <xdr:row>35</xdr:row>
      <xdr:rowOff>169545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121285</xdr:rowOff>
    </xdr:from>
    <xdr:to>
      <xdr:col>15</xdr:col>
      <xdr:colOff>101600</xdr:colOff>
      <xdr:row>36</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74185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154241</xdr:rowOff>
    </xdr:from>
    <xdr:to>
      <xdr:col>6</xdr:col>
      <xdr:colOff>38100</xdr:colOff>
      <xdr:row>36</xdr:row>
      <xdr:rowOff>84391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75518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28039</xdr:rowOff>
    </xdr:from>
    <xdr:to>
      <xdr:col>24</xdr:col>
      <xdr:colOff>63500</xdr:colOff>
      <xdr:row>58</xdr:row>
      <xdr:rowOff>61500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2139"/>
          <a:ext cx="8382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28039</xdr:rowOff>
    </xdr:from>
    <xdr:to>
      <xdr:col>19</xdr:col>
      <xdr:colOff>177800</xdr:colOff>
      <xdr:row>58</xdr:row>
      <xdr:rowOff>41543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2139"/>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91065</xdr:rowOff>
    </xdr:from>
    <xdr:to>
      <xdr:col>15</xdr:col>
      <xdr:colOff>50800</xdr:colOff>
      <xdr:row>58</xdr:row>
      <xdr:rowOff>41543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3715"/>
          <a:ext cx="889000" cy="1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91065</xdr:rowOff>
    </xdr:from>
    <xdr:to>
      <xdr:col>10</xdr:col>
      <xdr:colOff>114300</xdr:colOff>
      <xdr:row>57</xdr:row>
      <xdr:rowOff>131289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3715"/>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10700</xdr:rowOff>
    </xdr:from>
    <xdr:to>
      <xdr:col>24</xdr:col>
      <xdr:colOff>114300</xdr:colOff>
      <xdr:row>58</xdr:row>
      <xdr:rowOff>112300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148689</xdr:rowOff>
    </xdr:from>
    <xdr:to>
      <xdr:col>20</xdr:col>
      <xdr:colOff>38100</xdr:colOff>
      <xdr:row>58</xdr:row>
      <xdr:rowOff>78839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95366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162193</xdr:rowOff>
    </xdr:from>
    <xdr:to>
      <xdr:col>15</xdr:col>
      <xdr:colOff>101600</xdr:colOff>
      <xdr:row>58</xdr:row>
      <xdr:rowOff>92343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108870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40265</xdr:rowOff>
    </xdr:from>
    <xdr:to>
      <xdr:col>10</xdr:col>
      <xdr:colOff>165100</xdr:colOff>
      <xdr:row>57</xdr:row>
      <xdr:rowOff>141865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158392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80489</xdr:rowOff>
    </xdr:from>
    <xdr:to>
      <xdr:col>6</xdr:col>
      <xdr:colOff>38100</xdr:colOff>
      <xdr:row>58</xdr:row>
      <xdr:rowOff>10639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27166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143911</xdr:rowOff>
    </xdr:from>
    <xdr:to>
      <xdr:col>24</xdr:col>
      <xdr:colOff>63500</xdr:colOff>
      <xdr:row>76</xdr:row>
      <xdr:rowOff>59553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2661"/>
          <a:ext cx="838200" cy="8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14596</xdr:rowOff>
    </xdr:from>
    <xdr:to>
      <xdr:col>19</xdr:col>
      <xdr:colOff>177800</xdr:colOff>
      <xdr:row>76</xdr:row>
      <xdr:rowOff>59553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479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14596</xdr:rowOff>
    </xdr:from>
    <xdr:to>
      <xdr:col>15</xdr:col>
      <xdr:colOff>50800</xdr:colOff>
      <xdr:row>76</xdr:row>
      <xdr:rowOff>132820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4796"/>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132820</xdr:rowOff>
    </xdr:from>
    <xdr:to>
      <xdr:col>10</xdr:col>
      <xdr:colOff>114300</xdr:colOff>
      <xdr:row>76</xdr:row>
      <xdr:rowOff>139554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302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93111</xdr:rowOff>
    </xdr:from>
    <xdr:to>
      <xdr:col>24</xdr:col>
      <xdr:colOff>114300</xdr:colOff>
      <xdr:row>76</xdr:row>
      <xdr:rowOff>23261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71538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8753</xdr:rowOff>
    </xdr:from>
    <xdr:to>
      <xdr:col>20</xdr:col>
      <xdr:colOff>38100</xdr:colOff>
      <xdr:row>76</xdr:row>
      <xdr:rowOff>110353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101480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135246</xdr:rowOff>
    </xdr:from>
    <xdr:to>
      <xdr:col>15</xdr:col>
      <xdr:colOff>101600</xdr:colOff>
      <xdr:row>76</xdr:row>
      <xdr:rowOff>65396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56523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82020</xdr:rowOff>
    </xdr:from>
    <xdr:to>
      <xdr:col>10</xdr:col>
      <xdr:colOff>165100</xdr:colOff>
      <xdr:row>77</xdr:row>
      <xdr:rowOff>12170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88754</xdr:rowOff>
    </xdr:from>
    <xdr:to>
      <xdr:col>6</xdr:col>
      <xdr:colOff>38100</xdr:colOff>
      <xdr:row>77</xdr:row>
      <xdr:rowOff>18904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105890</xdr:rowOff>
    </xdr:from>
    <xdr:to>
      <xdr:col>24</xdr:col>
      <xdr:colOff>63500</xdr:colOff>
      <xdr:row>97</xdr:row>
      <xdr:rowOff>124137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36540"/>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124137</xdr:rowOff>
    </xdr:from>
    <xdr:to>
      <xdr:col>19</xdr:col>
      <xdr:colOff>177800</xdr:colOff>
      <xdr:row>97</xdr:row>
      <xdr:rowOff>128330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4787"/>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128330</xdr:rowOff>
    </xdr:from>
    <xdr:to>
      <xdr:col>15</xdr:col>
      <xdr:colOff>50800</xdr:colOff>
      <xdr:row>97</xdr:row>
      <xdr:rowOff>155465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8980"/>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155465</xdr:rowOff>
    </xdr:from>
    <xdr:to>
      <xdr:col>10</xdr:col>
      <xdr:colOff>114300</xdr:colOff>
      <xdr:row>97</xdr:row>
      <xdr:rowOff>164536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6115"/>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55090</xdr:rowOff>
    </xdr:from>
    <xdr:to>
      <xdr:col>24</xdr:col>
      <xdr:colOff>114300</xdr:colOff>
      <xdr:row>97</xdr:row>
      <xdr:rowOff>156690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141467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73337</xdr:rowOff>
    </xdr:from>
    <xdr:to>
      <xdr:col>20</xdr:col>
      <xdr:colOff>38100</xdr:colOff>
      <xdr:row>98</xdr:row>
      <xdr:rowOff>3487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77530</xdr:rowOff>
    </xdr:from>
    <xdr:to>
      <xdr:col>15</xdr:col>
      <xdr:colOff>101600</xdr:colOff>
      <xdr:row>98</xdr:row>
      <xdr:rowOff>7680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170257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104665</xdr:rowOff>
    </xdr:from>
    <xdr:to>
      <xdr:col>10</xdr:col>
      <xdr:colOff>165100</xdr:colOff>
      <xdr:row>98</xdr:row>
      <xdr:rowOff>34815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113736</xdr:rowOff>
    </xdr:from>
    <xdr:to>
      <xdr:col>6</xdr:col>
      <xdr:colOff>38100</xdr:colOff>
      <xdr:row>98</xdr:row>
      <xdr:rowOff>43886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35013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70793</xdr:rowOff>
    </xdr:from>
    <xdr:to>
      <xdr:col>55</xdr:col>
      <xdr:colOff>0</xdr:colOff>
      <xdr:row>38</xdr:row>
      <xdr:rowOff>140353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85893"/>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140353</xdr:rowOff>
    </xdr:from>
    <xdr:to>
      <xdr:col>50</xdr:col>
      <xdr:colOff>114300</xdr:colOff>
      <xdr:row>38</xdr:row>
      <xdr:rowOff>144925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554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143292</xdr:rowOff>
    </xdr:from>
    <xdr:to>
      <xdr:col>45</xdr:col>
      <xdr:colOff>177800</xdr:colOff>
      <xdr:row>38</xdr:row>
      <xdr:rowOff>144925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83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143292</xdr:rowOff>
    </xdr:from>
    <xdr:to>
      <xdr:col>41</xdr:col>
      <xdr:colOff>50800</xdr:colOff>
      <xdr:row>38</xdr:row>
      <xdr:rowOff>154396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5839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19993</xdr:rowOff>
    </xdr:from>
    <xdr:to>
      <xdr:col>55</xdr:col>
      <xdr:colOff>50800</xdr:colOff>
      <xdr:row>38</xdr:row>
      <xdr:rowOff>121593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169870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89553</xdr:rowOff>
    </xdr:from>
    <xdr:to>
      <xdr:col>50</xdr:col>
      <xdr:colOff>165100</xdr:colOff>
      <xdr:row>39</xdr:row>
      <xdr:rowOff>19703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10830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94125</xdr:rowOff>
    </xdr:from>
    <xdr:to>
      <xdr:col>46</xdr:col>
      <xdr:colOff>38100</xdr:colOff>
      <xdr:row>39</xdr:row>
      <xdr:rowOff>24275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15402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92492</xdr:rowOff>
    </xdr:from>
    <xdr:to>
      <xdr:col>41</xdr:col>
      <xdr:colOff>101600</xdr:colOff>
      <xdr:row>39</xdr:row>
      <xdr:rowOff>22642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13769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103596</xdr:rowOff>
    </xdr:from>
    <xdr:to>
      <xdr:col>36</xdr:col>
      <xdr:colOff>165100</xdr:colOff>
      <xdr:row>39</xdr:row>
      <xdr:rowOff>33746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24873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117297</xdr:rowOff>
    </xdr:from>
    <xdr:to>
      <xdr:col>55</xdr:col>
      <xdr:colOff>0</xdr:colOff>
      <xdr:row>56</xdr:row>
      <xdr:rowOff>134000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18497"/>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134000</xdr:rowOff>
    </xdr:from>
    <xdr:to>
      <xdr:col>50</xdr:col>
      <xdr:colOff>114300</xdr:colOff>
      <xdr:row>57</xdr:row>
      <xdr:rowOff>16004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35200"/>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16004</xdr:rowOff>
    </xdr:from>
    <xdr:to>
      <xdr:col>45</xdr:col>
      <xdr:colOff>177800</xdr:colOff>
      <xdr:row>57</xdr:row>
      <xdr:rowOff>16416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8865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145659</xdr:rowOff>
    </xdr:from>
    <xdr:to>
      <xdr:col>41</xdr:col>
      <xdr:colOff>50800</xdr:colOff>
      <xdr:row>57</xdr:row>
      <xdr:rowOff>16416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46859"/>
          <a:ext cx="889000" cy="4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66497</xdr:rowOff>
    </xdr:from>
    <xdr:to>
      <xdr:col>55</xdr:col>
      <xdr:colOff>50800</xdr:colOff>
      <xdr:row>56</xdr:row>
      <xdr:rowOff>168097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89374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83200</xdr:rowOff>
    </xdr:from>
    <xdr:to>
      <xdr:col>50</xdr:col>
      <xdr:colOff>165100</xdr:colOff>
      <xdr:row>57</xdr:row>
      <xdr:rowOff>13350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29877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136654</xdr:rowOff>
    </xdr:from>
    <xdr:to>
      <xdr:col>46</xdr:col>
      <xdr:colOff>38100</xdr:colOff>
      <xdr:row>57</xdr:row>
      <xdr:rowOff>66804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83331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137066</xdr:rowOff>
    </xdr:from>
    <xdr:to>
      <xdr:col>41</xdr:col>
      <xdr:colOff>101600</xdr:colOff>
      <xdr:row>57</xdr:row>
      <xdr:rowOff>67216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1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94859</xdr:rowOff>
    </xdr:from>
    <xdr:to>
      <xdr:col>36</xdr:col>
      <xdr:colOff>165100</xdr:colOff>
      <xdr:row>57</xdr:row>
      <xdr:rowOff>25009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41536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145937</xdr:rowOff>
    </xdr:from>
    <xdr:to>
      <xdr:col>55</xdr:col>
      <xdr:colOff>0</xdr:colOff>
      <xdr:row>77</xdr:row>
      <xdr:rowOff>158020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7587"/>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145937</xdr:rowOff>
    </xdr:from>
    <xdr:to>
      <xdr:col>50</xdr:col>
      <xdr:colOff>114300</xdr:colOff>
      <xdr:row>78</xdr:row>
      <xdr:rowOff>2403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7587"/>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87607</xdr:rowOff>
    </xdr:from>
    <xdr:to>
      <xdr:col>45</xdr:col>
      <xdr:colOff>177800</xdr:colOff>
      <xdr:row>78</xdr:row>
      <xdr:rowOff>2403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8925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82367</xdr:rowOff>
    </xdr:from>
    <xdr:to>
      <xdr:col>41</xdr:col>
      <xdr:colOff>50800</xdr:colOff>
      <xdr:row>77</xdr:row>
      <xdr:rowOff>87607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8401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107220</xdr:rowOff>
    </xdr:from>
    <xdr:to>
      <xdr:col>55</xdr:col>
      <xdr:colOff>50800</xdr:colOff>
      <xdr:row>78</xdr:row>
      <xdr:rowOff>37370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130097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95137</xdr:rowOff>
    </xdr:from>
    <xdr:to>
      <xdr:col>50</xdr:col>
      <xdr:colOff>165100</xdr:colOff>
      <xdr:row>78</xdr:row>
      <xdr:rowOff>25287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41814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123053</xdr:rowOff>
    </xdr:from>
    <xdr:to>
      <xdr:col>46</xdr:col>
      <xdr:colOff>38100</xdr:colOff>
      <xdr:row>78</xdr:row>
      <xdr:rowOff>53203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36807</xdr:rowOff>
    </xdr:from>
    <xdr:to>
      <xdr:col>41</xdr:col>
      <xdr:colOff>101600</xdr:colOff>
      <xdr:row>77</xdr:row>
      <xdr:rowOff>138407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154934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31567</xdr:rowOff>
    </xdr:from>
    <xdr:to>
      <xdr:col>36</xdr:col>
      <xdr:colOff>165100</xdr:colOff>
      <xdr:row>77</xdr:row>
      <xdr:rowOff>133167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149694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65923</xdr:rowOff>
    </xdr:from>
    <xdr:to>
      <xdr:col>55</xdr:col>
      <xdr:colOff>0</xdr:colOff>
      <xdr:row>97</xdr:row>
      <xdr:rowOff>77780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96573"/>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77780</xdr:rowOff>
    </xdr:from>
    <xdr:to>
      <xdr:col>50</xdr:col>
      <xdr:colOff>114300</xdr:colOff>
      <xdr:row>97</xdr:row>
      <xdr:rowOff>101775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08430"/>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95717</xdr:rowOff>
    </xdr:from>
    <xdr:to>
      <xdr:col>45</xdr:col>
      <xdr:colOff>177800</xdr:colOff>
      <xdr:row>97</xdr:row>
      <xdr:rowOff>101775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2636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95717</xdr:rowOff>
    </xdr:from>
    <xdr:to>
      <xdr:col>41</xdr:col>
      <xdr:colOff>50800</xdr:colOff>
      <xdr:row>97</xdr:row>
      <xdr:rowOff>108900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26367"/>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15123</xdr:rowOff>
    </xdr:from>
    <xdr:to>
      <xdr:col>55</xdr:col>
      <xdr:colOff>50800</xdr:colOff>
      <xdr:row>97</xdr:row>
      <xdr:rowOff>116723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165000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26980</xdr:rowOff>
    </xdr:from>
    <xdr:to>
      <xdr:col>50</xdr:col>
      <xdr:colOff>165100</xdr:colOff>
      <xdr:row>97</xdr:row>
      <xdr:rowOff>128580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119707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50975</xdr:rowOff>
    </xdr:from>
    <xdr:to>
      <xdr:col>46</xdr:col>
      <xdr:colOff>38100</xdr:colOff>
      <xdr:row>97</xdr:row>
      <xdr:rowOff>152575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143702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44917</xdr:rowOff>
    </xdr:from>
    <xdr:to>
      <xdr:col>41</xdr:col>
      <xdr:colOff>101600</xdr:colOff>
      <xdr:row>97</xdr:row>
      <xdr:rowOff>146517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58100</xdr:rowOff>
    </xdr:from>
    <xdr:to>
      <xdr:col>36</xdr:col>
      <xdr:colOff>165100</xdr:colOff>
      <xdr:row>97</xdr:row>
      <xdr:rowOff>159700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150827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115629</xdr:rowOff>
    </xdr:from>
    <xdr:to>
      <xdr:col>85</xdr:col>
      <xdr:colOff>127000</xdr:colOff>
      <xdr:row>36</xdr:row>
      <xdr:rowOff>2609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16379"/>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23045</xdr:rowOff>
    </xdr:from>
    <xdr:to>
      <xdr:col>81</xdr:col>
      <xdr:colOff>50800</xdr:colOff>
      <xdr:row>36</xdr:row>
      <xdr:rowOff>2609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23795"/>
          <a:ext cx="889000" cy="1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23045</xdr:rowOff>
    </xdr:from>
    <xdr:to>
      <xdr:col>76</xdr:col>
      <xdr:colOff>114300</xdr:colOff>
      <xdr:row>36</xdr:row>
      <xdr:rowOff>45334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23795"/>
          <a:ext cx="889000" cy="1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44488</xdr:rowOff>
    </xdr:from>
    <xdr:to>
      <xdr:col>71</xdr:col>
      <xdr:colOff>177800</xdr:colOff>
      <xdr:row>36</xdr:row>
      <xdr:rowOff>45334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166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64829</xdr:rowOff>
    </xdr:from>
    <xdr:to>
      <xdr:col>85</xdr:col>
      <xdr:colOff>177800</xdr:colOff>
      <xdr:row>35</xdr:row>
      <xdr:rowOff>166429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43256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123259</xdr:rowOff>
    </xdr:from>
    <xdr:to>
      <xdr:col>81</xdr:col>
      <xdr:colOff>101600</xdr:colOff>
      <xdr:row>36</xdr:row>
      <xdr:rowOff>53409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44536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143695</xdr:rowOff>
    </xdr:from>
    <xdr:to>
      <xdr:col>76</xdr:col>
      <xdr:colOff>165100</xdr:colOff>
      <xdr:row>35</xdr:row>
      <xdr:rowOff>73845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90372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165984</xdr:rowOff>
    </xdr:from>
    <xdr:to>
      <xdr:col>72</xdr:col>
      <xdr:colOff>38100</xdr:colOff>
      <xdr:row>36</xdr:row>
      <xdr:rowOff>96134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87261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165138</xdr:rowOff>
    </xdr:from>
    <xdr:to>
      <xdr:col>67</xdr:col>
      <xdr:colOff>101600</xdr:colOff>
      <xdr:row>36</xdr:row>
      <xdr:rowOff>95288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86415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15255</xdr:rowOff>
    </xdr:from>
    <xdr:to>
      <xdr:col>85</xdr:col>
      <xdr:colOff>127000</xdr:colOff>
      <xdr:row>57</xdr:row>
      <xdr:rowOff>73987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87905"/>
          <a:ext cx="838200" cy="5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73987</xdr:rowOff>
    </xdr:from>
    <xdr:to>
      <xdr:col>81</xdr:col>
      <xdr:colOff>50800</xdr:colOff>
      <xdr:row>57</xdr:row>
      <xdr:rowOff>78824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6637"/>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66589</xdr:rowOff>
    </xdr:from>
    <xdr:to>
      <xdr:col>76</xdr:col>
      <xdr:colOff>114300</xdr:colOff>
      <xdr:row>57</xdr:row>
      <xdr:rowOff>78824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9239"/>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49060</xdr:rowOff>
    </xdr:from>
    <xdr:to>
      <xdr:col>71</xdr:col>
      <xdr:colOff>177800</xdr:colOff>
      <xdr:row>57</xdr:row>
      <xdr:rowOff>66589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21710"/>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135905</xdr:rowOff>
    </xdr:from>
    <xdr:to>
      <xdr:col>85</xdr:col>
      <xdr:colOff>177800</xdr:colOff>
      <xdr:row>57</xdr:row>
      <xdr:rowOff>66055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114332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23187</xdr:rowOff>
    </xdr:from>
    <xdr:to>
      <xdr:col>81</xdr:col>
      <xdr:colOff>101600</xdr:colOff>
      <xdr:row>57</xdr:row>
      <xdr:rowOff>124787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115914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28024</xdr:rowOff>
    </xdr:from>
    <xdr:to>
      <xdr:col>76</xdr:col>
      <xdr:colOff>165100</xdr:colOff>
      <xdr:row>57</xdr:row>
      <xdr:rowOff>129624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120751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15789</xdr:rowOff>
    </xdr:from>
    <xdr:to>
      <xdr:col>72</xdr:col>
      <xdr:colOff>38100</xdr:colOff>
      <xdr:row>57</xdr:row>
      <xdr:rowOff>117389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108516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169710</xdr:rowOff>
    </xdr:from>
    <xdr:to>
      <xdr:col>67</xdr:col>
      <xdr:colOff>101600</xdr:colOff>
      <xdr:row>57</xdr:row>
      <xdr:rowOff>99860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140284</xdr:rowOff>
    </xdr:from>
    <xdr:to>
      <xdr:col>85</xdr:col>
      <xdr:colOff>127000</xdr:colOff>
      <xdr:row>78</xdr:row>
      <xdr:rowOff>162103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3384"/>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162103</xdr:rowOff>
    </xdr:from>
    <xdr:to>
      <xdr:col>81</xdr:col>
      <xdr:colOff>50800</xdr:colOff>
      <xdr:row>79</xdr:row>
      <xdr:rowOff>9944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35203"/>
          <a:ext cx="8890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2730</xdr:rowOff>
    </xdr:from>
    <xdr:to>
      <xdr:col>76</xdr:col>
      <xdr:colOff>114300</xdr:colOff>
      <xdr:row>79</xdr:row>
      <xdr:rowOff>9944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7280"/>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2730</xdr:rowOff>
    </xdr:from>
    <xdr:to>
      <xdr:col>71</xdr:col>
      <xdr:colOff>177800</xdr:colOff>
      <xdr:row>79</xdr:row>
      <xdr:rowOff>28080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7280"/>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89484</xdr:rowOff>
    </xdr:from>
    <xdr:to>
      <xdr:col>85</xdr:col>
      <xdr:colOff>177800</xdr:colOff>
      <xdr:row>79</xdr:row>
      <xdr:rowOff>19634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111303</xdr:rowOff>
    </xdr:from>
    <xdr:to>
      <xdr:col>81</xdr:col>
      <xdr:colOff>101600</xdr:colOff>
      <xdr:row>79</xdr:row>
      <xdr:rowOff>41453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32580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130594</xdr:rowOff>
    </xdr:from>
    <xdr:to>
      <xdr:col>76</xdr:col>
      <xdr:colOff>165100</xdr:colOff>
      <xdr:row>79</xdr:row>
      <xdr:rowOff>60744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51871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123380</xdr:rowOff>
    </xdr:from>
    <xdr:to>
      <xdr:col>72</xdr:col>
      <xdr:colOff>38100</xdr:colOff>
      <xdr:row>79</xdr:row>
      <xdr:rowOff>53530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44657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148730</xdr:rowOff>
    </xdr:from>
    <xdr:to>
      <xdr:col>67</xdr:col>
      <xdr:colOff>101600</xdr:colOff>
      <xdr:row>79</xdr:row>
      <xdr:rowOff>78880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70007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117677</xdr:rowOff>
    </xdr:from>
    <xdr:to>
      <xdr:col>85</xdr:col>
      <xdr:colOff>127000</xdr:colOff>
      <xdr:row>97</xdr:row>
      <xdr:rowOff>122932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48327"/>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117677</xdr:rowOff>
    </xdr:from>
    <xdr:to>
      <xdr:col>81</xdr:col>
      <xdr:colOff>50800</xdr:colOff>
      <xdr:row>97</xdr:row>
      <xdr:rowOff>132412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48327"/>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132412</xdr:rowOff>
    </xdr:from>
    <xdr:to>
      <xdr:col>76</xdr:col>
      <xdr:colOff>114300</xdr:colOff>
      <xdr:row>97</xdr:row>
      <xdr:rowOff>133032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306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130927</xdr:rowOff>
    </xdr:from>
    <xdr:to>
      <xdr:col>71</xdr:col>
      <xdr:colOff>177800</xdr:colOff>
      <xdr:row>97</xdr:row>
      <xdr:rowOff>133032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61577"/>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72132</xdr:rowOff>
    </xdr:from>
    <xdr:to>
      <xdr:col>85</xdr:col>
      <xdr:colOff>177800</xdr:colOff>
      <xdr:row>98</xdr:row>
      <xdr:rowOff>2282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31509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66877</xdr:rowOff>
    </xdr:from>
    <xdr:to>
      <xdr:col>81</xdr:col>
      <xdr:colOff>101600</xdr:colOff>
      <xdr:row>97</xdr:row>
      <xdr:rowOff>168477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81612</xdr:rowOff>
    </xdr:from>
    <xdr:to>
      <xdr:col>76</xdr:col>
      <xdr:colOff>165100</xdr:colOff>
      <xdr:row>98</xdr:row>
      <xdr:rowOff>11762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28289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82232</xdr:rowOff>
    </xdr:from>
    <xdr:to>
      <xdr:col>72</xdr:col>
      <xdr:colOff>38100</xdr:colOff>
      <xdr:row>98</xdr:row>
      <xdr:rowOff>12382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28909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80127</xdr:rowOff>
    </xdr:from>
    <xdr:to>
      <xdr:col>67</xdr:col>
      <xdr:colOff>101600</xdr:colOff>
      <xdr:row>98</xdr:row>
      <xdr:rowOff>10277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26804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38989</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156972</xdr:rowOff>
    </xdr:from>
    <xdr:to>
      <xdr:col>102</xdr:col>
      <xdr:colOff>114300</xdr:colOff>
      <xdr:row>39</xdr:row>
      <xdr:rowOff>38989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72072"/>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159639</xdr:rowOff>
    </xdr:from>
    <xdr:to>
      <xdr:col>102</xdr:col>
      <xdr:colOff>165100</xdr:colOff>
      <xdr:row>39</xdr:row>
      <xdr:rowOff>89789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80916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106172</xdr:rowOff>
    </xdr:from>
    <xdr:to>
      <xdr:col>98</xdr:col>
      <xdr:colOff>38100</xdr:colOff>
      <xdr:row>39</xdr:row>
      <xdr:rowOff>36322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52849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光ファイバー網整備事業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の進捗により、前年度と比較して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地域雇用創出事業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仙崎公民館整備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の進捗及び学校施設改修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事業の実施により、前年度と比較して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災害復旧費は、現年公共土木施設災害復旧事業の実施により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財政調整基金残高については、取崩しを取り止め積立てのみ実施したため、前年度と比較して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実質収支額については、歳入歳出差引が減少したことに加え、翌年度に繰り越すべき財源が増加したことにより減少したため、標準財政規模比は前年度と比較して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各会計とも令和５年度は赤字を生じておらず、今後も適正な財政運営・企業運営を行っていくとともに、更なる財政健全化への取組を進める。</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なお、湯本温泉事業については、一般会計からの繰出しにより収支を調整している。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実質公債費率（３カ年平均）は昨年度と同様になった。光ファイバー整備事業、本庁舎建設事業等の大型事業における元金償還が始まったことから、今後は、実質公債費率は上昇していくと予想される。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ている。主な要因として、財政調整基金の取崩しを取り止めたことで充当可能基金が増加したことに加えて、近年実施してきた地方債の発行抑制と交付税措置率の高い地方債の優先的な発行により、ここ数年実施してきた本庁舎建設や光ファイバー網整備等の大型事業による地方債発行があっても地方債残高の増加を抑えられていることなど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今後は、基準財政需要額が減少し、将来負担比率の悪化傾向が進むと予想される。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等の自主財源の減少や、国勢調査における人口減少の影響による普通交付税の減額、扶助費の増加が見込まれることから、特定目的基金については、それぞれの目的に沿って効果的に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・地域活性化基金：地域住民の連携強化と地域振興のため。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・職員退職手当基金：退職手当の財源不足を補うため。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・公共施設維持補修等基金：公有財産として管理する建物の維持補修に要する経費に充てるため。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・地域福祉振興基金：地域福祉と生活環境向上のため。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・香月泰男美術館運営基金：香月泰男美術館の管理運営に充てるため。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・地域活性化基金：地域住民の連携強化と地域振興に係る事業の財源として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・公共施設維持補修等基金：公共施設解体工事の財源として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・観光振興基金：ながと国際観光推進事業及びサイクルツーリズム促進事業の財源として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・環境整備協力費基金：一般会計から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・香月泰男美術館運営基金：絵画保存や作品輸送の財源として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・その他の基金：運用利子の積立てによる増加。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・それぞれの目的に沿って効果的に活用を図る。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条に基づく積立てを行ったことにより増加。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・市税等の自主財源の減少や、国勢調査における人口減少の影響による普通交付税の減額、扶助費の増加により減少が見込まれるが、災害等不測の事態に備えて、標準財政規模の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％以上は確保していきたい。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・本庁舎建設事業において借り入れた合併特例債の一部の元利償還金に充てるため取り崩したことにより減少。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・本庁舎建設事業において借り入れた合併特例債の一部の元利償還金に充てるため、年次的に取り崩す。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1"/>
      <c r="DK1" s="171"/>
      <c r="DL1" s="171"/>
      <c r="DM1" s="171"/>
      <c r="DN1" s="171"/>
      <c r="DO1" s="171"/>
    </row>
    <row r="2" spans="1:119" ht="24.75" thickBot="1" x14ac:dyDescent="0.2">
      <c r="B2" s="172" t="s">
        <v>77</v>
      </c>
      <c r="C2" s="172"/>
      <c r="D2" s="173"/>
    </row>
    <row r="3" spans="1:119" ht="18.75" customHeight="1" thickBot="1" x14ac:dyDescent="0.2">
      <c r="A3" s="171"/>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1"/>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22913086</v>
      </c>
      <c r="BO4" s="436"/>
      <c r="BP4" s="436"/>
      <c r="BQ4" s="436"/>
      <c r="BR4" s="436"/>
      <c r="BS4" s="436"/>
      <c r="BT4" s="436"/>
      <c r="BU4" s="437"/>
      <c r="BV4" s="435">
        <v>23301596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v>
      </c>
      <c r="CU4" s="576"/>
      <c r="CV4" s="576"/>
      <c r="CW4" s="576"/>
      <c r="CX4" s="576"/>
      <c r="CY4" s="576"/>
      <c r="CZ4" s="576"/>
      <c r="DA4" s="577"/>
      <c r="DB4" s="575">
        <v>12.2</v>
      </c>
      <c r="DC4" s="576"/>
      <c r="DD4" s="576"/>
      <c r="DE4" s="576"/>
      <c r="DF4" s="576"/>
      <c r="DG4" s="576"/>
      <c r="DH4" s="576"/>
      <c r="DI4" s="577"/>
    </row>
    <row r="5" spans="1:119" ht="18.75" customHeight="1" x14ac:dyDescent="0.15">
      <c r="A5" s="171"/>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21466025</v>
      </c>
      <c r="BO5" s="407"/>
      <c r="BP5" s="407"/>
      <c r="BQ5" s="407"/>
      <c r="BR5" s="407"/>
      <c r="BS5" s="407"/>
      <c r="BT5" s="407"/>
      <c r="BU5" s="408"/>
      <c r="BV5" s="406">
        <v>21569963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94.7</v>
      </c>
      <c r="CU5" s="404"/>
      <c r="CV5" s="404"/>
      <c r="CW5" s="404"/>
      <c r="CX5" s="404"/>
      <c r="CY5" s="404"/>
      <c r="CZ5" s="404"/>
      <c r="DA5" s="405"/>
      <c r="DB5" s="403">
        <v>94.2</v>
      </c>
      <c r="DC5" s="404"/>
      <c r="DD5" s="404"/>
      <c r="DE5" s="404"/>
      <c r="DF5" s="404"/>
      <c r="DG5" s="404"/>
      <c r="DH5" s="404"/>
      <c r="DI5" s="405"/>
    </row>
    <row r="6" spans="1:119" ht="18.75" customHeight="1" x14ac:dyDescent="0.15">
      <c r="A6" s="171"/>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1447061</v>
      </c>
      <c r="BO6" s="407"/>
      <c r="BP6" s="407"/>
      <c r="BQ6" s="407"/>
      <c r="BR6" s="407"/>
      <c r="BS6" s="407"/>
      <c r="BT6" s="407"/>
      <c r="BU6" s="408"/>
      <c r="BV6" s="406">
        <v>1731633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94.7</v>
      </c>
      <c r="CU6" s="550"/>
      <c r="CV6" s="550"/>
      <c r="CW6" s="550"/>
      <c r="CX6" s="550"/>
      <c r="CY6" s="550"/>
      <c r="CZ6" s="550"/>
      <c r="DA6" s="551"/>
      <c r="DB6" s="549">
        <v>94.2</v>
      </c>
      <c r="DC6" s="550"/>
      <c r="DD6" s="550"/>
      <c r="DE6" s="550"/>
      <c r="DF6" s="550"/>
      <c r="DG6" s="550"/>
      <c r="DH6" s="550"/>
      <c r="DI6" s="551"/>
    </row>
    <row r="7" spans="1:119" ht="18.75" customHeight="1" x14ac:dyDescent="0.15">
      <c r="A7" s="171"/>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310624</v>
      </c>
      <c r="BO7" s="407"/>
      <c r="BP7" s="407"/>
      <c r="BQ7" s="407"/>
      <c r="BR7" s="407"/>
      <c r="BS7" s="407"/>
      <c r="BT7" s="407"/>
      <c r="BU7" s="408"/>
      <c r="BV7" s="406">
        <v>190646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12579152</v>
      </c>
      <c r="CU7" s="407"/>
      <c r="CV7" s="407"/>
      <c r="CW7" s="407"/>
      <c r="CX7" s="407"/>
      <c r="CY7" s="407"/>
      <c r="CZ7" s="407"/>
      <c r="DA7" s="408"/>
      <c r="DB7" s="406">
        <v>12624976</v>
      </c>
      <c r="DC7" s="407"/>
      <c r="DD7" s="407"/>
      <c r="DE7" s="407"/>
      <c r="DF7" s="407"/>
      <c r="DG7" s="407"/>
      <c r="DH7" s="407"/>
      <c r="DI7" s="408"/>
    </row>
    <row r="8" spans="1:119" ht="18.75" customHeight="1" thickBot="1" x14ac:dyDescent="0.2">
      <c r="A8" s="171"/>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1136437</v>
      </c>
      <c r="BO8" s="407"/>
      <c r="BP8" s="407"/>
      <c r="BQ8" s="407"/>
      <c r="BR8" s="407"/>
      <c r="BS8" s="407"/>
      <c r="BT8" s="407"/>
      <c r="BU8" s="408"/>
      <c r="BV8" s="406">
        <v>1540987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0.32</v>
      </c>
      <c r="CU8" s="510"/>
      <c r="CV8" s="510"/>
      <c r="CW8" s="510"/>
      <c r="CX8" s="510"/>
      <c r="CY8" s="510"/>
      <c r="CZ8" s="510"/>
      <c r="DA8" s="511"/>
      <c r="DB8" s="509">
        <v>0.32</v>
      </c>
      <c r="DC8" s="510"/>
      <c r="DD8" s="510"/>
      <c r="DE8" s="510"/>
      <c r="DF8" s="510"/>
      <c r="DG8" s="510"/>
      <c r="DH8" s="510"/>
      <c r="DI8" s="511"/>
    </row>
    <row r="9" spans="1:119" ht="18.75" customHeight="1" thickBot="1" x14ac:dyDescent="0.2">
      <c r="A9" s="171"/>
      <c r="B9" s="538" t="s">
        <v>106</v>
      </c>
      <c r="C9" s="539"/>
      <c r="D9" s="539"/>
      <c r="E9" s="539"/>
      <c r="F9" s="539"/>
      <c r="G9" s="539"/>
      <c r="H9" s="539"/>
      <c r="I9" s="539"/>
      <c r="J9" s="539"/>
      <c r="K9" s="457"/>
      <c r="L9" s="540" t="s">
        <v>107</v>
      </c>
      <c r="M9" s="541"/>
      <c r="N9" s="541"/>
      <c r="O9" s="541"/>
      <c r="P9" s="541"/>
      <c r="Q9" s="542"/>
      <c r="R9" s="543">
        <v>32519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-404550</v>
      </c>
      <c r="BO9" s="407"/>
      <c r="BP9" s="407"/>
      <c r="BQ9" s="407"/>
      <c r="BR9" s="407"/>
      <c r="BS9" s="407"/>
      <c r="BT9" s="407"/>
      <c r="BU9" s="408"/>
      <c r="BV9" s="406">
        <v>-5651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14.5</v>
      </c>
      <c r="CU9" s="404"/>
      <c r="CV9" s="404"/>
      <c r="CW9" s="404"/>
      <c r="CX9" s="404"/>
      <c r="CY9" s="404"/>
      <c r="CZ9" s="404"/>
      <c r="DA9" s="405"/>
      <c r="DB9" s="403">
        <v>15.5</v>
      </c>
      <c r="DC9" s="404"/>
      <c r="DD9" s="404"/>
      <c r="DE9" s="404"/>
      <c r="DF9" s="404"/>
      <c r="DG9" s="404"/>
      <c r="DH9" s="404"/>
      <c r="DI9" s="405"/>
    </row>
    <row r="10" spans="1:119" ht="18.75" customHeight="1" thickBot="1" x14ac:dyDescent="0.2">
      <c r="A10" s="171"/>
      <c r="B10" s="538"/>
      <c r="C10" s="539"/>
      <c r="D10" s="539"/>
      <c r="E10" s="539"/>
      <c r="F10" s="539"/>
      <c r="G10" s="539"/>
      <c r="H10" s="539"/>
      <c r="I10" s="539"/>
      <c r="J10" s="539"/>
      <c r="K10" s="457"/>
      <c r="L10" s="362" t="s">
        <v>112</v>
      </c>
      <c r="M10" s="363"/>
      <c r="N10" s="363"/>
      <c r="O10" s="363"/>
      <c r="P10" s="363"/>
      <c r="Q10" s="364"/>
      <c r="R10" s="359">
        <v>35439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777299</v>
      </c>
      <c r="BO10" s="407"/>
      <c r="BP10" s="407"/>
      <c r="BQ10" s="407"/>
      <c r="BR10" s="407"/>
      <c r="BS10" s="407"/>
      <c r="BT10" s="407"/>
      <c r="BU10" s="408"/>
      <c r="BV10" s="406">
        <v>698000</v>
      </c>
      <c r="BW10" s="407"/>
      <c r="BX10" s="407"/>
      <c r="BY10" s="407"/>
      <c r="BZ10" s="407"/>
      <c r="CA10" s="407"/>
      <c r="CB10" s="407"/>
      <c r="CC10" s="408"/>
      <c r="CD10" s="174" t="s">
        <v>116</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1"/>
      <c r="B12" s="512" t="s">
        <v>123</v>
      </c>
      <c r="C12" s="513"/>
      <c r="D12" s="513"/>
      <c r="E12" s="513"/>
      <c r="F12" s="513"/>
      <c r="G12" s="513"/>
      <c r="H12" s="513"/>
      <c r="I12" s="513"/>
      <c r="J12" s="513"/>
      <c r="K12" s="514"/>
      <c r="L12" s="521" t="s">
        <v>124</v>
      </c>
      <c r="M12" s="522"/>
      <c r="N12" s="522"/>
      <c r="O12" s="522"/>
      <c r="P12" s="522"/>
      <c r="Q12" s="523"/>
      <c r="R12" s="524">
        <v>30920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1"/>
      <c r="B13" s="515"/>
      <c r="C13" s="516"/>
      <c r="D13" s="516"/>
      <c r="E13" s="516"/>
      <c r="F13" s="516"/>
      <c r="G13" s="516"/>
      <c r="H13" s="516"/>
      <c r="I13" s="516"/>
      <c r="J13" s="516"/>
      <c r="K13" s="517"/>
      <c r="L13" s="180"/>
      <c r="M13" s="490" t="s">
        <v>130</v>
      </c>
      <c r="N13" s="491"/>
      <c r="O13" s="491"/>
      <c r="P13" s="491"/>
      <c r="Q13" s="492"/>
      <c r="R13" s="493">
        <v>30404</v>
      </c>
      <c r="S13" s="494"/>
      <c r="T13" s="494"/>
      <c r="U13" s="494"/>
      <c r="V13" s="495"/>
      <c r="W13" s="496" t="s">
        <v>131</v>
      </c>
      <c r="X13" s="392"/>
      <c r="Y13" s="392"/>
      <c r="Z13" s="392"/>
      <c r="AA13" s="392"/>
      <c r="AB13" s="393"/>
      <c r="AC13" s="359">
        <v>1828</v>
      </c>
      <c r="AD13" s="360"/>
      <c r="AE13" s="360"/>
      <c r="AF13" s="360"/>
      <c r="AG13" s="361"/>
      <c r="AH13" s="359">
        <v>2348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372749</v>
      </c>
      <c r="BO13" s="407"/>
      <c r="BP13" s="407"/>
      <c r="BQ13" s="407"/>
      <c r="BR13" s="407"/>
      <c r="BS13" s="407"/>
      <c r="BT13" s="407"/>
      <c r="BU13" s="408"/>
      <c r="BV13" s="406">
        <v>692349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6</v>
      </c>
      <c r="DC13" s="404"/>
      <c r="DD13" s="404"/>
      <c r="DE13" s="404"/>
      <c r="DF13" s="404"/>
      <c r="DG13" s="404"/>
      <c r="DH13" s="404"/>
      <c r="DI13" s="405"/>
    </row>
    <row r="14" spans="1:119" ht="18.75" customHeight="1" thickBot="1" x14ac:dyDescent="0.2">
      <c r="A14" s="171"/>
      <c r="B14" s="515"/>
      <c r="C14" s="516"/>
      <c r="D14" s="516"/>
      <c r="E14" s="516"/>
      <c r="F14" s="516"/>
      <c r="G14" s="516"/>
      <c r="H14" s="516"/>
      <c r="I14" s="516"/>
      <c r="J14" s="516"/>
      <c r="K14" s="517"/>
      <c r="L14" s="480" t="s">
        <v>135</v>
      </c>
      <c r="M14" s="533"/>
      <c r="N14" s="533"/>
      <c r="O14" s="533"/>
      <c r="P14" s="533"/>
      <c r="Q14" s="534"/>
      <c r="R14" s="493">
        <v>31664</v>
      </c>
      <c r="S14" s="494"/>
      <c r="T14" s="494"/>
      <c r="U14" s="494"/>
      <c r="V14" s="495"/>
      <c r="W14" s="497"/>
      <c r="X14" s="395"/>
      <c r="Y14" s="395"/>
      <c r="Z14" s="395"/>
      <c r="AA14" s="395"/>
      <c r="AB14" s="396"/>
      <c r="AC14" s="486">
        <v>11.6</v>
      </c>
      <c r="AD14" s="487"/>
      <c r="AE14" s="487"/>
      <c r="AF14" s="487"/>
      <c r="AG14" s="488"/>
      <c r="AH14" s="486">
        <v>13.6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8.4</v>
      </c>
      <c r="DC14" s="504"/>
      <c r="DD14" s="504"/>
      <c r="DE14" s="504"/>
      <c r="DF14" s="504"/>
      <c r="DG14" s="504"/>
      <c r="DH14" s="504"/>
      <c r="DI14" s="505"/>
    </row>
    <row r="15" spans="1:119" ht="18.75" customHeight="1" x14ac:dyDescent="0.15">
      <c r="A15" s="171"/>
      <c r="B15" s="515"/>
      <c r="C15" s="516"/>
      <c r="D15" s="516"/>
      <c r="E15" s="516"/>
      <c r="F15" s="516"/>
      <c r="G15" s="516"/>
      <c r="H15" s="516"/>
      <c r="I15" s="516"/>
      <c r="J15" s="516"/>
      <c r="K15" s="517"/>
      <c r="L15" s="180"/>
      <c r="M15" s="490" t="s">
        <v>130</v>
      </c>
      <c r="N15" s="491"/>
      <c r="O15" s="491"/>
      <c r="P15" s="491"/>
      <c r="Q15" s="492"/>
      <c r="R15" s="493">
        <v>31214</v>
      </c>
      <c r="S15" s="494"/>
      <c r="T15" s="494"/>
      <c r="U15" s="494"/>
      <c r="V15" s="495"/>
      <c r="W15" s="496" t="s">
        <v>137</v>
      </c>
      <c r="X15" s="392"/>
      <c r="Y15" s="392"/>
      <c r="Z15" s="392"/>
      <c r="AA15" s="392"/>
      <c r="AB15" s="393"/>
      <c r="AC15" s="359">
        <v>3483</v>
      </c>
      <c r="AD15" s="360"/>
      <c r="AE15" s="360"/>
      <c r="AF15" s="360"/>
      <c r="AG15" s="361"/>
      <c r="AH15" s="359">
        <v>3940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3671892</v>
      </c>
      <c r="BO15" s="436"/>
      <c r="BP15" s="436"/>
      <c r="BQ15" s="436"/>
      <c r="BR15" s="436"/>
      <c r="BS15" s="436"/>
      <c r="BT15" s="436"/>
      <c r="BU15" s="437"/>
      <c r="BV15" s="435">
        <v>3672998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22.2</v>
      </c>
      <c r="AD16" s="487"/>
      <c r="AE16" s="487"/>
      <c r="AF16" s="487"/>
      <c r="AG16" s="488"/>
      <c r="AH16" s="486">
        <v>22.9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11599787</v>
      </c>
      <c r="BO16" s="407"/>
      <c r="BP16" s="407"/>
      <c r="BQ16" s="407"/>
      <c r="BR16" s="407"/>
      <c r="BS16" s="407"/>
      <c r="BT16" s="407"/>
      <c r="BU16" s="408"/>
      <c r="BV16" s="406">
        <v>11554797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1"/>
      <c r="B17" s="518"/>
      <c r="C17" s="519"/>
      <c r="D17" s="519"/>
      <c r="E17" s="519"/>
      <c r="F17" s="519"/>
      <c r="G17" s="519"/>
      <c r="H17" s="519"/>
      <c r="I17" s="519"/>
      <c r="J17" s="519"/>
      <c r="K17" s="520"/>
      <c r="L17" s="185"/>
      <c r="M17" s="499" t="s">
        <v>143</v>
      </c>
      <c r="N17" s="500"/>
      <c r="O17" s="500"/>
      <c r="P17" s="500"/>
      <c r="Q17" s="501"/>
      <c r="R17" s="483" t="s">
        <v>144</v>
      </c>
      <c r="S17" s="484"/>
      <c r="T17" s="484"/>
      <c r="U17" s="484"/>
      <c r="V17" s="485"/>
      <c r="W17" s="496" t="s">
        <v>145</v>
      </c>
      <c r="X17" s="392"/>
      <c r="Y17" s="392"/>
      <c r="Z17" s="392"/>
      <c r="AA17" s="392"/>
      <c r="AB17" s="393"/>
      <c r="AC17" s="359">
        <v>10384</v>
      </c>
      <c r="AD17" s="360"/>
      <c r="AE17" s="360"/>
      <c r="AF17" s="360"/>
      <c r="AG17" s="361"/>
      <c r="AH17" s="359">
        <v>10944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4585497</v>
      </c>
      <c r="BO17" s="407"/>
      <c r="BP17" s="407"/>
      <c r="BQ17" s="407"/>
      <c r="BR17" s="407"/>
      <c r="BS17" s="407"/>
      <c r="BT17" s="407"/>
      <c r="BU17" s="408"/>
      <c r="BV17" s="406">
        <v>4603631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1"/>
      <c r="B18" s="456" t="s">
        <v>147</v>
      </c>
      <c r="C18" s="457"/>
      <c r="D18" s="457"/>
      <c r="E18" s="458"/>
      <c r="F18" s="458"/>
      <c r="G18" s="458"/>
      <c r="H18" s="458"/>
      <c r="I18" s="458"/>
      <c r="J18" s="458"/>
      <c r="K18" s="458"/>
      <c r="L18" s="459">
        <v>357.31</v>
      </c>
      <c r="M18" s="459"/>
      <c r="N18" s="459"/>
      <c r="O18" s="459"/>
      <c r="P18" s="459"/>
      <c r="Q18" s="459"/>
      <c r="R18" s="460"/>
      <c r="S18" s="460"/>
      <c r="T18" s="460"/>
      <c r="U18" s="460"/>
      <c r="V18" s="461"/>
      <c r="W18" s="477"/>
      <c r="X18" s="478"/>
      <c r="Y18" s="478"/>
      <c r="Z18" s="478"/>
      <c r="AA18" s="478"/>
      <c r="AB18" s="502"/>
      <c r="AC18" s="376">
        <v>66.2</v>
      </c>
      <c r="AD18" s="377"/>
      <c r="AE18" s="377"/>
      <c r="AF18" s="377"/>
      <c r="AG18" s="462"/>
      <c r="AH18" s="376">
        <v>63.5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12135695</v>
      </c>
      <c r="BO18" s="407"/>
      <c r="BP18" s="407"/>
      <c r="BQ18" s="407"/>
      <c r="BR18" s="407"/>
      <c r="BS18" s="407"/>
      <c r="BT18" s="407"/>
      <c r="BU18" s="408"/>
      <c r="BV18" s="406">
        <v>11929075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1"/>
      <c r="B19" s="456" t="s">
        <v>149</v>
      </c>
      <c r="C19" s="457"/>
      <c r="D19" s="457"/>
      <c r="E19" s="458"/>
      <c r="F19" s="458"/>
      <c r="G19" s="458"/>
      <c r="H19" s="458"/>
      <c r="I19" s="458"/>
      <c r="J19" s="458"/>
      <c r="K19" s="458"/>
      <c r="L19" s="466">
        <v>91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17327105</v>
      </c>
      <c r="BO19" s="407"/>
      <c r="BP19" s="407"/>
      <c r="BQ19" s="407"/>
      <c r="BR19" s="407"/>
      <c r="BS19" s="407"/>
      <c r="BT19" s="407"/>
      <c r="BU19" s="408"/>
      <c r="BV19" s="406">
        <v>17087647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1"/>
      <c r="B20" s="456" t="s">
        <v>151</v>
      </c>
      <c r="C20" s="457"/>
      <c r="D20" s="457"/>
      <c r="E20" s="458"/>
      <c r="F20" s="458"/>
      <c r="G20" s="458"/>
      <c r="H20" s="458"/>
      <c r="I20" s="458"/>
      <c r="J20" s="458"/>
      <c r="K20" s="458"/>
      <c r="L20" s="466">
        <v>14135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1"/>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1"/>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19181221</v>
      </c>
      <c r="BO22" s="436"/>
      <c r="BP22" s="436"/>
      <c r="BQ22" s="436"/>
      <c r="BR22" s="436"/>
      <c r="BS22" s="436"/>
      <c r="BT22" s="436"/>
      <c r="BU22" s="437"/>
      <c r="BV22" s="435">
        <v>20700251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1"/>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14835160</v>
      </c>
      <c r="BO23" s="407"/>
      <c r="BP23" s="407"/>
      <c r="BQ23" s="407"/>
      <c r="BR23" s="407"/>
      <c r="BS23" s="407"/>
      <c r="BT23" s="407"/>
      <c r="BU23" s="408"/>
      <c r="BV23" s="406">
        <v>15747231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1"/>
      <c r="B24" s="385"/>
      <c r="C24" s="386"/>
      <c r="D24" s="387"/>
      <c r="E24" s="362" t="s">
        <v>161</v>
      </c>
      <c r="F24" s="363"/>
      <c r="G24" s="363"/>
      <c r="H24" s="363"/>
      <c r="I24" s="363"/>
      <c r="J24" s="363"/>
      <c r="K24" s="364"/>
      <c r="L24" s="359">
        <v>1</v>
      </c>
      <c r="M24" s="360"/>
      <c r="N24" s="360"/>
      <c r="O24" s="360"/>
      <c r="P24" s="361"/>
      <c r="Q24" s="359">
        <v>6320</v>
      </c>
      <c r="R24" s="360"/>
      <c r="S24" s="360"/>
      <c r="T24" s="360"/>
      <c r="U24" s="360"/>
      <c r="V24" s="361"/>
      <c r="W24" s="449"/>
      <c r="X24" s="386"/>
      <c r="Y24" s="387"/>
      <c r="Z24" s="362" t="s">
        <v>162</v>
      </c>
      <c r="AA24" s="363"/>
      <c r="AB24" s="363"/>
      <c r="AC24" s="363"/>
      <c r="AD24" s="363"/>
      <c r="AE24" s="363"/>
      <c r="AF24" s="363"/>
      <c r="AG24" s="364"/>
      <c r="AH24" s="359">
        <v>419</v>
      </c>
      <c r="AI24" s="360"/>
      <c r="AJ24" s="360"/>
      <c r="AK24" s="360"/>
      <c r="AL24" s="361"/>
      <c r="AM24" s="359">
        <v>1314822</v>
      </c>
      <c r="AN24" s="360"/>
      <c r="AO24" s="360"/>
      <c r="AP24" s="360"/>
      <c r="AQ24" s="360"/>
      <c r="AR24" s="361"/>
      <c r="AS24" s="359">
        <v>3138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17530294</v>
      </c>
      <c r="BO24" s="407"/>
      <c r="BP24" s="407"/>
      <c r="BQ24" s="407"/>
      <c r="BR24" s="407"/>
      <c r="BS24" s="407"/>
      <c r="BT24" s="407"/>
      <c r="BU24" s="408"/>
      <c r="BV24" s="406">
        <v>18635467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1"/>
      <c r="B25" s="385"/>
      <c r="C25" s="386"/>
      <c r="D25" s="387"/>
      <c r="E25" s="362" t="s">
        <v>164</v>
      </c>
      <c r="F25" s="363"/>
      <c r="G25" s="363"/>
      <c r="H25" s="363"/>
      <c r="I25" s="363"/>
      <c r="J25" s="363"/>
      <c r="K25" s="364"/>
      <c r="L25" s="359">
        <v>1</v>
      </c>
      <c r="M25" s="360"/>
      <c r="N25" s="360"/>
      <c r="O25" s="360"/>
      <c r="P25" s="361"/>
      <c r="Q25" s="359">
        <v>6300</v>
      </c>
      <c r="R25" s="360"/>
      <c r="S25" s="360"/>
      <c r="T25" s="360"/>
      <c r="U25" s="360"/>
      <c r="V25" s="361"/>
      <c r="W25" s="449"/>
      <c r="X25" s="386"/>
      <c r="Y25" s="387"/>
      <c r="Z25" s="362" t="s">
        <v>165</v>
      </c>
      <c r="AA25" s="363"/>
      <c r="AB25" s="363"/>
      <c r="AC25" s="363"/>
      <c r="AD25" s="363"/>
      <c r="AE25" s="363"/>
      <c r="AF25" s="363"/>
      <c r="AG25" s="364"/>
      <c r="AH25" s="359">
        <v>66</v>
      </c>
      <c r="AI25" s="360"/>
      <c r="AJ25" s="360"/>
      <c r="AK25" s="360"/>
      <c r="AL25" s="361"/>
      <c r="AM25" s="359">
        <v>190212</v>
      </c>
      <c r="AN25" s="360"/>
      <c r="AO25" s="360"/>
      <c r="AP25" s="360"/>
      <c r="AQ25" s="360"/>
      <c r="AR25" s="361"/>
      <c r="AS25" s="359">
        <v>2882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2788747</v>
      </c>
      <c r="BO25" s="436"/>
      <c r="BP25" s="436"/>
      <c r="BQ25" s="436"/>
      <c r="BR25" s="436"/>
      <c r="BS25" s="436"/>
      <c r="BT25" s="436"/>
      <c r="BU25" s="437"/>
      <c r="BV25" s="435">
        <v>1543925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1"/>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9819</v>
      </c>
      <c r="AN26" s="360"/>
      <c r="AO26" s="360"/>
      <c r="AP26" s="360"/>
      <c r="AQ26" s="360"/>
      <c r="AR26" s="361"/>
      <c r="AS26" s="359">
        <v>3273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1"/>
      <c r="B27" s="385"/>
      <c r="C27" s="386"/>
      <c r="D27" s="387"/>
      <c r="E27" s="362" t="s">
        <v>170</v>
      </c>
      <c r="F27" s="363"/>
      <c r="G27" s="363"/>
      <c r="H27" s="363"/>
      <c r="I27" s="363"/>
      <c r="J27" s="363"/>
      <c r="K27" s="364"/>
      <c r="L27" s="359">
        <v>1</v>
      </c>
      <c r="M27" s="360"/>
      <c r="N27" s="360"/>
      <c r="O27" s="360"/>
      <c r="P27" s="361"/>
      <c r="Q27" s="359">
        <v>4250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449491</v>
      </c>
      <c r="BO27" s="441"/>
      <c r="BP27" s="441"/>
      <c r="BQ27" s="441"/>
      <c r="BR27" s="441"/>
      <c r="BS27" s="441"/>
      <c r="BT27" s="441"/>
      <c r="BU27" s="442"/>
      <c r="BV27" s="440">
        <v>448890</v>
      </c>
      <c r="BW27" s="441"/>
      <c r="BX27" s="441"/>
      <c r="BY27" s="441"/>
      <c r="BZ27" s="441"/>
      <c r="CA27" s="441"/>
      <c r="CB27" s="441"/>
      <c r="CC27" s="442"/>
      <c r="CD27" s="186"/>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1"/>
      <c r="B28" s="385"/>
      <c r="C28" s="386"/>
      <c r="D28" s="387"/>
      <c r="E28" s="362" t="s">
        <v>174</v>
      </c>
      <c r="F28" s="363"/>
      <c r="G28" s="363"/>
      <c r="H28" s="363"/>
      <c r="I28" s="363"/>
      <c r="J28" s="363"/>
      <c r="K28" s="364"/>
      <c r="L28" s="359">
        <v>1</v>
      </c>
      <c r="M28" s="360"/>
      <c r="N28" s="360"/>
      <c r="O28" s="360"/>
      <c r="P28" s="361"/>
      <c r="Q28" s="359">
        <v>3600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4523355</v>
      </c>
      <c r="BO28" s="436"/>
      <c r="BP28" s="436"/>
      <c r="BQ28" s="436"/>
      <c r="BR28" s="436"/>
      <c r="BS28" s="436"/>
      <c r="BT28" s="436"/>
      <c r="BU28" s="437"/>
      <c r="BV28" s="435">
        <v>3746056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1"/>
      <c r="B29" s="385"/>
      <c r="C29" s="386"/>
      <c r="D29" s="387"/>
      <c r="E29" s="362" t="s">
        <v>177</v>
      </c>
      <c r="F29" s="363"/>
      <c r="G29" s="363"/>
      <c r="H29" s="363"/>
      <c r="I29" s="363"/>
      <c r="J29" s="363"/>
      <c r="K29" s="364"/>
      <c r="L29" s="359">
        <v>16</v>
      </c>
      <c r="M29" s="360"/>
      <c r="N29" s="360"/>
      <c r="O29" s="360"/>
      <c r="P29" s="361"/>
      <c r="Q29" s="359">
        <v>3200</v>
      </c>
      <c r="R29" s="360"/>
      <c r="S29" s="360"/>
      <c r="T29" s="360"/>
      <c r="U29" s="360"/>
      <c r="V29" s="361"/>
      <c r="W29" s="450"/>
      <c r="X29" s="451"/>
      <c r="Y29" s="452"/>
      <c r="Z29" s="362" t="s">
        <v>178</v>
      </c>
      <c r="AA29" s="363"/>
      <c r="AB29" s="363"/>
      <c r="AC29" s="363"/>
      <c r="AD29" s="363"/>
      <c r="AE29" s="363"/>
      <c r="AF29" s="363"/>
      <c r="AG29" s="364"/>
      <c r="AH29" s="359">
        <v>421</v>
      </c>
      <c r="AI29" s="360"/>
      <c r="AJ29" s="360"/>
      <c r="AK29" s="360"/>
      <c r="AL29" s="361"/>
      <c r="AM29" s="359">
        <v>1319828</v>
      </c>
      <c r="AN29" s="360"/>
      <c r="AO29" s="360"/>
      <c r="AP29" s="360"/>
      <c r="AQ29" s="360"/>
      <c r="AR29" s="361"/>
      <c r="AS29" s="359">
        <v>3135</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158370</v>
      </c>
      <c r="BO29" s="407"/>
      <c r="BP29" s="407"/>
      <c r="BQ29" s="407"/>
      <c r="BR29" s="407"/>
      <c r="BS29" s="407"/>
      <c r="BT29" s="407"/>
      <c r="BU29" s="408"/>
      <c r="BV29" s="406">
        <v>163536</v>
      </c>
      <c r="BW29" s="407"/>
      <c r="BX29" s="407"/>
      <c r="BY29" s="407"/>
      <c r="BZ29" s="407"/>
      <c r="CA29" s="407"/>
      <c r="CB29" s="407"/>
      <c r="CC29" s="408"/>
      <c r="CD29" s="186"/>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1"/>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96.7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3128620</v>
      </c>
      <c r="BO30" s="441"/>
      <c r="BP30" s="441"/>
      <c r="BQ30" s="441"/>
      <c r="BR30" s="441"/>
      <c r="BS30" s="441"/>
      <c r="BT30" s="441"/>
      <c r="BU30" s="442"/>
      <c r="BV30" s="440">
        <v>3393607</v>
      </c>
      <c r="BW30" s="441"/>
      <c r="BX30" s="441"/>
      <c r="BY30" s="441"/>
      <c r="BZ30" s="441"/>
      <c r="CA30" s="441"/>
      <c r="CB30" s="441"/>
      <c r="CC30" s="442"/>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4"/>
    </row>
    <row r="33" spans="1:113" ht="13.5" customHeight="1" x14ac:dyDescent="0.15">
      <c r="A33" s="171"/>
      <c r="B33" s="195"/>
      <c r="C33" s="358" t="s">
        <v>187</v>
      </c>
      <c r="D33" s="358"/>
      <c r="E33" s="357" t="s">
        <v>188</v>
      </c>
      <c r="F33" s="357"/>
      <c r="G33" s="357"/>
      <c r="H33" s="357"/>
      <c r="I33" s="357"/>
      <c r="J33" s="357"/>
      <c r="K33" s="357"/>
      <c r="L33" s="357"/>
      <c r="M33" s="357"/>
      <c r="N33" s="357"/>
      <c r="O33" s="357"/>
      <c r="P33" s="357"/>
      <c r="Q33" s="357"/>
      <c r="R33" s="357"/>
      <c r="S33" s="357"/>
      <c r="T33" s="196"/>
      <c r="U33" s="358" t="s">
        <v>187</v>
      </c>
      <c r="V33" s="358"/>
      <c r="W33" s="357" t="s">
        <v>188</v>
      </c>
      <c r="X33" s="357"/>
      <c r="Y33" s="357"/>
      <c r="Z33" s="357"/>
      <c r="AA33" s="357"/>
      <c r="AB33" s="357"/>
      <c r="AC33" s="357"/>
      <c r="AD33" s="357"/>
      <c r="AE33" s="357"/>
      <c r="AF33" s="357"/>
      <c r="AG33" s="357"/>
      <c r="AH33" s="357"/>
      <c r="AI33" s="357"/>
      <c r="AJ33" s="357"/>
      <c r="AK33" s="357"/>
      <c r="AL33" s="196"/>
      <c r="AM33" s="358" t="s">
        <v>187</v>
      </c>
      <c r="AN33" s="358"/>
      <c r="AO33" s="357" t="s">
        <v>188</v>
      </c>
      <c r="AP33" s="357"/>
      <c r="AQ33" s="357"/>
      <c r="AR33" s="357"/>
      <c r="AS33" s="357"/>
      <c r="AT33" s="357"/>
      <c r="AU33" s="357"/>
      <c r="AV33" s="357"/>
      <c r="AW33" s="357"/>
      <c r="AX33" s="357"/>
      <c r="AY33" s="357"/>
      <c r="AZ33" s="357"/>
      <c r="BA33" s="357"/>
      <c r="BB33" s="357"/>
      <c r="BC33" s="357"/>
      <c r="BD33" s="197"/>
      <c r="BE33" s="357" t="s">
        <v>189</v>
      </c>
      <c r="BF33" s="357"/>
      <c r="BG33" s="357" t="s">
        <v>190</v>
      </c>
      <c r="BH33" s="357"/>
      <c r="BI33" s="357"/>
      <c r="BJ33" s="357"/>
      <c r="BK33" s="357"/>
      <c r="BL33" s="357"/>
      <c r="BM33" s="357"/>
      <c r="BN33" s="357"/>
      <c r="BO33" s="357"/>
      <c r="BP33" s="357"/>
      <c r="BQ33" s="357"/>
      <c r="BR33" s="357"/>
      <c r="BS33" s="357"/>
      <c r="BT33" s="357"/>
      <c r="BU33" s="357"/>
      <c r="BV33" s="197"/>
      <c r="BW33" s="358" t="s">
        <v>189</v>
      </c>
      <c r="BX33" s="358"/>
      <c r="BY33" s="357" t="s">
        <v>191</v>
      </c>
      <c r="BZ33" s="357"/>
      <c r="CA33" s="357"/>
      <c r="CB33" s="357"/>
      <c r="CC33" s="357"/>
      <c r="CD33" s="357"/>
      <c r="CE33" s="357"/>
      <c r="CF33" s="357"/>
      <c r="CG33" s="357"/>
      <c r="CH33" s="357"/>
      <c r="CI33" s="357"/>
      <c r="CJ33" s="357"/>
      <c r="CK33" s="357"/>
      <c r="CL33" s="357"/>
      <c r="CM33" s="357"/>
      <c r="CN33" s="196"/>
      <c r="CO33" s="358" t="s">
        <v>187</v>
      </c>
      <c r="CP33" s="358"/>
      <c r="CQ33" s="357" t="s">
        <v>192</v>
      </c>
      <c r="CR33" s="357"/>
      <c r="CS33" s="357"/>
      <c r="CT33" s="357"/>
      <c r="CU33" s="357"/>
      <c r="CV33" s="357"/>
      <c r="CW33" s="357"/>
      <c r="CX33" s="357"/>
      <c r="CY33" s="357"/>
      <c r="CZ33" s="357"/>
      <c r="DA33" s="357"/>
      <c r="DB33" s="357"/>
      <c r="DC33" s="357"/>
      <c r="DD33" s="357"/>
      <c r="DE33" s="357"/>
      <c r="DF33" s="196"/>
      <c r="DG33" s="356" t="s">
        <v>193</v>
      </c>
      <c r="DH33" s="356"/>
      <c r="DI33" s="198"/>
    </row>
    <row r="34" spans="1:113" ht="32.25" customHeight="1" x14ac:dyDescent="0.15">
      <c r="A34" s="171"/>
      <c r="B34" s="195"/>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1"/>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1"/>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1"/>
      <c r="BE34" s="354">
        <f>IF(BG34="","",MAX(C34:D43,U34:V43,AM34:AN43)+1)</f>
        <v>7</v>
      </c>
      <c r="BF34" s="354"/>
      <c r="BG34" s="355" t="str">
        <f>IF('各会計、関係団体の財政状況及び健全化判断比率'!B33="","",'各会計、関係団体の財政状況及び健全化判断比率'!B33)</f>
        <v>湯本温泉事業特別会計</v>
      </c>
      <c r="BH34" s="355"/>
      <c r="BI34" s="355"/>
      <c r="BJ34" s="355"/>
      <c r="BK34" s="355"/>
      <c r="BL34" s="355"/>
      <c r="BM34" s="355"/>
      <c r="BN34" s="355"/>
      <c r="BO34" s="355"/>
      <c r="BP34" s="355"/>
      <c r="BQ34" s="355"/>
      <c r="BR34" s="355"/>
      <c r="BS34" s="355"/>
      <c r="BT34" s="355"/>
      <c r="BU34" s="355"/>
      <c r="BV34" s="171"/>
      <c r="BW34" s="354">
        <f>IF(BY34="","",MAX(C34:D43,U34:V43,AM34:AN43,BE34:BF43)+1)</f>
        <v>8</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1"/>
      <c r="CO34" s="354">
        <f>IF(CQ34="","",MAX(C34:D43,U34:V43,AM34:AN43,BE34:BF43,BW34:BX43)+1)</f>
        <v>16</v>
      </c>
      <c r="CP34" s="354"/>
      <c r="CQ34" s="355" t="str">
        <f>IF('各会計、関係団体の財政状況及び健全化判断比率'!BS7="","",'各会計、関係団体の財政状況及び健全化判断比率'!BS7)</f>
        <v>長門市文化振興財団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98"/>
    </row>
    <row r="35" spans="1:113" ht="32.25" customHeight="1" x14ac:dyDescent="0.15">
      <c r="A35" s="171"/>
      <c r="B35" s="195"/>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1"/>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1"/>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1"/>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1"/>
      <c r="BW35" s="354">
        <f t="shared" ref="BW35:BW43" si="2">IF(BY35="","",BW34+1)</f>
        <v>9</v>
      </c>
      <c r="BX35" s="354"/>
      <c r="BY35" s="355" t="str">
        <f>IF('各会計、関係団体の財政状況及び健全化判断比率'!B69="","",'各会計、関係団体の財政状況及び健全化判断比率'!B69)</f>
        <v>山口県市町総合事務組合消防団員補償等特別会計</v>
      </c>
      <c r="BZ35" s="355"/>
      <c r="CA35" s="355"/>
      <c r="CB35" s="355"/>
      <c r="CC35" s="355"/>
      <c r="CD35" s="355"/>
      <c r="CE35" s="355"/>
      <c r="CF35" s="355"/>
      <c r="CG35" s="355"/>
      <c r="CH35" s="355"/>
      <c r="CI35" s="355"/>
      <c r="CJ35" s="355"/>
      <c r="CK35" s="355"/>
      <c r="CL35" s="355"/>
      <c r="CM35" s="355"/>
      <c r="CN35" s="171"/>
      <c r="CO35" s="354">
        <f t="shared" ref="CO35:CO43" si="3">IF(CQ35="","",CO34+1)</f>
        <v>17</v>
      </c>
      <c r="CP35" s="354"/>
      <c r="CQ35" s="355" t="str">
        <f>IF('各会計、関係団体の財政状況及び健全化判断比率'!BS8="","",'各会計、関係団体の財政状況及び健全化判断比率'!BS8)</f>
        <v>ながと物産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98"/>
    </row>
    <row r="36" spans="1:113" ht="32.25" customHeight="1" x14ac:dyDescent="0.15">
      <c r="A36" s="171"/>
      <c r="B36" s="195"/>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1"/>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1"/>
      <c r="AM36" s="354" t="str">
        <f t="shared" si="0"/>
        <v/>
      </c>
      <c r="AN36" s="354"/>
      <c r="AO36" s="355"/>
      <c r="AP36" s="355"/>
      <c r="AQ36" s="355"/>
      <c r="AR36" s="355"/>
      <c r="AS36" s="355"/>
      <c r="AT36" s="355"/>
      <c r="AU36" s="355"/>
      <c r="AV36" s="355"/>
      <c r="AW36" s="355"/>
      <c r="AX36" s="355"/>
      <c r="AY36" s="355"/>
      <c r="AZ36" s="355"/>
      <c r="BA36" s="355"/>
      <c r="BB36" s="355"/>
      <c r="BC36" s="355"/>
      <c r="BD36" s="171"/>
      <c r="BE36" s="354" t="str">
        <f t="shared" si="1"/>
        <v/>
      </c>
      <c r="BF36" s="354"/>
      <c r="BG36" s="355"/>
      <c r="BH36" s="355"/>
      <c r="BI36" s="355"/>
      <c r="BJ36" s="355"/>
      <c r="BK36" s="355"/>
      <c r="BL36" s="355"/>
      <c r="BM36" s="355"/>
      <c r="BN36" s="355"/>
      <c r="BO36" s="355"/>
      <c r="BP36" s="355"/>
      <c r="BQ36" s="355"/>
      <c r="BR36" s="355"/>
      <c r="BS36" s="355"/>
      <c r="BT36" s="355"/>
      <c r="BU36" s="355"/>
      <c r="BV36" s="171"/>
      <c r="BW36" s="354">
        <f t="shared" si="2"/>
        <v>10</v>
      </c>
      <c r="BX36" s="354"/>
      <c r="BY36" s="355" t="str">
        <f>IF('各会計、関係団体の財政状況及び健全化判断比率'!B70="","",'各会計、関係団体の財政状況及び健全化判断比率'!B70)</f>
        <v>山口県市町総合事務組合非常勤職員公務災害補償特別会計</v>
      </c>
      <c r="BZ36" s="355"/>
      <c r="CA36" s="355"/>
      <c r="CB36" s="355"/>
      <c r="CC36" s="355"/>
      <c r="CD36" s="355"/>
      <c r="CE36" s="355"/>
      <c r="CF36" s="355"/>
      <c r="CG36" s="355"/>
      <c r="CH36" s="355"/>
      <c r="CI36" s="355"/>
      <c r="CJ36" s="355"/>
      <c r="CK36" s="355"/>
      <c r="CL36" s="355"/>
      <c r="CM36" s="355"/>
      <c r="CN36" s="171"/>
      <c r="CO36" s="354">
        <f t="shared" si="3"/>
        <v>18</v>
      </c>
      <c r="CP36" s="354"/>
      <c r="CQ36" s="355" t="str">
        <f>IF('各会計、関係団体の財政状況及び健全化判断比率'!BS9="","",'各会計、関係団体の財政状況及び健全化判断比率'!BS9)</f>
        <v>アグリながと</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98"/>
    </row>
    <row r="37" spans="1:113" ht="32.25" customHeight="1" x14ac:dyDescent="0.15">
      <c r="A37" s="171"/>
      <c r="B37" s="195"/>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1"/>
      <c r="U37" s="354" t="str">
        <f t="shared" si="4"/>
        <v/>
      </c>
      <c r="V37" s="354"/>
      <c r="W37" s="355"/>
      <c r="X37" s="355"/>
      <c r="Y37" s="355"/>
      <c r="Z37" s="355"/>
      <c r="AA37" s="355"/>
      <c r="AB37" s="355"/>
      <c r="AC37" s="355"/>
      <c r="AD37" s="355"/>
      <c r="AE37" s="355"/>
      <c r="AF37" s="355"/>
      <c r="AG37" s="355"/>
      <c r="AH37" s="355"/>
      <c r="AI37" s="355"/>
      <c r="AJ37" s="355"/>
      <c r="AK37" s="355"/>
      <c r="AL37" s="171"/>
      <c r="AM37" s="354" t="str">
        <f t="shared" si="0"/>
        <v/>
      </c>
      <c r="AN37" s="354"/>
      <c r="AO37" s="355"/>
      <c r="AP37" s="355"/>
      <c r="AQ37" s="355"/>
      <c r="AR37" s="355"/>
      <c r="AS37" s="355"/>
      <c r="AT37" s="355"/>
      <c r="AU37" s="355"/>
      <c r="AV37" s="355"/>
      <c r="AW37" s="355"/>
      <c r="AX37" s="355"/>
      <c r="AY37" s="355"/>
      <c r="AZ37" s="355"/>
      <c r="BA37" s="355"/>
      <c r="BB37" s="355"/>
      <c r="BC37" s="355"/>
      <c r="BD37" s="171"/>
      <c r="BE37" s="354" t="str">
        <f t="shared" si="1"/>
        <v/>
      </c>
      <c r="BF37" s="354"/>
      <c r="BG37" s="355"/>
      <c r="BH37" s="355"/>
      <c r="BI37" s="355"/>
      <c r="BJ37" s="355"/>
      <c r="BK37" s="355"/>
      <c r="BL37" s="355"/>
      <c r="BM37" s="355"/>
      <c r="BN37" s="355"/>
      <c r="BO37" s="355"/>
      <c r="BP37" s="355"/>
      <c r="BQ37" s="355"/>
      <c r="BR37" s="355"/>
      <c r="BS37" s="355"/>
      <c r="BT37" s="355"/>
      <c r="BU37" s="355"/>
      <c r="BV37" s="171"/>
      <c r="BW37" s="354">
        <f t="shared" si="2"/>
        <v>11</v>
      </c>
      <c r="BX37" s="354"/>
      <c r="BY37" s="355" t="str">
        <f>IF('各会計、関係団体の財政状況及び健全化判断比率'!B71="","",'各会計、関係団体の財政状況及び健全化判断比率'!B71)</f>
        <v>山口県市町総合事務組合山口県市町公平委員会特別会計</v>
      </c>
      <c r="BZ37" s="355"/>
      <c r="CA37" s="355"/>
      <c r="CB37" s="355"/>
      <c r="CC37" s="355"/>
      <c r="CD37" s="355"/>
      <c r="CE37" s="355"/>
      <c r="CF37" s="355"/>
      <c r="CG37" s="355"/>
      <c r="CH37" s="355"/>
      <c r="CI37" s="355"/>
      <c r="CJ37" s="355"/>
      <c r="CK37" s="355"/>
      <c r="CL37" s="355"/>
      <c r="CM37" s="355"/>
      <c r="CN37" s="171"/>
      <c r="CO37" s="354">
        <f t="shared" si="3"/>
        <v>19</v>
      </c>
      <c r="CP37" s="354"/>
      <c r="CQ37" s="355" t="str">
        <f>IF('各会計、関係団体の財政状況及び健全化判断比率'!BS10="","",'各会計、関係団体の財政状況及び健全化判断比率'!BS10)</f>
        <v>リフォレながと</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98"/>
    </row>
    <row r="38" spans="1:113" ht="32.25" customHeight="1" x14ac:dyDescent="0.15">
      <c r="A38" s="171"/>
      <c r="B38" s="195"/>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1"/>
      <c r="U38" s="354" t="str">
        <f t="shared" si="4"/>
        <v/>
      </c>
      <c r="V38" s="354"/>
      <c r="W38" s="355"/>
      <c r="X38" s="355"/>
      <c r="Y38" s="355"/>
      <c r="Z38" s="355"/>
      <c r="AA38" s="355"/>
      <c r="AB38" s="355"/>
      <c r="AC38" s="355"/>
      <c r="AD38" s="355"/>
      <c r="AE38" s="355"/>
      <c r="AF38" s="355"/>
      <c r="AG38" s="355"/>
      <c r="AH38" s="355"/>
      <c r="AI38" s="355"/>
      <c r="AJ38" s="355"/>
      <c r="AK38" s="355"/>
      <c r="AL38" s="171"/>
      <c r="AM38" s="354" t="str">
        <f t="shared" si="0"/>
        <v/>
      </c>
      <c r="AN38" s="354"/>
      <c r="AO38" s="355"/>
      <c r="AP38" s="355"/>
      <c r="AQ38" s="355"/>
      <c r="AR38" s="355"/>
      <c r="AS38" s="355"/>
      <c r="AT38" s="355"/>
      <c r="AU38" s="355"/>
      <c r="AV38" s="355"/>
      <c r="AW38" s="355"/>
      <c r="AX38" s="355"/>
      <c r="AY38" s="355"/>
      <c r="AZ38" s="355"/>
      <c r="BA38" s="355"/>
      <c r="BB38" s="355"/>
      <c r="BC38" s="355"/>
      <c r="BD38" s="171"/>
      <c r="BE38" s="354" t="str">
        <f t="shared" si="1"/>
        <v/>
      </c>
      <c r="BF38" s="354"/>
      <c r="BG38" s="355"/>
      <c r="BH38" s="355"/>
      <c r="BI38" s="355"/>
      <c r="BJ38" s="355"/>
      <c r="BK38" s="355"/>
      <c r="BL38" s="355"/>
      <c r="BM38" s="355"/>
      <c r="BN38" s="355"/>
      <c r="BO38" s="355"/>
      <c r="BP38" s="355"/>
      <c r="BQ38" s="355"/>
      <c r="BR38" s="355"/>
      <c r="BS38" s="355"/>
      <c r="BT38" s="355"/>
      <c r="BU38" s="355"/>
      <c r="BV38" s="171"/>
      <c r="BW38" s="354">
        <f t="shared" si="2"/>
        <v>12</v>
      </c>
      <c r="BX38" s="354"/>
      <c r="BY38" s="355" t="str">
        <f>IF('各会計、関係団体の財政状況及び健全化判断比率'!B72="","",'各会計、関係団体の財政状況及び健全化判断比率'!B72)</f>
        <v>山口県市町総合事務組合山口県自治会館管理特別会計</v>
      </c>
      <c r="BZ38" s="355"/>
      <c r="CA38" s="355"/>
      <c r="CB38" s="355"/>
      <c r="CC38" s="355"/>
      <c r="CD38" s="355"/>
      <c r="CE38" s="355"/>
      <c r="CF38" s="355"/>
      <c r="CG38" s="355"/>
      <c r="CH38" s="355"/>
      <c r="CI38" s="355"/>
      <c r="CJ38" s="355"/>
      <c r="CK38" s="355"/>
      <c r="CL38" s="355"/>
      <c r="CM38" s="355"/>
      <c r="CN38" s="171"/>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98"/>
    </row>
    <row r="39" spans="1:113" ht="32.25" customHeight="1" x14ac:dyDescent="0.15">
      <c r="A39" s="171"/>
      <c r="B39" s="195"/>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1"/>
      <c r="U39" s="354" t="str">
        <f t="shared" si="4"/>
        <v/>
      </c>
      <c r="V39" s="354"/>
      <c r="W39" s="355"/>
      <c r="X39" s="355"/>
      <c r="Y39" s="355"/>
      <c r="Z39" s="355"/>
      <c r="AA39" s="355"/>
      <c r="AB39" s="355"/>
      <c r="AC39" s="355"/>
      <c r="AD39" s="355"/>
      <c r="AE39" s="355"/>
      <c r="AF39" s="355"/>
      <c r="AG39" s="355"/>
      <c r="AH39" s="355"/>
      <c r="AI39" s="355"/>
      <c r="AJ39" s="355"/>
      <c r="AK39" s="355"/>
      <c r="AL39" s="171"/>
      <c r="AM39" s="354" t="str">
        <f t="shared" si="0"/>
        <v/>
      </c>
      <c r="AN39" s="354"/>
      <c r="AO39" s="355"/>
      <c r="AP39" s="355"/>
      <c r="AQ39" s="355"/>
      <c r="AR39" s="355"/>
      <c r="AS39" s="355"/>
      <c r="AT39" s="355"/>
      <c r="AU39" s="355"/>
      <c r="AV39" s="355"/>
      <c r="AW39" s="355"/>
      <c r="AX39" s="355"/>
      <c r="AY39" s="355"/>
      <c r="AZ39" s="355"/>
      <c r="BA39" s="355"/>
      <c r="BB39" s="355"/>
      <c r="BC39" s="355"/>
      <c r="BD39" s="171"/>
      <c r="BE39" s="354" t="str">
        <f t="shared" si="1"/>
        <v/>
      </c>
      <c r="BF39" s="354"/>
      <c r="BG39" s="355"/>
      <c r="BH39" s="355"/>
      <c r="BI39" s="355"/>
      <c r="BJ39" s="355"/>
      <c r="BK39" s="355"/>
      <c r="BL39" s="355"/>
      <c r="BM39" s="355"/>
      <c r="BN39" s="355"/>
      <c r="BO39" s="355"/>
      <c r="BP39" s="355"/>
      <c r="BQ39" s="355"/>
      <c r="BR39" s="355"/>
      <c r="BS39" s="355"/>
      <c r="BT39" s="355"/>
      <c r="BU39" s="355"/>
      <c r="BV39" s="171"/>
      <c r="BW39" s="354">
        <f t="shared" si="2"/>
        <v>13</v>
      </c>
      <c r="BX39" s="354"/>
      <c r="BY39" s="355" t="str">
        <f>IF('各会計、関係団体の財政状況及び健全化判断比率'!B73="","",'各会計、関係団体の財政状況及び健全化判断比率'!B73)</f>
        <v>山口県後期高齢者医療広域連合一般会計</v>
      </c>
      <c r="BZ39" s="355"/>
      <c r="CA39" s="355"/>
      <c r="CB39" s="355"/>
      <c r="CC39" s="355"/>
      <c r="CD39" s="355"/>
      <c r="CE39" s="355"/>
      <c r="CF39" s="355"/>
      <c r="CG39" s="355"/>
      <c r="CH39" s="355"/>
      <c r="CI39" s="355"/>
      <c r="CJ39" s="355"/>
      <c r="CK39" s="355"/>
      <c r="CL39" s="355"/>
      <c r="CM39" s="355"/>
      <c r="CN39" s="171"/>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98"/>
    </row>
    <row r="40" spans="1:113" ht="32.25" customHeight="1" x14ac:dyDescent="0.15">
      <c r="A40" s="171"/>
      <c r="B40" s="195"/>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1"/>
      <c r="U40" s="354" t="str">
        <f t="shared" si="4"/>
        <v/>
      </c>
      <c r="V40" s="354"/>
      <c r="W40" s="355"/>
      <c r="X40" s="355"/>
      <c r="Y40" s="355"/>
      <c r="Z40" s="355"/>
      <c r="AA40" s="355"/>
      <c r="AB40" s="355"/>
      <c r="AC40" s="355"/>
      <c r="AD40" s="355"/>
      <c r="AE40" s="355"/>
      <c r="AF40" s="355"/>
      <c r="AG40" s="355"/>
      <c r="AH40" s="355"/>
      <c r="AI40" s="355"/>
      <c r="AJ40" s="355"/>
      <c r="AK40" s="355"/>
      <c r="AL40" s="171"/>
      <c r="AM40" s="354" t="str">
        <f t="shared" si="0"/>
        <v/>
      </c>
      <c r="AN40" s="354"/>
      <c r="AO40" s="355"/>
      <c r="AP40" s="355"/>
      <c r="AQ40" s="355"/>
      <c r="AR40" s="355"/>
      <c r="AS40" s="355"/>
      <c r="AT40" s="355"/>
      <c r="AU40" s="355"/>
      <c r="AV40" s="355"/>
      <c r="AW40" s="355"/>
      <c r="AX40" s="355"/>
      <c r="AY40" s="355"/>
      <c r="AZ40" s="355"/>
      <c r="BA40" s="355"/>
      <c r="BB40" s="355"/>
      <c r="BC40" s="355"/>
      <c r="BD40" s="171"/>
      <c r="BE40" s="354" t="str">
        <f t="shared" si="1"/>
        <v/>
      </c>
      <c r="BF40" s="354"/>
      <c r="BG40" s="355"/>
      <c r="BH40" s="355"/>
      <c r="BI40" s="355"/>
      <c r="BJ40" s="355"/>
      <c r="BK40" s="355"/>
      <c r="BL40" s="355"/>
      <c r="BM40" s="355"/>
      <c r="BN40" s="355"/>
      <c r="BO40" s="355"/>
      <c r="BP40" s="355"/>
      <c r="BQ40" s="355"/>
      <c r="BR40" s="355"/>
      <c r="BS40" s="355"/>
      <c r="BT40" s="355"/>
      <c r="BU40" s="355"/>
      <c r="BV40" s="171"/>
      <c r="BW40" s="354">
        <f t="shared" si="2"/>
        <v>14</v>
      </c>
      <c r="BX40" s="354"/>
      <c r="BY40" s="355" t="str">
        <f>IF('各会計、関係団体の財政状況及び健全化判断比率'!B74="","",'各会計、関係団体の財政状況及び健全化判断比率'!B74)</f>
        <v>山口県後期高齢者医療広域連合後期高齢者医療特別会計</v>
      </c>
      <c r="BZ40" s="355"/>
      <c r="CA40" s="355"/>
      <c r="CB40" s="355"/>
      <c r="CC40" s="355"/>
      <c r="CD40" s="355"/>
      <c r="CE40" s="355"/>
      <c r="CF40" s="355"/>
      <c r="CG40" s="355"/>
      <c r="CH40" s="355"/>
      <c r="CI40" s="355"/>
      <c r="CJ40" s="355"/>
      <c r="CK40" s="355"/>
      <c r="CL40" s="355"/>
      <c r="CM40" s="355"/>
      <c r="CN40" s="171"/>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98"/>
    </row>
    <row r="41" spans="1:113" ht="32.25" customHeight="1" x14ac:dyDescent="0.15">
      <c r="A41" s="171"/>
      <c r="B41" s="195"/>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1"/>
      <c r="U41" s="354" t="str">
        <f t="shared" si="4"/>
        <v/>
      </c>
      <c r="V41" s="354"/>
      <c r="W41" s="355"/>
      <c r="X41" s="355"/>
      <c r="Y41" s="355"/>
      <c r="Z41" s="355"/>
      <c r="AA41" s="355"/>
      <c r="AB41" s="355"/>
      <c r="AC41" s="355"/>
      <c r="AD41" s="355"/>
      <c r="AE41" s="355"/>
      <c r="AF41" s="355"/>
      <c r="AG41" s="355"/>
      <c r="AH41" s="355"/>
      <c r="AI41" s="355"/>
      <c r="AJ41" s="355"/>
      <c r="AK41" s="355"/>
      <c r="AL41" s="171"/>
      <c r="AM41" s="354" t="str">
        <f t="shared" si="0"/>
        <v/>
      </c>
      <c r="AN41" s="354"/>
      <c r="AO41" s="355"/>
      <c r="AP41" s="355"/>
      <c r="AQ41" s="355"/>
      <c r="AR41" s="355"/>
      <c r="AS41" s="355"/>
      <c r="AT41" s="355"/>
      <c r="AU41" s="355"/>
      <c r="AV41" s="355"/>
      <c r="AW41" s="355"/>
      <c r="AX41" s="355"/>
      <c r="AY41" s="355"/>
      <c r="AZ41" s="355"/>
      <c r="BA41" s="355"/>
      <c r="BB41" s="355"/>
      <c r="BC41" s="355"/>
      <c r="BD41" s="171"/>
      <c r="BE41" s="354" t="str">
        <f t="shared" si="1"/>
        <v/>
      </c>
      <c r="BF41" s="354"/>
      <c r="BG41" s="355"/>
      <c r="BH41" s="355"/>
      <c r="BI41" s="355"/>
      <c r="BJ41" s="355"/>
      <c r="BK41" s="355"/>
      <c r="BL41" s="355"/>
      <c r="BM41" s="355"/>
      <c r="BN41" s="355"/>
      <c r="BO41" s="355"/>
      <c r="BP41" s="355"/>
      <c r="BQ41" s="355"/>
      <c r="BR41" s="355"/>
      <c r="BS41" s="355"/>
      <c r="BT41" s="355"/>
      <c r="BU41" s="355"/>
      <c r="BV41" s="171"/>
      <c r="BW41" s="354">
        <f t="shared" si="2"/>
        <v>15</v>
      </c>
      <c r="BX41" s="354"/>
      <c r="BY41" s="355" t="str">
        <f>IF('各会計、関係団体の財政状況及び健全化判断比率'!B75="","",'各会計、関係団体の財政状況及び健全化判断比率'!B75)</f>
        <v>萩・長門清掃一部事務組合一般会計</v>
      </c>
      <c r="BZ41" s="355"/>
      <c r="CA41" s="355"/>
      <c r="CB41" s="355"/>
      <c r="CC41" s="355"/>
      <c r="CD41" s="355"/>
      <c r="CE41" s="355"/>
      <c r="CF41" s="355"/>
      <c r="CG41" s="355"/>
      <c r="CH41" s="355"/>
      <c r="CI41" s="355"/>
      <c r="CJ41" s="355"/>
      <c r="CK41" s="355"/>
      <c r="CL41" s="355"/>
      <c r="CM41" s="355"/>
      <c r="CN41" s="171"/>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98"/>
    </row>
    <row r="42" spans="1:113" ht="32.25" customHeight="1" x14ac:dyDescent="0.15">
      <c r="B42" s="195"/>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1"/>
      <c r="U42" s="354" t="str">
        <f t="shared" si="4"/>
        <v/>
      </c>
      <c r="V42" s="354"/>
      <c r="W42" s="355"/>
      <c r="X42" s="355"/>
      <c r="Y42" s="355"/>
      <c r="Z42" s="355"/>
      <c r="AA42" s="355"/>
      <c r="AB42" s="355"/>
      <c r="AC42" s="355"/>
      <c r="AD42" s="355"/>
      <c r="AE42" s="355"/>
      <c r="AF42" s="355"/>
      <c r="AG42" s="355"/>
      <c r="AH42" s="355"/>
      <c r="AI42" s="355"/>
      <c r="AJ42" s="355"/>
      <c r="AK42" s="355"/>
      <c r="AL42" s="171"/>
      <c r="AM42" s="354" t="str">
        <f t="shared" si="0"/>
        <v/>
      </c>
      <c r="AN42" s="354"/>
      <c r="AO42" s="355"/>
      <c r="AP42" s="355"/>
      <c r="AQ42" s="355"/>
      <c r="AR42" s="355"/>
      <c r="AS42" s="355"/>
      <c r="AT42" s="355"/>
      <c r="AU42" s="355"/>
      <c r="AV42" s="355"/>
      <c r="AW42" s="355"/>
      <c r="AX42" s="355"/>
      <c r="AY42" s="355"/>
      <c r="AZ42" s="355"/>
      <c r="BA42" s="355"/>
      <c r="BB42" s="355"/>
      <c r="BC42" s="355"/>
      <c r="BD42" s="171"/>
      <c r="BE42" s="354" t="str">
        <f t="shared" si="1"/>
        <v/>
      </c>
      <c r="BF42" s="354"/>
      <c r="BG42" s="355"/>
      <c r="BH42" s="355"/>
      <c r="BI42" s="355"/>
      <c r="BJ42" s="355"/>
      <c r="BK42" s="355"/>
      <c r="BL42" s="355"/>
      <c r="BM42" s="355"/>
      <c r="BN42" s="355"/>
      <c r="BO42" s="355"/>
      <c r="BP42" s="355"/>
      <c r="BQ42" s="355"/>
      <c r="BR42" s="355"/>
      <c r="BS42" s="355"/>
      <c r="BT42" s="355"/>
      <c r="BU42" s="355"/>
      <c r="BV42" s="171"/>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1"/>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98"/>
    </row>
    <row r="43" spans="1:113" ht="32.25" customHeight="1" x14ac:dyDescent="0.15">
      <c r="B43" s="195"/>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1"/>
      <c r="U43" s="354" t="str">
        <f t="shared" si="4"/>
        <v/>
      </c>
      <c r="V43" s="354"/>
      <c r="W43" s="355"/>
      <c r="X43" s="355"/>
      <c r="Y43" s="355"/>
      <c r="Z43" s="355"/>
      <c r="AA43" s="355"/>
      <c r="AB43" s="355"/>
      <c r="AC43" s="355"/>
      <c r="AD43" s="355"/>
      <c r="AE43" s="355"/>
      <c r="AF43" s="355"/>
      <c r="AG43" s="355"/>
      <c r="AH43" s="355"/>
      <c r="AI43" s="355"/>
      <c r="AJ43" s="355"/>
      <c r="AK43" s="355"/>
      <c r="AL43" s="171"/>
      <c r="AM43" s="354" t="str">
        <f t="shared" si="0"/>
        <v/>
      </c>
      <c r="AN43" s="354"/>
      <c r="AO43" s="355"/>
      <c r="AP43" s="355"/>
      <c r="AQ43" s="355"/>
      <c r="AR43" s="355"/>
      <c r="AS43" s="355"/>
      <c r="AT43" s="355"/>
      <c r="AU43" s="355"/>
      <c r="AV43" s="355"/>
      <c r="AW43" s="355"/>
      <c r="AX43" s="355"/>
      <c r="AY43" s="355"/>
      <c r="AZ43" s="355"/>
      <c r="BA43" s="355"/>
      <c r="BB43" s="355"/>
      <c r="BC43" s="355"/>
      <c r="BD43" s="171"/>
      <c r="BE43" s="354" t="str">
        <f t="shared" si="1"/>
        <v/>
      </c>
      <c r="BF43" s="354"/>
      <c r="BG43" s="355"/>
      <c r="BH43" s="355"/>
      <c r="BI43" s="355"/>
      <c r="BJ43" s="355"/>
      <c r="BK43" s="355"/>
      <c r="BL43" s="355"/>
      <c r="BM43" s="355"/>
      <c r="BN43" s="355"/>
      <c r="BO43" s="355"/>
      <c r="BP43" s="355"/>
      <c r="BQ43" s="355"/>
      <c r="BR43" s="355"/>
      <c r="BS43" s="355"/>
      <c r="BT43" s="355"/>
      <c r="BU43" s="355"/>
      <c r="BV43" s="171"/>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1"/>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bpW0aCn9xyUXhPVb8PIlQ20u+L5WUGz9dvMEeQNeAs8J8qKcv28f9Tiq4CCUoofM0VhcQLfLajSFY2WDP6ZKw==" saltValue="KvDR0tPccoYeyt/wgll9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04" t="s">
        <v>203</v>
      </c>
      <c r="DI1" s="705"/>
      <c r="DJ1" s="705"/>
      <c r="DK1" s="705"/>
      <c r="DL1" s="705"/>
      <c r="DM1" s="705"/>
      <c r="DN1" s="706"/>
      <c r="DO1" s="204"/>
      <c r="DP1" s="704" t="s">
        <v>204</v>
      </c>
      <c r="DQ1" s="705"/>
      <c r="DR1" s="705"/>
      <c r="DS1" s="705"/>
      <c r="DT1" s="705"/>
      <c r="DU1" s="705"/>
      <c r="DV1" s="705"/>
      <c r="DW1" s="705"/>
      <c r="DX1" s="705"/>
      <c r="DY1" s="705"/>
      <c r="DZ1" s="705"/>
      <c r="EA1" s="705"/>
      <c r="EB1" s="705"/>
      <c r="EC1" s="706"/>
      <c r="ED1" s="203"/>
      <c r="EE1" s="203"/>
      <c r="EF1" s="203"/>
      <c r="EG1" s="203"/>
      <c r="EH1" s="203"/>
      <c r="EI1" s="203"/>
      <c r="EJ1" s="203"/>
      <c r="EK1" s="203"/>
      <c r="EL1" s="203"/>
      <c r="EM1" s="203"/>
    </row>
    <row r="2" spans="2:143" ht="22.5" customHeight="1" x14ac:dyDescent="0.15">
      <c r="B2" s="205" t="s">
        <v>205</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3549156</v>
      </c>
      <c r="S5" s="664"/>
      <c r="T5" s="664"/>
      <c r="U5" s="664"/>
      <c r="V5" s="664"/>
      <c r="W5" s="664"/>
      <c r="X5" s="664"/>
      <c r="Y5" s="689"/>
      <c r="Z5" s="702">
        <v>15.5</v>
      </c>
      <c r="AA5" s="702"/>
      <c r="AB5" s="702"/>
      <c r="AC5" s="702"/>
      <c r="AD5" s="703">
        <v>3548629</v>
      </c>
      <c r="AE5" s="703"/>
      <c r="AF5" s="703"/>
      <c r="AG5" s="703"/>
      <c r="AH5" s="703"/>
      <c r="AI5" s="703"/>
      <c r="AJ5" s="703"/>
      <c r="AK5" s="703"/>
      <c r="AL5" s="690">
        <v>27.7</v>
      </c>
      <c r="AM5" s="672"/>
      <c r="AN5" s="672"/>
      <c r="AO5" s="691"/>
      <c r="AP5" s="666" t="s">
        <v>217</v>
      </c>
      <c r="AQ5" s="667"/>
      <c r="AR5" s="667"/>
      <c r="AS5" s="667"/>
      <c r="AT5" s="667"/>
      <c r="AU5" s="667"/>
      <c r="AV5" s="667"/>
      <c r="AW5" s="667"/>
      <c r="AX5" s="667"/>
      <c r="AY5" s="667"/>
      <c r="AZ5" s="667"/>
      <c r="BA5" s="667"/>
      <c r="BB5" s="667"/>
      <c r="BC5" s="667"/>
      <c r="BD5" s="667"/>
      <c r="BE5" s="667"/>
      <c r="BF5" s="668"/>
      <c r="BG5" s="608">
        <v>3491438</v>
      </c>
      <c r="BH5" s="609"/>
      <c r="BI5" s="609"/>
      <c r="BJ5" s="609"/>
      <c r="BK5" s="609"/>
      <c r="BL5" s="609"/>
      <c r="BM5" s="609"/>
      <c r="BN5" s="610"/>
      <c r="BO5" s="646">
        <v>98.4</v>
      </c>
      <c r="BP5" s="646"/>
      <c r="BQ5" s="646"/>
      <c r="BR5" s="646"/>
      <c r="BS5" s="647">
        <v>36620</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238130</v>
      </c>
      <c r="S6" s="609"/>
      <c r="T6" s="609"/>
      <c r="U6" s="609"/>
      <c r="V6" s="609"/>
      <c r="W6" s="609"/>
      <c r="X6" s="609"/>
      <c r="Y6" s="610"/>
      <c r="Z6" s="646">
        <v>1</v>
      </c>
      <c r="AA6" s="646"/>
      <c r="AB6" s="646"/>
      <c r="AC6" s="646"/>
      <c r="AD6" s="647">
        <v>238130</v>
      </c>
      <c r="AE6" s="647"/>
      <c r="AF6" s="647"/>
      <c r="AG6" s="647"/>
      <c r="AH6" s="647"/>
      <c r="AI6" s="647"/>
      <c r="AJ6" s="647"/>
      <c r="AK6" s="647"/>
      <c r="AL6" s="611">
        <v>1.9</v>
      </c>
      <c r="AM6" s="612"/>
      <c r="AN6" s="612"/>
      <c r="AO6" s="648"/>
      <c r="AP6" s="605" t="s">
        <v>222</v>
      </c>
      <c r="AQ6" s="606"/>
      <c r="AR6" s="606"/>
      <c r="AS6" s="606"/>
      <c r="AT6" s="606"/>
      <c r="AU6" s="606"/>
      <c r="AV6" s="606"/>
      <c r="AW6" s="606"/>
      <c r="AX6" s="606"/>
      <c r="AY6" s="606"/>
      <c r="AZ6" s="606"/>
      <c r="BA6" s="606"/>
      <c r="BB6" s="606"/>
      <c r="BC6" s="606"/>
      <c r="BD6" s="606"/>
      <c r="BE6" s="606"/>
      <c r="BF6" s="607"/>
      <c r="BG6" s="608">
        <v>3491438</v>
      </c>
      <c r="BH6" s="609"/>
      <c r="BI6" s="609"/>
      <c r="BJ6" s="609"/>
      <c r="BK6" s="609"/>
      <c r="BL6" s="609"/>
      <c r="BM6" s="609"/>
      <c r="BN6" s="610"/>
      <c r="BO6" s="646">
        <v>98.4</v>
      </c>
      <c r="BP6" s="646"/>
      <c r="BQ6" s="646"/>
      <c r="BR6" s="646"/>
      <c r="BS6" s="647">
        <v>36620</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167161</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167148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2214</v>
      </c>
      <c r="S7" s="609"/>
      <c r="T7" s="609"/>
      <c r="U7" s="609"/>
      <c r="V7" s="609"/>
      <c r="W7" s="609"/>
      <c r="X7" s="609"/>
      <c r="Y7" s="610"/>
      <c r="Z7" s="646">
        <v>0</v>
      </c>
      <c r="AA7" s="646"/>
      <c r="AB7" s="646"/>
      <c r="AC7" s="646"/>
      <c r="AD7" s="647">
        <v>2214</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1495194</v>
      </c>
      <c r="BH7" s="609"/>
      <c r="BI7" s="609"/>
      <c r="BJ7" s="609"/>
      <c r="BK7" s="609"/>
      <c r="BL7" s="609"/>
      <c r="BM7" s="609"/>
      <c r="BN7" s="610"/>
      <c r="BO7" s="646">
        <v>42.1</v>
      </c>
      <c r="BP7" s="646"/>
      <c r="BQ7" s="646"/>
      <c r="BR7" s="646"/>
      <c r="BS7" s="647">
        <v>36620</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3759112</v>
      </c>
      <c r="CS7" s="609"/>
      <c r="CT7" s="609"/>
      <c r="CU7" s="609"/>
      <c r="CV7" s="609"/>
      <c r="CW7" s="609"/>
      <c r="CX7" s="609"/>
      <c r="CY7" s="610"/>
      <c r="CZ7" s="646">
        <v>17.5</v>
      </c>
      <c r="DA7" s="646"/>
      <c r="DB7" s="646"/>
      <c r="DC7" s="646"/>
      <c r="DD7" s="614">
        <v>147431</v>
      </c>
      <c r="DE7" s="609"/>
      <c r="DF7" s="609"/>
      <c r="DG7" s="609"/>
      <c r="DH7" s="609"/>
      <c r="DI7" s="609"/>
      <c r="DJ7" s="609"/>
      <c r="DK7" s="609"/>
      <c r="DL7" s="609"/>
      <c r="DM7" s="609"/>
      <c r="DN7" s="609"/>
      <c r="DO7" s="609"/>
      <c r="DP7" s="610"/>
      <c r="DQ7" s="614">
        <v>3398637</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20403</v>
      </c>
      <c r="S8" s="609"/>
      <c r="T8" s="609"/>
      <c r="U8" s="609"/>
      <c r="V8" s="609"/>
      <c r="W8" s="609"/>
      <c r="X8" s="609"/>
      <c r="Y8" s="610"/>
      <c r="Z8" s="646">
        <v>0.1</v>
      </c>
      <c r="AA8" s="646"/>
      <c r="AB8" s="646"/>
      <c r="AC8" s="646"/>
      <c r="AD8" s="647">
        <v>20403</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54486</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6542037</v>
      </c>
      <c r="CS8" s="609"/>
      <c r="CT8" s="609"/>
      <c r="CU8" s="609"/>
      <c r="CV8" s="609"/>
      <c r="CW8" s="609"/>
      <c r="CX8" s="609"/>
      <c r="CY8" s="610"/>
      <c r="CZ8" s="646">
        <v>30.5</v>
      </c>
      <c r="DA8" s="646"/>
      <c r="DB8" s="646"/>
      <c r="DC8" s="646"/>
      <c r="DD8" s="614">
        <v>14580</v>
      </c>
      <c r="DE8" s="609"/>
      <c r="DF8" s="609"/>
      <c r="DG8" s="609"/>
      <c r="DH8" s="609"/>
      <c r="DI8" s="609"/>
      <c r="DJ8" s="609"/>
      <c r="DK8" s="609"/>
      <c r="DL8" s="609"/>
      <c r="DM8" s="609"/>
      <c r="DN8" s="609"/>
      <c r="DO8" s="609"/>
      <c r="DP8" s="610"/>
      <c r="DQ8" s="614">
        <v>4034824</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22678</v>
      </c>
      <c r="S9" s="609"/>
      <c r="T9" s="609"/>
      <c r="U9" s="609"/>
      <c r="V9" s="609"/>
      <c r="W9" s="609"/>
      <c r="X9" s="609"/>
      <c r="Y9" s="610"/>
      <c r="Z9" s="646">
        <v>0.1</v>
      </c>
      <c r="AA9" s="646"/>
      <c r="AB9" s="646"/>
      <c r="AC9" s="646"/>
      <c r="AD9" s="647">
        <v>22678</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1230575</v>
      </c>
      <c r="BH9" s="609"/>
      <c r="BI9" s="609"/>
      <c r="BJ9" s="609"/>
      <c r="BK9" s="609"/>
      <c r="BL9" s="609"/>
      <c r="BM9" s="609"/>
      <c r="BN9" s="610"/>
      <c r="BO9" s="646">
        <v>34.700000000000003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1388152</v>
      </c>
      <c r="CS9" s="609"/>
      <c r="CT9" s="609"/>
      <c r="CU9" s="609"/>
      <c r="CV9" s="609"/>
      <c r="CW9" s="609"/>
      <c r="CX9" s="609"/>
      <c r="CY9" s="610"/>
      <c r="CZ9" s="646">
        <v>6.5</v>
      </c>
      <c r="DA9" s="646"/>
      <c r="DB9" s="646"/>
      <c r="DC9" s="646"/>
      <c r="DD9" s="614">
        <v>76787</v>
      </c>
      <c r="DE9" s="609"/>
      <c r="DF9" s="609"/>
      <c r="DG9" s="609"/>
      <c r="DH9" s="609"/>
      <c r="DI9" s="609"/>
      <c r="DJ9" s="609"/>
      <c r="DK9" s="609"/>
      <c r="DL9" s="609"/>
      <c r="DM9" s="609"/>
      <c r="DN9" s="609"/>
      <c r="DO9" s="609"/>
      <c r="DP9" s="610"/>
      <c r="DQ9" s="614">
        <v>1181570</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82039</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18895</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18895</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771719</v>
      </c>
      <c r="S11" s="609"/>
      <c r="T11" s="609"/>
      <c r="U11" s="609"/>
      <c r="V11" s="609"/>
      <c r="W11" s="609"/>
      <c r="X11" s="609"/>
      <c r="Y11" s="610"/>
      <c r="Z11" s="611">
        <v>3.4</v>
      </c>
      <c r="AA11" s="612"/>
      <c r="AB11" s="612"/>
      <c r="AC11" s="613"/>
      <c r="AD11" s="614">
        <v>771719</v>
      </c>
      <c r="AE11" s="609"/>
      <c r="AF11" s="609"/>
      <c r="AG11" s="609"/>
      <c r="AH11" s="609"/>
      <c r="AI11" s="609"/>
      <c r="AJ11" s="609"/>
      <c r="AK11" s="610"/>
      <c r="AL11" s="611">
        <v>6</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128094</v>
      </c>
      <c r="BH11" s="609"/>
      <c r="BI11" s="609"/>
      <c r="BJ11" s="609"/>
      <c r="BK11" s="609"/>
      <c r="BL11" s="609"/>
      <c r="BM11" s="609"/>
      <c r="BN11" s="610"/>
      <c r="BO11" s="646">
        <v>3.6</v>
      </c>
      <c r="BP11" s="646"/>
      <c r="BQ11" s="646"/>
      <c r="BR11" s="646"/>
      <c r="BS11" s="647">
        <v>36620</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1791501</v>
      </c>
      <c r="CS11" s="609"/>
      <c r="CT11" s="609"/>
      <c r="CU11" s="609"/>
      <c r="CV11" s="609"/>
      <c r="CW11" s="609"/>
      <c r="CX11" s="609"/>
      <c r="CY11" s="610"/>
      <c r="CZ11" s="646">
        <v>8.3000000000000007</v>
      </c>
      <c r="DA11" s="646"/>
      <c r="DB11" s="646"/>
      <c r="DC11" s="646"/>
      <c r="DD11" s="614">
        <v>288743</v>
      </c>
      <c r="DE11" s="609"/>
      <c r="DF11" s="609"/>
      <c r="DG11" s="609"/>
      <c r="DH11" s="609"/>
      <c r="DI11" s="609"/>
      <c r="DJ11" s="609"/>
      <c r="DK11" s="609"/>
      <c r="DL11" s="609"/>
      <c r="DM11" s="609"/>
      <c r="DN11" s="609"/>
      <c r="DO11" s="609"/>
      <c r="DP11" s="610"/>
      <c r="DQ11" s="614">
        <v>1006935</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4119</v>
      </c>
      <c r="S12" s="609"/>
      <c r="T12" s="609"/>
      <c r="U12" s="609"/>
      <c r="V12" s="609"/>
      <c r="W12" s="609"/>
      <c r="X12" s="609"/>
      <c r="Y12" s="610"/>
      <c r="Z12" s="646">
        <v>0</v>
      </c>
      <c r="AA12" s="646"/>
      <c r="AB12" s="646"/>
      <c r="AC12" s="646"/>
      <c r="AD12" s="647">
        <v>4119</v>
      </c>
      <c r="AE12" s="647"/>
      <c r="AF12" s="647"/>
      <c r="AG12" s="647"/>
      <c r="AH12" s="647"/>
      <c r="AI12" s="647"/>
      <c r="AJ12" s="647"/>
      <c r="AK12" s="647"/>
      <c r="AL12" s="611">
        <v>0</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1656245</v>
      </c>
      <c r="BH12" s="609"/>
      <c r="BI12" s="609"/>
      <c r="BJ12" s="609"/>
      <c r="BK12" s="609"/>
      <c r="BL12" s="609"/>
      <c r="BM12" s="609"/>
      <c r="BN12" s="610"/>
      <c r="BO12" s="646">
        <v>46.7</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1035598</v>
      </c>
      <c r="CS12" s="609"/>
      <c r="CT12" s="609"/>
      <c r="CU12" s="609"/>
      <c r="CV12" s="609"/>
      <c r="CW12" s="609"/>
      <c r="CX12" s="609"/>
      <c r="CY12" s="610"/>
      <c r="CZ12" s="646">
        <v>4.8</v>
      </c>
      <c r="DA12" s="646"/>
      <c r="DB12" s="646"/>
      <c r="DC12" s="646"/>
      <c r="DD12" s="614">
        <v>138369</v>
      </c>
      <c r="DE12" s="609"/>
      <c r="DF12" s="609"/>
      <c r="DG12" s="609"/>
      <c r="DH12" s="609"/>
      <c r="DI12" s="609"/>
      <c r="DJ12" s="609"/>
      <c r="DK12" s="609"/>
      <c r="DL12" s="609"/>
      <c r="DM12" s="609"/>
      <c r="DN12" s="609"/>
      <c r="DO12" s="609"/>
      <c r="DP12" s="610"/>
      <c r="DQ12" s="614">
        <v>782381</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1644800</v>
      </c>
      <c r="BH13" s="609"/>
      <c r="BI13" s="609"/>
      <c r="BJ13" s="609"/>
      <c r="BK13" s="609"/>
      <c r="BL13" s="609"/>
      <c r="BM13" s="609"/>
      <c r="BN13" s="610"/>
      <c r="BO13" s="646">
        <v>46.3</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1304268</v>
      </c>
      <c r="CS13" s="609"/>
      <c r="CT13" s="609"/>
      <c r="CU13" s="609"/>
      <c r="CV13" s="609"/>
      <c r="CW13" s="609"/>
      <c r="CX13" s="609"/>
      <c r="CY13" s="610"/>
      <c r="CZ13" s="646">
        <v>6.1</v>
      </c>
      <c r="DA13" s="646"/>
      <c r="DB13" s="646"/>
      <c r="DC13" s="646"/>
      <c r="DD13" s="614">
        <v>359705</v>
      </c>
      <c r="DE13" s="609"/>
      <c r="DF13" s="609"/>
      <c r="DG13" s="609"/>
      <c r="DH13" s="609"/>
      <c r="DI13" s="609"/>
      <c r="DJ13" s="609"/>
      <c r="DK13" s="609"/>
      <c r="DL13" s="609"/>
      <c r="DM13" s="609"/>
      <c r="DN13" s="609"/>
      <c r="DO13" s="609"/>
      <c r="DP13" s="610"/>
      <c r="DQ13" s="614">
        <v>858124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2224</v>
      </c>
      <c r="S14" s="609"/>
      <c r="T14" s="609"/>
      <c r="U14" s="609"/>
      <c r="V14" s="609"/>
      <c r="W14" s="609"/>
      <c r="X14" s="609"/>
      <c r="Y14" s="610"/>
      <c r="Z14" s="646">
        <v>0</v>
      </c>
      <c r="AA14" s="646"/>
      <c r="AB14" s="646"/>
      <c r="AC14" s="646"/>
      <c r="AD14" s="647">
        <v>2224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124334</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728263</v>
      </c>
      <c r="CS14" s="609"/>
      <c r="CT14" s="609"/>
      <c r="CU14" s="609"/>
      <c r="CV14" s="609"/>
      <c r="CW14" s="609"/>
      <c r="CX14" s="609"/>
      <c r="CY14" s="610"/>
      <c r="CZ14" s="646">
        <v>3.4</v>
      </c>
      <c r="DA14" s="646"/>
      <c r="DB14" s="646"/>
      <c r="DC14" s="646"/>
      <c r="DD14" s="614">
        <v>120308</v>
      </c>
      <c r="DE14" s="609"/>
      <c r="DF14" s="609"/>
      <c r="DG14" s="609"/>
      <c r="DH14" s="609"/>
      <c r="DI14" s="609"/>
      <c r="DJ14" s="609"/>
      <c r="DK14" s="609"/>
      <c r="DL14" s="609"/>
      <c r="DM14" s="609"/>
      <c r="DN14" s="609"/>
      <c r="DO14" s="609"/>
      <c r="DP14" s="610"/>
      <c r="DQ14" s="614">
        <v>622010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215665</v>
      </c>
      <c r="BH15" s="609"/>
      <c r="BI15" s="609"/>
      <c r="BJ15" s="609"/>
      <c r="BK15" s="609"/>
      <c r="BL15" s="609"/>
      <c r="BM15" s="609"/>
      <c r="BN15" s="610"/>
      <c r="BO15" s="646">
        <v>6.1</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2001113</v>
      </c>
      <c r="CS15" s="609"/>
      <c r="CT15" s="609"/>
      <c r="CU15" s="609"/>
      <c r="CV15" s="609"/>
      <c r="CW15" s="609"/>
      <c r="CX15" s="609"/>
      <c r="CY15" s="610"/>
      <c r="CZ15" s="646">
        <v>9.3000000000000007</v>
      </c>
      <c r="DA15" s="646"/>
      <c r="DB15" s="646"/>
      <c r="DC15" s="646"/>
      <c r="DD15" s="614">
        <v>478654</v>
      </c>
      <c r="DE15" s="609"/>
      <c r="DF15" s="609"/>
      <c r="DG15" s="609"/>
      <c r="DH15" s="609"/>
      <c r="DI15" s="609"/>
      <c r="DJ15" s="609"/>
      <c r="DK15" s="609"/>
      <c r="DL15" s="609"/>
      <c r="DM15" s="609"/>
      <c r="DN15" s="609"/>
      <c r="DO15" s="609"/>
      <c r="DP15" s="610"/>
      <c r="DQ15" s="614">
        <v>1261166</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27970</v>
      </c>
      <c r="S16" s="609"/>
      <c r="T16" s="609"/>
      <c r="U16" s="609"/>
      <c r="V16" s="609"/>
      <c r="W16" s="609"/>
      <c r="X16" s="609"/>
      <c r="Y16" s="610"/>
      <c r="Z16" s="646">
        <v>0.1</v>
      </c>
      <c r="AA16" s="646"/>
      <c r="AB16" s="646"/>
      <c r="AC16" s="646"/>
      <c r="AD16" s="647">
        <v>27970</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184112</v>
      </c>
      <c r="CS16" s="609"/>
      <c r="CT16" s="609"/>
      <c r="CU16" s="609"/>
      <c r="CV16" s="609"/>
      <c r="CW16" s="609"/>
      <c r="CX16" s="609"/>
      <c r="CY16" s="610"/>
      <c r="CZ16" s="646">
        <v>0.9</v>
      </c>
      <c r="DA16" s="646"/>
      <c r="DB16" s="646"/>
      <c r="DC16" s="646"/>
      <c r="DD16" s="614" t="s">
        <v>122</v>
      </c>
      <c r="DE16" s="609"/>
      <c r="DF16" s="609"/>
      <c r="DG16" s="609"/>
      <c r="DH16" s="609"/>
      <c r="DI16" s="609"/>
      <c r="DJ16" s="609"/>
      <c r="DK16" s="609"/>
      <c r="DL16" s="609"/>
      <c r="DM16" s="609"/>
      <c r="DN16" s="609"/>
      <c r="DO16" s="609"/>
      <c r="DP16" s="610"/>
      <c r="DQ16" s="614">
        <v>37298</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69046</v>
      </c>
      <c r="S17" s="609"/>
      <c r="T17" s="609"/>
      <c r="U17" s="609"/>
      <c r="V17" s="609"/>
      <c r="W17" s="609"/>
      <c r="X17" s="609"/>
      <c r="Y17" s="610"/>
      <c r="Z17" s="646">
        <v>0.3</v>
      </c>
      <c r="AA17" s="646"/>
      <c r="AB17" s="646"/>
      <c r="AC17" s="646"/>
      <c r="AD17" s="647">
        <v>69046</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2545813</v>
      </c>
      <c r="CS17" s="609"/>
      <c r="CT17" s="609"/>
      <c r="CU17" s="609"/>
      <c r="CV17" s="609"/>
      <c r="CW17" s="609"/>
      <c r="CX17" s="609"/>
      <c r="CY17" s="610"/>
      <c r="CZ17" s="646">
        <v>11.9</v>
      </c>
      <c r="DA17" s="646"/>
      <c r="DB17" s="646"/>
      <c r="DC17" s="646"/>
      <c r="DD17" s="614" t="s">
        <v>122</v>
      </c>
      <c r="DE17" s="609"/>
      <c r="DF17" s="609"/>
      <c r="DG17" s="609"/>
      <c r="DH17" s="609"/>
      <c r="DI17" s="609"/>
      <c r="DJ17" s="609"/>
      <c r="DK17" s="609"/>
      <c r="DL17" s="609"/>
      <c r="DM17" s="609"/>
      <c r="DN17" s="609"/>
      <c r="DO17" s="609"/>
      <c r="DP17" s="610"/>
      <c r="DQ17" s="614">
        <v>2511056</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22219</v>
      </c>
      <c r="S18" s="609"/>
      <c r="T18" s="609"/>
      <c r="U18" s="609"/>
      <c r="V18" s="609"/>
      <c r="W18" s="609"/>
      <c r="X18" s="609"/>
      <c r="Y18" s="610"/>
      <c r="Z18" s="646">
        <v>0.1</v>
      </c>
      <c r="AA18" s="646"/>
      <c r="AB18" s="646"/>
      <c r="AC18" s="646"/>
      <c r="AD18" s="647">
        <v>22219</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20972</v>
      </c>
      <c r="S19" s="609"/>
      <c r="T19" s="609"/>
      <c r="U19" s="609"/>
      <c r="V19" s="609"/>
      <c r="W19" s="609"/>
      <c r="X19" s="609"/>
      <c r="Y19" s="610"/>
      <c r="Z19" s="646">
        <v>0.1</v>
      </c>
      <c r="AA19" s="646"/>
      <c r="AB19" s="646"/>
      <c r="AC19" s="646"/>
      <c r="AD19" s="647">
        <v>20972</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57718</v>
      </c>
      <c r="BH19" s="609"/>
      <c r="BI19" s="609"/>
      <c r="BJ19" s="609"/>
      <c r="BK19" s="609"/>
      <c r="BL19" s="609"/>
      <c r="BM19" s="609"/>
      <c r="BN19" s="610"/>
      <c r="BO19" s="646">
        <v>1.6</v>
      </c>
      <c r="BP19" s="646"/>
      <c r="BQ19" s="646"/>
      <c r="BR19" s="646"/>
      <c r="BS19" s="647">
        <v>26720</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1247</v>
      </c>
      <c r="S20" s="609"/>
      <c r="T20" s="609"/>
      <c r="U20" s="609"/>
      <c r="V20" s="609"/>
      <c r="W20" s="609"/>
      <c r="X20" s="609"/>
      <c r="Y20" s="610"/>
      <c r="Z20" s="646">
        <v>0</v>
      </c>
      <c r="AA20" s="646"/>
      <c r="AB20" s="646"/>
      <c r="AC20" s="646"/>
      <c r="AD20" s="647">
        <v>1247</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57718</v>
      </c>
      <c r="BH20" s="609"/>
      <c r="BI20" s="609"/>
      <c r="BJ20" s="609"/>
      <c r="BK20" s="609"/>
      <c r="BL20" s="609"/>
      <c r="BM20" s="609"/>
      <c r="BN20" s="610"/>
      <c r="BO20" s="646">
        <v>1.6</v>
      </c>
      <c r="BP20" s="646"/>
      <c r="BQ20" s="646"/>
      <c r="BR20" s="646"/>
      <c r="BS20" s="647">
        <v>26720</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21466025</v>
      </c>
      <c r="CS20" s="609"/>
      <c r="CT20" s="609"/>
      <c r="CU20" s="609"/>
      <c r="CV20" s="609"/>
      <c r="CW20" s="609"/>
      <c r="CX20" s="609"/>
      <c r="CY20" s="610"/>
      <c r="CZ20" s="646">
        <v>100</v>
      </c>
      <c r="DA20" s="646"/>
      <c r="DB20" s="646"/>
      <c r="DC20" s="646"/>
      <c r="DD20" s="614">
        <v>1624577</v>
      </c>
      <c r="DE20" s="609"/>
      <c r="DF20" s="609"/>
      <c r="DG20" s="609"/>
      <c r="DH20" s="609"/>
      <c r="DI20" s="609"/>
      <c r="DJ20" s="609"/>
      <c r="DK20" s="609"/>
      <c r="DL20" s="609"/>
      <c r="DM20" s="609"/>
      <c r="DN20" s="609"/>
      <c r="DO20" s="609"/>
      <c r="DP20" s="610"/>
      <c r="DQ20" s="614">
        <v>15880044</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9044342</v>
      </c>
      <c r="S21" s="609"/>
      <c r="T21" s="609"/>
      <c r="U21" s="609"/>
      <c r="V21" s="609"/>
      <c r="W21" s="609"/>
      <c r="X21" s="609"/>
      <c r="Y21" s="610"/>
      <c r="Z21" s="646">
        <v>39.5</v>
      </c>
      <c r="AA21" s="646"/>
      <c r="AB21" s="646"/>
      <c r="AC21" s="646"/>
      <c r="AD21" s="647">
        <v>7927895</v>
      </c>
      <c r="AE21" s="647"/>
      <c r="AF21" s="647"/>
      <c r="AG21" s="647"/>
      <c r="AH21" s="647"/>
      <c r="AI21" s="647"/>
      <c r="AJ21" s="647"/>
      <c r="AK21" s="647"/>
      <c r="AL21" s="611">
        <v>61.9</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57191</v>
      </c>
      <c r="BH21" s="609"/>
      <c r="BI21" s="609"/>
      <c r="BJ21" s="609"/>
      <c r="BK21" s="609"/>
      <c r="BL21" s="609"/>
      <c r="BM21" s="609"/>
      <c r="BN21" s="610"/>
      <c r="BO21" s="646">
        <v>1.6</v>
      </c>
      <c r="BP21" s="646"/>
      <c r="BQ21" s="646"/>
      <c r="BR21" s="646"/>
      <c r="BS21" s="647">
        <v>26720</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7927895</v>
      </c>
      <c r="S22" s="609"/>
      <c r="T22" s="609"/>
      <c r="U22" s="609"/>
      <c r="V22" s="609"/>
      <c r="W22" s="609"/>
      <c r="X22" s="609"/>
      <c r="Y22" s="610"/>
      <c r="Z22" s="646">
        <v>34.6</v>
      </c>
      <c r="AA22" s="646"/>
      <c r="AB22" s="646"/>
      <c r="AC22" s="646"/>
      <c r="AD22" s="647">
        <v>7927895</v>
      </c>
      <c r="AE22" s="647"/>
      <c r="AF22" s="647"/>
      <c r="AG22" s="647"/>
      <c r="AH22" s="647"/>
      <c r="AI22" s="647"/>
      <c r="AJ22" s="647"/>
      <c r="AK22" s="647"/>
      <c r="AL22" s="611">
        <v>61.9</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1116447</v>
      </c>
      <c r="S23" s="609"/>
      <c r="T23" s="609"/>
      <c r="U23" s="609"/>
      <c r="V23" s="609"/>
      <c r="W23" s="609"/>
      <c r="X23" s="609"/>
      <c r="Y23" s="610"/>
      <c r="Z23" s="646">
        <v>4.9000000000000004</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527</v>
      </c>
      <c r="BH23" s="609"/>
      <c r="BI23" s="609"/>
      <c r="BJ23" s="609"/>
      <c r="BK23" s="609"/>
      <c r="BL23" s="609"/>
      <c r="BM23" s="609"/>
      <c r="BN23" s="610"/>
      <c r="BO23" s="646">
        <v>0</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10097823</v>
      </c>
      <c r="CS24" s="664"/>
      <c r="CT24" s="664"/>
      <c r="CU24" s="664"/>
      <c r="CV24" s="664"/>
      <c r="CW24" s="664"/>
      <c r="CX24" s="664"/>
      <c r="CY24" s="689"/>
      <c r="CZ24" s="690">
        <v>47</v>
      </c>
      <c r="DA24" s="672"/>
      <c r="DB24" s="672"/>
      <c r="DC24" s="692"/>
      <c r="DD24" s="688">
        <v>7801151</v>
      </c>
      <c r="DE24" s="664"/>
      <c r="DF24" s="664"/>
      <c r="DG24" s="664"/>
      <c r="DH24" s="664"/>
      <c r="DI24" s="664"/>
      <c r="DJ24" s="664"/>
      <c r="DK24" s="689"/>
      <c r="DL24" s="688">
        <v>7113412</v>
      </c>
      <c r="DM24" s="664"/>
      <c r="DN24" s="664"/>
      <c r="DO24" s="664"/>
      <c r="DP24" s="664"/>
      <c r="DQ24" s="664"/>
      <c r="DR24" s="664"/>
      <c r="DS24" s="664"/>
      <c r="DT24" s="664"/>
      <c r="DU24" s="664"/>
      <c r="DV24" s="689"/>
      <c r="DW24" s="690">
        <v>55.5</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13774220</v>
      </c>
      <c r="S25" s="609"/>
      <c r="T25" s="609"/>
      <c r="U25" s="609"/>
      <c r="V25" s="609"/>
      <c r="W25" s="609"/>
      <c r="X25" s="609"/>
      <c r="Y25" s="610"/>
      <c r="Z25" s="646">
        <v>60.1</v>
      </c>
      <c r="AA25" s="646"/>
      <c r="AB25" s="646"/>
      <c r="AC25" s="646"/>
      <c r="AD25" s="647">
        <v>12657246</v>
      </c>
      <c r="AE25" s="647"/>
      <c r="AF25" s="647"/>
      <c r="AG25" s="647"/>
      <c r="AH25" s="647"/>
      <c r="AI25" s="647"/>
      <c r="AJ25" s="647"/>
      <c r="AK25" s="647"/>
      <c r="AL25" s="611">
        <v>98.8</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4107055</v>
      </c>
      <c r="CS25" s="621"/>
      <c r="CT25" s="621"/>
      <c r="CU25" s="621"/>
      <c r="CV25" s="621"/>
      <c r="CW25" s="621"/>
      <c r="CX25" s="621"/>
      <c r="CY25" s="622"/>
      <c r="CZ25" s="611">
        <v>19.100000000000001</v>
      </c>
      <c r="DA25" s="623"/>
      <c r="DB25" s="623"/>
      <c r="DC25" s="624"/>
      <c r="DD25" s="614">
        <v>3813087</v>
      </c>
      <c r="DE25" s="621"/>
      <c r="DF25" s="621"/>
      <c r="DG25" s="621"/>
      <c r="DH25" s="621"/>
      <c r="DI25" s="621"/>
      <c r="DJ25" s="621"/>
      <c r="DK25" s="622"/>
      <c r="DL25" s="614">
        <v>3698792</v>
      </c>
      <c r="DM25" s="621"/>
      <c r="DN25" s="621"/>
      <c r="DO25" s="621"/>
      <c r="DP25" s="621"/>
      <c r="DQ25" s="621"/>
      <c r="DR25" s="621"/>
      <c r="DS25" s="621"/>
      <c r="DT25" s="621"/>
      <c r="DU25" s="621"/>
      <c r="DV25" s="622"/>
      <c r="DW25" s="611">
        <v>28.9</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2828</v>
      </c>
      <c r="S26" s="609"/>
      <c r="T26" s="609"/>
      <c r="U26" s="609"/>
      <c r="V26" s="609"/>
      <c r="W26" s="609"/>
      <c r="X26" s="609"/>
      <c r="Y26" s="610"/>
      <c r="Z26" s="646">
        <v>0</v>
      </c>
      <c r="AA26" s="646"/>
      <c r="AB26" s="646"/>
      <c r="AC26" s="646"/>
      <c r="AD26" s="647">
        <v>2828</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2423127</v>
      </c>
      <c r="CS26" s="609"/>
      <c r="CT26" s="609"/>
      <c r="CU26" s="609"/>
      <c r="CV26" s="609"/>
      <c r="CW26" s="609"/>
      <c r="CX26" s="609"/>
      <c r="CY26" s="610"/>
      <c r="CZ26" s="611">
        <v>11.3</v>
      </c>
      <c r="DA26" s="623"/>
      <c r="DB26" s="623"/>
      <c r="DC26" s="624"/>
      <c r="DD26" s="614">
        <v>2291776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71117</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3549156</v>
      </c>
      <c r="BH27" s="609"/>
      <c r="BI27" s="609"/>
      <c r="BJ27" s="609"/>
      <c r="BK27" s="609"/>
      <c r="BL27" s="609"/>
      <c r="BM27" s="609"/>
      <c r="BN27" s="610"/>
      <c r="BO27" s="646">
        <v>100</v>
      </c>
      <c r="BP27" s="646"/>
      <c r="BQ27" s="646"/>
      <c r="BR27" s="646"/>
      <c r="BS27" s="647">
        <v>63340</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3444955</v>
      </c>
      <c r="CS27" s="621"/>
      <c r="CT27" s="621"/>
      <c r="CU27" s="621"/>
      <c r="CV27" s="621"/>
      <c r="CW27" s="621"/>
      <c r="CX27" s="621"/>
      <c r="CY27" s="622"/>
      <c r="CZ27" s="611">
        <v>16</v>
      </c>
      <c r="DA27" s="623"/>
      <c r="DB27" s="623"/>
      <c r="DC27" s="624"/>
      <c r="DD27" s="614">
        <v>1477008</v>
      </c>
      <c r="DE27" s="621"/>
      <c r="DF27" s="621"/>
      <c r="DG27" s="621"/>
      <c r="DH27" s="621"/>
      <c r="DI27" s="621"/>
      <c r="DJ27" s="621"/>
      <c r="DK27" s="622"/>
      <c r="DL27" s="614">
        <v>919374</v>
      </c>
      <c r="DM27" s="621"/>
      <c r="DN27" s="621"/>
      <c r="DO27" s="621"/>
      <c r="DP27" s="621"/>
      <c r="DQ27" s="621"/>
      <c r="DR27" s="621"/>
      <c r="DS27" s="621"/>
      <c r="DT27" s="621"/>
      <c r="DU27" s="621"/>
      <c r="DV27" s="622"/>
      <c r="DW27" s="611">
        <v>7.2</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231531</v>
      </c>
      <c r="S28" s="609"/>
      <c r="T28" s="609"/>
      <c r="U28" s="609"/>
      <c r="V28" s="609"/>
      <c r="W28" s="609"/>
      <c r="X28" s="609"/>
      <c r="Y28" s="610"/>
      <c r="Z28" s="646">
        <v>1</v>
      </c>
      <c r="AA28" s="646"/>
      <c r="AB28" s="646"/>
      <c r="AC28" s="646"/>
      <c r="AD28" s="647">
        <v>17332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2545813</v>
      </c>
      <c r="CS28" s="609"/>
      <c r="CT28" s="609"/>
      <c r="CU28" s="609"/>
      <c r="CV28" s="609"/>
      <c r="CW28" s="609"/>
      <c r="CX28" s="609"/>
      <c r="CY28" s="610"/>
      <c r="CZ28" s="611">
        <v>11.9</v>
      </c>
      <c r="DA28" s="623"/>
      <c r="DB28" s="623"/>
      <c r="DC28" s="624"/>
      <c r="DD28" s="614">
        <v>2511056</v>
      </c>
      <c r="DE28" s="609"/>
      <c r="DF28" s="609"/>
      <c r="DG28" s="609"/>
      <c r="DH28" s="609"/>
      <c r="DI28" s="609"/>
      <c r="DJ28" s="609"/>
      <c r="DK28" s="610"/>
      <c r="DL28" s="614">
        <v>2495246</v>
      </c>
      <c r="DM28" s="609"/>
      <c r="DN28" s="609"/>
      <c r="DO28" s="609"/>
      <c r="DP28" s="609"/>
      <c r="DQ28" s="609"/>
      <c r="DR28" s="609"/>
      <c r="DS28" s="609"/>
      <c r="DT28" s="609"/>
      <c r="DU28" s="609"/>
      <c r="DV28" s="610"/>
      <c r="DW28" s="611">
        <v>19.5</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21568</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2545813</v>
      </c>
      <c r="CS29" s="621"/>
      <c r="CT29" s="621"/>
      <c r="CU29" s="621"/>
      <c r="CV29" s="621"/>
      <c r="CW29" s="621"/>
      <c r="CX29" s="621"/>
      <c r="CY29" s="622"/>
      <c r="CZ29" s="611">
        <v>11.9</v>
      </c>
      <c r="DA29" s="623"/>
      <c r="DB29" s="623"/>
      <c r="DC29" s="624"/>
      <c r="DD29" s="614">
        <v>2511056</v>
      </c>
      <c r="DE29" s="621"/>
      <c r="DF29" s="621"/>
      <c r="DG29" s="621"/>
      <c r="DH29" s="621"/>
      <c r="DI29" s="621"/>
      <c r="DJ29" s="621"/>
      <c r="DK29" s="622"/>
      <c r="DL29" s="614">
        <v>2495246</v>
      </c>
      <c r="DM29" s="621"/>
      <c r="DN29" s="621"/>
      <c r="DO29" s="621"/>
      <c r="DP29" s="621"/>
      <c r="DQ29" s="621"/>
      <c r="DR29" s="621"/>
      <c r="DS29" s="621"/>
      <c r="DT29" s="621"/>
      <c r="DU29" s="621"/>
      <c r="DV29" s="622"/>
      <c r="DW29" s="611">
        <v>19.5</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3100148</v>
      </c>
      <c r="S30" s="609"/>
      <c r="T30" s="609"/>
      <c r="U30" s="609"/>
      <c r="V30" s="609"/>
      <c r="W30" s="609"/>
      <c r="X30" s="609"/>
      <c r="Y30" s="610"/>
      <c r="Z30" s="646">
        <v>13.5</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2461930</v>
      </c>
      <c r="CS30" s="609"/>
      <c r="CT30" s="609"/>
      <c r="CU30" s="609"/>
      <c r="CV30" s="609"/>
      <c r="CW30" s="609"/>
      <c r="CX30" s="609"/>
      <c r="CY30" s="610"/>
      <c r="CZ30" s="611">
        <v>11.5</v>
      </c>
      <c r="DA30" s="623"/>
      <c r="DB30" s="623"/>
      <c r="DC30" s="624"/>
      <c r="DD30" s="614">
        <v>2428906</v>
      </c>
      <c r="DE30" s="609"/>
      <c r="DF30" s="609"/>
      <c r="DG30" s="609"/>
      <c r="DH30" s="609"/>
      <c r="DI30" s="609"/>
      <c r="DJ30" s="609"/>
      <c r="DK30" s="610"/>
      <c r="DL30" s="614">
        <v>2413635</v>
      </c>
      <c r="DM30" s="609"/>
      <c r="DN30" s="609"/>
      <c r="DO30" s="609"/>
      <c r="DP30" s="609"/>
      <c r="DQ30" s="609"/>
      <c r="DR30" s="609"/>
      <c r="DS30" s="609"/>
      <c r="DT30" s="609"/>
      <c r="DU30" s="609"/>
      <c r="DV30" s="610"/>
      <c r="DW30" s="611">
        <v>18.8</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08"/>
      <c r="AV31" s="208"/>
      <c r="AW31" s="208"/>
      <c r="AX31" s="666" t="s">
        <v>178</v>
      </c>
      <c r="AY31" s="667"/>
      <c r="AZ31" s="667"/>
      <c r="BA31" s="667"/>
      <c r="BB31" s="667"/>
      <c r="BC31" s="667"/>
      <c r="BD31" s="667"/>
      <c r="BE31" s="667"/>
      <c r="BF31" s="668"/>
      <c r="BG31" s="670">
        <v>99.3</v>
      </c>
      <c r="BH31" s="671"/>
      <c r="BI31" s="671"/>
      <c r="BJ31" s="671"/>
      <c r="BK31" s="671"/>
      <c r="BL31" s="671"/>
      <c r="BM31" s="672">
        <v>95.2</v>
      </c>
      <c r="BN31" s="671"/>
      <c r="BO31" s="671"/>
      <c r="BP31" s="671"/>
      <c r="BQ31" s="673"/>
      <c r="BR31" s="670">
        <v>99.1</v>
      </c>
      <c r="BS31" s="671"/>
      <c r="BT31" s="671"/>
      <c r="BU31" s="671"/>
      <c r="BV31" s="671"/>
      <c r="BW31" s="671"/>
      <c r="BX31" s="672">
        <v>94.8</v>
      </c>
      <c r="BY31" s="671"/>
      <c r="BZ31" s="671"/>
      <c r="CA31" s="671"/>
      <c r="CB31" s="673"/>
      <c r="CD31" s="629"/>
      <c r="CE31" s="630"/>
      <c r="CF31" s="605" t="s">
        <v>301</v>
      </c>
      <c r="CG31" s="606"/>
      <c r="CH31" s="606"/>
      <c r="CI31" s="606"/>
      <c r="CJ31" s="606"/>
      <c r="CK31" s="606"/>
      <c r="CL31" s="606"/>
      <c r="CM31" s="606"/>
      <c r="CN31" s="606"/>
      <c r="CO31" s="606"/>
      <c r="CP31" s="606"/>
      <c r="CQ31" s="607"/>
      <c r="CR31" s="608">
        <v>83883</v>
      </c>
      <c r="CS31" s="621"/>
      <c r="CT31" s="621"/>
      <c r="CU31" s="621"/>
      <c r="CV31" s="621"/>
      <c r="CW31" s="621"/>
      <c r="CX31" s="621"/>
      <c r="CY31" s="622"/>
      <c r="CZ31" s="611">
        <v>0.4</v>
      </c>
      <c r="DA31" s="623"/>
      <c r="DB31" s="623"/>
      <c r="DC31" s="624"/>
      <c r="DD31" s="614">
        <v>82150</v>
      </c>
      <c r="DE31" s="621"/>
      <c r="DF31" s="621"/>
      <c r="DG31" s="621"/>
      <c r="DH31" s="621"/>
      <c r="DI31" s="621"/>
      <c r="DJ31" s="621"/>
      <c r="DK31" s="622"/>
      <c r="DL31" s="614">
        <v>81611</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1531476</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4" t="s">
        <v>303</v>
      </c>
      <c r="AX32" s="605" t="s">
        <v>304</v>
      </c>
      <c r="AY32" s="606"/>
      <c r="AZ32" s="606"/>
      <c r="BA32" s="606"/>
      <c r="BB32" s="606"/>
      <c r="BC32" s="606"/>
      <c r="BD32" s="606"/>
      <c r="BE32" s="606"/>
      <c r="BF32" s="607"/>
      <c r="BG32" s="674">
        <v>99.5</v>
      </c>
      <c r="BH32" s="621"/>
      <c r="BI32" s="621"/>
      <c r="BJ32" s="621"/>
      <c r="BK32" s="621"/>
      <c r="BL32" s="621"/>
      <c r="BM32" s="612">
        <v>98.9</v>
      </c>
      <c r="BN32" s="621"/>
      <c r="BO32" s="621"/>
      <c r="BP32" s="621"/>
      <c r="BQ32" s="644"/>
      <c r="BR32" s="674">
        <v>99.6</v>
      </c>
      <c r="BS32" s="621"/>
      <c r="BT32" s="621"/>
      <c r="BU32" s="621"/>
      <c r="BV32" s="621"/>
      <c r="BW32" s="621"/>
      <c r="BX32" s="612">
        <v>99</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161775</v>
      </c>
      <c r="S33" s="609"/>
      <c r="T33" s="609"/>
      <c r="U33" s="609"/>
      <c r="V33" s="609"/>
      <c r="W33" s="609"/>
      <c r="X33" s="609"/>
      <c r="Y33" s="610"/>
      <c r="Z33" s="646">
        <v>0.7</v>
      </c>
      <c r="AA33" s="646"/>
      <c r="AB33" s="646"/>
      <c r="AC33" s="646"/>
      <c r="AD33" s="647">
        <v>131527</v>
      </c>
      <c r="AE33" s="647"/>
      <c r="AF33" s="647"/>
      <c r="AG33" s="647"/>
      <c r="AH33" s="647"/>
      <c r="AI33" s="647"/>
      <c r="AJ33" s="647"/>
      <c r="AK33" s="647"/>
      <c r="AL33" s="611">
        <v>1</v>
      </c>
      <c r="AM33" s="612"/>
      <c r="AN33" s="612"/>
      <c r="AO33" s="648"/>
      <c r="AP33" s="651"/>
      <c r="AQ33" s="652"/>
      <c r="AR33" s="652"/>
      <c r="AS33" s="652"/>
      <c r="AT33" s="684"/>
      <c r="AU33" s="209"/>
      <c r="AV33" s="209"/>
      <c r="AW33" s="209"/>
      <c r="AX33" s="589" t="s">
        <v>307</v>
      </c>
      <c r="AY33" s="590"/>
      <c r="AZ33" s="590"/>
      <c r="BA33" s="590"/>
      <c r="BB33" s="590"/>
      <c r="BC33" s="590"/>
      <c r="BD33" s="590"/>
      <c r="BE33" s="590"/>
      <c r="BF33" s="591"/>
      <c r="BG33" s="669">
        <v>99</v>
      </c>
      <c r="BH33" s="593"/>
      <c r="BI33" s="593"/>
      <c r="BJ33" s="593"/>
      <c r="BK33" s="593"/>
      <c r="BL33" s="593"/>
      <c r="BM33" s="639">
        <v>91.4</v>
      </c>
      <c r="BN33" s="593"/>
      <c r="BO33" s="593"/>
      <c r="BP33" s="593"/>
      <c r="BQ33" s="656"/>
      <c r="BR33" s="669">
        <v>98.4</v>
      </c>
      <c r="BS33" s="593"/>
      <c r="BT33" s="593"/>
      <c r="BU33" s="593"/>
      <c r="BV33" s="593"/>
      <c r="BW33" s="593"/>
      <c r="BX33" s="639">
        <v>90.7</v>
      </c>
      <c r="BY33" s="593"/>
      <c r="BZ33" s="593"/>
      <c r="CA33" s="593"/>
      <c r="CB33" s="656"/>
      <c r="CD33" s="605" t="s">
        <v>308</v>
      </c>
      <c r="CE33" s="606"/>
      <c r="CF33" s="606"/>
      <c r="CG33" s="606"/>
      <c r="CH33" s="606"/>
      <c r="CI33" s="606"/>
      <c r="CJ33" s="606"/>
      <c r="CK33" s="606"/>
      <c r="CL33" s="606"/>
      <c r="CM33" s="606"/>
      <c r="CN33" s="606"/>
      <c r="CO33" s="606"/>
      <c r="CP33" s="606"/>
      <c r="CQ33" s="607"/>
      <c r="CR33" s="608">
        <v>9559513</v>
      </c>
      <c r="CS33" s="621"/>
      <c r="CT33" s="621"/>
      <c r="CU33" s="621"/>
      <c r="CV33" s="621"/>
      <c r="CW33" s="621"/>
      <c r="CX33" s="621"/>
      <c r="CY33" s="622"/>
      <c r="CZ33" s="611">
        <v>44.5</v>
      </c>
      <c r="DA33" s="623"/>
      <c r="DB33" s="623"/>
      <c r="DC33" s="624"/>
      <c r="DD33" s="614">
        <v>7604873</v>
      </c>
      <c r="DE33" s="621"/>
      <c r="DF33" s="621"/>
      <c r="DG33" s="621"/>
      <c r="DH33" s="621"/>
      <c r="DI33" s="621"/>
      <c r="DJ33" s="621"/>
      <c r="DK33" s="622"/>
      <c r="DL33" s="614">
        <v>5022283</v>
      </c>
      <c r="DM33" s="621"/>
      <c r="DN33" s="621"/>
      <c r="DO33" s="621"/>
      <c r="DP33" s="621"/>
      <c r="DQ33" s="621"/>
      <c r="DR33" s="621"/>
      <c r="DS33" s="621"/>
      <c r="DT33" s="621"/>
      <c r="DU33" s="621"/>
      <c r="DV33" s="622"/>
      <c r="DW33" s="611">
        <v>39.200000000000003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612820</v>
      </c>
      <c r="S34" s="609"/>
      <c r="T34" s="609"/>
      <c r="U34" s="609"/>
      <c r="V34" s="609"/>
      <c r="W34" s="609"/>
      <c r="X34" s="609"/>
      <c r="Y34" s="610"/>
      <c r="Z34" s="646">
        <v>2.7</v>
      </c>
      <c r="AA34" s="646"/>
      <c r="AB34" s="646"/>
      <c r="AC34" s="646"/>
      <c r="AD34" s="647" t="s">
        <v>122</v>
      </c>
      <c r="AE34" s="647"/>
      <c r="AF34" s="647"/>
      <c r="AG34" s="647"/>
      <c r="AH34" s="647"/>
      <c r="AI34" s="647"/>
      <c r="AJ34" s="647"/>
      <c r="AK34" s="647"/>
      <c r="AL34" s="611" t="s">
        <v>122</v>
      </c>
      <c r="AM34" s="612"/>
      <c r="AN34" s="612"/>
      <c r="AO34" s="648"/>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5" t="s">
        <v>310</v>
      </c>
      <c r="CE34" s="606"/>
      <c r="CF34" s="606"/>
      <c r="CG34" s="606"/>
      <c r="CH34" s="606"/>
      <c r="CI34" s="606"/>
      <c r="CJ34" s="606"/>
      <c r="CK34" s="606"/>
      <c r="CL34" s="606"/>
      <c r="CM34" s="606"/>
      <c r="CN34" s="606"/>
      <c r="CO34" s="606"/>
      <c r="CP34" s="606"/>
      <c r="CQ34" s="607"/>
      <c r="CR34" s="608">
        <v>3075401</v>
      </c>
      <c r="CS34" s="609"/>
      <c r="CT34" s="609"/>
      <c r="CU34" s="609"/>
      <c r="CV34" s="609"/>
      <c r="CW34" s="609"/>
      <c r="CX34" s="609"/>
      <c r="CY34" s="610"/>
      <c r="CZ34" s="611">
        <v>14.3</v>
      </c>
      <c r="DA34" s="623"/>
      <c r="DB34" s="623"/>
      <c r="DC34" s="624"/>
      <c r="DD34" s="614">
        <v>2423739</v>
      </c>
      <c r="DE34" s="609"/>
      <c r="DF34" s="609"/>
      <c r="DG34" s="609"/>
      <c r="DH34" s="609"/>
      <c r="DI34" s="609"/>
      <c r="DJ34" s="609"/>
      <c r="DK34" s="610"/>
      <c r="DL34" s="614">
        <v>1927704</v>
      </c>
      <c r="DM34" s="609"/>
      <c r="DN34" s="609"/>
      <c r="DO34" s="609"/>
      <c r="DP34" s="609"/>
      <c r="DQ34" s="609"/>
      <c r="DR34" s="609"/>
      <c r="DS34" s="609"/>
      <c r="DT34" s="609"/>
      <c r="DU34" s="609"/>
      <c r="DV34" s="610"/>
      <c r="DW34" s="611">
        <v>15</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341692</v>
      </c>
      <c r="S35" s="609"/>
      <c r="T35" s="609"/>
      <c r="U35" s="609"/>
      <c r="V35" s="609"/>
      <c r="W35" s="609"/>
      <c r="X35" s="609"/>
      <c r="Y35" s="610"/>
      <c r="Z35" s="646">
        <v>1.5</v>
      </c>
      <c r="AA35" s="646"/>
      <c r="AB35" s="646"/>
      <c r="AC35" s="646"/>
      <c r="AD35" s="647" t="s">
        <v>122</v>
      </c>
      <c r="AE35" s="647"/>
      <c r="AF35" s="647"/>
      <c r="AG35" s="647"/>
      <c r="AH35" s="647"/>
      <c r="AI35" s="647"/>
      <c r="AJ35" s="647"/>
      <c r="AK35" s="647"/>
      <c r="AL35" s="611" t="s">
        <v>122</v>
      </c>
      <c r="AM35" s="612"/>
      <c r="AN35" s="612"/>
      <c r="AO35" s="648"/>
      <c r="AP35" s="212"/>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373444</v>
      </c>
      <c r="CS35" s="621"/>
      <c r="CT35" s="621"/>
      <c r="CU35" s="621"/>
      <c r="CV35" s="621"/>
      <c r="CW35" s="621"/>
      <c r="CX35" s="621"/>
      <c r="CY35" s="622"/>
      <c r="CZ35" s="611">
        <v>1.7</v>
      </c>
      <c r="DA35" s="623"/>
      <c r="DB35" s="623"/>
      <c r="DC35" s="624"/>
      <c r="DD35" s="614">
        <v>232720</v>
      </c>
      <c r="DE35" s="621"/>
      <c r="DF35" s="621"/>
      <c r="DG35" s="621"/>
      <c r="DH35" s="621"/>
      <c r="DI35" s="621"/>
      <c r="DJ35" s="621"/>
      <c r="DK35" s="622"/>
      <c r="DL35" s="614">
        <v>228920</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1731633</v>
      </c>
      <c r="S36" s="609"/>
      <c r="T36" s="609"/>
      <c r="U36" s="609"/>
      <c r="V36" s="609"/>
      <c r="W36" s="609"/>
      <c r="X36" s="609"/>
      <c r="Y36" s="610"/>
      <c r="Z36" s="646">
        <v>7.6</v>
      </c>
      <c r="AA36" s="646"/>
      <c r="AB36" s="646"/>
      <c r="AC36" s="646"/>
      <c r="AD36" s="647" t="s">
        <v>122</v>
      </c>
      <c r="AE36" s="647"/>
      <c r="AF36" s="647"/>
      <c r="AG36" s="647"/>
      <c r="AH36" s="647"/>
      <c r="AI36" s="647"/>
      <c r="AJ36" s="647"/>
      <c r="AK36" s="647"/>
      <c r="AL36" s="611" t="s">
        <v>122</v>
      </c>
      <c r="AM36" s="612"/>
      <c r="AN36" s="612"/>
      <c r="AO36" s="648"/>
      <c r="AP36" s="212"/>
      <c r="AQ36" s="657" t="s">
        <v>316</v>
      </c>
      <c r="AR36" s="658"/>
      <c r="AS36" s="658"/>
      <c r="AT36" s="658"/>
      <c r="AU36" s="658"/>
      <c r="AV36" s="658"/>
      <c r="AW36" s="658"/>
      <c r="AX36" s="658"/>
      <c r="AY36" s="659"/>
      <c r="AZ36" s="663">
        <v>2846825</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245946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3149690</v>
      </c>
      <c r="CS36" s="609"/>
      <c r="CT36" s="609"/>
      <c r="CU36" s="609"/>
      <c r="CV36" s="609"/>
      <c r="CW36" s="609"/>
      <c r="CX36" s="609"/>
      <c r="CY36" s="610"/>
      <c r="CZ36" s="611">
        <v>14.7</v>
      </c>
      <c r="DA36" s="623"/>
      <c r="DB36" s="623"/>
      <c r="DC36" s="624"/>
      <c r="DD36" s="614">
        <v>2401314</v>
      </c>
      <c r="DE36" s="609"/>
      <c r="DF36" s="609"/>
      <c r="DG36" s="609"/>
      <c r="DH36" s="609"/>
      <c r="DI36" s="609"/>
      <c r="DJ36" s="609"/>
      <c r="DK36" s="610"/>
      <c r="DL36" s="614">
        <v>1399201</v>
      </c>
      <c r="DM36" s="609"/>
      <c r="DN36" s="609"/>
      <c r="DO36" s="609"/>
      <c r="DP36" s="609"/>
      <c r="DQ36" s="609"/>
      <c r="DR36" s="609"/>
      <c r="DS36" s="609"/>
      <c r="DT36" s="609"/>
      <c r="DU36" s="609"/>
      <c r="DV36" s="610"/>
      <c r="DW36" s="611">
        <v>10.9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389378</v>
      </c>
      <c r="S37" s="609"/>
      <c r="T37" s="609"/>
      <c r="U37" s="609"/>
      <c r="V37" s="609"/>
      <c r="W37" s="609"/>
      <c r="X37" s="609"/>
      <c r="Y37" s="610"/>
      <c r="Z37" s="646">
        <v>1.7</v>
      </c>
      <c r="AA37" s="646"/>
      <c r="AB37" s="646"/>
      <c r="AC37" s="646"/>
      <c r="AD37" s="647">
        <v>1144</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796886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146472</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147483</v>
      </c>
      <c r="CS37" s="621"/>
      <c r="CT37" s="621"/>
      <c r="CU37" s="621"/>
      <c r="CV37" s="621"/>
      <c r="CW37" s="621"/>
      <c r="CX37" s="621"/>
      <c r="CY37" s="622"/>
      <c r="CZ37" s="611">
        <v>0.7</v>
      </c>
      <c r="DA37" s="623"/>
      <c r="DB37" s="623"/>
      <c r="DC37" s="624"/>
      <c r="DD37" s="614">
        <v>147483</v>
      </c>
      <c r="DE37" s="621"/>
      <c r="DF37" s="621"/>
      <c r="DG37" s="621"/>
      <c r="DH37" s="621"/>
      <c r="DI37" s="621"/>
      <c r="DJ37" s="621"/>
      <c r="DK37" s="622"/>
      <c r="DL37" s="614">
        <v>147483</v>
      </c>
      <c r="DM37" s="621"/>
      <c r="DN37" s="621"/>
      <c r="DO37" s="621"/>
      <c r="DP37" s="621"/>
      <c r="DQ37" s="621"/>
      <c r="DR37" s="621"/>
      <c r="DS37" s="621"/>
      <c r="DT37" s="621"/>
      <c r="DU37" s="621"/>
      <c r="DV37" s="622"/>
      <c r="DW37" s="611">
        <v>1.2</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942900</v>
      </c>
      <c r="S38" s="609"/>
      <c r="T38" s="609"/>
      <c r="U38" s="609"/>
      <c r="V38" s="609"/>
      <c r="W38" s="609"/>
      <c r="X38" s="609"/>
      <c r="Y38" s="610"/>
      <c r="Z38" s="646">
        <v>4.0999999999999996</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118994</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4786</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1930945</v>
      </c>
      <c r="CS38" s="609"/>
      <c r="CT38" s="609"/>
      <c r="CU38" s="609"/>
      <c r="CV38" s="609"/>
      <c r="CW38" s="609"/>
      <c r="CX38" s="609"/>
      <c r="CY38" s="610"/>
      <c r="CZ38" s="611">
        <v>9</v>
      </c>
      <c r="DA38" s="623"/>
      <c r="DB38" s="623"/>
      <c r="DC38" s="624"/>
      <c r="DD38" s="614">
        <v>1572849</v>
      </c>
      <c r="DE38" s="609"/>
      <c r="DF38" s="609"/>
      <c r="DG38" s="609"/>
      <c r="DH38" s="609"/>
      <c r="DI38" s="609"/>
      <c r="DJ38" s="609"/>
      <c r="DK38" s="610"/>
      <c r="DL38" s="614">
        <v>1466458</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12637</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6846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829794</v>
      </c>
      <c r="CS39" s="621"/>
      <c r="CT39" s="621"/>
      <c r="CU39" s="621"/>
      <c r="CV39" s="621"/>
      <c r="CW39" s="621"/>
      <c r="CX39" s="621"/>
      <c r="CY39" s="622"/>
      <c r="CZ39" s="611">
        <v>3.9</v>
      </c>
      <c r="DA39" s="623"/>
      <c r="DB39" s="623"/>
      <c r="DC39" s="624"/>
      <c r="DD39" s="614">
        <v>814972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3"/>
      <c r="BM40" s="606" t="s">
        <v>334</v>
      </c>
      <c r="BN40" s="606"/>
      <c r="BO40" s="606"/>
      <c r="BP40" s="606"/>
      <c r="BQ40" s="606"/>
      <c r="BR40" s="606"/>
      <c r="BS40" s="606"/>
      <c r="BT40" s="606"/>
      <c r="BU40" s="607"/>
      <c r="BV40" s="608">
        <v>98</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200239</v>
      </c>
      <c r="CS40" s="609"/>
      <c r="CT40" s="609"/>
      <c r="CU40" s="609"/>
      <c r="CV40" s="609"/>
      <c r="CW40" s="609"/>
      <c r="CX40" s="609"/>
      <c r="CY40" s="610"/>
      <c r="CZ40" s="611">
        <v>0.9</v>
      </c>
      <c r="DA40" s="623"/>
      <c r="DB40" s="623"/>
      <c r="DC40" s="624"/>
      <c r="DD40" s="614">
        <v>159279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22913086</v>
      </c>
      <c r="S41" s="633"/>
      <c r="T41" s="633"/>
      <c r="U41" s="633"/>
      <c r="V41" s="633"/>
      <c r="W41" s="633"/>
      <c r="X41" s="633"/>
      <c r="Y41" s="636"/>
      <c r="Z41" s="637">
        <v>100</v>
      </c>
      <c r="AA41" s="637"/>
      <c r="AB41" s="637"/>
      <c r="AC41" s="637"/>
      <c r="AD41" s="638">
        <v>12810077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402912</v>
      </c>
      <c r="BA41" s="609"/>
      <c r="BB41" s="609"/>
      <c r="BC41" s="609"/>
      <c r="BD41" s="621"/>
      <c r="BE41" s="621"/>
      <c r="BF41" s="644"/>
      <c r="BG41" s="649"/>
      <c r="BH41" s="650"/>
      <c r="BI41" s="650"/>
      <c r="BJ41" s="650"/>
      <c r="BK41" s="650"/>
      <c r="BL41" s="213"/>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1515396</v>
      </c>
      <c r="BA42" s="633"/>
      <c r="BB42" s="633"/>
      <c r="BC42" s="633"/>
      <c r="BD42" s="593"/>
      <c r="BE42" s="593"/>
      <c r="BF42" s="656"/>
      <c r="BG42" s="651"/>
      <c r="BH42" s="652"/>
      <c r="BI42" s="652"/>
      <c r="BJ42" s="652"/>
      <c r="BK42" s="652"/>
      <c r="BL42" s="214"/>
      <c r="BM42" s="590" t="s">
        <v>341</v>
      </c>
      <c r="BN42" s="590"/>
      <c r="BO42" s="590"/>
      <c r="BP42" s="590"/>
      <c r="BQ42" s="590"/>
      <c r="BR42" s="590"/>
      <c r="BS42" s="590"/>
      <c r="BT42" s="590"/>
      <c r="BU42" s="591"/>
      <c r="BV42" s="592">
        <v>530</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1808689</v>
      </c>
      <c r="CS42" s="621"/>
      <c r="CT42" s="621"/>
      <c r="CU42" s="621"/>
      <c r="CV42" s="621"/>
      <c r="CW42" s="621"/>
      <c r="CX42" s="621"/>
      <c r="CY42" s="622"/>
      <c r="CZ42" s="611">
        <v>8.4</v>
      </c>
      <c r="DA42" s="623"/>
      <c r="DB42" s="623"/>
      <c r="DC42" s="624"/>
      <c r="DD42" s="614">
        <v>474020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4" t="s">
        <v>343</v>
      </c>
      <c r="CD43" s="605" t="s">
        <v>344</v>
      </c>
      <c r="CE43" s="606"/>
      <c r="CF43" s="606"/>
      <c r="CG43" s="606"/>
      <c r="CH43" s="606"/>
      <c r="CI43" s="606"/>
      <c r="CJ43" s="606"/>
      <c r="CK43" s="606"/>
      <c r="CL43" s="606"/>
      <c r="CM43" s="606"/>
      <c r="CN43" s="606"/>
      <c r="CO43" s="606"/>
      <c r="CP43" s="606"/>
      <c r="CQ43" s="607"/>
      <c r="CR43" s="608">
        <v>36119</v>
      </c>
      <c r="CS43" s="621"/>
      <c r="CT43" s="621"/>
      <c r="CU43" s="621"/>
      <c r="CV43" s="621"/>
      <c r="CW43" s="621"/>
      <c r="CX43" s="621"/>
      <c r="CY43" s="622"/>
      <c r="CZ43" s="611">
        <v>0.2</v>
      </c>
      <c r="DA43" s="623"/>
      <c r="DB43" s="623"/>
      <c r="DC43" s="624"/>
      <c r="DD43" s="614">
        <v>36119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1624577</v>
      </c>
      <c r="CS44" s="609"/>
      <c r="CT44" s="609"/>
      <c r="CU44" s="609"/>
      <c r="CV44" s="609"/>
      <c r="CW44" s="609"/>
      <c r="CX44" s="609"/>
      <c r="CY44" s="610"/>
      <c r="CZ44" s="611">
        <v>7.6</v>
      </c>
      <c r="DA44" s="612"/>
      <c r="DB44" s="612"/>
      <c r="DC44" s="613"/>
      <c r="DD44" s="614">
        <v>436722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505200</v>
      </c>
      <c r="CS45" s="621"/>
      <c r="CT45" s="621"/>
      <c r="CU45" s="621"/>
      <c r="CV45" s="621"/>
      <c r="CW45" s="621"/>
      <c r="CX45" s="621"/>
      <c r="CY45" s="622"/>
      <c r="CZ45" s="611">
        <v>2.4</v>
      </c>
      <c r="DA45" s="623"/>
      <c r="DB45" s="623"/>
      <c r="DC45" s="624"/>
      <c r="DD45" s="614">
        <v>66054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5"/>
      <c r="CD46" s="629"/>
      <c r="CE46" s="630"/>
      <c r="CF46" s="605" t="s">
        <v>349</v>
      </c>
      <c r="CG46" s="606"/>
      <c r="CH46" s="606"/>
      <c r="CI46" s="606"/>
      <c r="CJ46" s="606"/>
      <c r="CK46" s="606"/>
      <c r="CL46" s="606"/>
      <c r="CM46" s="606"/>
      <c r="CN46" s="606"/>
      <c r="CO46" s="606"/>
      <c r="CP46" s="606"/>
      <c r="CQ46" s="607"/>
      <c r="CR46" s="608">
        <v>995899</v>
      </c>
      <c r="CS46" s="609"/>
      <c r="CT46" s="609"/>
      <c r="CU46" s="609"/>
      <c r="CV46" s="609"/>
      <c r="CW46" s="609"/>
      <c r="CX46" s="609"/>
      <c r="CY46" s="610"/>
      <c r="CZ46" s="611">
        <v>4.5999999999999996</v>
      </c>
      <c r="DA46" s="612"/>
      <c r="DB46" s="612"/>
      <c r="DC46" s="613"/>
      <c r="DD46" s="614">
        <v>351895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5"/>
      <c r="CD47" s="629"/>
      <c r="CE47" s="630"/>
      <c r="CF47" s="605" t="s">
        <v>350</v>
      </c>
      <c r="CG47" s="606"/>
      <c r="CH47" s="606"/>
      <c r="CI47" s="606"/>
      <c r="CJ47" s="606"/>
      <c r="CK47" s="606"/>
      <c r="CL47" s="606"/>
      <c r="CM47" s="606"/>
      <c r="CN47" s="606"/>
      <c r="CO47" s="606"/>
      <c r="CP47" s="606"/>
      <c r="CQ47" s="607"/>
      <c r="CR47" s="608">
        <v>184112</v>
      </c>
      <c r="CS47" s="621"/>
      <c r="CT47" s="621"/>
      <c r="CU47" s="621"/>
      <c r="CV47" s="621"/>
      <c r="CW47" s="621"/>
      <c r="CX47" s="621"/>
      <c r="CY47" s="622"/>
      <c r="CZ47" s="611">
        <v>0.9</v>
      </c>
      <c r="DA47" s="623"/>
      <c r="DB47" s="623"/>
      <c r="DC47" s="624"/>
      <c r="DD47" s="614">
        <v>37298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5"/>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5"/>
      <c r="CD49" s="589" t="s">
        <v>352</v>
      </c>
      <c r="CE49" s="590"/>
      <c r="CF49" s="590"/>
      <c r="CG49" s="590"/>
      <c r="CH49" s="590"/>
      <c r="CI49" s="590"/>
      <c r="CJ49" s="590"/>
      <c r="CK49" s="590"/>
      <c r="CL49" s="590"/>
      <c r="CM49" s="590"/>
      <c r="CN49" s="590"/>
      <c r="CO49" s="590"/>
      <c r="CP49" s="590"/>
      <c r="CQ49" s="591"/>
      <c r="CR49" s="592">
        <v>21466025</v>
      </c>
      <c r="CS49" s="593"/>
      <c r="CT49" s="593"/>
      <c r="CU49" s="593"/>
      <c r="CV49" s="593"/>
      <c r="CW49" s="593"/>
      <c r="CX49" s="593"/>
      <c r="CY49" s="594"/>
      <c r="CZ49" s="595">
        <v>100</v>
      </c>
      <c r="DA49" s="596"/>
      <c r="DB49" s="596"/>
      <c r="DC49" s="597"/>
      <c r="DD49" s="598">
        <v>15880044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Blv0XKIR5q1Up3yMD++cWEb53ROnj3DQfNnrGwdWDnN/xbckoqxiU4Y0qep/WJUS7++9z69G/+eXz5GftDtHw==" saltValue="Gd95qpz96a7+xCJNHmEJ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78" t="s">
        <v>354</v>
      </c>
      <c r="DK2" s="1079"/>
      <c r="DL2" s="1079"/>
      <c r="DM2" s="1079"/>
      <c r="DN2" s="1079"/>
      <c r="DO2" s="1080"/>
      <c r="DP2" s="218"/>
      <c r="DQ2" s="1078" t="s">
        <v>355</v>
      </c>
      <c r="DR2" s="1079"/>
      <c r="DS2" s="1079"/>
      <c r="DT2" s="1079"/>
      <c r="DU2" s="1079"/>
      <c r="DV2" s="1079"/>
      <c r="DW2" s="1079"/>
      <c r="DX2" s="1079"/>
      <c r="DY2" s="1079"/>
      <c r="DZ2" s="1080"/>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2"/>
      <c r="BA4" s="222"/>
      <c r="BB4" s="222"/>
      <c r="BC4" s="222"/>
      <c r="BD4" s="222"/>
      <c r="BE4" s="223"/>
      <c r="BF4" s="223"/>
      <c r="BG4" s="223"/>
      <c r="BH4" s="223"/>
      <c r="BI4" s="223"/>
      <c r="BJ4" s="223"/>
      <c r="BK4" s="223"/>
      <c r="BL4" s="223"/>
      <c r="BM4" s="223"/>
      <c r="BN4" s="223"/>
      <c r="BO4" s="223"/>
      <c r="BP4" s="223"/>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4"/>
    </row>
    <row r="5" spans="1:131" s="225"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2"/>
      <c r="BA5" s="222"/>
      <c r="BB5" s="222"/>
      <c r="BC5" s="222"/>
      <c r="BD5" s="222"/>
      <c r="BE5" s="223"/>
      <c r="BF5" s="223"/>
      <c r="BG5" s="223"/>
      <c r="BH5" s="223"/>
      <c r="BI5" s="223"/>
      <c r="BJ5" s="223"/>
      <c r="BK5" s="223"/>
      <c r="BL5" s="223"/>
      <c r="BM5" s="223"/>
      <c r="BN5" s="223"/>
      <c r="BO5" s="223"/>
      <c r="BP5" s="223"/>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4"/>
    </row>
    <row r="6" spans="1:131" s="225"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2"/>
      <c r="BA6" s="222"/>
      <c r="BB6" s="222"/>
      <c r="BC6" s="222"/>
      <c r="BD6" s="222"/>
      <c r="BE6" s="223"/>
      <c r="BF6" s="223"/>
      <c r="BG6" s="223"/>
      <c r="BH6" s="223"/>
      <c r="BI6" s="223"/>
      <c r="BJ6" s="223"/>
      <c r="BK6" s="223"/>
      <c r="BL6" s="223"/>
      <c r="BM6" s="223"/>
      <c r="BN6" s="223"/>
      <c r="BO6" s="223"/>
      <c r="BP6" s="223"/>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4"/>
    </row>
    <row r="7" spans="1:131" s="225" customFormat="1" ht="26.25" customHeight="1" thickTop="1" x14ac:dyDescent="0.15">
      <c r="A7" s="226">
        <v>1</v>
      </c>
      <c r="B7" s="1034" t="s">
        <v>375</v>
      </c>
      <c r="C7" s="1035"/>
      <c r="D7" s="1035"/>
      <c r="E7" s="1035"/>
      <c r="F7" s="1035"/>
      <c r="G7" s="1035"/>
      <c r="H7" s="1035"/>
      <c r="I7" s="1035"/>
      <c r="J7" s="1035"/>
      <c r="K7" s="1035"/>
      <c r="L7" s="1035"/>
      <c r="M7" s="1035"/>
      <c r="N7" s="1035"/>
      <c r="O7" s="1035"/>
      <c r="P7" s="1036"/>
      <c r="Q7" s="1089">
        <v>22913</v>
      </c>
      <c r="R7" s="1090"/>
      <c r="S7" s="1090"/>
      <c r="T7" s="1090"/>
      <c r="U7" s="1090"/>
      <c r="V7" s="1090">
        <v>21466</v>
      </c>
      <c r="W7" s="1090"/>
      <c r="X7" s="1090"/>
      <c r="Y7" s="1090"/>
      <c r="Z7" s="1090"/>
      <c r="AA7" s="1090">
        <v>1447</v>
      </c>
      <c r="AB7" s="1090"/>
      <c r="AC7" s="1090"/>
      <c r="AD7" s="1090"/>
      <c r="AE7" s="1091"/>
      <c r="AF7" s="1092">
        <v>1136</v>
      </c>
      <c r="AG7" s="1093"/>
      <c r="AH7" s="1093"/>
      <c r="AI7" s="1093"/>
      <c r="AJ7" s="1094"/>
      <c r="AK7" s="1095">
        <v>342</v>
      </c>
      <c r="AL7" s="1096"/>
      <c r="AM7" s="1096"/>
      <c r="AN7" s="1096"/>
      <c r="AO7" s="1096"/>
      <c r="AP7" s="1096">
        <v>19181</v>
      </c>
      <c r="AQ7" s="1096"/>
      <c r="AR7" s="1096"/>
      <c r="AS7" s="1096"/>
      <c r="AT7" s="1096"/>
      <c r="AU7" s="1097"/>
      <c r="AV7" s="1097"/>
      <c r="AW7" s="1097"/>
      <c r="AX7" s="1097"/>
      <c r="AY7" s="1098"/>
      <c r="AZ7" s="222"/>
      <c r="BA7" s="222"/>
      <c r="BB7" s="222"/>
      <c r="BC7" s="222"/>
      <c r="BD7" s="222"/>
      <c r="BE7" s="223"/>
      <c r="BF7" s="223"/>
      <c r="BG7" s="223"/>
      <c r="BH7" s="223"/>
      <c r="BI7" s="223"/>
      <c r="BJ7" s="223"/>
      <c r="BK7" s="223"/>
      <c r="BL7" s="223"/>
      <c r="BM7" s="223"/>
      <c r="BN7" s="223"/>
      <c r="BO7" s="223"/>
      <c r="BP7" s="223"/>
      <c r="BQ7" s="226">
        <v>1</v>
      </c>
      <c r="BR7" s="227"/>
      <c r="BS7" s="1086" t="s">
        <v>546</v>
      </c>
      <c r="BT7" s="1087"/>
      <c r="BU7" s="1087"/>
      <c r="BV7" s="1087"/>
      <c r="BW7" s="1087"/>
      <c r="BX7" s="1087"/>
      <c r="BY7" s="1087"/>
      <c r="BZ7" s="1087"/>
      <c r="CA7" s="1087"/>
      <c r="CB7" s="1087"/>
      <c r="CC7" s="1087"/>
      <c r="CD7" s="1087"/>
      <c r="CE7" s="1087"/>
      <c r="CF7" s="1087"/>
      <c r="CG7" s="1099"/>
      <c r="CH7" s="1083">
        <v>-4</v>
      </c>
      <c r="CI7" s="1084"/>
      <c r="CJ7" s="1084"/>
      <c r="CK7" s="1084"/>
      <c r="CL7" s="1085"/>
      <c r="CM7" s="1083">
        <v>35</v>
      </c>
      <c r="CN7" s="1084"/>
      <c r="CO7" s="1084"/>
      <c r="CP7" s="1084"/>
      <c r="CQ7" s="1085"/>
      <c r="CR7" s="1083">
        <v>20</v>
      </c>
      <c r="CS7" s="1084"/>
      <c r="CT7" s="1084"/>
      <c r="CU7" s="1084"/>
      <c r="CV7" s="1085"/>
      <c r="CW7" s="1083">
        <v>1</v>
      </c>
      <c r="CX7" s="1084"/>
      <c r="CY7" s="1084"/>
      <c r="CZ7" s="1084"/>
      <c r="DA7" s="1085"/>
      <c r="DB7" s="1083" t="s">
        <v>559</v>
      </c>
      <c r="DC7" s="1084"/>
      <c r="DD7" s="1084"/>
      <c r="DE7" s="1084"/>
      <c r="DF7" s="1085"/>
      <c r="DG7" s="1083" t="s">
        <v>559</v>
      </c>
      <c r="DH7" s="1084"/>
      <c r="DI7" s="1084"/>
      <c r="DJ7" s="1084"/>
      <c r="DK7" s="1085"/>
      <c r="DL7" s="1083" t="s">
        <v>559</v>
      </c>
      <c r="DM7" s="1084"/>
      <c r="DN7" s="1084"/>
      <c r="DO7" s="1084"/>
      <c r="DP7" s="1085"/>
      <c r="DQ7" s="1083" t="s">
        <v>559</v>
      </c>
      <c r="DR7" s="1084"/>
      <c r="DS7" s="1084"/>
      <c r="DT7" s="1084"/>
      <c r="DU7" s="1085"/>
      <c r="DV7" s="1086"/>
      <c r="DW7" s="1087"/>
      <c r="DX7" s="1087"/>
      <c r="DY7" s="1087"/>
      <c r="DZ7" s="1088"/>
      <c r="EA7" s="224"/>
    </row>
    <row r="8" spans="1:131" s="225" customFormat="1" ht="26.25" customHeight="1" x14ac:dyDescent="0.15">
      <c r="A8" s="228">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2"/>
      <c r="BA8" s="222"/>
      <c r="BB8" s="222"/>
      <c r="BC8" s="222"/>
      <c r="BD8" s="222"/>
      <c r="BE8" s="223"/>
      <c r="BF8" s="223"/>
      <c r="BG8" s="223"/>
      <c r="BH8" s="223"/>
      <c r="BI8" s="223"/>
      <c r="BJ8" s="223"/>
      <c r="BK8" s="223"/>
      <c r="BL8" s="223"/>
      <c r="BM8" s="223"/>
      <c r="BN8" s="223"/>
      <c r="BO8" s="223"/>
      <c r="BP8" s="223"/>
      <c r="BQ8" s="228">
        <v>2</v>
      </c>
      <c r="BR8" s="229"/>
      <c r="BS8" s="979" t="s">
        <v>547</v>
      </c>
      <c r="BT8" s="980"/>
      <c r="BU8" s="980"/>
      <c r="BV8" s="980"/>
      <c r="BW8" s="980"/>
      <c r="BX8" s="980"/>
      <c r="BY8" s="980"/>
      <c r="BZ8" s="980"/>
      <c r="CA8" s="980"/>
      <c r="CB8" s="980"/>
      <c r="CC8" s="980"/>
      <c r="CD8" s="980"/>
      <c r="CE8" s="980"/>
      <c r="CF8" s="980"/>
      <c r="CG8" s="1001"/>
      <c r="CH8" s="976">
        <v>30</v>
      </c>
      <c r="CI8" s="977"/>
      <c r="CJ8" s="977"/>
      <c r="CK8" s="977"/>
      <c r="CL8" s="978"/>
      <c r="CM8" s="976">
        <v>82</v>
      </c>
      <c r="CN8" s="977"/>
      <c r="CO8" s="977"/>
      <c r="CP8" s="977"/>
      <c r="CQ8" s="978"/>
      <c r="CR8" s="976">
        <v>2</v>
      </c>
      <c r="CS8" s="977"/>
      <c r="CT8" s="977"/>
      <c r="CU8" s="977"/>
      <c r="CV8" s="978"/>
      <c r="CW8" s="976" t="s">
        <v>560</v>
      </c>
      <c r="CX8" s="977"/>
      <c r="CY8" s="977"/>
      <c r="CZ8" s="977"/>
      <c r="DA8" s="978"/>
      <c r="DB8" s="976" t="s">
        <v>559</v>
      </c>
      <c r="DC8" s="977"/>
      <c r="DD8" s="977"/>
      <c r="DE8" s="977"/>
      <c r="DF8" s="978"/>
      <c r="DG8" s="976" t="s">
        <v>559</v>
      </c>
      <c r="DH8" s="977"/>
      <c r="DI8" s="977"/>
      <c r="DJ8" s="977"/>
      <c r="DK8" s="978"/>
      <c r="DL8" s="976" t="s">
        <v>559</v>
      </c>
      <c r="DM8" s="977"/>
      <c r="DN8" s="977"/>
      <c r="DO8" s="977"/>
      <c r="DP8" s="978"/>
      <c r="DQ8" s="976" t="s">
        <v>559</v>
      </c>
      <c r="DR8" s="977"/>
      <c r="DS8" s="977"/>
      <c r="DT8" s="977"/>
      <c r="DU8" s="978"/>
      <c r="DV8" s="979"/>
      <c r="DW8" s="980"/>
      <c r="DX8" s="980"/>
      <c r="DY8" s="980"/>
      <c r="DZ8" s="981"/>
      <c r="EA8" s="224"/>
    </row>
    <row r="9" spans="1:131" s="225" customFormat="1" ht="26.25" customHeight="1" x14ac:dyDescent="0.15">
      <c r="A9" s="228">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2"/>
      <c r="BA9" s="222"/>
      <c r="BB9" s="222"/>
      <c r="BC9" s="222"/>
      <c r="BD9" s="222"/>
      <c r="BE9" s="223"/>
      <c r="BF9" s="223"/>
      <c r="BG9" s="223"/>
      <c r="BH9" s="223"/>
      <c r="BI9" s="223"/>
      <c r="BJ9" s="223"/>
      <c r="BK9" s="223"/>
      <c r="BL9" s="223"/>
      <c r="BM9" s="223"/>
      <c r="BN9" s="223"/>
      <c r="BO9" s="223"/>
      <c r="BP9" s="223"/>
      <c r="BQ9" s="228">
        <v>3</v>
      </c>
      <c r="BR9" s="229"/>
      <c r="BS9" s="979" t="s">
        <v>548</v>
      </c>
      <c r="BT9" s="980"/>
      <c r="BU9" s="980"/>
      <c r="BV9" s="980"/>
      <c r="BW9" s="980"/>
      <c r="BX9" s="980"/>
      <c r="BY9" s="980"/>
      <c r="BZ9" s="980"/>
      <c r="CA9" s="980"/>
      <c r="CB9" s="980"/>
      <c r="CC9" s="980"/>
      <c r="CD9" s="980"/>
      <c r="CE9" s="980"/>
      <c r="CF9" s="980"/>
      <c r="CG9" s="1001"/>
      <c r="CH9" s="976">
        <v>-5</v>
      </c>
      <c r="CI9" s="977"/>
      <c r="CJ9" s="977"/>
      <c r="CK9" s="977"/>
      <c r="CL9" s="978"/>
      <c r="CM9" s="976">
        <v>5</v>
      </c>
      <c r="CN9" s="977"/>
      <c r="CO9" s="977"/>
      <c r="CP9" s="977"/>
      <c r="CQ9" s="978"/>
      <c r="CR9" s="976">
        <v>3</v>
      </c>
      <c r="CS9" s="977"/>
      <c r="CT9" s="977"/>
      <c r="CU9" s="977"/>
      <c r="CV9" s="978"/>
      <c r="CW9" s="976">
        <v>12</v>
      </c>
      <c r="CX9" s="977"/>
      <c r="CY9" s="977"/>
      <c r="CZ9" s="977"/>
      <c r="DA9" s="978"/>
      <c r="DB9" s="976" t="s">
        <v>559</v>
      </c>
      <c r="DC9" s="977"/>
      <c r="DD9" s="977"/>
      <c r="DE9" s="977"/>
      <c r="DF9" s="978"/>
      <c r="DG9" s="976" t="s">
        <v>559</v>
      </c>
      <c r="DH9" s="977"/>
      <c r="DI9" s="977"/>
      <c r="DJ9" s="977"/>
      <c r="DK9" s="978"/>
      <c r="DL9" s="976" t="s">
        <v>559</v>
      </c>
      <c r="DM9" s="977"/>
      <c r="DN9" s="977"/>
      <c r="DO9" s="977"/>
      <c r="DP9" s="978"/>
      <c r="DQ9" s="976" t="s">
        <v>559</v>
      </c>
      <c r="DR9" s="977"/>
      <c r="DS9" s="977"/>
      <c r="DT9" s="977"/>
      <c r="DU9" s="978"/>
      <c r="DV9" s="979"/>
      <c r="DW9" s="980"/>
      <c r="DX9" s="980"/>
      <c r="DY9" s="980"/>
      <c r="DZ9" s="981"/>
      <c r="EA9" s="224"/>
    </row>
    <row r="10" spans="1:131" s="225" customFormat="1" ht="26.25" customHeight="1" x14ac:dyDescent="0.15">
      <c r="A10" s="228">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2"/>
      <c r="BA10" s="222"/>
      <c r="BB10" s="222"/>
      <c r="BC10" s="222"/>
      <c r="BD10" s="222"/>
      <c r="BE10" s="223"/>
      <c r="BF10" s="223"/>
      <c r="BG10" s="223"/>
      <c r="BH10" s="223"/>
      <c r="BI10" s="223"/>
      <c r="BJ10" s="223"/>
      <c r="BK10" s="223"/>
      <c r="BL10" s="223"/>
      <c r="BM10" s="223"/>
      <c r="BN10" s="223"/>
      <c r="BO10" s="223"/>
      <c r="BP10" s="223"/>
      <c r="BQ10" s="228">
        <v>4</v>
      </c>
      <c r="BR10" s="229"/>
      <c r="BS10" s="979" t="s">
        <v>549</v>
      </c>
      <c r="BT10" s="980"/>
      <c r="BU10" s="980"/>
      <c r="BV10" s="980"/>
      <c r="BW10" s="980"/>
      <c r="BX10" s="980"/>
      <c r="BY10" s="980"/>
      <c r="BZ10" s="980"/>
      <c r="CA10" s="980"/>
      <c r="CB10" s="980"/>
      <c r="CC10" s="980"/>
      <c r="CD10" s="980"/>
      <c r="CE10" s="980"/>
      <c r="CF10" s="980"/>
      <c r="CG10" s="1001"/>
      <c r="CH10" s="976">
        <v>-7</v>
      </c>
      <c r="CI10" s="977"/>
      <c r="CJ10" s="977"/>
      <c r="CK10" s="977"/>
      <c r="CL10" s="978"/>
      <c r="CM10" s="976">
        <v>24</v>
      </c>
      <c r="CN10" s="977"/>
      <c r="CO10" s="977"/>
      <c r="CP10" s="977"/>
      <c r="CQ10" s="978"/>
      <c r="CR10" s="976">
        <v>1</v>
      </c>
      <c r="CS10" s="977"/>
      <c r="CT10" s="977"/>
      <c r="CU10" s="977"/>
      <c r="CV10" s="978"/>
      <c r="CW10" s="976">
        <v>30</v>
      </c>
      <c r="CX10" s="977"/>
      <c r="CY10" s="977"/>
      <c r="CZ10" s="977"/>
      <c r="DA10" s="978"/>
      <c r="DB10" s="976" t="s">
        <v>559</v>
      </c>
      <c r="DC10" s="977"/>
      <c r="DD10" s="977"/>
      <c r="DE10" s="977"/>
      <c r="DF10" s="978"/>
      <c r="DG10" s="976" t="s">
        <v>559</v>
      </c>
      <c r="DH10" s="977"/>
      <c r="DI10" s="977"/>
      <c r="DJ10" s="977"/>
      <c r="DK10" s="978"/>
      <c r="DL10" s="976" t="s">
        <v>559</v>
      </c>
      <c r="DM10" s="977"/>
      <c r="DN10" s="977"/>
      <c r="DO10" s="977"/>
      <c r="DP10" s="978"/>
      <c r="DQ10" s="976" t="s">
        <v>559</v>
      </c>
      <c r="DR10" s="977"/>
      <c r="DS10" s="977"/>
      <c r="DT10" s="977"/>
      <c r="DU10" s="978"/>
      <c r="DV10" s="979"/>
      <c r="DW10" s="980"/>
      <c r="DX10" s="980"/>
      <c r="DY10" s="980"/>
      <c r="DZ10" s="981"/>
      <c r="EA10" s="224"/>
    </row>
    <row r="11" spans="1:131" s="225" customFormat="1" ht="26.25" customHeight="1" x14ac:dyDescent="0.15">
      <c r="A11" s="228">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2"/>
      <c r="BA11" s="222"/>
      <c r="BB11" s="222"/>
      <c r="BC11" s="222"/>
      <c r="BD11" s="222"/>
      <c r="BE11" s="223"/>
      <c r="BF11" s="223"/>
      <c r="BG11" s="223"/>
      <c r="BH11" s="223"/>
      <c r="BI11" s="223"/>
      <c r="BJ11" s="223"/>
      <c r="BK11" s="223"/>
      <c r="BL11" s="223"/>
      <c r="BM11" s="223"/>
      <c r="BN11" s="223"/>
      <c r="BO11" s="223"/>
      <c r="BP11" s="223"/>
      <c r="BQ11" s="228">
        <v>5</v>
      </c>
      <c r="BR11" s="229"/>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4"/>
    </row>
    <row r="12" spans="1:131" s="225" customFormat="1" ht="26.25" customHeight="1" x14ac:dyDescent="0.15">
      <c r="A12" s="228">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2"/>
      <c r="BA12" s="222"/>
      <c r="BB12" s="222"/>
      <c r="BC12" s="222"/>
      <c r="BD12" s="222"/>
      <c r="BE12" s="223"/>
      <c r="BF12" s="223"/>
      <c r="BG12" s="223"/>
      <c r="BH12" s="223"/>
      <c r="BI12" s="223"/>
      <c r="BJ12" s="223"/>
      <c r="BK12" s="223"/>
      <c r="BL12" s="223"/>
      <c r="BM12" s="223"/>
      <c r="BN12" s="223"/>
      <c r="BO12" s="223"/>
      <c r="BP12" s="223"/>
      <c r="BQ12" s="228">
        <v>6</v>
      </c>
      <c r="BR12" s="229"/>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4"/>
    </row>
    <row r="13" spans="1:131" s="225" customFormat="1" ht="26.25" customHeight="1" x14ac:dyDescent="0.15">
      <c r="A13" s="228">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2"/>
      <c r="BA13" s="222"/>
      <c r="BB13" s="222"/>
      <c r="BC13" s="222"/>
      <c r="BD13" s="222"/>
      <c r="BE13" s="223"/>
      <c r="BF13" s="223"/>
      <c r="BG13" s="223"/>
      <c r="BH13" s="223"/>
      <c r="BI13" s="223"/>
      <c r="BJ13" s="223"/>
      <c r="BK13" s="223"/>
      <c r="BL13" s="223"/>
      <c r="BM13" s="223"/>
      <c r="BN13" s="223"/>
      <c r="BO13" s="223"/>
      <c r="BP13" s="223"/>
      <c r="BQ13" s="228">
        <v>7</v>
      </c>
      <c r="BR13" s="229"/>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4"/>
    </row>
    <row r="14" spans="1:131" s="225" customFormat="1" ht="26.25" customHeight="1" x14ac:dyDescent="0.15">
      <c r="A14" s="228">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2"/>
      <c r="BA14" s="222"/>
      <c r="BB14" s="222"/>
      <c r="BC14" s="222"/>
      <c r="BD14" s="222"/>
      <c r="BE14" s="223"/>
      <c r="BF14" s="223"/>
      <c r="BG14" s="223"/>
      <c r="BH14" s="223"/>
      <c r="BI14" s="223"/>
      <c r="BJ14" s="223"/>
      <c r="BK14" s="223"/>
      <c r="BL14" s="223"/>
      <c r="BM14" s="223"/>
      <c r="BN14" s="223"/>
      <c r="BO14" s="223"/>
      <c r="BP14" s="223"/>
      <c r="BQ14" s="228">
        <v>8</v>
      </c>
      <c r="BR14" s="229"/>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4"/>
    </row>
    <row r="15" spans="1:131" s="225" customFormat="1" ht="26.25" customHeight="1" x14ac:dyDescent="0.15">
      <c r="A15" s="228">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2"/>
      <c r="BA15" s="222"/>
      <c r="BB15" s="222"/>
      <c r="BC15" s="222"/>
      <c r="BD15" s="222"/>
      <c r="BE15" s="223"/>
      <c r="BF15" s="223"/>
      <c r="BG15" s="223"/>
      <c r="BH15" s="223"/>
      <c r="BI15" s="223"/>
      <c r="BJ15" s="223"/>
      <c r="BK15" s="223"/>
      <c r="BL15" s="223"/>
      <c r="BM15" s="223"/>
      <c r="BN15" s="223"/>
      <c r="BO15" s="223"/>
      <c r="BP15" s="223"/>
      <c r="BQ15" s="228">
        <v>9</v>
      </c>
      <c r="BR15" s="229"/>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4"/>
    </row>
    <row r="16" spans="1:131" s="225" customFormat="1" ht="26.25" customHeight="1" x14ac:dyDescent="0.15">
      <c r="A16" s="228">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2"/>
      <c r="BA16" s="222"/>
      <c r="BB16" s="222"/>
      <c r="BC16" s="222"/>
      <c r="BD16" s="222"/>
      <c r="BE16" s="223"/>
      <c r="BF16" s="223"/>
      <c r="BG16" s="223"/>
      <c r="BH16" s="223"/>
      <c r="BI16" s="223"/>
      <c r="BJ16" s="223"/>
      <c r="BK16" s="223"/>
      <c r="BL16" s="223"/>
      <c r="BM16" s="223"/>
      <c r="BN16" s="223"/>
      <c r="BO16" s="223"/>
      <c r="BP16" s="223"/>
      <c r="BQ16" s="228">
        <v>10</v>
      </c>
      <c r="BR16" s="229"/>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4"/>
    </row>
    <row r="17" spans="1:131" s="225" customFormat="1" ht="26.25" customHeight="1" x14ac:dyDescent="0.15">
      <c r="A17" s="228">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2"/>
      <c r="BA17" s="222"/>
      <c r="BB17" s="222"/>
      <c r="BC17" s="222"/>
      <c r="BD17" s="222"/>
      <c r="BE17" s="223"/>
      <c r="BF17" s="223"/>
      <c r="BG17" s="223"/>
      <c r="BH17" s="223"/>
      <c r="BI17" s="223"/>
      <c r="BJ17" s="223"/>
      <c r="BK17" s="223"/>
      <c r="BL17" s="223"/>
      <c r="BM17" s="223"/>
      <c r="BN17" s="223"/>
      <c r="BO17" s="223"/>
      <c r="BP17" s="223"/>
      <c r="BQ17" s="228">
        <v>11</v>
      </c>
      <c r="BR17" s="229"/>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4"/>
    </row>
    <row r="18" spans="1:131" s="225" customFormat="1" ht="26.25" customHeight="1" x14ac:dyDescent="0.15">
      <c r="A18" s="228">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2"/>
      <c r="BA18" s="222"/>
      <c r="BB18" s="222"/>
      <c r="BC18" s="222"/>
      <c r="BD18" s="222"/>
      <c r="BE18" s="223"/>
      <c r="BF18" s="223"/>
      <c r="BG18" s="223"/>
      <c r="BH18" s="223"/>
      <c r="BI18" s="223"/>
      <c r="BJ18" s="223"/>
      <c r="BK18" s="223"/>
      <c r="BL18" s="223"/>
      <c r="BM18" s="223"/>
      <c r="BN18" s="223"/>
      <c r="BO18" s="223"/>
      <c r="BP18" s="223"/>
      <c r="BQ18" s="228">
        <v>12</v>
      </c>
      <c r="BR18" s="229"/>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4"/>
    </row>
    <row r="19" spans="1:131" s="225" customFormat="1" ht="26.25" customHeight="1" x14ac:dyDescent="0.15">
      <c r="A19" s="228">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2"/>
      <c r="BA19" s="222"/>
      <c r="BB19" s="222"/>
      <c r="BC19" s="222"/>
      <c r="BD19" s="222"/>
      <c r="BE19" s="223"/>
      <c r="BF19" s="223"/>
      <c r="BG19" s="223"/>
      <c r="BH19" s="223"/>
      <c r="BI19" s="223"/>
      <c r="BJ19" s="223"/>
      <c r="BK19" s="223"/>
      <c r="BL19" s="223"/>
      <c r="BM19" s="223"/>
      <c r="BN19" s="223"/>
      <c r="BO19" s="223"/>
      <c r="BP19" s="223"/>
      <c r="BQ19" s="228">
        <v>13</v>
      </c>
      <c r="BR19" s="229"/>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4"/>
    </row>
    <row r="20" spans="1:131" s="225" customFormat="1" ht="26.25" customHeight="1" x14ac:dyDescent="0.15">
      <c r="A20" s="228">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2"/>
      <c r="BA20" s="222"/>
      <c r="BB20" s="222"/>
      <c r="BC20" s="222"/>
      <c r="BD20" s="222"/>
      <c r="BE20" s="223"/>
      <c r="BF20" s="223"/>
      <c r="BG20" s="223"/>
      <c r="BH20" s="223"/>
      <c r="BI20" s="223"/>
      <c r="BJ20" s="223"/>
      <c r="BK20" s="223"/>
      <c r="BL20" s="223"/>
      <c r="BM20" s="223"/>
      <c r="BN20" s="223"/>
      <c r="BO20" s="223"/>
      <c r="BP20" s="223"/>
      <c r="BQ20" s="228">
        <v>14</v>
      </c>
      <c r="BR20" s="229"/>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4"/>
    </row>
    <row r="21" spans="1:131" s="225" customFormat="1" ht="26.25" customHeight="1" thickBot="1" x14ac:dyDescent="0.2">
      <c r="A21" s="228">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2"/>
      <c r="BA21" s="222"/>
      <c r="BB21" s="222"/>
      <c r="BC21" s="222"/>
      <c r="BD21" s="222"/>
      <c r="BE21" s="223"/>
      <c r="BF21" s="223"/>
      <c r="BG21" s="223"/>
      <c r="BH21" s="223"/>
      <c r="BI21" s="223"/>
      <c r="BJ21" s="223"/>
      <c r="BK21" s="223"/>
      <c r="BL21" s="223"/>
      <c r="BM21" s="223"/>
      <c r="BN21" s="223"/>
      <c r="BO21" s="223"/>
      <c r="BP21" s="223"/>
      <c r="BQ21" s="228">
        <v>15</v>
      </c>
      <c r="BR21" s="229"/>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4"/>
    </row>
    <row r="22" spans="1:131" s="225" customFormat="1" ht="26.25" customHeight="1" x14ac:dyDescent="0.15">
      <c r="A22" s="228">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3"/>
      <c r="BF22" s="223"/>
      <c r="BG22" s="223"/>
      <c r="BH22" s="223"/>
      <c r="BI22" s="223"/>
      <c r="BJ22" s="223"/>
      <c r="BK22" s="223"/>
      <c r="BL22" s="223"/>
      <c r="BM22" s="223"/>
      <c r="BN22" s="223"/>
      <c r="BO22" s="223"/>
      <c r="BP22" s="223"/>
      <c r="BQ22" s="228">
        <v>16</v>
      </c>
      <c r="BR22" s="229"/>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4"/>
    </row>
    <row r="23" spans="1:131" s="225" customFormat="1" ht="26.25" customHeight="1" thickBot="1" x14ac:dyDescent="0.2">
      <c r="A23" s="230" t="s">
        <v>377</v>
      </c>
      <c r="B23" s="924" t="s">
        <v>378</v>
      </c>
      <c r="C23" s="925"/>
      <c r="D23" s="925"/>
      <c r="E23" s="925"/>
      <c r="F23" s="925"/>
      <c r="G23" s="925"/>
      <c r="H23" s="925"/>
      <c r="I23" s="925"/>
      <c r="J23" s="925"/>
      <c r="K23" s="925"/>
      <c r="L23" s="925"/>
      <c r="M23" s="925"/>
      <c r="N23" s="925"/>
      <c r="O23" s="925"/>
      <c r="P23" s="935"/>
      <c r="Q23" s="1054">
        <v>22913</v>
      </c>
      <c r="R23" s="1048"/>
      <c r="S23" s="1048"/>
      <c r="T23" s="1048"/>
      <c r="U23" s="1048"/>
      <c r="V23" s="1048">
        <v>21466</v>
      </c>
      <c r="W23" s="1048"/>
      <c r="X23" s="1048"/>
      <c r="Y23" s="1048"/>
      <c r="Z23" s="1048"/>
      <c r="AA23" s="1048">
        <v>1447</v>
      </c>
      <c r="AB23" s="1048"/>
      <c r="AC23" s="1048"/>
      <c r="AD23" s="1048"/>
      <c r="AE23" s="1055"/>
      <c r="AF23" s="1056">
        <v>1136</v>
      </c>
      <c r="AG23" s="1048"/>
      <c r="AH23" s="1048"/>
      <c r="AI23" s="1048"/>
      <c r="AJ23" s="1057"/>
      <c r="AK23" s="1058"/>
      <c r="AL23" s="1059"/>
      <c r="AM23" s="1059"/>
      <c r="AN23" s="1059"/>
      <c r="AO23" s="1059"/>
      <c r="AP23" s="1048">
        <v>19181</v>
      </c>
      <c r="AQ23" s="1048"/>
      <c r="AR23" s="1048"/>
      <c r="AS23" s="1048"/>
      <c r="AT23" s="1048"/>
      <c r="AU23" s="1049"/>
      <c r="AV23" s="1049"/>
      <c r="AW23" s="1049"/>
      <c r="AX23" s="1049"/>
      <c r="AY23" s="1050"/>
      <c r="AZ23" s="1051" t="s">
        <v>122</v>
      </c>
      <c r="BA23" s="1052"/>
      <c r="BB23" s="1052"/>
      <c r="BC23" s="1052"/>
      <c r="BD23" s="1053"/>
      <c r="BE23" s="223"/>
      <c r="BF23" s="223"/>
      <c r="BG23" s="223"/>
      <c r="BH23" s="223"/>
      <c r="BI23" s="223"/>
      <c r="BJ23" s="223"/>
      <c r="BK23" s="223"/>
      <c r="BL23" s="223"/>
      <c r="BM23" s="223"/>
      <c r="BN23" s="223"/>
      <c r="BO23" s="223"/>
      <c r="BP23" s="223"/>
      <c r="BQ23" s="228">
        <v>17</v>
      </c>
      <c r="BR23" s="229"/>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4"/>
    </row>
    <row r="24" spans="1:131" s="225"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2"/>
      <c r="BA24" s="222"/>
      <c r="BB24" s="222"/>
      <c r="BC24" s="222"/>
      <c r="BD24" s="222"/>
      <c r="BE24" s="223"/>
      <c r="BF24" s="223"/>
      <c r="BG24" s="223"/>
      <c r="BH24" s="223"/>
      <c r="BI24" s="223"/>
      <c r="BJ24" s="223"/>
      <c r="BK24" s="223"/>
      <c r="BL24" s="223"/>
      <c r="BM24" s="223"/>
      <c r="BN24" s="223"/>
      <c r="BO24" s="223"/>
      <c r="BP24" s="223"/>
      <c r="BQ24" s="228">
        <v>18</v>
      </c>
      <c r="BR24" s="229"/>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4"/>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2"/>
      <c r="BK25" s="222"/>
      <c r="BL25" s="222"/>
      <c r="BM25" s="222"/>
      <c r="BN25" s="222"/>
      <c r="BO25" s="231"/>
      <c r="BP25" s="231"/>
      <c r="BQ25" s="228">
        <v>19</v>
      </c>
      <c r="BR25" s="229"/>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0"/>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2"/>
      <c r="BK26" s="222"/>
      <c r="BL26" s="222"/>
      <c r="BM26" s="222"/>
      <c r="BN26" s="222"/>
      <c r="BO26" s="231"/>
      <c r="BP26" s="231"/>
      <c r="BQ26" s="228">
        <v>20</v>
      </c>
      <c r="BR26" s="229"/>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0"/>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2"/>
      <c r="BK27" s="222"/>
      <c r="BL27" s="222"/>
      <c r="BM27" s="222"/>
      <c r="BN27" s="222"/>
      <c r="BO27" s="231"/>
      <c r="BP27" s="231"/>
      <c r="BQ27" s="228">
        <v>21</v>
      </c>
      <c r="BR27" s="229"/>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0"/>
    </row>
    <row r="28" spans="1:131" ht="26.25" customHeight="1" thickTop="1" x14ac:dyDescent="0.15">
      <c r="A28" s="232">
        <v>1</v>
      </c>
      <c r="B28" s="1034" t="s">
        <v>389</v>
      </c>
      <c r="C28" s="1035"/>
      <c r="D28" s="1035"/>
      <c r="E28" s="1035"/>
      <c r="F28" s="1035"/>
      <c r="G28" s="1035"/>
      <c r="H28" s="1035"/>
      <c r="I28" s="1035"/>
      <c r="J28" s="1035"/>
      <c r="K28" s="1035"/>
      <c r="L28" s="1035"/>
      <c r="M28" s="1035"/>
      <c r="N28" s="1035"/>
      <c r="O28" s="1035"/>
      <c r="P28" s="1036"/>
      <c r="Q28" s="1037">
        <v>5045</v>
      </c>
      <c r="R28" s="1038"/>
      <c r="S28" s="1038"/>
      <c r="T28" s="1038"/>
      <c r="U28" s="1038"/>
      <c r="V28" s="1038">
        <v>4799</v>
      </c>
      <c r="W28" s="1038"/>
      <c r="X28" s="1038"/>
      <c r="Y28" s="1038"/>
      <c r="Z28" s="1038"/>
      <c r="AA28" s="1038">
        <v>246</v>
      </c>
      <c r="AB28" s="1038"/>
      <c r="AC28" s="1038"/>
      <c r="AD28" s="1038"/>
      <c r="AE28" s="1039"/>
      <c r="AF28" s="1040">
        <v>246</v>
      </c>
      <c r="AG28" s="1038"/>
      <c r="AH28" s="1038"/>
      <c r="AI28" s="1038"/>
      <c r="AJ28" s="1041"/>
      <c r="AK28" s="1029">
        <v>403</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2"/>
      <c r="BK28" s="222"/>
      <c r="BL28" s="222"/>
      <c r="BM28" s="222"/>
      <c r="BN28" s="222"/>
      <c r="BO28" s="231"/>
      <c r="BP28" s="231"/>
      <c r="BQ28" s="228">
        <v>22</v>
      </c>
      <c r="BR28" s="229"/>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0"/>
    </row>
    <row r="29" spans="1:131" ht="26.25" customHeight="1" x14ac:dyDescent="0.15">
      <c r="A29" s="232">
        <v>2</v>
      </c>
      <c r="B29" s="1017" t="s">
        <v>390</v>
      </c>
      <c r="C29" s="1018"/>
      <c r="D29" s="1018"/>
      <c r="E29" s="1018"/>
      <c r="F29" s="1018"/>
      <c r="G29" s="1018"/>
      <c r="H29" s="1018"/>
      <c r="I29" s="1018"/>
      <c r="J29" s="1018"/>
      <c r="K29" s="1018"/>
      <c r="L29" s="1018"/>
      <c r="M29" s="1018"/>
      <c r="N29" s="1018"/>
      <c r="O29" s="1018"/>
      <c r="P29" s="1019"/>
      <c r="Q29" s="1025">
        <v>4275</v>
      </c>
      <c r="R29" s="1026"/>
      <c r="S29" s="1026"/>
      <c r="T29" s="1026"/>
      <c r="U29" s="1026"/>
      <c r="V29" s="1026">
        <v>4171</v>
      </c>
      <c r="W29" s="1026"/>
      <c r="X29" s="1026"/>
      <c r="Y29" s="1026"/>
      <c r="Z29" s="1026"/>
      <c r="AA29" s="1026">
        <v>104</v>
      </c>
      <c r="AB29" s="1026"/>
      <c r="AC29" s="1026"/>
      <c r="AD29" s="1026"/>
      <c r="AE29" s="1027"/>
      <c r="AF29" s="1022">
        <v>104</v>
      </c>
      <c r="AG29" s="1023"/>
      <c r="AH29" s="1023"/>
      <c r="AI29" s="1023"/>
      <c r="AJ29" s="1024"/>
      <c r="AK29" s="967">
        <v>629</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2"/>
      <c r="BK29" s="222"/>
      <c r="BL29" s="222"/>
      <c r="BM29" s="222"/>
      <c r="BN29" s="222"/>
      <c r="BO29" s="231"/>
      <c r="BP29" s="231"/>
      <c r="BQ29" s="228">
        <v>23</v>
      </c>
      <c r="BR29" s="229"/>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0"/>
    </row>
    <row r="30" spans="1:131" ht="26.25" customHeight="1" x14ac:dyDescent="0.15">
      <c r="A30" s="232">
        <v>3</v>
      </c>
      <c r="B30" s="1017" t="s">
        <v>391</v>
      </c>
      <c r="C30" s="1018"/>
      <c r="D30" s="1018"/>
      <c r="E30" s="1018"/>
      <c r="F30" s="1018"/>
      <c r="G30" s="1018"/>
      <c r="H30" s="1018"/>
      <c r="I30" s="1018"/>
      <c r="J30" s="1018"/>
      <c r="K30" s="1018"/>
      <c r="L30" s="1018"/>
      <c r="M30" s="1018"/>
      <c r="N30" s="1018"/>
      <c r="O30" s="1018"/>
      <c r="P30" s="1019"/>
      <c r="Q30" s="1025">
        <v>739</v>
      </c>
      <c r="R30" s="1026"/>
      <c r="S30" s="1026"/>
      <c r="T30" s="1026"/>
      <c r="U30" s="1026"/>
      <c r="V30" s="1026">
        <v>725</v>
      </c>
      <c r="W30" s="1026"/>
      <c r="X30" s="1026"/>
      <c r="Y30" s="1026"/>
      <c r="Z30" s="1026"/>
      <c r="AA30" s="1026">
        <v>14</v>
      </c>
      <c r="AB30" s="1026"/>
      <c r="AC30" s="1026"/>
      <c r="AD30" s="1026"/>
      <c r="AE30" s="1027"/>
      <c r="AF30" s="1022">
        <v>14</v>
      </c>
      <c r="AG30" s="1023"/>
      <c r="AH30" s="1023"/>
      <c r="AI30" s="1023"/>
      <c r="AJ30" s="1024"/>
      <c r="AK30" s="967">
        <v>214</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2"/>
      <c r="BK30" s="222"/>
      <c r="BL30" s="222"/>
      <c r="BM30" s="222"/>
      <c r="BN30" s="222"/>
      <c r="BO30" s="231"/>
      <c r="BP30" s="231"/>
      <c r="BQ30" s="228">
        <v>24</v>
      </c>
      <c r="BR30" s="229"/>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0"/>
    </row>
    <row r="31" spans="1:131" ht="26.25" customHeight="1" x14ac:dyDescent="0.15">
      <c r="A31" s="232">
        <v>4</v>
      </c>
      <c r="B31" s="1017" t="s">
        <v>392</v>
      </c>
      <c r="C31" s="1018"/>
      <c r="D31" s="1018"/>
      <c r="E31" s="1018"/>
      <c r="F31" s="1018"/>
      <c r="G31" s="1018"/>
      <c r="H31" s="1018"/>
      <c r="I31" s="1018"/>
      <c r="J31" s="1018"/>
      <c r="K31" s="1018"/>
      <c r="L31" s="1018"/>
      <c r="M31" s="1018"/>
      <c r="N31" s="1018"/>
      <c r="O31" s="1018"/>
      <c r="P31" s="1019"/>
      <c r="Q31" s="1025">
        <v>681</v>
      </c>
      <c r="R31" s="1026"/>
      <c r="S31" s="1026"/>
      <c r="T31" s="1026"/>
      <c r="U31" s="1026"/>
      <c r="V31" s="1026">
        <v>601</v>
      </c>
      <c r="W31" s="1026"/>
      <c r="X31" s="1026"/>
      <c r="Y31" s="1026"/>
      <c r="Z31" s="1026"/>
      <c r="AA31" s="1026">
        <v>80</v>
      </c>
      <c r="AB31" s="1026"/>
      <c r="AC31" s="1026"/>
      <c r="AD31" s="1026"/>
      <c r="AE31" s="1027"/>
      <c r="AF31" s="1022">
        <v>488</v>
      </c>
      <c r="AG31" s="1023"/>
      <c r="AH31" s="1023"/>
      <c r="AI31" s="1023"/>
      <c r="AJ31" s="1024"/>
      <c r="AK31" s="967">
        <v>119</v>
      </c>
      <c r="AL31" s="958"/>
      <c r="AM31" s="958"/>
      <c r="AN31" s="958"/>
      <c r="AO31" s="958"/>
      <c r="AP31" s="958">
        <v>3515</v>
      </c>
      <c r="AQ31" s="958"/>
      <c r="AR31" s="958"/>
      <c r="AS31" s="958"/>
      <c r="AT31" s="958"/>
      <c r="AU31" s="958">
        <v>889</v>
      </c>
      <c r="AV31" s="958"/>
      <c r="AW31" s="958"/>
      <c r="AX31" s="958"/>
      <c r="AY31" s="958"/>
      <c r="AZ31" s="1028" t="s">
        <v>550</v>
      </c>
      <c r="BA31" s="1028"/>
      <c r="BB31" s="1028"/>
      <c r="BC31" s="1028"/>
      <c r="BD31" s="1028"/>
      <c r="BE31" s="959" t="s">
        <v>393</v>
      </c>
      <c r="BF31" s="959"/>
      <c r="BG31" s="959"/>
      <c r="BH31" s="959"/>
      <c r="BI31" s="960"/>
      <c r="BJ31" s="222"/>
      <c r="BK31" s="222"/>
      <c r="BL31" s="222"/>
      <c r="BM31" s="222"/>
      <c r="BN31" s="222"/>
      <c r="BO31" s="231"/>
      <c r="BP31" s="231"/>
      <c r="BQ31" s="228">
        <v>25</v>
      </c>
      <c r="BR31" s="229"/>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0"/>
    </row>
    <row r="32" spans="1:131" ht="26.25" customHeight="1" x14ac:dyDescent="0.15">
      <c r="A32" s="232">
        <v>5</v>
      </c>
      <c r="B32" s="1017" t="s">
        <v>394</v>
      </c>
      <c r="C32" s="1018"/>
      <c r="D32" s="1018"/>
      <c r="E32" s="1018"/>
      <c r="F32" s="1018"/>
      <c r="G32" s="1018"/>
      <c r="H32" s="1018"/>
      <c r="I32" s="1018"/>
      <c r="J32" s="1018"/>
      <c r="K32" s="1018"/>
      <c r="L32" s="1018"/>
      <c r="M32" s="1018"/>
      <c r="N32" s="1018"/>
      <c r="O32" s="1018"/>
      <c r="P32" s="1019"/>
      <c r="Q32" s="1025">
        <v>1598</v>
      </c>
      <c r="R32" s="1026"/>
      <c r="S32" s="1026"/>
      <c r="T32" s="1026"/>
      <c r="U32" s="1026"/>
      <c r="V32" s="1026">
        <v>1598</v>
      </c>
      <c r="W32" s="1026"/>
      <c r="X32" s="1026"/>
      <c r="Y32" s="1026"/>
      <c r="Z32" s="1026"/>
      <c r="AA32" s="1026" t="s">
        <v>550</v>
      </c>
      <c r="AB32" s="1026"/>
      <c r="AC32" s="1026"/>
      <c r="AD32" s="1026"/>
      <c r="AE32" s="1027"/>
      <c r="AF32" s="1022">
        <v>229</v>
      </c>
      <c r="AG32" s="1023"/>
      <c r="AH32" s="1023"/>
      <c r="AI32" s="1023"/>
      <c r="AJ32" s="1024"/>
      <c r="AK32" s="967">
        <v>768</v>
      </c>
      <c r="AL32" s="958"/>
      <c r="AM32" s="958"/>
      <c r="AN32" s="958"/>
      <c r="AO32" s="958"/>
      <c r="AP32" s="958">
        <v>5135</v>
      </c>
      <c r="AQ32" s="958"/>
      <c r="AR32" s="958"/>
      <c r="AS32" s="958"/>
      <c r="AT32" s="958"/>
      <c r="AU32" s="958">
        <v>4103</v>
      </c>
      <c r="AV32" s="958"/>
      <c r="AW32" s="958"/>
      <c r="AX32" s="958"/>
      <c r="AY32" s="958"/>
      <c r="AZ32" s="1028" t="s">
        <v>550</v>
      </c>
      <c r="BA32" s="1028"/>
      <c r="BB32" s="1028"/>
      <c r="BC32" s="1028"/>
      <c r="BD32" s="1028"/>
      <c r="BE32" s="959" t="s">
        <v>393</v>
      </c>
      <c r="BF32" s="959"/>
      <c r="BG32" s="959"/>
      <c r="BH32" s="959"/>
      <c r="BI32" s="960"/>
      <c r="BJ32" s="222"/>
      <c r="BK32" s="222"/>
      <c r="BL32" s="222"/>
      <c r="BM32" s="222"/>
      <c r="BN32" s="222"/>
      <c r="BO32" s="231"/>
      <c r="BP32" s="231"/>
      <c r="BQ32" s="228">
        <v>26</v>
      </c>
      <c r="BR32" s="229"/>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0"/>
    </row>
    <row r="33" spans="1:131" ht="26.25" customHeight="1" x14ac:dyDescent="0.15">
      <c r="A33" s="232">
        <v>6</v>
      </c>
      <c r="B33" s="1017" t="s">
        <v>395</v>
      </c>
      <c r="C33" s="1018"/>
      <c r="D33" s="1018"/>
      <c r="E33" s="1018"/>
      <c r="F33" s="1018"/>
      <c r="G33" s="1018"/>
      <c r="H33" s="1018"/>
      <c r="I33" s="1018"/>
      <c r="J33" s="1018"/>
      <c r="K33" s="1018"/>
      <c r="L33" s="1018"/>
      <c r="M33" s="1018"/>
      <c r="N33" s="1018"/>
      <c r="O33" s="1018"/>
      <c r="P33" s="1019"/>
      <c r="Q33" s="1025">
        <v>18</v>
      </c>
      <c r="R33" s="1026"/>
      <c r="S33" s="1026"/>
      <c r="T33" s="1026"/>
      <c r="U33" s="1026"/>
      <c r="V33" s="1026">
        <v>18</v>
      </c>
      <c r="W33" s="1026"/>
      <c r="X33" s="1026"/>
      <c r="Y33" s="1026"/>
      <c r="Z33" s="1026"/>
      <c r="AA33" s="1026" t="s">
        <v>550</v>
      </c>
      <c r="AB33" s="1026"/>
      <c r="AC33" s="1026"/>
      <c r="AD33" s="1026"/>
      <c r="AE33" s="1027"/>
      <c r="AF33" s="1022" t="s">
        <v>122</v>
      </c>
      <c r="AG33" s="1023"/>
      <c r="AH33" s="1023"/>
      <c r="AI33" s="1023"/>
      <c r="AJ33" s="1024"/>
      <c r="AK33" s="967">
        <v>13</v>
      </c>
      <c r="AL33" s="958"/>
      <c r="AM33" s="958"/>
      <c r="AN33" s="958"/>
      <c r="AO33" s="958"/>
      <c r="AP33" s="958" t="s">
        <v>550</v>
      </c>
      <c r="AQ33" s="958"/>
      <c r="AR33" s="958"/>
      <c r="AS33" s="958"/>
      <c r="AT33" s="958"/>
      <c r="AU33" s="958" t="s">
        <v>550</v>
      </c>
      <c r="AV33" s="958"/>
      <c r="AW33" s="958"/>
      <c r="AX33" s="958"/>
      <c r="AY33" s="958"/>
      <c r="AZ33" s="1028" t="s">
        <v>550</v>
      </c>
      <c r="BA33" s="1028"/>
      <c r="BB33" s="1028"/>
      <c r="BC33" s="1028"/>
      <c r="BD33" s="1028"/>
      <c r="BE33" s="959" t="s">
        <v>396</v>
      </c>
      <c r="BF33" s="959"/>
      <c r="BG33" s="959"/>
      <c r="BH33" s="959"/>
      <c r="BI33" s="960"/>
      <c r="BJ33" s="222"/>
      <c r="BK33" s="222"/>
      <c r="BL33" s="222"/>
      <c r="BM33" s="222"/>
      <c r="BN33" s="222"/>
      <c r="BO33" s="231"/>
      <c r="BP33" s="231"/>
      <c r="BQ33" s="228">
        <v>27</v>
      </c>
      <c r="BR33" s="229"/>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0"/>
    </row>
    <row r="34" spans="1:131" ht="26.25" customHeight="1" x14ac:dyDescent="0.15">
      <c r="A34" s="232">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2"/>
      <c r="BK34" s="222"/>
      <c r="BL34" s="222"/>
      <c r="BM34" s="222"/>
      <c r="BN34" s="222"/>
      <c r="BO34" s="231"/>
      <c r="BP34" s="231"/>
      <c r="BQ34" s="228">
        <v>28</v>
      </c>
      <c r="BR34" s="229"/>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0"/>
    </row>
    <row r="35" spans="1:131" ht="26.25" customHeight="1" x14ac:dyDescent="0.15">
      <c r="A35" s="232">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2"/>
      <c r="BK35" s="222"/>
      <c r="BL35" s="222"/>
      <c r="BM35" s="222"/>
      <c r="BN35" s="222"/>
      <c r="BO35" s="231"/>
      <c r="BP35" s="231"/>
      <c r="BQ35" s="228">
        <v>29</v>
      </c>
      <c r="BR35" s="229"/>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0"/>
    </row>
    <row r="36" spans="1:131" ht="26.25" customHeight="1" x14ac:dyDescent="0.15">
      <c r="A36" s="232">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2"/>
      <c r="BK36" s="222"/>
      <c r="BL36" s="222"/>
      <c r="BM36" s="222"/>
      <c r="BN36" s="222"/>
      <c r="BO36" s="231"/>
      <c r="BP36" s="231"/>
      <c r="BQ36" s="228">
        <v>30</v>
      </c>
      <c r="BR36" s="229"/>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0"/>
    </row>
    <row r="37" spans="1:131" ht="26.25" customHeight="1" x14ac:dyDescent="0.15">
      <c r="A37" s="232">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2"/>
      <c r="BK37" s="222"/>
      <c r="BL37" s="222"/>
      <c r="BM37" s="222"/>
      <c r="BN37" s="222"/>
      <c r="BO37" s="231"/>
      <c r="BP37" s="231"/>
      <c r="BQ37" s="228">
        <v>31</v>
      </c>
      <c r="BR37" s="229"/>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0"/>
    </row>
    <row r="38" spans="1:131" ht="26.25" customHeight="1" x14ac:dyDescent="0.15">
      <c r="A38" s="232">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2"/>
      <c r="BK38" s="222"/>
      <c r="BL38" s="222"/>
      <c r="BM38" s="222"/>
      <c r="BN38" s="222"/>
      <c r="BO38" s="231"/>
      <c r="BP38" s="231"/>
      <c r="BQ38" s="228">
        <v>32</v>
      </c>
      <c r="BR38" s="229"/>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0"/>
    </row>
    <row r="39" spans="1:131" ht="26.25" customHeight="1" x14ac:dyDescent="0.15">
      <c r="A39" s="232">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2"/>
      <c r="BK39" s="222"/>
      <c r="BL39" s="222"/>
      <c r="BM39" s="222"/>
      <c r="BN39" s="222"/>
      <c r="BO39" s="231"/>
      <c r="BP39" s="231"/>
      <c r="BQ39" s="228">
        <v>33</v>
      </c>
      <c r="BR39" s="229"/>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0"/>
    </row>
    <row r="40" spans="1:131" ht="26.25" customHeight="1" x14ac:dyDescent="0.15">
      <c r="A40" s="228">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2"/>
      <c r="BK40" s="222"/>
      <c r="BL40" s="222"/>
      <c r="BM40" s="222"/>
      <c r="BN40" s="222"/>
      <c r="BO40" s="231"/>
      <c r="BP40" s="231"/>
      <c r="BQ40" s="228">
        <v>34</v>
      </c>
      <c r="BR40" s="229"/>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0"/>
    </row>
    <row r="41" spans="1:131" ht="26.25" customHeight="1" x14ac:dyDescent="0.15">
      <c r="A41" s="228">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2"/>
      <c r="BK41" s="222"/>
      <c r="BL41" s="222"/>
      <c r="BM41" s="222"/>
      <c r="BN41" s="222"/>
      <c r="BO41" s="231"/>
      <c r="BP41" s="231"/>
      <c r="BQ41" s="228">
        <v>35</v>
      </c>
      <c r="BR41" s="229"/>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0"/>
    </row>
    <row r="42" spans="1:131" ht="26.25" customHeight="1" x14ac:dyDescent="0.15">
      <c r="A42" s="228">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2"/>
      <c r="BK42" s="222"/>
      <c r="BL42" s="222"/>
      <c r="BM42" s="222"/>
      <c r="BN42" s="222"/>
      <c r="BO42" s="231"/>
      <c r="BP42" s="231"/>
      <c r="BQ42" s="228">
        <v>36</v>
      </c>
      <c r="BR42" s="229"/>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0"/>
    </row>
    <row r="43" spans="1:131" ht="26.25" customHeight="1" x14ac:dyDescent="0.15">
      <c r="A43" s="228">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2"/>
      <c r="BK43" s="222"/>
      <c r="BL43" s="222"/>
      <c r="BM43" s="222"/>
      <c r="BN43" s="222"/>
      <c r="BO43" s="231"/>
      <c r="BP43" s="231"/>
      <c r="BQ43" s="228">
        <v>37</v>
      </c>
      <c r="BR43" s="229"/>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0"/>
    </row>
    <row r="44" spans="1:131" ht="26.25" customHeight="1" x14ac:dyDescent="0.15">
      <c r="A44" s="228">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2"/>
      <c r="BK44" s="222"/>
      <c r="BL44" s="222"/>
      <c r="BM44" s="222"/>
      <c r="BN44" s="222"/>
      <c r="BO44" s="231"/>
      <c r="BP44" s="231"/>
      <c r="BQ44" s="228">
        <v>38</v>
      </c>
      <c r="BR44" s="229"/>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0"/>
    </row>
    <row r="45" spans="1:131" ht="26.25" customHeight="1" x14ac:dyDescent="0.15">
      <c r="A45" s="228">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2"/>
      <c r="BK45" s="222"/>
      <c r="BL45" s="222"/>
      <c r="BM45" s="222"/>
      <c r="BN45" s="222"/>
      <c r="BO45" s="231"/>
      <c r="BP45" s="231"/>
      <c r="BQ45" s="228">
        <v>39</v>
      </c>
      <c r="BR45" s="229"/>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0"/>
    </row>
    <row r="46" spans="1:131" ht="26.25" customHeight="1" x14ac:dyDescent="0.15">
      <c r="A46" s="228">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2"/>
      <c r="BK46" s="222"/>
      <c r="BL46" s="222"/>
      <c r="BM46" s="222"/>
      <c r="BN46" s="222"/>
      <c r="BO46" s="231"/>
      <c r="BP46" s="231"/>
      <c r="BQ46" s="228">
        <v>40</v>
      </c>
      <c r="BR46" s="229"/>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0"/>
    </row>
    <row r="47" spans="1:131" ht="26.25" customHeight="1" x14ac:dyDescent="0.15">
      <c r="A47" s="228">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2"/>
      <c r="BK47" s="222"/>
      <c r="BL47" s="222"/>
      <c r="BM47" s="222"/>
      <c r="BN47" s="222"/>
      <c r="BO47" s="231"/>
      <c r="BP47" s="231"/>
      <c r="BQ47" s="228">
        <v>41</v>
      </c>
      <c r="BR47" s="229"/>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0"/>
    </row>
    <row r="48" spans="1:131" ht="26.25" customHeight="1" x14ac:dyDescent="0.15">
      <c r="A48" s="228">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2"/>
      <c r="BK48" s="222"/>
      <c r="BL48" s="222"/>
      <c r="BM48" s="222"/>
      <c r="BN48" s="222"/>
      <c r="BO48" s="231"/>
      <c r="BP48" s="231"/>
      <c r="BQ48" s="228">
        <v>42</v>
      </c>
      <c r="BR48" s="229"/>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0"/>
    </row>
    <row r="49" spans="1:131" ht="26.25" customHeight="1" x14ac:dyDescent="0.15">
      <c r="A49" s="228">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2"/>
      <c r="BK49" s="222"/>
      <c r="BL49" s="222"/>
      <c r="BM49" s="222"/>
      <c r="BN49" s="222"/>
      <c r="BO49" s="231"/>
      <c r="BP49" s="231"/>
      <c r="BQ49" s="228">
        <v>43</v>
      </c>
      <c r="BR49" s="229"/>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0"/>
    </row>
    <row r="50" spans="1:131" ht="26.25" customHeight="1" x14ac:dyDescent="0.15">
      <c r="A50" s="228">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2"/>
      <c r="BK50" s="222"/>
      <c r="BL50" s="222"/>
      <c r="BM50" s="222"/>
      <c r="BN50" s="222"/>
      <c r="BO50" s="231"/>
      <c r="BP50" s="231"/>
      <c r="BQ50" s="228">
        <v>44</v>
      </c>
      <c r="BR50" s="229"/>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0"/>
    </row>
    <row r="51" spans="1:131" ht="26.25" customHeight="1" x14ac:dyDescent="0.15">
      <c r="A51" s="228">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2"/>
      <c r="BK51" s="222"/>
      <c r="BL51" s="222"/>
      <c r="BM51" s="222"/>
      <c r="BN51" s="222"/>
      <c r="BO51" s="231"/>
      <c r="BP51" s="231"/>
      <c r="BQ51" s="228">
        <v>45</v>
      </c>
      <c r="BR51" s="229"/>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0"/>
    </row>
    <row r="52" spans="1:131" ht="26.25" customHeight="1" x14ac:dyDescent="0.15">
      <c r="A52" s="228">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2"/>
      <c r="BK52" s="222"/>
      <c r="BL52" s="222"/>
      <c r="BM52" s="222"/>
      <c r="BN52" s="222"/>
      <c r="BO52" s="231"/>
      <c r="BP52" s="231"/>
      <c r="BQ52" s="228">
        <v>46</v>
      </c>
      <c r="BR52" s="229"/>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0"/>
    </row>
    <row r="53" spans="1:131" ht="26.25" customHeight="1" x14ac:dyDescent="0.15">
      <c r="A53" s="228">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2"/>
      <c r="BK53" s="222"/>
      <c r="BL53" s="222"/>
      <c r="BM53" s="222"/>
      <c r="BN53" s="222"/>
      <c r="BO53" s="231"/>
      <c r="BP53" s="231"/>
      <c r="BQ53" s="228">
        <v>47</v>
      </c>
      <c r="BR53" s="229"/>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0"/>
    </row>
    <row r="54" spans="1:131" ht="26.25" customHeight="1" x14ac:dyDescent="0.15">
      <c r="A54" s="228">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2"/>
      <c r="BK54" s="222"/>
      <c r="BL54" s="222"/>
      <c r="BM54" s="222"/>
      <c r="BN54" s="222"/>
      <c r="BO54" s="231"/>
      <c r="BP54" s="231"/>
      <c r="BQ54" s="228">
        <v>48</v>
      </c>
      <c r="BR54" s="229"/>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0"/>
    </row>
    <row r="55" spans="1:131" ht="26.25" customHeight="1" x14ac:dyDescent="0.15">
      <c r="A55" s="228">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2"/>
      <c r="BK55" s="222"/>
      <c r="BL55" s="222"/>
      <c r="BM55" s="222"/>
      <c r="BN55" s="222"/>
      <c r="BO55" s="231"/>
      <c r="BP55" s="231"/>
      <c r="BQ55" s="228">
        <v>49</v>
      </c>
      <c r="BR55" s="229"/>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0"/>
    </row>
    <row r="56" spans="1:131" ht="26.25" customHeight="1" x14ac:dyDescent="0.15">
      <c r="A56" s="228">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2"/>
      <c r="BK56" s="222"/>
      <c r="BL56" s="222"/>
      <c r="BM56" s="222"/>
      <c r="BN56" s="222"/>
      <c r="BO56" s="231"/>
      <c r="BP56" s="231"/>
      <c r="BQ56" s="228">
        <v>50</v>
      </c>
      <c r="BR56" s="229"/>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0"/>
    </row>
    <row r="57" spans="1:131" ht="26.25" customHeight="1" x14ac:dyDescent="0.15">
      <c r="A57" s="228">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2"/>
      <c r="BK57" s="222"/>
      <c r="BL57" s="222"/>
      <c r="BM57" s="222"/>
      <c r="BN57" s="222"/>
      <c r="BO57" s="231"/>
      <c r="BP57" s="231"/>
      <c r="BQ57" s="228">
        <v>51</v>
      </c>
      <c r="BR57" s="229"/>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0"/>
    </row>
    <row r="58" spans="1:131" ht="26.25" customHeight="1" x14ac:dyDescent="0.15">
      <c r="A58" s="228">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2"/>
      <c r="BK58" s="222"/>
      <c r="BL58" s="222"/>
      <c r="BM58" s="222"/>
      <c r="BN58" s="222"/>
      <c r="BO58" s="231"/>
      <c r="BP58" s="231"/>
      <c r="BQ58" s="228">
        <v>52</v>
      </c>
      <c r="BR58" s="229"/>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0"/>
    </row>
    <row r="59" spans="1:131" ht="26.25" customHeight="1" x14ac:dyDescent="0.15">
      <c r="A59" s="228">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2"/>
      <c r="BK59" s="222"/>
      <c r="BL59" s="222"/>
      <c r="BM59" s="222"/>
      <c r="BN59" s="222"/>
      <c r="BO59" s="231"/>
      <c r="BP59" s="231"/>
      <c r="BQ59" s="228">
        <v>53</v>
      </c>
      <c r="BR59" s="229"/>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0"/>
    </row>
    <row r="60" spans="1:131" ht="26.25" customHeight="1" x14ac:dyDescent="0.15">
      <c r="A60" s="228">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2"/>
      <c r="BK60" s="222"/>
      <c r="BL60" s="222"/>
      <c r="BM60" s="222"/>
      <c r="BN60" s="222"/>
      <c r="BO60" s="231"/>
      <c r="BP60" s="231"/>
      <c r="BQ60" s="228">
        <v>54</v>
      </c>
      <c r="BR60" s="229"/>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0"/>
    </row>
    <row r="61" spans="1:131" ht="26.25" customHeight="1" thickBot="1" x14ac:dyDescent="0.2">
      <c r="A61" s="228">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2"/>
      <c r="BK61" s="222"/>
      <c r="BL61" s="222"/>
      <c r="BM61" s="222"/>
      <c r="BN61" s="222"/>
      <c r="BO61" s="231"/>
      <c r="BP61" s="231"/>
      <c r="BQ61" s="228">
        <v>55</v>
      </c>
      <c r="BR61" s="229"/>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0"/>
    </row>
    <row r="62" spans="1:131" ht="26.25" customHeight="1" x14ac:dyDescent="0.15">
      <c r="A62" s="228">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1"/>
      <c r="BP62" s="231"/>
      <c r="BQ62" s="228">
        <v>56</v>
      </c>
      <c r="BR62" s="229"/>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0"/>
    </row>
    <row r="63" spans="1:131" ht="26.25" customHeight="1" thickBot="1" x14ac:dyDescent="0.2">
      <c r="A63" s="230"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1081</v>
      </c>
      <c r="AG63" s="946"/>
      <c r="AH63" s="946"/>
      <c r="AI63" s="946"/>
      <c r="AJ63" s="1009"/>
      <c r="AK63" s="1010"/>
      <c r="AL63" s="950"/>
      <c r="AM63" s="950"/>
      <c r="AN63" s="950"/>
      <c r="AO63" s="950"/>
      <c r="AP63" s="946">
        <v>8650</v>
      </c>
      <c r="AQ63" s="946"/>
      <c r="AR63" s="946"/>
      <c r="AS63" s="946"/>
      <c r="AT63" s="946"/>
      <c r="AU63" s="946">
        <v>4992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1"/>
      <c r="BP63" s="231"/>
      <c r="BQ63" s="228">
        <v>57</v>
      </c>
      <c r="BR63" s="229"/>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0"/>
    </row>
    <row r="65" spans="1:131" ht="26.25" customHeight="1" thickBot="1" x14ac:dyDescent="0.2">
      <c r="A65" s="222" t="s">
        <v>399</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0"/>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1"/>
      <c r="BF66" s="231"/>
      <c r="BG66" s="231"/>
      <c r="BH66" s="231"/>
      <c r="BI66" s="231"/>
      <c r="BJ66" s="231"/>
      <c r="BK66" s="231"/>
      <c r="BL66" s="231"/>
      <c r="BM66" s="231"/>
      <c r="BN66" s="231"/>
      <c r="BO66" s="231"/>
      <c r="BP66" s="231"/>
      <c r="BQ66" s="228">
        <v>60</v>
      </c>
      <c r="BR66" s="233"/>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0"/>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1"/>
      <c r="BF67" s="231"/>
      <c r="BG67" s="231"/>
      <c r="BH67" s="231"/>
      <c r="BI67" s="231"/>
      <c r="BJ67" s="231"/>
      <c r="BK67" s="231"/>
      <c r="BL67" s="231"/>
      <c r="BM67" s="231"/>
      <c r="BN67" s="231"/>
      <c r="BO67" s="231"/>
      <c r="BP67" s="231"/>
      <c r="BQ67" s="228">
        <v>61</v>
      </c>
      <c r="BR67" s="233"/>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0"/>
    </row>
    <row r="68" spans="1:131" ht="26.25" customHeight="1" thickTop="1" x14ac:dyDescent="0.15">
      <c r="A68" s="226">
        <v>1</v>
      </c>
      <c r="B68" s="972" t="s">
        <v>551</v>
      </c>
      <c r="C68" s="973"/>
      <c r="D68" s="973"/>
      <c r="E68" s="973"/>
      <c r="F68" s="973"/>
      <c r="G68" s="973"/>
      <c r="H68" s="973"/>
      <c r="I68" s="973"/>
      <c r="J68" s="973"/>
      <c r="K68" s="973"/>
      <c r="L68" s="973"/>
      <c r="M68" s="973"/>
      <c r="N68" s="973"/>
      <c r="O68" s="973"/>
      <c r="P68" s="974"/>
      <c r="Q68" s="975">
        <v>208</v>
      </c>
      <c r="R68" s="969"/>
      <c r="S68" s="969"/>
      <c r="T68" s="969"/>
      <c r="U68" s="969"/>
      <c r="V68" s="969">
        <v>204</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559</v>
      </c>
      <c r="AQ68" s="969"/>
      <c r="AR68" s="969"/>
      <c r="AS68" s="969"/>
      <c r="AT68" s="969"/>
      <c r="AU68" s="969" t="s">
        <v>559</v>
      </c>
      <c r="AV68" s="969"/>
      <c r="AW68" s="969"/>
      <c r="AX68" s="969"/>
      <c r="AY68" s="969"/>
      <c r="AZ68" s="970"/>
      <c r="BA68" s="970"/>
      <c r="BB68" s="970"/>
      <c r="BC68" s="970"/>
      <c r="BD68" s="971"/>
      <c r="BE68" s="231"/>
      <c r="BF68" s="231"/>
      <c r="BG68" s="231"/>
      <c r="BH68" s="231"/>
      <c r="BI68" s="231"/>
      <c r="BJ68" s="231"/>
      <c r="BK68" s="231"/>
      <c r="BL68" s="231"/>
      <c r="BM68" s="231"/>
      <c r="BN68" s="231"/>
      <c r="BO68" s="231"/>
      <c r="BP68" s="231"/>
      <c r="BQ68" s="228">
        <v>62</v>
      </c>
      <c r="BR68" s="233"/>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0"/>
    </row>
    <row r="69" spans="1:131" ht="26.25" customHeight="1" x14ac:dyDescent="0.15">
      <c r="A69" s="228">
        <v>2</v>
      </c>
      <c r="B69" s="961" t="s">
        <v>552</v>
      </c>
      <c r="C69" s="962"/>
      <c r="D69" s="962"/>
      <c r="E69" s="962"/>
      <c r="F69" s="962"/>
      <c r="G69" s="962"/>
      <c r="H69" s="962"/>
      <c r="I69" s="962"/>
      <c r="J69" s="962"/>
      <c r="K69" s="962"/>
      <c r="L69" s="962"/>
      <c r="M69" s="962"/>
      <c r="N69" s="962"/>
      <c r="O69" s="962"/>
      <c r="P69" s="963"/>
      <c r="Q69" s="964">
        <v>184</v>
      </c>
      <c r="R69" s="958"/>
      <c r="S69" s="958"/>
      <c r="T69" s="958"/>
      <c r="U69" s="958"/>
      <c r="V69" s="958">
        <v>180</v>
      </c>
      <c r="W69" s="958"/>
      <c r="X69" s="958"/>
      <c r="Y69" s="958"/>
      <c r="Z69" s="958"/>
      <c r="AA69" s="958">
        <v>4</v>
      </c>
      <c r="AB69" s="958"/>
      <c r="AC69" s="958"/>
      <c r="AD69" s="958"/>
      <c r="AE69" s="958"/>
      <c r="AF69" s="958">
        <v>4</v>
      </c>
      <c r="AG69" s="958"/>
      <c r="AH69" s="958"/>
      <c r="AI69" s="958"/>
      <c r="AJ69" s="958"/>
      <c r="AK69" s="958" t="s">
        <v>559</v>
      </c>
      <c r="AL69" s="958"/>
      <c r="AM69" s="958"/>
      <c r="AN69" s="958"/>
      <c r="AO69" s="958"/>
      <c r="AP69" s="958" t="s">
        <v>559</v>
      </c>
      <c r="AQ69" s="958"/>
      <c r="AR69" s="958"/>
      <c r="AS69" s="958"/>
      <c r="AT69" s="958"/>
      <c r="AU69" s="958" t="s">
        <v>559</v>
      </c>
      <c r="AV69" s="958"/>
      <c r="AW69" s="958"/>
      <c r="AX69" s="958"/>
      <c r="AY69" s="958"/>
      <c r="AZ69" s="959"/>
      <c r="BA69" s="959"/>
      <c r="BB69" s="959"/>
      <c r="BC69" s="959"/>
      <c r="BD69" s="960"/>
      <c r="BE69" s="231"/>
      <c r="BF69" s="231"/>
      <c r="BG69" s="231"/>
      <c r="BH69" s="231"/>
      <c r="BI69" s="231"/>
      <c r="BJ69" s="231"/>
      <c r="BK69" s="231"/>
      <c r="BL69" s="231"/>
      <c r="BM69" s="231"/>
      <c r="BN69" s="231"/>
      <c r="BO69" s="231"/>
      <c r="BP69" s="231"/>
      <c r="BQ69" s="228">
        <v>63</v>
      </c>
      <c r="BR69" s="233"/>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0"/>
    </row>
    <row r="70" spans="1:131" ht="26.25" customHeight="1" x14ac:dyDescent="0.15">
      <c r="A70" s="228">
        <v>3</v>
      </c>
      <c r="B70" s="961" t="s">
        <v>553</v>
      </c>
      <c r="C70" s="962"/>
      <c r="D70" s="962"/>
      <c r="E70" s="962"/>
      <c r="F70" s="962"/>
      <c r="G70" s="962"/>
      <c r="H70" s="962"/>
      <c r="I70" s="962"/>
      <c r="J70" s="962"/>
      <c r="K70" s="962"/>
      <c r="L70" s="962"/>
      <c r="M70" s="962"/>
      <c r="N70" s="962"/>
      <c r="O70" s="962"/>
      <c r="P70" s="963"/>
      <c r="Q70" s="964">
        <v>21</v>
      </c>
      <c r="R70" s="958"/>
      <c r="S70" s="958"/>
      <c r="T70" s="958"/>
      <c r="U70" s="958"/>
      <c r="V70" s="958">
        <v>21</v>
      </c>
      <c r="W70" s="958"/>
      <c r="X70" s="958"/>
      <c r="Y70" s="958"/>
      <c r="Z70" s="958"/>
      <c r="AA70" s="958">
        <v>1</v>
      </c>
      <c r="AB70" s="958"/>
      <c r="AC70" s="958"/>
      <c r="AD70" s="958"/>
      <c r="AE70" s="958"/>
      <c r="AF70" s="958">
        <v>1</v>
      </c>
      <c r="AG70" s="958"/>
      <c r="AH70" s="958"/>
      <c r="AI70" s="958"/>
      <c r="AJ70" s="958"/>
      <c r="AK70" s="958">
        <v>2</v>
      </c>
      <c r="AL70" s="958"/>
      <c r="AM70" s="958"/>
      <c r="AN70" s="958"/>
      <c r="AO70" s="958"/>
      <c r="AP70" s="958" t="s">
        <v>559</v>
      </c>
      <c r="AQ70" s="958"/>
      <c r="AR70" s="958"/>
      <c r="AS70" s="958"/>
      <c r="AT70" s="958"/>
      <c r="AU70" s="958" t="s">
        <v>559</v>
      </c>
      <c r="AV70" s="958"/>
      <c r="AW70" s="958"/>
      <c r="AX70" s="958"/>
      <c r="AY70" s="958"/>
      <c r="AZ70" s="959"/>
      <c r="BA70" s="959"/>
      <c r="BB70" s="959"/>
      <c r="BC70" s="959"/>
      <c r="BD70" s="960"/>
      <c r="BE70" s="231"/>
      <c r="BF70" s="231"/>
      <c r="BG70" s="231"/>
      <c r="BH70" s="231"/>
      <c r="BI70" s="231"/>
      <c r="BJ70" s="231"/>
      <c r="BK70" s="231"/>
      <c r="BL70" s="231"/>
      <c r="BM70" s="231"/>
      <c r="BN70" s="231"/>
      <c r="BO70" s="231"/>
      <c r="BP70" s="231"/>
      <c r="BQ70" s="228">
        <v>64</v>
      </c>
      <c r="BR70" s="233"/>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0"/>
    </row>
    <row r="71" spans="1:131" ht="26.25" customHeight="1" x14ac:dyDescent="0.15">
      <c r="A71" s="228">
        <v>4</v>
      </c>
      <c r="B71" s="961" t="s">
        <v>554</v>
      </c>
      <c r="C71" s="962"/>
      <c r="D71" s="962"/>
      <c r="E71" s="962"/>
      <c r="F71" s="962"/>
      <c r="G71" s="962"/>
      <c r="H71" s="962"/>
      <c r="I71" s="962"/>
      <c r="J71" s="962"/>
      <c r="K71" s="962"/>
      <c r="L71" s="962"/>
      <c r="M71" s="962"/>
      <c r="N71" s="962"/>
      <c r="O71" s="962"/>
      <c r="P71" s="963"/>
      <c r="Q71" s="964">
        <v>22</v>
      </c>
      <c r="R71" s="958"/>
      <c r="S71" s="958"/>
      <c r="T71" s="958"/>
      <c r="U71" s="958"/>
      <c r="V71" s="958">
        <v>11</v>
      </c>
      <c r="W71" s="958"/>
      <c r="X71" s="958"/>
      <c r="Y71" s="958"/>
      <c r="Z71" s="958"/>
      <c r="AA71" s="958">
        <v>11</v>
      </c>
      <c r="AB71" s="958"/>
      <c r="AC71" s="958"/>
      <c r="AD71" s="958"/>
      <c r="AE71" s="958"/>
      <c r="AF71" s="958">
        <v>11</v>
      </c>
      <c r="AG71" s="958"/>
      <c r="AH71" s="958"/>
      <c r="AI71" s="958"/>
      <c r="AJ71" s="958"/>
      <c r="AK71" s="958" t="s">
        <v>559</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1"/>
      <c r="BF71" s="231"/>
      <c r="BG71" s="231"/>
      <c r="BH71" s="231"/>
      <c r="BI71" s="231"/>
      <c r="BJ71" s="231"/>
      <c r="BK71" s="231"/>
      <c r="BL71" s="231"/>
      <c r="BM71" s="231"/>
      <c r="BN71" s="231"/>
      <c r="BO71" s="231"/>
      <c r="BP71" s="231"/>
      <c r="BQ71" s="228">
        <v>65</v>
      </c>
      <c r="BR71" s="233"/>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0"/>
    </row>
    <row r="72" spans="1:131" ht="26.25" customHeight="1" x14ac:dyDescent="0.15">
      <c r="A72" s="228">
        <v>5</v>
      </c>
      <c r="B72" s="961" t="s">
        <v>555</v>
      </c>
      <c r="C72" s="962"/>
      <c r="D72" s="962"/>
      <c r="E72" s="962"/>
      <c r="F72" s="962"/>
      <c r="G72" s="962"/>
      <c r="H72" s="962"/>
      <c r="I72" s="962"/>
      <c r="J72" s="962"/>
      <c r="K72" s="962"/>
      <c r="L72" s="962"/>
      <c r="M72" s="962"/>
      <c r="N72" s="962"/>
      <c r="O72" s="962"/>
      <c r="P72" s="963"/>
      <c r="Q72" s="964">
        <v>81</v>
      </c>
      <c r="R72" s="958"/>
      <c r="S72" s="958"/>
      <c r="T72" s="958"/>
      <c r="U72" s="958"/>
      <c r="V72" s="958">
        <v>81</v>
      </c>
      <c r="W72" s="958"/>
      <c r="X72" s="958"/>
      <c r="Y72" s="958"/>
      <c r="Z72" s="958"/>
      <c r="AA72" s="958" t="s">
        <v>550</v>
      </c>
      <c r="AB72" s="958"/>
      <c r="AC72" s="958"/>
      <c r="AD72" s="958"/>
      <c r="AE72" s="958"/>
      <c r="AF72" s="958" t="s">
        <v>559</v>
      </c>
      <c r="AG72" s="958"/>
      <c r="AH72" s="958"/>
      <c r="AI72" s="958"/>
      <c r="AJ72" s="958"/>
      <c r="AK72" s="958">
        <v>5</v>
      </c>
      <c r="AL72" s="958"/>
      <c r="AM72" s="958"/>
      <c r="AN72" s="958"/>
      <c r="AO72" s="958"/>
      <c r="AP72" s="958" t="s">
        <v>559</v>
      </c>
      <c r="AQ72" s="958"/>
      <c r="AR72" s="958"/>
      <c r="AS72" s="958"/>
      <c r="AT72" s="958"/>
      <c r="AU72" s="958" t="s">
        <v>559</v>
      </c>
      <c r="AV72" s="958"/>
      <c r="AW72" s="958"/>
      <c r="AX72" s="958"/>
      <c r="AY72" s="958"/>
      <c r="AZ72" s="959"/>
      <c r="BA72" s="959"/>
      <c r="BB72" s="959"/>
      <c r="BC72" s="959"/>
      <c r="BD72" s="960"/>
      <c r="BE72" s="231"/>
      <c r="BF72" s="231"/>
      <c r="BG72" s="231"/>
      <c r="BH72" s="231"/>
      <c r="BI72" s="231"/>
      <c r="BJ72" s="231"/>
      <c r="BK72" s="231"/>
      <c r="BL72" s="231"/>
      <c r="BM72" s="231"/>
      <c r="BN72" s="231"/>
      <c r="BO72" s="231"/>
      <c r="BP72" s="231"/>
      <c r="BQ72" s="228">
        <v>66</v>
      </c>
      <c r="BR72" s="233"/>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0"/>
    </row>
    <row r="73" spans="1:131" ht="26.25" customHeight="1" x14ac:dyDescent="0.15">
      <c r="A73" s="228">
        <v>6</v>
      </c>
      <c r="B73" s="961" t="s">
        <v>556</v>
      </c>
      <c r="C73" s="962"/>
      <c r="D73" s="962"/>
      <c r="E73" s="962"/>
      <c r="F73" s="962"/>
      <c r="G73" s="962"/>
      <c r="H73" s="962"/>
      <c r="I73" s="962"/>
      <c r="J73" s="962"/>
      <c r="K73" s="962"/>
      <c r="L73" s="962"/>
      <c r="M73" s="962"/>
      <c r="N73" s="962"/>
      <c r="O73" s="962"/>
      <c r="P73" s="963"/>
      <c r="Q73" s="964">
        <v>70</v>
      </c>
      <c r="R73" s="958"/>
      <c r="S73" s="958"/>
      <c r="T73" s="958"/>
      <c r="U73" s="958"/>
      <c r="V73" s="958">
        <v>66</v>
      </c>
      <c r="W73" s="958"/>
      <c r="X73" s="958"/>
      <c r="Y73" s="958"/>
      <c r="Z73" s="958"/>
      <c r="AA73" s="958">
        <v>4</v>
      </c>
      <c r="AB73" s="958"/>
      <c r="AC73" s="958"/>
      <c r="AD73" s="958"/>
      <c r="AE73" s="958"/>
      <c r="AF73" s="958">
        <v>4</v>
      </c>
      <c r="AG73" s="958"/>
      <c r="AH73" s="958"/>
      <c r="AI73" s="958"/>
      <c r="AJ73" s="958"/>
      <c r="AK73" s="958">
        <v>3</v>
      </c>
      <c r="AL73" s="958"/>
      <c r="AM73" s="958"/>
      <c r="AN73" s="958"/>
      <c r="AO73" s="958"/>
      <c r="AP73" s="958" t="s">
        <v>559</v>
      </c>
      <c r="AQ73" s="958"/>
      <c r="AR73" s="958"/>
      <c r="AS73" s="958"/>
      <c r="AT73" s="958"/>
      <c r="AU73" s="958" t="s">
        <v>559</v>
      </c>
      <c r="AV73" s="958"/>
      <c r="AW73" s="958"/>
      <c r="AX73" s="958"/>
      <c r="AY73" s="958"/>
      <c r="AZ73" s="959"/>
      <c r="BA73" s="959"/>
      <c r="BB73" s="959"/>
      <c r="BC73" s="959"/>
      <c r="BD73" s="960"/>
      <c r="BE73" s="231"/>
      <c r="BF73" s="231"/>
      <c r="BG73" s="231"/>
      <c r="BH73" s="231"/>
      <c r="BI73" s="231"/>
      <c r="BJ73" s="231"/>
      <c r="BK73" s="231"/>
      <c r="BL73" s="231"/>
      <c r="BM73" s="231"/>
      <c r="BN73" s="231"/>
      <c r="BO73" s="231"/>
      <c r="BP73" s="231"/>
      <c r="BQ73" s="228">
        <v>67</v>
      </c>
      <c r="BR73" s="233"/>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0"/>
    </row>
    <row r="74" spans="1:131" ht="26.25" customHeight="1" x14ac:dyDescent="0.15">
      <c r="A74" s="228">
        <v>7</v>
      </c>
      <c r="B74" s="961" t="s">
        <v>557</v>
      </c>
      <c r="C74" s="962"/>
      <c r="D74" s="962"/>
      <c r="E74" s="962"/>
      <c r="F74" s="962"/>
      <c r="G74" s="962"/>
      <c r="H74" s="962"/>
      <c r="I74" s="962"/>
      <c r="J74" s="962"/>
      <c r="K74" s="962"/>
      <c r="L74" s="962"/>
      <c r="M74" s="962"/>
      <c r="N74" s="962"/>
      <c r="O74" s="962"/>
      <c r="P74" s="963"/>
      <c r="Q74" s="964">
        <v>251106</v>
      </c>
      <c r="R74" s="958"/>
      <c r="S74" s="958"/>
      <c r="T74" s="958"/>
      <c r="U74" s="958"/>
      <c r="V74" s="958">
        <v>250578</v>
      </c>
      <c r="W74" s="958"/>
      <c r="X74" s="958"/>
      <c r="Y74" s="958"/>
      <c r="Z74" s="958"/>
      <c r="AA74" s="958">
        <v>528</v>
      </c>
      <c r="AB74" s="958"/>
      <c r="AC74" s="958"/>
      <c r="AD74" s="958"/>
      <c r="AE74" s="958"/>
      <c r="AF74" s="958">
        <v>528</v>
      </c>
      <c r="AG74" s="958"/>
      <c r="AH74" s="958"/>
      <c r="AI74" s="958"/>
      <c r="AJ74" s="958"/>
      <c r="AK74" s="958" t="s">
        <v>559</v>
      </c>
      <c r="AL74" s="958"/>
      <c r="AM74" s="958"/>
      <c r="AN74" s="958"/>
      <c r="AO74" s="958"/>
      <c r="AP74" s="958" t="s">
        <v>559</v>
      </c>
      <c r="AQ74" s="958"/>
      <c r="AR74" s="958"/>
      <c r="AS74" s="958"/>
      <c r="AT74" s="958"/>
      <c r="AU74" s="958" t="s">
        <v>559</v>
      </c>
      <c r="AV74" s="958"/>
      <c r="AW74" s="958"/>
      <c r="AX74" s="958"/>
      <c r="AY74" s="958"/>
      <c r="AZ74" s="959"/>
      <c r="BA74" s="959"/>
      <c r="BB74" s="959"/>
      <c r="BC74" s="959"/>
      <c r="BD74" s="960"/>
      <c r="BE74" s="231"/>
      <c r="BF74" s="231"/>
      <c r="BG74" s="231"/>
      <c r="BH74" s="231"/>
      <c r="BI74" s="231"/>
      <c r="BJ74" s="231"/>
      <c r="BK74" s="231"/>
      <c r="BL74" s="231"/>
      <c r="BM74" s="231"/>
      <c r="BN74" s="231"/>
      <c r="BO74" s="231"/>
      <c r="BP74" s="231"/>
      <c r="BQ74" s="228">
        <v>68</v>
      </c>
      <c r="BR74" s="233"/>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0"/>
    </row>
    <row r="75" spans="1:131" ht="26.25" customHeight="1" x14ac:dyDescent="0.15">
      <c r="A75" s="228">
        <v>8</v>
      </c>
      <c r="B75" s="961" t="s">
        <v>558</v>
      </c>
      <c r="C75" s="962"/>
      <c r="D75" s="962"/>
      <c r="E75" s="962"/>
      <c r="F75" s="962"/>
      <c r="G75" s="962"/>
      <c r="H75" s="962"/>
      <c r="I75" s="962"/>
      <c r="J75" s="962"/>
      <c r="K75" s="962"/>
      <c r="L75" s="962"/>
      <c r="M75" s="962"/>
      <c r="N75" s="962"/>
      <c r="O75" s="962"/>
      <c r="P75" s="963"/>
      <c r="Q75" s="965">
        <v>475</v>
      </c>
      <c r="R75" s="966"/>
      <c r="S75" s="966"/>
      <c r="T75" s="966"/>
      <c r="U75" s="967"/>
      <c r="V75" s="968">
        <v>462</v>
      </c>
      <c r="W75" s="966"/>
      <c r="X75" s="966"/>
      <c r="Y75" s="966"/>
      <c r="Z75" s="967"/>
      <c r="AA75" s="968">
        <v>13</v>
      </c>
      <c r="AB75" s="966"/>
      <c r="AC75" s="966"/>
      <c r="AD75" s="966"/>
      <c r="AE75" s="967"/>
      <c r="AF75" s="968">
        <v>13</v>
      </c>
      <c r="AG75" s="966"/>
      <c r="AH75" s="966"/>
      <c r="AI75" s="966"/>
      <c r="AJ75" s="967"/>
      <c r="AK75" s="968" t="s">
        <v>559</v>
      </c>
      <c r="AL75" s="966"/>
      <c r="AM75" s="966"/>
      <c r="AN75" s="966"/>
      <c r="AO75" s="967"/>
      <c r="AP75" s="968" t="s">
        <v>559</v>
      </c>
      <c r="AQ75" s="966"/>
      <c r="AR75" s="966"/>
      <c r="AS75" s="966"/>
      <c r="AT75" s="967"/>
      <c r="AU75" s="968" t="s">
        <v>559</v>
      </c>
      <c r="AV75" s="966"/>
      <c r="AW75" s="966"/>
      <c r="AX75" s="966"/>
      <c r="AY75" s="967"/>
      <c r="AZ75" s="959"/>
      <c r="BA75" s="959"/>
      <c r="BB75" s="959"/>
      <c r="BC75" s="959"/>
      <c r="BD75" s="960"/>
      <c r="BE75" s="231"/>
      <c r="BF75" s="231"/>
      <c r="BG75" s="231"/>
      <c r="BH75" s="231"/>
      <c r="BI75" s="231"/>
      <c r="BJ75" s="231"/>
      <c r="BK75" s="231"/>
      <c r="BL75" s="231"/>
      <c r="BM75" s="231"/>
      <c r="BN75" s="231"/>
      <c r="BO75" s="231"/>
      <c r="BP75" s="231"/>
      <c r="BQ75" s="228">
        <v>69</v>
      </c>
      <c r="BR75" s="233"/>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0"/>
    </row>
    <row r="76" spans="1:131" ht="26.25" customHeight="1" x14ac:dyDescent="0.15">
      <c r="A76" s="228">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1"/>
      <c r="BF76" s="231"/>
      <c r="BG76" s="231"/>
      <c r="BH76" s="231"/>
      <c r="BI76" s="231"/>
      <c r="BJ76" s="231"/>
      <c r="BK76" s="231"/>
      <c r="BL76" s="231"/>
      <c r="BM76" s="231"/>
      <c r="BN76" s="231"/>
      <c r="BO76" s="231"/>
      <c r="BP76" s="231"/>
      <c r="BQ76" s="228">
        <v>70</v>
      </c>
      <c r="BR76" s="233"/>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0"/>
    </row>
    <row r="77" spans="1:131" ht="26.25" customHeight="1" x14ac:dyDescent="0.15">
      <c r="A77" s="228">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1"/>
      <c r="BF77" s="231"/>
      <c r="BG77" s="231"/>
      <c r="BH77" s="231"/>
      <c r="BI77" s="231"/>
      <c r="BJ77" s="231"/>
      <c r="BK77" s="231"/>
      <c r="BL77" s="231"/>
      <c r="BM77" s="231"/>
      <c r="BN77" s="231"/>
      <c r="BO77" s="231"/>
      <c r="BP77" s="231"/>
      <c r="BQ77" s="228">
        <v>71</v>
      </c>
      <c r="BR77" s="233"/>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0"/>
    </row>
    <row r="78" spans="1:131" ht="26.25" customHeight="1" x14ac:dyDescent="0.15">
      <c r="A78" s="228">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1"/>
      <c r="BF78" s="231"/>
      <c r="BG78" s="231"/>
      <c r="BH78" s="231"/>
      <c r="BI78" s="231"/>
      <c r="BJ78" s="220"/>
      <c r="BK78" s="220"/>
      <c r="BL78" s="220"/>
      <c r="BM78" s="220"/>
      <c r="BN78" s="220"/>
      <c r="BO78" s="231"/>
      <c r="BP78" s="231"/>
      <c r="BQ78" s="228">
        <v>72</v>
      </c>
      <c r="BR78" s="233"/>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0"/>
    </row>
    <row r="79" spans="1:131" ht="26.25" customHeight="1" x14ac:dyDescent="0.15">
      <c r="A79" s="228">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1"/>
      <c r="BF79" s="231"/>
      <c r="BG79" s="231"/>
      <c r="BH79" s="231"/>
      <c r="BI79" s="231"/>
      <c r="BJ79" s="220"/>
      <c r="BK79" s="220"/>
      <c r="BL79" s="220"/>
      <c r="BM79" s="220"/>
      <c r="BN79" s="220"/>
      <c r="BO79" s="231"/>
      <c r="BP79" s="231"/>
      <c r="BQ79" s="228">
        <v>73</v>
      </c>
      <c r="BR79" s="233"/>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0"/>
    </row>
    <row r="80" spans="1:131" ht="26.25" customHeight="1" x14ac:dyDescent="0.15">
      <c r="A80" s="228">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1"/>
      <c r="BF80" s="231"/>
      <c r="BG80" s="231"/>
      <c r="BH80" s="231"/>
      <c r="BI80" s="231"/>
      <c r="BJ80" s="231"/>
      <c r="BK80" s="231"/>
      <c r="BL80" s="231"/>
      <c r="BM80" s="231"/>
      <c r="BN80" s="231"/>
      <c r="BO80" s="231"/>
      <c r="BP80" s="231"/>
      <c r="BQ80" s="228">
        <v>74</v>
      </c>
      <c r="BR80" s="233"/>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0"/>
    </row>
    <row r="81" spans="1:131" ht="26.25" customHeight="1" x14ac:dyDescent="0.15">
      <c r="A81" s="228">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1"/>
      <c r="BF81" s="231"/>
      <c r="BG81" s="231"/>
      <c r="BH81" s="231"/>
      <c r="BI81" s="231"/>
      <c r="BJ81" s="231"/>
      <c r="BK81" s="231"/>
      <c r="BL81" s="231"/>
      <c r="BM81" s="231"/>
      <c r="BN81" s="231"/>
      <c r="BO81" s="231"/>
      <c r="BP81" s="231"/>
      <c r="BQ81" s="228">
        <v>75</v>
      </c>
      <c r="BR81" s="233"/>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0"/>
    </row>
    <row r="82" spans="1:131" ht="26.25" customHeight="1" x14ac:dyDescent="0.15">
      <c r="A82" s="228">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1"/>
      <c r="BF82" s="231"/>
      <c r="BG82" s="231"/>
      <c r="BH82" s="231"/>
      <c r="BI82" s="231"/>
      <c r="BJ82" s="231"/>
      <c r="BK82" s="231"/>
      <c r="BL82" s="231"/>
      <c r="BM82" s="231"/>
      <c r="BN82" s="231"/>
      <c r="BO82" s="231"/>
      <c r="BP82" s="231"/>
      <c r="BQ82" s="228">
        <v>76</v>
      </c>
      <c r="BR82" s="233"/>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0"/>
    </row>
    <row r="83" spans="1:131" ht="26.25" customHeight="1" x14ac:dyDescent="0.15">
      <c r="A83" s="228">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1"/>
      <c r="BF83" s="231"/>
      <c r="BG83" s="231"/>
      <c r="BH83" s="231"/>
      <c r="BI83" s="231"/>
      <c r="BJ83" s="231"/>
      <c r="BK83" s="231"/>
      <c r="BL83" s="231"/>
      <c r="BM83" s="231"/>
      <c r="BN83" s="231"/>
      <c r="BO83" s="231"/>
      <c r="BP83" s="231"/>
      <c r="BQ83" s="228">
        <v>77</v>
      </c>
      <c r="BR83" s="233"/>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0"/>
    </row>
    <row r="84" spans="1:131" ht="26.25" customHeight="1" x14ac:dyDescent="0.15">
      <c r="A84" s="228">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1"/>
      <c r="BF84" s="231"/>
      <c r="BG84" s="231"/>
      <c r="BH84" s="231"/>
      <c r="BI84" s="231"/>
      <c r="BJ84" s="231"/>
      <c r="BK84" s="231"/>
      <c r="BL84" s="231"/>
      <c r="BM84" s="231"/>
      <c r="BN84" s="231"/>
      <c r="BO84" s="231"/>
      <c r="BP84" s="231"/>
      <c r="BQ84" s="228">
        <v>78</v>
      </c>
      <c r="BR84" s="233"/>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0"/>
    </row>
    <row r="85" spans="1:131" ht="26.25" customHeight="1" x14ac:dyDescent="0.15">
      <c r="A85" s="228">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1"/>
      <c r="BF85" s="231"/>
      <c r="BG85" s="231"/>
      <c r="BH85" s="231"/>
      <c r="BI85" s="231"/>
      <c r="BJ85" s="231"/>
      <c r="BK85" s="231"/>
      <c r="BL85" s="231"/>
      <c r="BM85" s="231"/>
      <c r="BN85" s="231"/>
      <c r="BO85" s="231"/>
      <c r="BP85" s="231"/>
      <c r="BQ85" s="228">
        <v>79</v>
      </c>
      <c r="BR85" s="233"/>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0"/>
    </row>
    <row r="86" spans="1:131" ht="26.25" customHeight="1" x14ac:dyDescent="0.15">
      <c r="A86" s="228">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1"/>
      <c r="BF86" s="231"/>
      <c r="BG86" s="231"/>
      <c r="BH86" s="231"/>
      <c r="BI86" s="231"/>
      <c r="BJ86" s="231"/>
      <c r="BK86" s="231"/>
      <c r="BL86" s="231"/>
      <c r="BM86" s="231"/>
      <c r="BN86" s="231"/>
      <c r="BO86" s="231"/>
      <c r="BP86" s="231"/>
      <c r="BQ86" s="228">
        <v>80</v>
      </c>
      <c r="BR86" s="233"/>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0"/>
    </row>
    <row r="87" spans="1:131" ht="26.25" customHeight="1" x14ac:dyDescent="0.15">
      <c r="A87" s="234">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1"/>
      <c r="BF87" s="231"/>
      <c r="BG87" s="231"/>
      <c r="BH87" s="231"/>
      <c r="BI87" s="231"/>
      <c r="BJ87" s="231"/>
      <c r="BK87" s="231"/>
      <c r="BL87" s="231"/>
      <c r="BM87" s="231"/>
      <c r="BN87" s="231"/>
      <c r="BO87" s="231"/>
      <c r="BP87" s="231"/>
      <c r="BQ87" s="228">
        <v>81</v>
      </c>
      <c r="BR87" s="233"/>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0"/>
    </row>
    <row r="88" spans="1:131" ht="26.25" customHeight="1" thickBot="1" x14ac:dyDescent="0.2">
      <c r="A88" s="230"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566</v>
      </c>
      <c r="AG88" s="946"/>
      <c r="AH88" s="946"/>
      <c r="AI88" s="946"/>
      <c r="AJ88" s="946"/>
      <c r="AK88" s="950"/>
      <c r="AL88" s="950"/>
      <c r="AM88" s="950"/>
      <c r="AN88" s="950"/>
      <c r="AO88" s="950"/>
      <c r="AP88" s="946" t="s">
        <v>550</v>
      </c>
      <c r="AQ88" s="946"/>
      <c r="AR88" s="946"/>
      <c r="AS88" s="946"/>
      <c r="AT88" s="946"/>
      <c r="AU88" s="946" t="s">
        <v>550</v>
      </c>
      <c r="AV88" s="946"/>
      <c r="AW88" s="946"/>
      <c r="AX88" s="946"/>
      <c r="AY88" s="946"/>
      <c r="AZ88" s="947"/>
      <c r="BA88" s="947"/>
      <c r="BB88" s="947"/>
      <c r="BC88" s="947"/>
      <c r="BD88" s="948"/>
      <c r="BE88" s="231"/>
      <c r="BF88" s="231"/>
      <c r="BG88" s="231"/>
      <c r="BH88" s="231"/>
      <c r="BI88" s="231"/>
      <c r="BJ88" s="231"/>
      <c r="BK88" s="231"/>
      <c r="BL88" s="231"/>
      <c r="BM88" s="231"/>
      <c r="BN88" s="231"/>
      <c r="BO88" s="231"/>
      <c r="BP88" s="231"/>
      <c r="BQ88" s="228">
        <v>82</v>
      </c>
      <c r="BR88" s="233"/>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26</v>
      </c>
      <c r="CS102" s="940"/>
      <c r="CT102" s="940"/>
      <c r="CU102" s="940"/>
      <c r="CV102" s="941"/>
      <c r="CW102" s="939">
        <v>43</v>
      </c>
      <c r="CX102" s="940"/>
      <c r="CY102" s="940"/>
      <c r="CZ102" s="940"/>
      <c r="DA102" s="941"/>
      <c r="DB102" s="939" t="s">
        <v>550</v>
      </c>
      <c r="DC102" s="940"/>
      <c r="DD102" s="940"/>
      <c r="DE102" s="940"/>
      <c r="DF102" s="941"/>
      <c r="DG102" s="939" t="s">
        <v>550</v>
      </c>
      <c r="DH102" s="940"/>
      <c r="DI102" s="940"/>
      <c r="DJ102" s="940"/>
      <c r="DK102" s="941"/>
      <c r="DL102" s="939" t="s">
        <v>550</v>
      </c>
      <c r="DM102" s="940"/>
      <c r="DN102" s="940"/>
      <c r="DO102" s="940"/>
      <c r="DP102" s="941"/>
      <c r="DQ102" s="939" t="s">
        <v>550</v>
      </c>
      <c r="DR102" s="940"/>
      <c r="DS102" s="940"/>
      <c r="DT102" s="940"/>
      <c r="DU102" s="941"/>
      <c r="DV102" s="924"/>
      <c r="DW102" s="925"/>
      <c r="DX102" s="925"/>
      <c r="DY102" s="925"/>
      <c r="DZ102" s="926"/>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406</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407</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0"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0"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2528283</v>
      </c>
      <c r="AB110" s="876"/>
      <c r="AC110" s="876"/>
      <c r="AD110" s="876"/>
      <c r="AE110" s="877"/>
      <c r="AF110" s="878">
        <v>2679842</v>
      </c>
      <c r="AG110" s="876"/>
      <c r="AH110" s="876"/>
      <c r="AI110" s="876"/>
      <c r="AJ110" s="877"/>
      <c r="AK110" s="878">
        <v>2530003</v>
      </c>
      <c r="AL110" s="876"/>
      <c r="AM110" s="876"/>
      <c r="AN110" s="876"/>
      <c r="AO110" s="877"/>
      <c r="AP110" s="879">
        <v>25.1</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21898264</v>
      </c>
      <c r="BR110" s="829"/>
      <c r="BS110" s="829"/>
      <c r="BT110" s="829"/>
      <c r="BU110" s="829"/>
      <c r="BV110" s="829">
        <v>20700251</v>
      </c>
      <c r="BW110" s="829"/>
      <c r="BX110" s="829"/>
      <c r="BY110" s="829"/>
      <c r="BZ110" s="829"/>
      <c r="CA110" s="829">
        <v>19181221</v>
      </c>
      <c r="CB110" s="829"/>
      <c r="CC110" s="829"/>
      <c r="CD110" s="829"/>
      <c r="CE110" s="829"/>
      <c r="CF110" s="853">
        <v>190.1</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0"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0"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5636553</v>
      </c>
      <c r="BR112" s="804"/>
      <c r="BS112" s="804"/>
      <c r="BT112" s="804"/>
      <c r="BU112" s="804"/>
      <c r="BV112" s="804">
        <v>5218714</v>
      </c>
      <c r="BW112" s="804"/>
      <c r="BX112" s="804"/>
      <c r="BY112" s="804"/>
      <c r="BZ112" s="804"/>
      <c r="CA112" s="804">
        <v>4992371</v>
      </c>
      <c r="CB112" s="804"/>
      <c r="CC112" s="804"/>
      <c r="CD112" s="804"/>
      <c r="CE112" s="804"/>
      <c r="CF112" s="862">
        <v>49.5</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0"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600076</v>
      </c>
      <c r="AB113" s="906"/>
      <c r="AC113" s="906"/>
      <c r="AD113" s="906"/>
      <c r="AE113" s="907"/>
      <c r="AF113" s="908">
        <v>594904</v>
      </c>
      <c r="AG113" s="906"/>
      <c r="AH113" s="906"/>
      <c r="AI113" s="906"/>
      <c r="AJ113" s="907"/>
      <c r="AK113" s="908">
        <v>590699</v>
      </c>
      <c r="AL113" s="906"/>
      <c r="AM113" s="906"/>
      <c r="AN113" s="906"/>
      <c r="AO113" s="907"/>
      <c r="AP113" s="909">
        <v>5.9</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0"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3107123</v>
      </c>
      <c r="BR114" s="804"/>
      <c r="BS114" s="804"/>
      <c r="BT114" s="804"/>
      <c r="BU114" s="804"/>
      <c r="BV114" s="804">
        <v>3257085</v>
      </c>
      <c r="BW114" s="804"/>
      <c r="BX114" s="804"/>
      <c r="BY114" s="804"/>
      <c r="BZ114" s="804"/>
      <c r="CA114" s="804">
        <v>3304724</v>
      </c>
      <c r="CB114" s="804"/>
      <c r="CC114" s="804"/>
      <c r="CD114" s="804"/>
      <c r="CE114" s="804"/>
      <c r="CF114" s="862">
        <v>32.799999999999997</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0"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6942</v>
      </c>
      <c r="AB115" s="906"/>
      <c r="AC115" s="906"/>
      <c r="AD115" s="906"/>
      <c r="AE115" s="907"/>
      <c r="AF115" s="908">
        <v>12131</v>
      </c>
      <c r="AG115" s="906"/>
      <c r="AH115" s="906"/>
      <c r="AI115" s="906"/>
      <c r="AJ115" s="907"/>
      <c r="AK115" s="908">
        <v>10676</v>
      </c>
      <c r="AL115" s="906"/>
      <c r="AM115" s="906"/>
      <c r="AN115" s="906"/>
      <c r="AO115" s="907"/>
      <c r="AP115" s="909">
        <v>0.1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0"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0"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3135301</v>
      </c>
      <c r="AB117" s="890"/>
      <c r="AC117" s="890"/>
      <c r="AD117" s="890"/>
      <c r="AE117" s="891"/>
      <c r="AF117" s="892">
        <v>3286877</v>
      </c>
      <c r="AG117" s="890"/>
      <c r="AH117" s="890"/>
      <c r="AI117" s="890"/>
      <c r="AJ117" s="891"/>
      <c r="AK117" s="892">
        <v>3131378</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0"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0"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1" t="s">
        <v>178</v>
      </c>
      <c r="BA119" s="241"/>
      <c r="BB119" s="241"/>
      <c r="BC119" s="241"/>
      <c r="BD119" s="241"/>
      <c r="BE119" s="241"/>
      <c r="BF119" s="241"/>
      <c r="BG119" s="241"/>
      <c r="BH119" s="241"/>
      <c r="BI119" s="241"/>
      <c r="BJ119" s="241"/>
      <c r="BK119" s="241"/>
      <c r="BL119" s="241"/>
      <c r="BM119" s="241"/>
      <c r="BN119" s="241"/>
      <c r="BO119" s="864" t="s">
        <v>443</v>
      </c>
      <c r="BP119" s="865"/>
      <c r="BQ119" s="866">
        <v>30641940</v>
      </c>
      <c r="BR119" s="832"/>
      <c r="BS119" s="832"/>
      <c r="BT119" s="832"/>
      <c r="BU119" s="832"/>
      <c r="BV119" s="832">
        <v>29176050</v>
      </c>
      <c r="BW119" s="832"/>
      <c r="BX119" s="832"/>
      <c r="BY119" s="832"/>
      <c r="BZ119" s="832"/>
      <c r="CA119" s="832">
        <v>27478316</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0"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5696185</v>
      </c>
      <c r="BR120" s="829"/>
      <c r="BS120" s="829"/>
      <c r="BT120" s="829"/>
      <c r="BU120" s="829"/>
      <c r="BV120" s="829">
        <v>6607686</v>
      </c>
      <c r="BW120" s="829"/>
      <c r="BX120" s="829"/>
      <c r="BY120" s="829"/>
      <c r="BZ120" s="829"/>
      <c r="CA120" s="829">
        <v>7367457</v>
      </c>
      <c r="CB120" s="829"/>
      <c r="CC120" s="829"/>
      <c r="CD120" s="829"/>
      <c r="CE120" s="829"/>
      <c r="CF120" s="853">
        <v>73</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4541433</v>
      </c>
      <c r="DH120" s="829"/>
      <c r="DI120" s="829"/>
      <c r="DJ120" s="829"/>
      <c r="DK120" s="829"/>
      <c r="DL120" s="829">
        <v>4223524</v>
      </c>
      <c r="DM120" s="829"/>
      <c r="DN120" s="829"/>
      <c r="DO120" s="829"/>
      <c r="DP120" s="829"/>
      <c r="DQ120" s="829">
        <v>4103110</v>
      </c>
      <c r="DR120" s="829"/>
      <c r="DS120" s="829"/>
      <c r="DT120" s="829"/>
      <c r="DU120" s="829"/>
      <c r="DV120" s="830">
        <v>40.700000000000003</v>
      </c>
      <c r="DW120" s="830"/>
      <c r="DX120" s="830"/>
      <c r="DY120" s="830"/>
      <c r="DZ120" s="831"/>
    </row>
    <row r="121" spans="1:130" s="220"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436974</v>
      </c>
      <c r="BR121" s="804"/>
      <c r="BS121" s="804"/>
      <c r="BT121" s="804"/>
      <c r="BU121" s="804"/>
      <c r="BV121" s="804">
        <v>403826</v>
      </c>
      <c r="BW121" s="804"/>
      <c r="BX121" s="804"/>
      <c r="BY121" s="804"/>
      <c r="BZ121" s="804"/>
      <c r="CA121" s="804">
        <v>273743</v>
      </c>
      <c r="CB121" s="804"/>
      <c r="CC121" s="804"/>
      <c r="CD121" s="804"/>
      <c r="CE121" s="804"/>
      <c r="CF121" s="862">
        <v>2.7</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1095120</v>
      </c>
      <c r="DH121" s="804"/>
      <c r="DI121" s="804"/>
      <c r="DJ121" s="804"/>
      <c r="DK121" s="804"/>
      <c r="DL121" s="804">
        <v>995190</v>
      </c>
      <c r="DM121" s="804"/>
      <c r="DN121" s="804"/>
      <c r="DO121" s="804"/>
      <c r="DP121" s="804"/>
      <c r="DQ121" s="804">
        <v>889261</v>
      </c>
      <c r="DR121" s="804"/>
      <c r="DS121" s="804"/>
      <c r="DT121" s="804"/>
      <c r="DU121" s="804"/>
      <c r="DV121" s="781">
        <v>8.8000000000000007</v>
      </c>
      <c r="DW121" s="781"/>
      <c r="DX121" s="781"/>
      <c r="DY121" s="781"/>
      <c r="DZ121" s="782"/>
    </row>
    <row r="122" spans="1:130" s="220"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23532261</v>
      </c>
      <c r="BR122" s="832"/>
      <c r="BS122" s="832"/>
      <c r="BT122" s="832"/>
      <c r="BU122" s="832"/>
      <c r="BV122" s="832">
        <v>21306506</v>
      </c>
      <c r="BW122" s="832"/>
      <c r="BX122" s="832"/>
      <c r="BY122" s="832"/>
      <c r="BZ122" s="832"/>
      <c r="CA122" s="832">
        <v>21055431</v>
      </c>
      <c r="CB122" s="832"/>
      <c r="CC122" s="832"/>
      <c r="CD122" s="832"/>
      <c r="CE122" s="832"/>
      <c r="CF122" s="833">
        <v>208.7</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0"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6499</v>
      </c>
      <c r="AB123" s="767"/>
      <c r="AC123" s="767"/>
      <c r="AD123" s="767"/>
      <c r="AE123" s="768"/>
      <c r="AF123" s="769">
        <v>762</v>
      </c>
      <c r="AG123" s="767"/>
      <c r="AH123" s="767"/>
      <c r="AI123" s="767"/>
      <c r="AJ123" s="768"/>
      <c r="AK123" s="769">
        <v>667</v>
      </c>
      <c r="AL123" s="767"/>
      <c r="AM123" s="767"/>
      <c r="AN123" s="767"/>
      <c r="AO123" s="768"/>
      <c r="AP123" s="811">
        <v>0</v>
      </c>
      <c r="AQ123" s="812"/>
      <c r="AR123" s="812"/>
      <c r="AS123" s="812"/>
      <c r="AT123" s="813"/>
      <c r="AU123" s="873"/>
      <c r="AV123" s="874"/>
      <c r="AW123" s="874"/>
      <c r="AX123" s="874"/>
      <c r="AY123" s="874"/>
      <c r="AZ123" s="241" t="s">
        <v>178</v>
      </c>
      <c r="BA123" s="241"/>
      <c r="BB123" s="241"/>
      <c r="BC123" s="241"/>
      <c r="BD123" s="241"/>
      <c r="BE123" s="241"/>
      <c r="BF123" s="241"/>
      <c r="BG123" s="241"/>
      <c r="BH123" s="241"/>
      <c r="BI123" s="241"/>
      <c r="BJ123" s="241"/>
      <c r="BK123" s="241"/>
      <c r="BL123" s="241"/>
      <c r="BM123" s="241"/>
      <c r="BN123" s="241"/>
      <c r="BO123" s="864" t="s">
        <v>451</v>
      </c>
      <c r="BP123" s="865"/>
      <c r="BQ123" s="819">
        <v>29665420</v>
      </c>
      <c r="BR123" s="820"/>
      <c r="BS123" s="820"/>
      <c r="BT123" s="820"/>
      <c r="BU123" s="820"/>
      <c r="BV123" s="820">
        <v>28318018</v>
      </c>
      <c r="BW123" s="820"/>
      <c r="BX123" s="820"/>
      <c r="BY123" s="820"/>
      <c r="BZ123" s="820"/>
      <c r="CA123" s="820">
        <v>28696631</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0"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9.3000000000000007</v>
      </c>
      <c r="BR124" s="818"/>
      <c r="BS124" s="818"/>
      <c r="BT124" s="818"/>
      <c r="BU124" s="818"/>
      <c r="BV124" s="818">
        <v>8.4</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0"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0"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0"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443</v>
      </c>
      <c r="AB127" s="767"/>
      <c r="AC127" s="767"/>
      <c r="AD127" s="767"/>
      <c r="AE127" s="768"/>
      <c r="AF127" s="769">
        <v>11369</v>
      </c>
      <c r="AG127" s="767"/>
      <c r="AH127" s="767"/>
      <c r="AI127" s="767"/>
      <c r="AJ127" s="768"/>
      <c r="AK127" s="769">
        <v>10009</v>
      </c>
      <c r="AL127" s="767"/>
      <c r="AM127" s="767"/>
      <c r="AN127" s="767"/>
      <c r="AO127" s="768"/>
      <c r="AP127" s="811">
        <v>0.1</v>
      </c>
      <c r="AQ127" s="812"/>
      <c r="AR127" s="812"/>
      <c r="AS127" s="812"/>
      <c r="AT127" s="813"/>
      <c r="AU127" s="222"/>
      <c r="AV127" s="222"/>
      <c r="AW127" s="222"/>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2"/>
      <c r="CB127" s="222"/>
      <c r="CC127" s="222"/>
      <c r="CD127" s="245"/>
      <c r="CE127" s="245"/>
      <c r="CF127" s="245"/>
      <c r="CG127" s="222"/>
      <c r="CH127" s="222"/>
      <c r="CI127" s="222"/>
      <c r="CJ127" s="244"/>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0"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102999</v>
      </c>
      <c r="AB128" s="788"/>
      <c r="AC128" s="788"/>
      <c r="AD128" s="788"/>
      <c r="AE128" s="789"/>
      <c r="AF128" s="790">
        <v>65526</v>
      </c>
      <c r="AG128" s="788"/>
      <c r="AH128" s="788"/>
      <c r="AI128" s="788"/>
      <c r="AJ128" s="789"/>
      <c r="AK128" s="790">
        <v>35117</v>
      </c>
      <c r="AL128" s="788"/>
      <c r="AM128" s="788"/>
      <c r="AN128" s="788"/>
      <c r="AO128" s="789"/>
      <c r="AP128" s="791"/>
      <c r="AQ128" s="792"/>
      <c r="AR128" s="792"/>
      <c r="AS128" s="792"/>
      <c r="AT128" s="793"/>
      <c r="AU128" s="222"/>
      <c r="AV128" s="222"/>
      <c r="AW128" s="222"/>
      <c r="AX128" s="794" t="s">
        <v>465</v>
      </c>
      <c r="AY128" s="795"/>
      <c r="AZ128" s="795"/>
      <c r="BA128" s="795"/>
      <c r="BB128" s="795"/>
      <c r="BC128" s="795"/>
      <c r="BD128" s="795"/>
      <c r="BE128" s="796"/>
      <c r="BF128" s="773" t="s">
        <v>122</v>
      </c>
      <c r="BG128" s="774"/>
      <c r="BH128" s="774"/>
      <c r="BI128" s="774"/>
      <c r="BJ128" s="774"/>
      <c r="BK128" s="774"/>
      <c r="BL128" s="797"/>
      <c r="BM128" s="773">
        <v>12.99</v>
      </c>
      <c r="BN128" s="774"/>
      <c r="BO128" s="774"/>
      <c r="BP128" s="774"/>
      <c r="BQ128" s="774"/>
      <c r="BR128" s="774"/>
      <c r="BS128" s="797"/>
      <c r="BT128" s="773">
        <v>20</v>
      </c>
      <c r="BU128" s="774"/>
      <c r="BV128" s="774"/>
      <c r="BW128" s="774"/>
      <c r="BX128" s="774"/>
      <c r="BY128" s="774"/>
      <c r="BZ128" s="775"/>
      <c r="CA128" s="245"/>
      <c r="CB128" s="245"/>
      <c r="CC128" s="245"/>
      <c r="CD128" s="245"/>
      <c r="CE128" s="245"/>
      <c r="CF128" s="245"/>
      <c r="CG128" s="222"/>
      <c r="CH128" s="222"/>
      <c r="CI128" s="222"/>
      <c r="CJ128" s="244"/>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0"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12952801</v>
      </c>
      <c r="AB129" s="767"/>
      <c r="AC129" s="767"/>
      <c r="AD129" s="767"/>
      <c r="AE129" s="768"/>
      <c r="AF129" s="769">
        <v>12624976</v>
      </c>
      <c r="AG129" s="767"/>
      <c r="AH129" s="767"/>
      <c r="AI129" s="767"/>
      <c r="AJ129" s="768"/>
      <c r="AK129" s="769">
        <v>12579152</v>
      </c>
      <c r="AL129" s="767"/>
      <c r="AM129" s="767"/>
      <c r="AN129" s="767"/>
      <c r="AO129" s="768"/>
      <c r="AP129" s="770"/>
      <c r="AQ129" s="771"/>
      <c r="AR129" s="771"/>
      <c r="AS129" s="771"/>
      <c r="AT129" s="772"/>
      <c r="AU129" s="223"/>
      <c r="AV129" s="223"/>
      <c r="AW129" s="223"/>
      <c r="AX129" s="738" t="s">
        <v>468</v>
      </c>
      <c r="AY129" s="739"/>
      <c r="AZ129" s="739"/>
      <c r="BA129" s="739"/>
      <c r="BB129" s="739"/>
      <c r="BC129" s="739"/>
      <c r="BD129" s="739"/>
      <c r="BE129" s="740"/>
      <c r="BF129" s="757" t="s">
        <v>122</v>
      </c>
      <c r="BG129" s="758"/>
      <c r="BH129" s="758"/>
      <c r="BI129" s="758"/>
      <c r="BJ129" s="758"/>
      <c r="BK129" s="758"/>
      <c r="BL129" s="759"/>
      <c r="BM129" s="757">
        <v>17.989999999999998</v>
      </c>
      <c r="BN129" s="758"/>
      <c r="BO129" s="758"/>
      <c r="BP129" s="758"/>
      <c r="BQ129" s="758"/>
      <c r="BR129" s="758"/>
      <c r="BS129" s="759"/>
      <c r="BT129" s="757">
        <v>30</v>
      </c>
      <c r="BU129" s="758"/>
      <c r="BV129" s="758"/>
      <c r="BW129" s="758"/>
      <c r="BX129" s="758"/>
      <c r="BY129" s="758"/>
      <c r="BZ129" s="760"/>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2464873</v>
      </c>
      <c r="AB130" s="767"/>
      <c r="AC130" s="767"/>
      <c r="AD130" s="767"/>
      <c r="AE130" s="768"/>
      <c r="AF130" s="769">
        <v>2528463</v>
      </c>
      <c r="AG130" s="767"/>
      <c r="AH130" s="767"/>
      <c r="AI130" s="767"/>
      <c r="AJ130" s="768"/>
      <c r="AK130" s="769">
        <v>2491668</v>
      </c>
      <c r="AL130" s="767"/>
      <c r="AM130" s="767"/>
      <c r="AN130" s="767"/>
      <c r="AO130" s="768"/>
      <c r="AP130" s="770"/>
      <c r="AQ130" s="771"/>
      <c r="AR130" s="771"/>
      <c r="AS130" s="771"/>
      <c r="AT130" s="772"/>
      <c r="AU130" s="223"/>
      <c r="AV130" s="223"/>
      <c r="AW130" s="223"/>
      <c r="AX130" s="738" t="s">
        <v>471</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10487928</v>
      </c>
      <c r="AB131" s="751"/>
      <c r="AC131" s="751"/>
      <c r="AD131" s="751"/>
      <c r="AE131" s="752"/>
      <c r="AF131" s="753">
        <v>10096513</v>
      </c>
      <c r="AG131" s="751"/>
      <c r="AH131" s="751"/>
      <c r="AI131" s="751"/>
      <c r="AJ131" s="752"/>
      <c r="AK131" s="753">
        <v>10087484</v>
      </c>
      <c r="AL131" s="751"/>
      <c r="AM131" s="751"/>
      <c r="AN131" s="751"/>
      <c r="AO131" s="752"/>
      <c r="AP131" s="754"/>
      <c r="AQ131" s="755"/>
      <c r="AR131" s="755"/>
      <c r="AS131" s="755"/>
      <c r="AT131" s="756"/>
      <c r="AU131" s="223"/>
      <c r="AV131" s="223"/>
      <c r="AW131" s="223"/>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5.4103060200000002</v>
      </c>
      <c r="AB132" s="732"/>
      <c r="AC132" s="732"/>
      <c r="AD132" s="732"/>
      <c r="AE132" s="733"/>
      <c r="AF132" s="734">
        <v>6.862646539</v>
      </c>
      <c r="AG132" s="732"/>
      <c r="AH132" s="732"/>
      <c r="AI132" s="732"/>
      <c r="AJ132" s="733"/>
      <c r="AK132" s="734">
        <v>5.9934964949999996</v>
      </c>
      <c r="AL132" s="732"/>
      <c r="AM132" s="732"/>
      <c r="AN132" s="732"/>
      <c r="AO132" s="733"/>
      <c r="AP132" s="735"/>
      <c r="AQ132" s="736"/>
      <c r="AR132" s="736"/>
      <c r="AS132" s="736"/>
      <c r="AT132" s="73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6.1</v>
      </c>
      <c r="AB133" s="711"/>
      <c r="AC133" s="711"/>
      <c r="AD133" s="711"/>
      <c r="AE133" s="712"/>
      <c r="AF133" s="710">
        <v>6</v>
      </c>
      <c r="AG133" s="711"/>
      <c r="AH133" s="711"/>
      <c r="AI133" s="711"/>
      <c r="AJ133" s="712"/>
      <c r="AK133" s="710">
        <v>6</v>
      </c>
      <c r="AL133" s="711"/>
      <c r="AM133" s="711"/>
      <c r="AN133" s="711"/>
      <c r="AO133" s="712"/>
      <c r="AP133" s="713"/>
      <c r="AQ133" s="714"/>
      <c r="AR133" s="714"/>
      <c r="AS133" s="714"/>
      <c r="AT133" s="71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hj36HyzIxkZMAPqhANFveN5EM3Yojto2100Wu7YjpyI3p7Lb9i9BWFTJ00spt44HAQx+rm/8zSrTdpdn1nxGZw==" saltValue="L2y0gbYQcNKq2Scv1ZYX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477</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cQLR3Xm2msbjCT23H8o7YmxMxcm4JRhngKgSNfjMA5Je6zEpkuh/JzP/kg0sKR/PR5B+Glikj+wmGh8Kck3RNQ==" saltValue="NOMmfXyQ9GoUA3t3+v1Bd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rdwc4tZF5nzlJ+cBDk6+d7zMrvI2yMobR4hgB5TOkPParHVkRbozl4uyKO3kfBwIYczuPxFFxPV6qlRbNQbw==" saltValue="vCX4XC3IQpU7JgkTv+SV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478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479</v>
      </c>
      <c r="AL6" s="256"/>
      <c r="AM6" s="256"/>
      <c r="AN6" s="256"/>
    </row>
    <row r="7" spans="1:46" ht="13.5" customHeight="1" x14ac:dyDescent="0.15">
      <c r="A7" s="255"/>
      <c r="AK7" s="258"/>
      <c r="AL7" s="259"/>
      <c r="AM7" s="259"/>
      <c r="AN7" s="260"/>
      <c r="AO7" s="1105" t="s">
        <v>480</v>
      </c>
      <c r="AP7" s="261"/>
      <c r="AQ7" s="262" t="s">
        <v>481</v>
      </c>
      <c r="AR7" s="263"/>
    </row>
    <row r="8" spans="1:46" x14ac:dyDescent="0.15">
      <c r="A8" s="255"/>
      <c r="AK8" s="264"/>
      <c r="AL8" s="265"/>
      <c r="AM8" s="265"/>
      <c r="AN8" s="266"/>
      <c r="AO8" s="1106"/>
      <c r="AP8" s="267" t="s">
        <v>482</v>
      </c>
      <c r="AQ8" s="268" t="s">
        <v>483</v>
      </c>
      <c r="AR8" s="269" t="s">
        <v>484</v>
      </c>
    </row>
    <row r="9" spans="1:46" x14ac:dyDescent="0.15">
      <c r="A9" s="255"/>
      <c r="AK9" s="1117" t="s">
        <v>485</v>
      </c>
      <c r="AL9" s="1118"/>
      <c r="AM9" s="1118"/>
      <c r="AN9" s="1119"/>
      <c r="AO9" s="270">
        <v>4107055</v>
      </c>
      <c r="AP9" s="270">
        <v>132828</v>
      </c>
      <c r="AQ9" s="271">
        <v>107616</v>
      </c>
      <c r="AR9" s="272">
        <v>23.4</v>
      </c>
    </row>
    <row r="10" spans="1:46" ht="13.5" customHeight="1" x14ac:dyDescent="0.15">
      <c r="A10" s="255"/>
      <c r="AK10" s="1117" t="s">
        <v>486</v>
      </c>
      <c r="AL10" s="1118"/>
      <c r="AM10" s="1118"/>
      <c r="AN10" s="1119"/>
      <c r="AO10" s="273">
        <v>13590</v>
      </c>
      <c r="AP10" s="273">
        <v>440</v>
      </c>
      <c r="AQ10" s="274">
        <v>10095</v>
      </c>
      <c r="AR10" s="275">
        <v>-95.6</v>
      </c>
    </row>
    <row r="11" spans="1:46" ht="13.5" customHeight="1" x14ac:dyDescent="0.15">
      <c r="A11" s="255"/>
      <c r="AK11" s="1117" t="s">
        <v>487</v>
      </c>
      <c r="AL11" s="1118"/>
      <c r="AM11" s="1118"/>
      <c r="AN11" s="1119"/>
      <c r="AO11" s="273">
        <v>31850</v>
      </c>
      <c r="AP11" s="273">
        <v>1030</v>
      </c>
      <c r="AQ11" s="274">
        <v>1704</v>
      </c>
      <c r="AR11" s="275">
        <v>-39.6</v>
      </c>
    </row>
    <row r="12" spans="1:46" ht="13.5" customHeight="1" x14ac:dyDescent="0.15">
      <c r="A12" s="255"/>
      <c r="AK12" s="1117" t="s">
        <v>488</v>
      </c>
      <c r="AL12" s="1118"/>
      <c r="AM12" s="1118"/>
      <c r="AN12" s="1119"/>
      <c r="AO12" s="273" t="s">
        <v>489</v>
      </c>
      <c r="AP12" s="273" t="s">
        <v>489</v>
      </c>
      <c r="AQ12" s="274">
        <v>7</v>
      </c>
      <c r="AR12" s="275" t="s">
        <v>489</v>
      </c>
    </row>
    <row r="13" spans="1:46" ht="13.5" customHeight="1" x14ac:dyDescent="0.15">
      <c r="A13" s="255"/>
      <c r="AK13" s="1117" t="s">
        <v>490</v>
      </c>
      <c r="AL13" s="1118"/>
      <c r="AM13" s="1118"/>
      <c r="AN13" s="1119"/>
      <c r="AO13" s="273">
        <v>121197</v>
      </c>
      <c r="AP13" s="273">
        <v>3920</v>
      </c>
      <c r="AQ13" s="274">
        <v>4110</v>
      </c>
      <c r="AR13" s="275">
        <v>-4.5999999999999996</v>
      </c>
    </row>
    <row r="14" spans="1:46" ht="13.5" customHeight="1" x14ac:dyDescent="0.15">
      <c r="A14" s="255"/>
      <c r="AK14" s="1117" t="s">
        <v>491</v>
      </c>
      <c r="AL14" s="1118"/>
      <c r="AM14" s="1118"/>
      <c r="AN14" s="1119"/>
      <c r="AO14" s="273">
        <v>36119</v>
      </c>
      <c r="AP14" s="273">
        <v>1168</v>
      </c>
      <c r="AQ14" s="274">
        <v>2451</v>
      </c>
      <c r="AR14" s="275">
        <v>-52.3</v>
      </c>
    </row>
    <row r="15" spans="1:46" ht="13.5" customHeight="1" x14ac:dyDescent="0.15">
      <c r="A15" s="255"/>
      <c r="AK15" s="1120" t="s">
        <v>492</v>
      </c>
      <c r="AL15" s="1121"/>
      <c r="AM15" s="1121"/>
      <c r="AN15" s="1122"/>
      <c r="AO15" s="273">
        <v>-243683</v>
      </c>
      <c r="AP15" s="273">
        <v>-7881</v>
      </c>
      <c r="AQ15" s="274">
        <v>-6399</v>
      </c>
      <c r="AR15" s="275">
        <v>23.2</v>
      </c>
    </row>
    <row r="16" spans="1:46" x14ac:dyDescent="0.15">
      <c r="A16" s="255"/>
      <c r="AK16" s="1120" t="s">
        <v>178</v>
      </c>
      <c r="AL16" s="1121"/>
      <c r="AM16" s="1121"/>
      <c r="AN16" s="1122"/>
      <c r="AO16" s="273">
        <v>4066128</v>
      </c>
      <c r="AP16" s="273">
        <v>131505</v>
      </c>
      <c r="AQ16" s="274">
        <v>119584</v>
      </c>
      <c r="AR16" s="275">
        <v>10</v>
      </c>
    </row>
    <row r="17" spans="1:46" x14ac:dyDescent="0.15">
      <c r="A17" s="255"/>
    </row>
    <row r="18" spans="1:46" x14ac:dyDescent="0.15">
      <c r="A18" s="255"/>
      <c r="AQ18" s="276"/>
      <c r="AR18" s="276"/>
    </row>
    <row r="19" spans="1:46" x14ac:dyDescent="0.15">
      <c r="A19" s="255"/>
      <c r="AK19" s="251" t="s">
        <v>493</v>
      </c>
    </row>
    <row r="20" spans="1:46" x14ac:dyDescent="0.15">
      <c r="A20" s="255"/>
      <c r="AK20" s="277"/>
      <c r="AL20" s="278"/>
      <c r="AM20" s="278"/>
      <c r="AN20" s="279"/>
      <c r="AO20" s="280" t="s">
        <v>494</v>
      </c>
      <c r="AP20" s="281" t="s">
        <v>495</v>
      </c>
      <c r="AQ20" s="282" t="s">
        <v>496</v>
      </c>
      <c r="AR20" s="283"/>
    </row>
    <row r="21" spans="1:46" s="256" customFormat="1" x14ac:dyDescent="0.15">
      <c r="A21" s="284"/>
      <c r="AK21" s="1123" t="s">
        <v>497</v>
      </c>
      <c r="AL21" s="1124"/>
      <c r="AM21" s="1124"/>
      <c r="AN21" s="1125"/>
      <c r="AO21" s="285">
        <v>13.62</v>
      </c>
      <c r="AP21" s="286">
        <v>10.86</v>
      </c>
      <c r="AQ21" s="287">
        <v>2.76</v>
      </c>
      <c r="AS21" s="288"/>
      <c r="AT21" s="284"/>
    </row>
    <row r="22" spans="1:46" s="256" customFormat="1" x14ac:dyDescent="0.15">
      <c r="A22" s="284"/>
      <c r="AK22" s="1123" t="s">
        <v>498</v>
      </c>
      <c r="AL22" s="1124"/>
      <c r="AM22" s="1124"/>
      <c r="AN22" s="1125"/>
      <c r="AO22" s="289">
        <v>96.7</v>
      </c>
      <c r="AP22" s="290">
        <v>97.3</v>
      </c>
      <c r="AQ22" s="291">
        <v>-0.6</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296"/>
      <c r="AS27" s="251"/>
      <c r="AT27" s="251"/>
    </row>
    <row r="28" spans="1:46" ht="17.25" x14ac:dyDescent="0.15">
      <c r="A28" s="252" t="s">
        <v>500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501</v>
      </c>
      <c r="AL29" s="256"/>
      <c r="AM29" s="256"/>
      <c r="AN29" s="256"/>
      <c r="AS29" s="298"/>
    </row>
    <row r="30" spans="1:46" ht="13.5" customHeight="1" x14ac:dyDescent="0.15">
      <c r="A30" s="255"/>
      <c r="AK30" s="258"/>
      <c r="AL30" s="259"/>
      <c r="AM30" s="259"/>
      <c r="AN30" s="260"/>
      <c r="AO30" s="1105" t="s">
        <v>480</v>
      </c>
      <c r="AP30" s="261"/>
      <c r="AQ30" s="262" t="s">
        <v>481</v>
      </c>
      <c r="AR30" s="263"/>
    </row>
    <row r="31" spans="1:46" x14ac:dyDescent="0.15">
      <c r="A31" s="255"/>
      <c r="AK31" s="264"/>
      <c r="AL31" s="265"/>
      <c r="AM31" s="265"/>
      <c r="AN31" s="266"/>
      <c r="AO31" s="1106"/>
      <c r="AP31" s="267" t="s">
        <v>482</v>
      </c>
      <c r="AQ31" s="268" t="s">
        <v>483</v>
      </c>
      <c r="AR31" s="269" t="s">
        <v>484</v>
      </c>
    </row>
    <row r="32" spans="1:46" ht="27" customHeight="1" x14ac:dyDescent="0.15">
      <c r="A32" s="255"/>
      <c r="AK32" s="1107" t="s">
        <v>502</v>
      </c>
      <c r="AL32" s="1108"/>
      <c r="AM32" s="1108"/>
      <c r="AN32" s="1109"/>
      <c r="AO32" s="299">
        <v>2530003</v>
      </c>
      <c r="AP32" s="299">
        <v>81824</v>
      </c>
      <c r="AQ32" s="300">
        <v>75090</v>
      </c>
      <c r="AR32" s="301">
        <v>9</v>
      </c>
    </row>
    <row r="33" spans="1:46" ht="13.5" customHeight="1" x14ac:dyDescent="0.15">
      <c r="A33" s="255"/>
      <c r="AK33" s="1107" t="s">
        <v>503</v>
      </c>
      <c r="AL33" s="1108"/>
      <c r="AM33" s="1108"/>
      <c r="AN33" s="1109"/>
      <c r="AO33" s="299" t="s">
        <v>489</v>
      </c>
      <c r="AP33" s="299" t="s">
        <v>489</v>
      </c>
      <c r="AQ33" s="300" t="s">
        <v>489</v>
      </c>
      <c r="AR33" s="301" t="s">
        <v>489</v>
      </c>
    </row>
    <row r="34" spans="1:46" ht="27" customHeight="1" x14ac:dyDescent="0.15">
      <c r="A34" s="255"/>
      <c r="AK34" s="1107" t="s">
        <v>504</v>
      </c>
      <c r="AL34" s="1108"/>
      <c r="AM34" s="1108"/>
      <c r="AN34" s="1109"/>
      <c r="AO34" s="299" t="s">
        <v>489</v>
      </c>
      <c r="AP34" s="299" t="s">
        <v>489</v>
      </c>
      <c r="AQ34" s="300">
        <v>1</v>
      </c>
      <c r="AR34" s="301" t="s">
        <v>489</v>
      </c>
    </row>
    <row r="35" spans="1:46" ht="27" customHeight="1" x14ac:dyDescent="0.15">
      <c r="A35" s="255"/>
      <c r="AK35" s="1107" t="s">
        <v>505</v>
      </c>
      <c r="AL35" s="1108"/>
      <c r="AM35" s="1108"/>
      <c r="AN35" s="1109"/>
      <c r="AO35" s="299">
        <v>590699</v>
      </c>
      <c r="AP35" s="299">
        <v>19104</v>
      </c>
      <c r="AQ35" s="300">
        <v>17211</v>
      </c>
      <c r="AR35" s="301">
        <v>11</v>
      </c>
    </row>
    <row r="36" spans="1:46" ht="27" customHeight="1" x14ac:dyDescent="0.15">
      <c r="A36" s="255"/>
      <c r="AK36" s="1107" t="s">
        <v>506</v>
      </c>
      <c r="AL36" s="1108"/>
      <c r="AM36" s="1108"/>
      <c r="AN36" s="1109"/>
      <c r="AO36" s="299" t="s">
        <v>489</v>
      </c>
      <c r="AP36" s="299" t="s">
        <v>489</v>
      </c>
      <c r="AQ36" s="300">
        <v>2478</v>
      </c>
      <c r="AR36" s="301" t="s">
        <v>489</v>
      </c>
    </row>
    <row r="37" spans="1:46" ht="13.5" customHeight="1" x14ac:dyDescent="0.15">
      <c r="A37" s="255"/>
      <c r="AK37" s="1107" t="s">
        <v>507</v>
      </c>
      <c r="AL37" s="1108"/>
      <c r="AM37" s="1108"/>
      <c r="AN37" s="1109"/>
      <c r="AO37" s="299">
        <v>10676</v>
      </c>
      <c r="AP37" s="299">
        <v>345</v>
      </c>
      <c r="AQ37" s="300">
        <v>654</v>
      </c>
      <c r="AR37" s="301">
        <v>-47.2</v>
      </c>
    </row>
    <row r="38" spans="1:46" ht="27" customHeight="1" x14ac:dyDescent="0.15">
      <c r="A38" s="255"/>
      <c r="AK38" s="1110" t="s">
        <v>508</v>
      </c>
      <c r="AL38" s="1111"/>
      <c r="AM38" s="1111"/>
      <c r="AN38" s="1112"/>
      <c r="AO38" s="302" t="s">
        <v>489</v>
      </c>
      <c r="AP38" s="302" t="s">
        <v>489</v>
      </c>
      <c r="AQ38" s="303">
        <v>4</v>
      </c>
      <c r="AR38" s="291" t="s">
        <v>489</v>
      </c>
      <c r="AS38" s="298"/>
    </row>
    <row r="39" spans="1:46" x14ac:dyDescent="0.15">
      <c r="A39" s="255"/>
      <c r="AK39" s="1110" t="s">
        <v>509</v>
      </c>
      <c r="AL39" s="1111"/>
      <c r="AM39" s="1111"/>
      <c r="AN39" s="1112"/>
      <c r="AO39" s="299">
        <v>-35117</v>
      </c>
      <c r="AP39" s="299">
        <v>-1136</v>
      </c>
      <c r="AQ39" s="300">
        <v>-3502</v>
      </c>
      <c r="AR39" s="301">
        <v>-67.599999999999994</v>
      </c>
      <c r="AS39" s="298"/>
    </row>
    <row r="40" spans="1:46" ht="27" customHeight="1" x14ac:dyDescent="0.15">
      <c r="A40" s="255"/>
      <c r="AK40" s="1107" t="s">
        <v>510</v>
      </c>
      <c r="AL40" s="1108"/>
      <c r="AM40" s="1108"/>
      <c r="AN40" s="1109"/>
      <c r="AO40" s="299">
        <v>-2491668</v>
      </c>
      <c r="AP40" s="299">
        <v>-80584</v>
      </c>
      <c r="AQ40" s="300">
        <v>-63750</v>
      </c>
      <c r="AR40" s="301">
        <v>26.4</v>
      </c>
      <c r="AS40" s="298"/>
    </row>
    <row r="41" spans="1:46" x14ac:dyDescent="0.15">
      <c r="A41" s="255"/>
      <c r="AK41" s="1113" t="s">
        <v>288</v>
      </c>
      <c r="AL41" s="1114"/>
      <c r="AM41" s="1114"/>
      <c r="AN41" s="1115"/>
      <c r="AO41" s="299">
        <v>604593</v>
      </c>
      <c r="AP41" s="299">
        <v>19553</v>
      </c>
      <c r="AQ41" s="300">
        <v>28185</v>
      </c>
      <c r="AR41" s="301">
        <v>-30.6</v>
      </c>
      <c r="AS41" s="298"/>
    </row>
    <row r="42" spans="1:46" x14ac:dyDescent="0.15">
      <c r="A42" s="255"/>
      <c r="AK42" s="304"/>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511</v>
      </c>
    </row>
    <row r="48" spans="1:46" x14ac:dyDescent="0.15">
      <c r="A48" s="255"/>
      <c r="AK48" s="309" t="s">
        <v>512</v>
      </c>
      <c r="AL48" s="309"/>
      <c r="AM48" s="309"/>
      <c r="AN48" s="309"/>
      <c r="AO48" s="309"/>
      <c r="AP48" s="309"/>
      <c r="AQ48" s="310"/>
      <c r="AR48" s="309"/>
    </row>
    <row r="49" spans="1:44" ht="13.5" customHeight="1" x14ac:dyDescent="0.15">
      <c r="A49" s="255"/>
      <c r="AK49" s="311"/>
      <c r="AL49" s="312"/>
      <c r="AM49" s="1100" t="s">
        <v>480</v>
      </c>
      <c r="AN49" s="1102" t="s">
        <v>513</v>
      </c>
      <c r="AO49" s="1103"/>
      <c r="AP49" s="1103"/>
      <c r="AQ49" s="1103"/>
      <c r="AR49" s="1104"/>
    </row>
    <row r="50" spans="1:44" x14ac:dyDescent="0.15">
      <c r="A50" s="255"/>
      <c r="AK50" s="313"/>
      <c r="AL50" s="314"/>
      <c r="AM50" s="1101"/>
      <c r="AN50" s="315" t="s">
        <v>514</v>
      </c>
      <c r="AO50" s="316" t="s">
        <v>515</v>
      </c>
      <c r="AP50" s="317" t="s">
        <v>516</v>
      </c>
      <c r="AQ50" s="318" t="s">
        <v>517</v>
      </c>
      <c r="AR50" s="319" t="s">
        <v>518</v>
      </c>
    </row>
    <row r="51" spans="1:44" x14ac:dyDescent="0.15">
      <c r="A51" s="255"/>
      <c r="AK51" s="311" t="s">
        <v>519</v>
      </c>
      <c r="AL51" s="312"/>
      <c r="AM51" s="320">
        <v>6854131</v>
      </c>
      <c r="AN51" s="321">
        <v>203992</v>
      </c>
      <c r="AO51" s="322">
        <v>107.6</v>
      </c>
      <c r="AP51" s="323">
        <v>94081</v>
      </c>
      <c r="AQ51" s="324">
        <v>10.5</v>
      </c>
      <c r="AR51" s="325">
        <v>97.1</v>
      </c>
    </row>
    <row r="52" spans="1:44" x14ac:dyDescent="0.15">
      <c r="A52" s="255"/>
      <c r="AK52" s="326"/>
      <c r="AL52" s="327" t="s">
        <v>520</v>
      </c>
      <c r="AM52" s="328">
        <v>3071401</v>
      </c>
      <c r="AN52" s="329">
        <v>91411</v>
      </c>
      <c r="AO52" s="330">
        <v>71.099999999999994</v>
      </c>
      <c r="AP52" s="331">
        <v>48949</v>
      </c>
      <c r="AQ52" s="332">
        <v>11.5</v>
      </c>
      <c r="AR52" s="333">
        <v>59.6</v>
      </c>
    </row>
    <row r="53" spans="1:44" x14ac:dyDescent="0.15">
      <c r="A53" s="255"/>
      <c r="AK53" s="311" t="s">
        <v>521</v>
      </c>
      <c r="AL53" s="312"/>
      <c r="AM53" s="320">
        <v>3202471</v>
      </c>
      <c r="AN53" s="321">
        <v>96769</v>
      </c>
      <c r="AO53" s="322">
        <v>-52.6</v>
      </c>
      <c r="AP53" s="323">
        <v>92632</v>
      </c>
      <c r="AQ53" s="324">
        <v>-1.5</v>
      </c>
      <c r="AR53" s="325">
        <v>-51.1</v>
      </c>
    </row>
    <row r="54" spans="1:44" x14ac:dyDescent="0.15">
      <c r="A54" s="255"/>
      <c r="AK54" s="326"/>
      <c r="AL54" s="327" t="s">
        <v>520</v>
      </c>
      <c r="AM54" s="328">
        <v>1418461</v>
      </c>
      <c r="AN54" s="329">
        <v>42862</v>
      </c>
      <c r="AO54" s="330">
        <v>-53.1</v>
      </c>
      <c r="AP54" s="331">
        <v>47978</v>
      </c>
      <c r="AQ54" s="332">
        <v>-2</v>
      </c>
      <c r="AR54" s="333">
        <v>-51.1</v>
      </c>
    </row>
    <row r="55" spans="1:44" x14ac:dyDescent="0.15">
      <c r="A55" s="255"/>
      <c r="AK55" s="311" t="s">
        <v>522</v>
      </c>
      <c r="AL55" s="312"/>
      <c r="AM55" s="320">
        <v>2293446</v>
      </c>
      <c r="AN55" s="321">
        <v>70925</v>
      </c>
      <c r="AO55" s="322">
        <v>-26.7</v>
      </c>
      <c r="AP55" s="323">
        <v>96469</v>
      </c>
      <c r="AQ55" s="324">
        <v>4.0999999999999996</v>
      </c>
      <c r="AR55" s="325">
        <v>-30.8</v>
      </c>
    </row>
    <row r="56" spans="1:44" x14ac:dyDescent="0.15">
      <c r="A56" s="255"/>
      <c r="AK56" s="326"/>
      <c r="AL56" s="327" t="s">
        <v>520</v>
      </c>
      <c r="AM56" s="328">
        <v>1395258</v>
      </c>
      <c r="AN56" s="329">
        <v>43149</v>
      </c>
      <c r="AO56" s="330">
        <v>0.7</v>
      </c>
      <c r="AP56" s="331">
        <v>49775</v>
      </c>
      <c r="AQ56" s="332">
        <v>3.7</v>
      </c>
      <c r="AR56" s="333">
        <v>-3</v>
      </c>
    </row>
    <row r="57" spans="1:44" x14ac:dyDescent="0.15">
      <c r="A57" s="255"/>
      <c r="AK57" s="311" t="s">
        <v>523</v>
      </c>
      <c r="AL57" s="312"/>
      <c r="AM57" s="320">
        <v>2600561</v>
      </c>
      <c r="AN57" s="321">
        <v>82130</v>
      </c>
      <c r="AO57" s="322">
        <v>15.8</v>
      </c>
      <c r="AP57" s="323">
        <v>85743</v>
      </c>
      <c r="AQ57" s="324">
        <v>-11.1</v>
      </c>
      <c r="AR57" s="325">
        <v>26.9</v>
      </c>
    </row>
    <row r="58" spans="1:44" x14ac:dyDescent="0.15">
      <c r="A58" s="255"/>
      <c r="AK58" s="326"/>
      <c r="AL58" s="327" t="s">
        <v>520</v>
      </c>
      <c r="AM58" s="328">
        <v>941878</v>
      </c>
      <c r="AN58" s="329">
        <v>29746</v>
      </c>
      <c r="AO58" s="330">
        <v>-31.1</v>
      </c>
      <c r="AP58" s="331">
        <v>45231</v>
      </c>
      <c r="AQ58" s="332">
        <v>-9.1</v>
      </c>
      <c r="AR58" s="333">
        <v>-22</v>
      </c>
    </row>
    <row r="59" spans="1:44" x14ac:dyDescent="0.15">
      <c r="A59" s="255"/>
      <c r="AK59" s="311" t="s">
        <v>524</v>
      </c>
      <c r="AL59" s="312"/>
      <c r="AM59" s="320">
        <v>1624577</v>
      </c>
      <c r="AN59" s="321">
        <v>52541</v>
      </c>
      <c r="AO59" s="322">
        <v>-36</v>
      </c>
      <c r="AP59" s="323">
        <v>92509</v>
      </c>
      <c r="AQ59" s="324">
        <v>7.9</v>
      </c>
      <c r="AR59" s="325">
        <v>-43.9</v>
      </c>
    </row>
    <row r="60" spans="1:44" x14ac:dyDescent="0.15">
      <c r="A60" s="255"/>
      <c r="AK60" s="326"/>
      <c r="AL60" s="327" t="s">
        <v>520</v>
      </c>
      <c r="AM60" s="328">
        <v>995899</v>
      </c>
      <c r="AN60" s="329">
        <v>32209</v>
      </c>
      <c r="AO60" s="330">
        <v>8.3000000000000007</v>
      </c>
      <c r="AP60" s="331">
        <v>52274</v>
      </c>
      <c r="AQ60" s="332">
        <v>15.6</v>
      </c>
      <c r="AR60" s="333">
        <v>-7.3</v>
      </c>
    </row>
    <row r="61" spans="1:44" x14ac:dyDescent="0.15">
      <c r="A61" s="255"/>
      <c r="AK61" s="311" t="s">
        <v>525</v>
      </c>
      <c r="AL61" s="334"/>
      <c r="AM61" s="320">
        <v>3315037</v>
      </c>
      <c r="AN61" s="321">
        <v>101271</v>
      </c>
      <c r="AO61" s="322">
        <v>1.6</v>
      </c>
      <c r="AP61" s="323">
        <v>92287</v>
      </c>
      <c r="AQ61" s="335">
        <v>2</v>
      </c>
      <c r="AR61" s="325">
        <v>-0.4</v>
      </c>
    </row>
    <row r="62" spans="1:44" x14ac:dyDescent="0.15">
      <c r="A62" s="255"/>
      <c r="AK62" s="326"/>
      <c r="AL62" s="327" t="s">
        <v>520</v>
      </c>
      <c r="AM62" s="328">
        <v>1564579</v>
      </c>
      <c r="AN62" s="329">
        <v>47875</v>
      </c>
      <c r="AO62" s="330">
        <v>-0.8</v>
      </c>
      <c r="AP62" s="331">
        <v>48841</v>
      </c>
      <c r="AQ62" s="332">
        <v>3.9</v>
      </c>
      <c r="AR62" s="333">
        <v>-4.7</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DYutywD/2yY7PseQHx7ZbQgfbiTGPWAiwiOy1NRY1/gCAGUNcztFMWNFJTSlzUqkJidzBT6X6VQCoJ5ZaeNjmA==" saltValue="YL3vqTQe7amyBlOf/TE7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477</v>
      </c>
    </row>
    <row r="121" spans="125:125" ht="13.5" hidden="1" customHeight="1" x14ac:dyDescent="0.15">
      <c r="DU121" s="249"/>
    </row>
  </sheetData>
  <sheetProtection algorithmName="SHA-512" hashValue="N/HUQvdIzmnweQcISM7h5pS2jSexH9m2lq0FHJsbo/tDRmMhAJrxTX/zIddwAnRYikgzGm1mjG0bZNNJ8l71zw==" saltValue="qayplV9pAit1K7QtESnl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477</v>
      </c>
    </row>
  </sheetData>
  <sheetProtection algorithmName="SHA-512" hashValue="NNlmrgid0oRJLHljq62CHb0rRgvklLVKD+9/gnkWP7Dwd2rlsj9+npUDywCZ9TcvgH73nNnKmg3TLs0M1KzSjg==" saltValue="YS124U/jHxYnHj40GJ91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18.670000000000002</v>
      </c>
      <c r="G47" s="12">
        <v>21.22</v>
      </c>
      <c r="H47" s="12">
        <v>23.53</v>
      </c>
      <c r="I47" s="12">
        <v>29.67</v>
      </c>
      <c r="J47" s="13">
        <v>35.96</v>
      </c>
    </row>
    <row r="48" spans="2:10" ht="57.75" customHeight="1" x14ac:dyDescent="0.15">
      <c r="B48" s="14"/>
      <c r="C48" s="1128" t="s">
        <v>4</v>
      </c>
      <c r="D48" s="1128"/>
      <c r="E48" s="1129"/>
      <c r="F48" s="15">
        <v>5.7</v>
      </c>
      <c r="G48" s="16">
        <v>6.47</v>
      </c>
      <c r="H48" s="16">
        <v>11.94</v>
      </c>
      <c r="I48" s="16">
        <v>12.21</v>
      </c>
      <c r="J48" s="17">
        <v>9.0299999999999994</v>
      </c>
    </row>
    <row r="49" spans="2:10" ht="57.75" customHeight="1" thickBot="1" x14ac:dyDescent="0.2">
      <c r="B49" s="18"/>
      <c r="C49" s="1130" t="s">
        <v>5</v>
      </c>
      <c r="D49" s="1130"/>
      <c r="E49" s="1131"/>
      <c r="F49" s="19">
        <v>0.02</v>
      </c>
      <c r="G49" s="20">
        <v>3.68</v>
      </c>
      <c r="H49" s="20">
        <v>8.86</v>
      </c>
      <c r="I49" s="20">
        <v>5.48</v>
      </c>
      <c r="J49" s="21">
        <v>2.96</v>
      </c>
    </row>
    <row r="50" spans="2:10" x14ac:dyDescent="0.15"/>
  </sheetData>
  <sheetProtection algorithmName="SHA-512" hashValue="TuTo2XZpt1S/2di9yyMi7BBxtHwrVIlSt2DNxV9CtT2zkf2ODnwJEBVHKJPZNM/yZNc3XTBMUWvgNIbasswZ7w==" saltValue="sy+RUS7I43DKMeZKRHx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532</v>
      </c>
      <c r="D34" s="1136"/>
      <c r="E34" s="1137"/>
      <c r="F34" s="32">
        <v>5.7</v>
      </c>
      <c r="G34" s="33">
        <v>6.46</v>
      </c>
      <c r="H34" s="33">
        <v>11.94</v>
      </c>
      <c r="I34" s="33">
        <v>12.2</v>
      </c>
      <c r="J34" s="34">
        <v>9.0299999999999994</v>
      </c>
      <c r="K34" s="22"/>
      <c r="L34" s="22"/>
      <c r="M34" s="22"/>
      <c r="N34" s="22"/>
      <c r="O34" s="22"/>
      <c r="P34" s="22"/>
    </row>
    <row r="35" spans="1:16" ht="39" customHeight="1" x14ac:dyDescent="0.15">
      <c r="A35" s="22"/>
      <c r="B35" s="35"/>
      <c r="C35" s="1132" t="s">
        <v>533</v>
      </c>
      <c r="D35" s="1132"/>
      <c r="E35" s="1133"/>
      <c r="F35" s="36">
        <v>4.3499999999999996</v>
      </c>
      <c r="G35" s="37">
        <v>4.0999999999999996</v>
      </c>
      <c r="H35" s="37">
        <v>3.7</v>
      </c>
      <c r="I35" s="37">
        <v>3.52</v>
      </c>
      <c r="J35" s="38">
        <v>3.88</v>
      </c>
      <c r="K35" s="22"/>
      <c r="L35" s="22"/>
      <c r="M35" s="22"/>
      <c r="N35" s="22"/>
      <c r="O35" s="22"/>
      <c r="P35" s="22"/>
    </row>
    <row r="36" spans="1:16" ht="39" customHeight="1" x14ac:dyDescent="0.15">
      <c r="A36" s="22"/>
      <c r="B36" s="35"/>
      <c r="C36" s="1132" t="s">
        <v>534</v>
      </c>
      <c r="D36" s="1132"/>
      <c r="E36" s="1133"/>
      <c r="F36" s="36">
        <v>2.86</v>
      </c>
      <c r="G36" s="37">
        <v>3.09</v>
      </c>
      <c r="H36" s="37">
        <v>3.5</v>
      </c>
      <c r="I36" s="37">
        <v>2.0099999999999998</v>
      </c>
      <c r="J36" s="38">
        <v>1.95</v>
      </c>
      <c r="K36" s="22"/>
      <c r="L36" s="22"/>
      <c r="M36" s="22"/>
      <c r="N36" s="22"/>
      <c r="O36" s="22"/>
      <c r="P36" s="22"/>
    </row>
    <row r="37" spans="1:16" ht="39" customHeight="1" x14ac:dyDescent="0.15">
      <c r="A37" s="22"/>
      <c r="B37" s="35"/>
      <c r="C37" s="1132" t="s">
        <v>535</v>
      </c>
      <c r="D37" s="1132"/>
      <c r="E37" s="1133"/>
      <c r="F37" s="36">
        <v>2.04</v>
      </c>
      <c r="G37" s="37">
        <v>2.2000000000000002</v>
      </c>
      <c r="H37" s="37">
        <v>1.87</v>
      </c>
      <c r="I37" s="37">
        <v>1.38</v>
      </c>
      <c r="J37" s="38">
        <v>1.82</v>
      </c>
      <c r="K37" s="22"/>
      <c r="L37" s="22"/>
      <c r="M37" s="22"/>
      <c r="N37" s="22"/>
      <c r="O37" s="22"/>
      <c r="P37" s="22"/>
    </row>
    <row r="38" spans="1:16" ht="39" customHeight="1" x14ac:dyDescent="0.15">
      <c r="A38" s="22"/>
      <c r="B38" s="35"/>
      <c r="C38" s="1132" t="s">
        <v>536</v>
      </c>
      <c r="D38" s="1132"/>
      <c r="E38" s="1133"/>
      <c r="F38" s="36">
        <v>1.31</v>
      </c>
      <c r="G38" s="37">
        <v>0.63</v>
      </c>
      <c r="H38" s="37">
        <v>0.69</v>
      </c>
      <c r="I38" s="37">
        <v>0.95</v>
      </c>
      <c r="J38" s="38">
        <v>0.82</v>
      </c>
      <c r="K38" s="22"/>
      <c r="L38" s="22"/>
      <c r="M38" s="22"/>
      <c r="N38" s="22"/>
      <c r="O38" s="22"/>
      <c r="P38" s="22"/>
    </row>
    <row r="39" spans="1:16" ht="39" customHeight="1" x14ac:dyDescent="0.15">
      <c r="A39" s="22"/>
      <c r="B39" s="35"/>
      <c r="C39" s="1132" t="s">
        <v>537</v>
      </c>
      <c r="D39" s="1132"/>
      <c r="E39" s="1133"/>
      <c r="F39" s="36">
        <v>0.1</v>
      </c>
      <c r="G39" s="37">
        <v>0.09</v>
      </c>
      <c r="H39" s="37">
        <v>0.1</v>
      </c>
      <c r="I39" s="37">
        <v>0.13</v>
      </c>
      <c r="J39" s="38">
        <v>0.1</v>
      </c>
      <c r="K39" s="22"/>
      <c r="L39" s="22"/>
      <c r="M39" s="22"/>
      <c r="N39" s="22"/>
      <c r="O39" s="22"/>
      <c r="P39" s="22"/>
    </row>
    <row r="40" spans="1:16" ht="39" customHeight="1" x14ac:dyDescent="0.15">
      <c r="A40" s="22"/>
      <c r="B40" s="35"/>
      <c r="C40" s="1132" t="s">
        <v>538</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540</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yWMcUPpcsCzeTMcXzcvPgoX7prUX7SwkNb/JHIEO9bjXLDgR0gp3ARk2R/2vkok+6JNI9wlxiT7+ED47sERug==" saltValue="h1sjnTBPTht9QUlxeXvf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2649</v>
      </c>
      <c r="L45" s="58">
        <v>2579</v>
      </c>
      <c r="M45" s="58">
        <v>2528</v>
      </c>
      <c r="N45" s="58">
        <v>2680</v>
      </c>
      <c r="O45" s="59">
        <v>2530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641</v>
      </c>
      <c r="L48" s="62">
        <v>630</v>
      </c>
      <c r="M48" s="62">
        <v>600</v>
      </c>
      <c r="N48" s="62">
        <v>595</v>
      </c>
      <c r="O48" s="63">
        <v>591</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489</v>
      </c>
      <c r="L49" s="62" t="s">
        <v>489</v>
      </c>
      <c r="M49" s="62" t="s">
        <v>489</v>
      </c>
      <c r="N49" s="62" t="s">
        <v>489</v>
      </c>
      <c r="O49" s="63" t="s">
        <v>489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7</v>
      </c>
      <c r="L50" s="62">
        <v>7</v>
      </c>
      <c r="M50" s="62">
        <v>7</v>
      </c>
      <c r="N50" s="62">
        <v>12</v>
      </c>
      <c r="O50" s="63">
        <v>11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2602</v>
      </c>
      <c r="L52" s="62">
        <v>2628</v>
      </c>
      <c r="M52" s="62">
        <v>2568</v>
      </c>
      <c r="N52" s="62">
        <v>2594</v>
      </c>
      <c r="O52" s="63">
        <v>2526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695</v>
      </c>
      <c r="L53" s="67">
        <v>588</v>
      </c>
      <c r="M53" s="67">
        <v>567</v>
      </c>
      <c r="N53" s="67">
        <v>693</v>
      </c>
      <c r="O53" s="68">
        <v>606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OI4xETgh69/9NWvqU0ziavQJMnZypUqY1M10RppW9t851J9eGGA0yjaq8m7skzYC6bjeu7kNsWy/Gu1WDt2GQ==" saltValue="Lb111Y4mQPTUQPMOoTYd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38">
        <v>23854</v>
      </c>
      <c r="J41" s="339">
        <v>23191</v>
      </c>
      <c r="K41" s="339">
        <v>21898</v>
      </c>
      <c r="L41" s="339">
        <v>20700</v>
      </c>
      <c r="M41" s="340">
        <v>19181</v>
      </c>
    </row>
    <row r="42" spans="2:13" ht="27.75" customHeight="1" x14ac:dyDescent="0.15">
      <c r="B42" s="1171"/>
      <c r="C42" s="1172"/>
      <c r="D42" s="104"/>
      <c r="E42" s="1175" t="s">
        <v>32</v>
      </c>
      <c r="F42" s="1175"/>
      <c r="G42" s="1175"/>
      <c r="H42" s="1176"/>
      <c r="I42" s="341">
        <v>11</v>
      </c>
      <c r="J42" s="342">
        <v>6</v>
      </c>
      <c r="K42" s="342" t="s">
        <v>489</v>
      </c>
      <c r="L42" s="342" t="s">
        <v>489</v>
      </c>
      <c r="M42" s="343" t="s">
        <v>489</v>
      </c>
    </row>
    <row r="43" spans="2:13" ht="27.75" customHeight="1" x14ac:dyDescent="0.15">
      <c r="B43" s="1171"/>
      <c r="C43" s="1172"/>
      <c r="D43" s="104"/>
      <c r="E43" s="1175" t="s">
        <v>33</v>
      </c>
      <c r="F43" s="1175"/>
      <c r="G43" s="1175"/>
      <c r="H43" s="1176"/>
      <c r="I43" s="341">
        <v>6070</v>
      </c>
      <c r="J43" s="342">
        <v>5870</v>
      </c>
      <c r="K43" s="342">
        <v>5637</v>
      </c>
      <c r="L43" s="342">
        <v>5219</v>
      </c>
      <c r="M43" s="343">
        <v>4992</v>
      </c>
    </row>
    <row r="44" spans="2:13" ht="27.75" customHeight="1" x14ac:dyDescent="0.15">
      <c r="B44" s="1171"/>
      <c r="C44" s="1172"/>
      <c r="D44" s="104"/>
      <c r="E44" s="1175" t="s">
        <v>34</v>
      </c>
      <c r="F44" s="1175"/>
      <c r="G44" s="1175"/>
      <c r="H44" s="1176"/>
      <c r="I44" s="341" t="s">
        <v>489</v>
      </c>
      <c r="J44" s="342" t="s">
        <v>489</v>
      </c>
      <c r="K44" s="342" t="s">
        <v>489</v>
      </c>
      <c r="L44" s="342" t="s">
        <v>489</v>
      </c>
      <c r="M44" s="343" t="s">
        <v>489</v>
      </c>
    </row>
    <row r="45" spans="2:13" ht="27.75" customHeight="1" x14ac:dyDescent="0.15">
      <c r="B45" s="1171"/>
      <c r="C45" s="1172"/>
      <c r="D45" s="104"/>
      <c r="E45" s="1175" t="s">
        <v>35</v>
      </c>
      <c r="F45" s="1175"/>
      <c r="G45" s="1175"/>
      <c r="H45" s="1176"/>
      <c r="I45" s="341">
        <v>3188</v>
      </c>
      <c r="J45" s="342">
        <v>3083</v>
      </c>
      <c r="K45" s="342">
        <v>3107</v>
      </c>
      <c r="L45" s="342">
        <v>3257</v>
      </c>
      <c r="M45" s="343">
        <v>3305</v>
      </c>
    </row>
    <row r="46" spans="2:13" ht="27.75" customHeight="1" x14ac:dyDescent="0.15">
      <c r="B46" s="1171"/>
      <c r="C46" s="1172"/>
      <c r="D46" s="105"/>
      <c r="E46" s="1175" t="s">
        <v>36</v>
      </c>
      <c r="F46" s="1175"/>
      <c r="G46" s="1175"/>
      <c r="H46" s="1176"/>
      <c r="I46" s="341" t="s">
        <v>489</v>
      </c>
      <c r="J46" s="342" t="s">
        <v>489</v>
      </c>
      <c r="K46" s="342" t="s">
        <v>489</v>
      </c>
      <c r="L46" s="342" t="s">
        <v>489</v>
      </c>
      <c r="M46" s="343" t="s">
        <v>489</v>
      </c>
    </row>
    <row r="47" spans="2:13" ht="27.75" customHeight="1" x14ac:dyDescent="0.15">
      <c r="B47" s="1171"/>
      <c r="C47" s="1172"/>
      <c r="D47" s="106"/>
      <c r="E47" s="1185" t="s">
        <v>37</v>
      </c>
      <c r="F47" s="1186"/>
      <c r="G47" s="1186"/>
      <c r="H47" s="1187"/>
      <c r="I47" s="341" t="s">
        <v>489</v>
      </c>
      <c r="J47" s="342" t="s">
        <v>489</v>
      </c>
      <c r="K47" s="342" t="s">
        <v>489</v>
      </c>
      <c r="L47" s="342" t="s">
        <v>489</v>
      </c>
      <c r="M47" s="343" t="s">
        <v>489</v>
      </c>
    </row>
    <row r="48" spans="2:13" ht="27.75" customHeight="1" x14ac:dyDescent="0.15">
      <c r="B48" s="1171"/>
      <c r="C48" s="1172"/>
      <c r="D48" s="104"/>
      <c r="E48" s="1175" t="s">
        <v>38</v>
      </c>
      <c r="F48" s="1175"/>
      <c r="G48" s="1175"/>
      <c r="H48" s="1176"/>
      <c r="I48" s="341" t="s">
        <v>489</v>
      </c>
      <c r="J48" s="342" t="s">
        <v>489</v>
      </c>
      <c r="K48" s="342" t="s">
        <v>489</v>
      </c>
      <c r="L48" s="342" t="s">
        <v>489</v>
      </c>
      <c r="M48" s="343" t="s">
        <v>489</v>
      </c>
    </row>
    <row r="49" spans="2:13" ht="27.75" customHeight="1" x14ac:dyDescent="0.15">
      <c r="B49" s="1173"/>
      <c r="C49" s="1174"/>
      <c r="D49" s="104"/>
      <c r="E49" s="1175" t="s">
        <v>39</v>
      </c>
      <c r="F49" s="1175"/>
      <c r="G49" s="1175"/>
      <c r="H49" s="1176"/>
      <c r="I49" s="341" t="s">
        <v>489</v>
      </c>
      <c r="J49" s="342" t="s">
        <v>489</v>
      </c>
      <c r="K49" s="342" t="s">
        <v>489</v>
      </c>
      <c r="L49" s="342" t="s">
        <v>489</v>
      </c>
      <c r="M49" s="343" t="s">
        <v>489</v>
      </c>
    </row>
    <row r="50" spans="2:13" ht="27.75" customHeight="1" x14ac:dyDescent="0.15">
      <c r="B50" s="1169" t="s">
        <v>40</v>
      </c>
      <c r="C50" s="1170"/>
      <c r="D50" s="107"/>
      <c r="E50" s="1175" t="s">
        <v>41</v>
      </c>
      <c r="F50" s="1175"/>
      <c r="G50" s="1175"/>
      <c r="H50" s="1176"/>
      <c r="I50" s="341">
        <v>4876</v>
      </c>
      <c r="J50" s="342">
        <v>5285</v>
      </c>
      <c r="K50" s="342">
        <v>5696</v>
      </c>
      <c r="L50" s="342">
        <v>6608</v>
      </c>
      <c r="M50" s="343">
        <v>7367</v>
      </c>
    </row>
    <row r="51" spans="2:13" ht="27.75" customHeight="1" x14ac:dyDescent="0.15">
      <c r="B51" s="1171"/>
      <c r="C51" s="1172"/>
      <c r="D51" s="104"/>
      <c r="E51" s="1175" t="s">
        <v>42</v>
      </c>
      <c r="F51" s="1175"/>
      <c r="G51" s="1175"/>
      <c r="H51" s="1176"/>
      <c r="I51" s="341">
        <v>552</v>
      </c>
      <c r="J51" s="342">
        <v>497</v>
      </c>
      <c r="K51" s="342">
        <v>437</v>
      </c>
      <c r="L51" s="342">
        <v>404</v>
      </c>
      <c r="M51" s="343">
        <v>274</v>
      </c>
    </row>
    <row r="52" spans="2:13" ht="27.75" customHeight="1" x14ac:dyDescent="0.15">
      <c r="B52" s="1173"/>
      <c r="C52" s="1174"/>
      <c r="D52" s="104"/>
      <c r="E52" s="1175" t="s">
        <v>43</v>
      </c>
      <c r="F52" s="1175"/>
      <c r="G52" s="1175"/>
      <c r="H52" s="1176"/>
      <c r="I52" s="341">
        <v>25153</v>
      </c>
      <c r="J52" s="342">
        <v>24739</v>
      </c>
      <c r="K52" s="342">
        <v>23532</v>
      </c>
      <c r="L52" s="342">
        <v>21307</v>
      </c>
      <c r="M52" s="343">
        <v>21055</v>
      </c>
    </row>
    <row r="53" spans="2:13" ht="27.75" customHeight="1" thickBot="1" x14ac:dyDescent="0.2">
      <c r="B53" s="1177" t="s">
        <v>19</v>
      </c>
      <c r="C53" s="1178"/>
      <c r="D53" s="108"/>
      <c r="E53" s="1179" t="s">
        <v>44</v>
      </c>
      <c r="F53" s="1179"/>
      <c r="G53" s="1179"/>
      <c r="H53" s="1180"/>
      <c r="I53" s="344">
        <v>2542</v>
      </c>
      <c r="J53" s="345">
        <v>1627</v>
      </c>
      <c r="K53" s="345">
        <v>977</v>
      </c>
      <c r="L53" s="345">
        <v>858</v>
      </c>
      <c r="M53" s="346">
        <v>-1218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fGSWVfAO+XXpett4nBO6bleY5UCLKBEiH4kT8pWUANEiX19F7xutYgVJm27Qn3qUdzqXCVP67Y6fx1UEX7z16A==" saltValue="rjr4K+WVvYsg2soVSrSd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0" t="s">
        <v>46</v>
      </c>
      <c r="D55" s="1190"/>
      <c r="E55" s="1191"/>
      <c r="F55" s="120">
        <v>3048</v>
      </c>
      <c r="G55" s="120">
        <v>3746</v>
      </c>
      <c r="H55" s="121">
        <v>4523</v>
      </c>
    </row>
    <row r="56" spans="2:8" ht="52.5" customHeight="1" x14ac:dyDescent="0.15">
      <c r="B56" s="122"/>
      <c r="C56" s="1192" t="s">
        <v>47</v>
      </c>
      <c r="D56" s="1192"/>
      <c r="E56" s="1193"/>
      <c r="F56" s="123">
        <v>167</v>
      </c>
      <c r="G56" s="123">
        <v>164</v>
      </c>
      <c r="H56" s="124">
        <v>158</v>
      </c>
    </row>
    <row r="57" spans="2:8" ht="53.25" customHeight="1" x14ac:dyDescent="0.15">
      <c r="B57" s="122"/>
      <c r="C57" s="1194" t="s">
        <v>48</v>
      </c>
      <c r="D57" s="1194"/>
      <c r="E57" s="1195"/>
      <c r="F57" s="125">
        <v>3379</v>
      </c>
      <c r="G57" s="125">
        <v>3394</v>
      </c>
      <c r="H57" s="126">
        <v>3129</v>
      </c>
    </row>
    <row r="58" spans="2:8" ht="45.75" customHeight="1" x14ac:dyDescent="0.15">
      <c r="B58" s="127"/>
      <c r="C58" s="1196" t="s">
        <v>561</v>
      </c>
      <c r="D58" s="1197"/>
      <c r="E58" s="1198"/>
      <c r="F58" s="347">
        <v>2006</v>
      </c>
      <c r="G58" s="347">
        <v>2008</v>
      </c>
      <c r="H58" s="348">
        <v>1762</v>
      </c>
    </row>
    <row r="59" spans="2:8" ht="45.75" customHeight="1" x14ac:dyDescent="0.15">
      <c r="B59" s="127"/>
      <c r="C59" s="1196" t="s">
        <v>562</v>
      </c>
      <c r="D59" s="1197"/>
      <c r="E59" s="1198"/>
      <c r="F59" s="347">
        <v>552</v>
      </c>
      <c r="G59" s="347">
        <v>553</v>
      </c>
      <c r="H59" s="348">
        <v>554</v>
      </c>
    </row>
    <row r="60" spans="2:8" ht="45.75" customHeight="1" x14ac:dyDescent="0.15">
      <c r="B60" s="127"/>
      <c r="C60" s="1196" t="s">
        <v>563</v>
      </c>
      <c r="D60" s="1197"/>
      <c r="E60" s="1198"/>
      <c r="F60" s="347">
        <v>399</v>
      </c>
      <c r="G60" s="347">
        <v>404</v>
      </c>
      <c r="H60" s="348">
        <v>384</v>
      </c>
    </row>
    <row r="61" spans="2:8" ht="45.75" customHeight="1" x14ac:dyDescent="0.15">
      <c r="B61" s="127"/>
      <c r="C61" s="1196" t="s">
        <v>564</v>
      </c>
      <c r="D61" s="1197"/>
      <c r="E61" s="1198"/>
      <c r="F61" s="347">
        <v>261</v>
      </c>
      <c r="G61" s="347">
        <v>262</v>
      </c>
      <c r="H61" s="348">
        <v>262</v>
      </c>
    </row>
    <row r="62" spans="2:8" ht="45.75" customHeight="1" thickBot="1" x14ac:dyDescent="0.2">
      <c r="B62" s="128"/>
      <c r="C62" s="1199" t="s">
        <v>565</v>
      </c>
      <c r="D62" s="1200"/>
      <c r="E62" s="1201"/>
      <c r="F62" s="349">
        <v>108</v>
      </c>
      <c r="G62" s="349">
        <v>107</v>
      </c>
      <c r="H62" s="350">
        <v>106</v>
      </c>
    </row>
    <row r="63" spans="2:8" ht="52.5" customHeight="1" thickBot="1" x14ac:dyDescent="0.2">
      <c r="B63" s="129"/>
      <c r="C63" s="1188" t="s">
        <v>49</v>
      </c>
      <c r="D63" s="1188"/>
      <c r="E63" s="1189"/>
      <c r="F63" s="130">
        <v>6594</v>
      </c>
      <c r="G63" s="130">
        <v>7303</v>
      </c>
      <c r="H63" s="131">
        <v>7810</v>
      </c>
    </row>
    <row r="64" spans="2:8" x14ac:dyDescent="0.15"/>
  </sheetData>
  <sheetProtection algorithmName="SHA-512" hashValue="EbfG+/PQNBW/Xqb4yyqEXqg6oZ2KEiCg1Odq0X77+6A4sLEX9fPmjwVXq4qtNKd19RSJ4OkxeuSGSJtuwCvwuA==" saltValue="nbvC/5GbevFTxlY+HEIMd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50</v>
      </c>
      <c r="E2" s="143"/>
      <c r="F2" s="144" t="s">
        <v>526</v>
      </c>
      <c r="G2" s="145"/>
      <c r="H2" s="146"/>
    </row>
    <row r="3" spans="1:8" x14ac:dyDescent="0.15">
      <c r="A3" s="142" t="s">
        <v>519</v>
      </c>
      <c r="B3" s="147"/>
      <c r="C3" s="148"/>
      <c r="D3" s="149">
        <v>203992</v>
      </c>
      <c r="E3" s="150"/>
      <c r="F3" s="151">
        <v>94081</v>
      </c>
      <c r="G3" s="152"/>
      <c r="H3" s="153"/>
    </row>
    <row r="4" spans="1:8" x14ac:dyDescent="0.15">
      <c r="A4" s="154"/>
      <c r="B4" s="155"/>
      <c r="C4" s="156"/>
      <c r="D4" s="157">
        <v>91411</v>
      </c>
      <c r="E4" s="158"/>
      <c r="F4" s="159">
        <v>48949</v>
      </c>
      <c r="G4" s="160"/>
      <c r="H4" s="161"/>
    </row>
    <row r="5" spans="1:8" x14ac:dyDescent="0.15">
      <c r="A5" s="142" t="s">
        <v>521</v>
      </c>
      <c r="B5" s="147"/>
      <c r="C5" s="148"/>
      <c r="D5" s="149">
        <v>96769</v>
      </c>
      <c r="E5" s="150"/>
      <c r="F5" s="151">
        <v>92632</v>
      </c>
      <c r="G5" s="152"/>
      <c r="H5" s="153"/>
    </row>
    <row r="6" spans="1:8" x14ac:dyDescent="0.15">
      <c r="A6" s="154"/>
      <c r="B6" s="155"/>
      <c r="C6" s="156"/>
      <c r="D6" s="157">
        <v>42862</v>
      </c>
      <c r="E6" s="158"/>
      <c r="F6" s="159">
        <v>47978</v>
      </c>
      <c r="G6" s="160"/>
      <c r="H6" s="161"/>
    </row>
    <row r="7" spans="1:8" x14ac:dyDescent="0.15">
      <c r="A7" s="142" t="s">
        <v>522</v>
      </c>
      <c r="B7" s="147"/>
      <c r="C7" s="148"/>
      <c r="D7" s="149">
        <v>70925</v>
      </c>
      <c r="E7" s="150"/>
      <c r="F7" s="151">
        <v>96469</v>
      </c>
      <c r="G7" s="152"/>
      <c r="H7" s="153"/>
    </row>
    <row r="8" spans="1:8" x14ac:dyDescent="0.15">
      <c r="A8" s="154"/>
      <c r="B8" s="155"/>
      <c r="C8" s="156"/>
      <c r="D8" s="157">
        <v>43149</v>
      </c>
      <c r="E8" s="158"/>
      <c r="F8" s="159">
        <v>49775</v>
      </c>
      <c r="G8" s="160"/>
      <c r="H8" s="161"/>
    </row>
    <row r="9" spans="1:8" x14ac:dyDescent="0.15">
      <c r="A9" s="142" t="s">
        <v>523</v>
      </c>
      <c r="B9" s="147"/>
      <c r="C9" s="148"/>
      <c r="D9" s="149">
        <v>82130</v>
      </c>
      <c r="E9" s="150"/>
      <c r="F9" s="151">
        <v>85743</v>
      </c>
      <c r="G9" s="152"/>
      <c r="H9" s="153"/>
    </row>
    <row r="10" spans="1:8" x14ac:dyDescent="0.15">
      <c r="A10" s="154"/>
      <c r="B10" s="155"/>
      <c r="C10" s="156"/>
      <c r="D10" s="157">
        <v>29746</v>
      </c>
      <c r="E10" s="158"/>
      <c r="F10" s="159">
        <v>45231</v>
      </c>
      <c r="G10" s="160"/>
      <c r="H10" s="161"/>
    </row>
    <row r="11" spans="1:8" x14ac:dyDescent="0.15">
      <c r="A11" s="142" t="s">
        <v>524</v>
      </c>
      <c r="B11" s="147"/>
      <c r="C11" s="148"/>
      <c r="D11" s="149">
        <v>52541</v>
      </c>
      <c r="E11" s="150"/>
      <c r="F11" s="151">
        <v>92509</v>
      </c>
      <c r="G11" s="152"/>
      <c r="H11" s="153"/>
    </row>
    <row r="12" spans="1:8" x14ac:dyDescent="0.15">
      <c r="A12" s="154"/>
      <c r="B12" s="155"/>
      <c r="C12" s="162"/>
      <c r="D12" s="157">
        <v>32209</v>
      </c>
      <c r="E12" s="158"/>
      <c r="F12" s="159">
        <v>52274</v>
      </c>
      <c r="G12" s="160"/>
      <c r="H12" s="161"/>
    </row>
    <row r="13" spans="1:8" x14ac:dyDescent="0.15">
      <c r="A13" s="142"/>
      <c r="B13" s="147"/>
      <c r="C13" s="148"/>
      <c r="D13" s="149">
        <v>101271</v>
      </c>
      <c r="E13" s="150"/>
      <c r="F13" s="151">
        <v>92287</v>
      </c>
      <c r="G13" s="163"/>
      <c r="H13" s="153"/>
    </row>
    <row r="14" spans="1:8" x14ac:dyDescent="0.15">
      <c r="A14" s="154"/>
      <c r="B14" s="155"/>
      <c r="C14" s="156"/>
      <c r="D14" s="157">
        <v>47875</v>
      </c>
      <c r="E14" s="158"/>
      <c r="F14" s="159">
        <v>48841</v>
      </c>
      <c r="G14" s="160"/>
      <c r="H14" s="161"/>
    </row>
    <row r="17" spans="1:11" x14ac:dyDescent="0.15">
      <c r="A17" s="138" t="s">
        <v>51</v>
      </c>
    </row>
    <row r="18" spans="1:11" x14ac:dyDescent="0.15">
      <c r="A18" s="164"/>
      <c r="B18" s="164" t="str">
        <f>実質収支比率等に係る経年分析!F$46</f>
        <v>R01</v>
      </c>
      <c r="C18" s="164" t="str">
        <f>実質収支比率等に係る経年分析!G$46</f>
        <v>R02</v>
      </c>
      <c r="D18" s="164" t="str">
        <f>実質収支比率等に係る経年分析!H$46</f>
        <v>R03</v>
      </c>
      <c r="E18" s="164" t="str">
        <f>実質収支比率等に係る経年分析!I$46</f>
        <v>R04</v>
      </c>
      <c r="F18" s="164" t="str">
        <f>実質収支比率等に係る経年分析!J$46</f>
        <v>R05</v>
      </c>
    </row>
    <row r="19" spans="1:11" x14ac:dyDescent="0.15">
      <c r="A19" s="164" t="s">
        <v>52</v>
      </c>
      <c r="B19" s="164">
        <f>ROUND(VALUE(SUBSTITUTE(実質収支比率等に係る経年分析!F$48,"▲","-")),2)</f>
        <v>5.7</v>
      </c>
      <c r="C19" s="164">
        <f>ROUND(VALUE(SUBSTITUTE(実質収支比率等に係る経年分析!G$48,"▲","-")),2)</f>
        <v>6.47</v>
      </c>
      <c r="D19" s="164">
        <f>ROUND(VALUE(SUBSTITUTE(実質収支比率等に係る経年分析!H$48,"▲","-")),2)</f>
        <v>11.94</v>
      </c>
      <c r="E19" s="164">
        <f>ROUND(VALUE(SUBSTITUTE(実質収支比率等に係る経年分析!I$48,"▲","-")),2)</f>
        <v>12.21</v>
      </c>
      <c r="F19" s="164">
        <f>ROUND(VALUE(SUBSTITUTE(実質収支比率等に係る経年分析!J$48,"▲","-")),2)</f>
        <v>9.0299999999999994</v>
      </c>
    </row>
    <row r="20" spans="1:11" x14ac:dyDescent="0.15">
      <c r="A20" s="164" t="s">
        <v>53</v>
      </c>
      <c r="B20" s="164">
        <f>ROUND(VALUE(SUBSTITUTE(実質収支比率等に係る経年分析!F$47,"▲","-")),2)</f>
        <v>18.670000000000002</v>
      </c>
      <c r="C20" s="164">
        <f>ROUND(VALUE(SUBSTITUTE(実質収支比率等に係る経年分析!G$47,"▲","-")),2)</f>
        <v>21.22</v>
      </c>
      <c r="D20" s="164">
        <f>ROUND(VALUE(SUBSTITUTE(実質収支比率等に係る経年分析!H$47,"▲","-")),2)</f>
        <v>23.53</v>
      </c>
      <c r="E20" s="164">
        <f>ROUND(VALUE(SUBSTITUTE(実質収支比率等に係る経年分析!I$47,"▲","-")),2)</f>
        <v>29.67</v>
      </c>
      <c r="F20" s="164">
        <f>ROUND(VALUE(SUBSTITUTE(実質収支比率等に係る経年分析!J$47,"▲","-")),2)</f>
        <v>35.96</v>
      </c>
    </row>
    <row r="21" spans="1:11" x14ac:dyDescent="0.15">
      <c r="A21" s="164" t="s">
        <v>54</v>
      </c>
      <c r="B21" s="164">
        <f>IF(ISNUMBER(VALUE(SUBSTITUTE(実質収支比率等に係る経年分析!F$49,"▲","-"))),ROUND(VALUE(SUBSTITUTE(実質収支比率等に係る経年分析!F$49,"▲","-")),2),NA())</f>
        <v>0.02</v>
      </c>
      <c r="C21" s="164">
        <f>IF(ISNUMBER(VALUE(SUBSTITUTE(実質収支比率等に係る経年分析!G$49,"▲","-"))),ROUND(VALUE(SUBSTITUTE(実質収支比率等に係る経年分析!G$49,"▲","-")),2),NA())</f>
        <v>3.68</v>
      </c>
      <c r="D21" s="164">
        <f>IF(ISNUMBER(VALUE(SUBSTITUTE(実質収支比率等に係る経年分析!H$49,"▲","-"))),ROUND(VALUE(SUBSTITUTE(実質収支比率等に係る経年分析!H$49,"▲","-")),2),NA())</f>
        <v>8.86</v>
      </c>
      <c r="E21" s="164">
        <f>IF(ISNUMBER(VALUE(SUBSTITUTE(実質収支比率等に係る経年分析!I$49,"▲","-"))),ROUND(VALUE(SUBSTITUTE(実質収支比率等に係る経年分析!I$49,"▲","-")),2),NA())</f>
        <v>5.48</v>
      </c>
      <c r="F21" s="164">
        <f>IF(ISNUMBER(VALUE(SUBSTITUTE(実質収支比率等に係る経年分析!J$49,"▲","-"))),ROUND(VALUE(SUBSTITUTE(実質収支比率等に係る経年分析!J$49,"▲","-")),2),NA())</f>
        <v>2.96</v>
      </c>
    </row>
    <row r="24" spans="1:11" x14ac:dyDescent="0.15">
      <c r="A24" s="138" t="s">
        <v>55</v>
      </c>
    </row>
    <row r="25" spans="1:11" x14ac:dyDescent="0.15">
      <c r="A25" s="165"/>
      <c r="B25" s="165" t="str">
        <f>連結実質赤字比率に係る赤字・黒字の構成分析!F$33</f>
        <v>R01</v>
      </c>
      <c r="C25" s="165"/>
      <c r="D25" s="165" t="str">
        <f>連結実質赤字比率に係る赤字・黒字の構成分析!G$33</f>
        <v>R02</v>
      </c>
      <c r="E25" s="165"/>
      <c r="F25" s="165" t="str">
        <f>連結実質赤字比率に係る赤字・黒字の構成分析!H$33</f>
        <v>R03</v>
      </c>
      <c r="G25" s="165"/>
      <c r="H25" s="165" t="str">
        <f>連結実質赤字比率に係る赤字・黒字の構成分析!I$33</f>
        <v>R04</v>
      </c>
      <c r="I25" s="165"/>
      <c r="J25" s="165" t="str">
        <f>連結実質赤字比率に係る赤字・黒字の構成分析!J$33</f>
        <v>R05</v>
      </c>
      <c r="K25" s="165"/>
    </row>
    <row r="26" spans="1:11" x14ac:dyDescent="0.15">
      <c r="A26" s="165"/>
      <c r="B26" s="165" t="s">
        <v>56</v>
      </c>
      <c r="C26" s="165" t="s">
        <v>57</v>
      </c>
      <c r="D26" s="165" t="s">
        <v>56</v>
      </c>
      <c r="E26" s="165" t="s">
        <v>57</v>
      </c>
      <c r="F26" s="165" t="s">
        <v>56</v>
      </c>
      <c r="G26" s="165" t="s">
        <v>57</v>
      </c>
      <c r="H26" s="165" t="s">
        <v>56</v>
      </c>
      <c r="I26" s="165" t="s">
        <v>57</v>
      </c>
      <c r="J26" s="165" t="s">
        <v>56</v>
      </c>
      <c r="K26" s="165" t="s">
        <v>57</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15">
      <c r="A30" s="165" t="str">
        <f>IF(連結実質赤字比率に係る赤字・黒字の構成分析!C$40="",NA(),連結実質赤字比率に係る赤字・黒字の構成分析!C$40)</f>
        <v>湯本温泉事業特別会計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v>
      </c>
    </row>
    <row r="31" spans="1:11" x14ac:dyDescent="0.15">
      <c r="A31" s="165" t="str">
        <f>IF(連結実質赤字比率に係る赤字・黒字の構成分析!C$39="",NA(),連結実質赤字比率に係る赤字・黒字の構成分析!C$39)</f>
        <v>後期高齢者医療事業特別会計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0.1</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0.09</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0.1</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0.13</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0.1</v>
      </c>
    </row>
    <row r="32" spans="1:11" x14ac:dyDescent="0.15">
      <c r="A32" s="165" t="str">
        <f>IF(連結実質赤字比率に係る赤字・黒字の構成分析!C$38="",NA(),連結実質赤字比率に係る赤字・黒字の構成分析!C$38)</f>
        <v>介護保険事業特別会計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1.31</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0.63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0.69</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0.95</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0.82</v>
      </c>
    </row>
    <row r="33" spans="1:16" x14ac:dyDescent="0.15">
      <c r="A33" s="165" t="str">
        <f>IF(連結実質赤字比率に係る赤字・黒字の構成分析!C$37="",NA(),連結実質赤字比率に係る赤字・黒字の構成分析!C$37)</f>
        <v>下水道事業会計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2.04</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2.2000000000000002</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1.87</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1.38</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1.82</v>
      </c>
    </row>
    <row r="34" spans="1:16" x14ac:dyDescent="0.15">
      <c r="A34" s="165" t="str">
        <f>IF(連結実質赤字比率に係る赤字・黒字の構成分析!C$36="",NA(),連結実質赤字比率に係る赤字・黒字の構成分析!C$36)</f>
        <v>国民健康保険事業特別会計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2.86</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3.09</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3.5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2.0099999999999998</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1.95</v>
      </c>
    </row>
    <row r="35" spans="1:16" x14ac:dyDescent="0.15">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4.3499999999999996</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4.0999999999999996</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3.7</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3.52</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3.88</v>
      </c>
    </row>
    <row r="36" spans="1:16" x14ac:dyDescent="0.15">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5.7</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6.46</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11.94</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12.2</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9.0299999999999994</v>
      </c>
    </row>
    <row r="39" spans="1:16" x14ac:dyDescent="0.15">
      <c r="A39" s="138" t="s">
        <v>58</v>
      </c>
    </row>
    <row r="40" spans="1:16" x14ac:dyDescent="0.15">
      <c r="A40" s="166"/>
      <c r="B40" s="166" t="str">
        <f>'実質公債費比率（分子）の構造'!K$44</f>
        <v>R01</v>
      </c>
      <c r="C40" s="166"/>
      <c r="D40" s="166"/>
      <c r="E40" s="166" t="str">
        <f>'実質公債費比率（分子）の構造'!L$44</f>
        <v>R02</v>
      </c>
      <c r="F40" s="166"/>
      <c r="G40" s="166"/>
      <c r="H40" s="166" t="str">
        <f>'実質公債費比率（分子）の構造'!M$44</f>
        <v>R03</v>
      </c>
      <c r="I40" s="166"/>
      <c r="J40" s="166"/>
      <c r="K40" s="166" t="str">
        <f>'実質公債費比率（分子）の構造'!N$44</f>
        <v>R04</v>
      </c>
      <c r="L40" s="166"/>
      <c r="M40" s="166"/>
      <c r="N40" s="166" t="str">
        <f>'実質公債費比率（分子）の構造'!O$44</f>
        <v>R05</v>
      </c>
      <c r="O40" s="166"/>
      <c r="P40" s="166"/>
    </row>
    <row r="41" spans="1:16" x14ac:dyDescent="0.15">
      <c r="A41" s="166"/>
      <c r="B41" s="166" t="s">
        <v>59</v>
      </c>
      <c r="C41" s="166"/>
      <c r="D41" s="166" t="s">
        <v>60</v>
      </c>
      <c r="E41" s="166" t="s">
        <v>59</v>
      </c>
      <c r="F41" s="166"/>
      <c r="G41" s="166" t="s">
        <v>60</v>
      </c>
      <c r="H41" s="166" t="s">
        <v>59</v>
      </c>
      <c r="I41" s="166"/>
      <c r="J41" s="166" t="s">
        <v>60</v>
      </c>
      <c r="K41" s="166" t="s">
        <v>59</v>
      </c>
      <c r="L41" s="166"/>
      <c r="M41" s="166" t="s">
        <v>60</v>
      </c>
      <c r="N41" s="166" t="s">
        <v>59</v>
      </c>
      <c r="O41" s="166"/>
      <c r="P41" s="166" t="s">
        <v>60</v>
      </c>
    </row>
    <row r="42" spans="1:16" x14ac:dyDescent="0.15">
      <c r="A42" s="166" t="s">
        <v>61</v>
      </c>
      <c r="B42" s="166"/>
      <c r="C42" s="166"/>
      <c r="D42" s="166">
        <f>'実質公債費比率（分子）の構造'!K$52</f>
        <v>2602</v>
      </c>
      <c r="E42" s="166"/>
      <c r="F42" s="166"/>
      <c r="G42" s="166">
        <f>'実質公債費比率（分子）の構造'!L$52</f>
        <v>2628</v>
      </c>
      <c r="H42" s="166"/>
      <c r="I42" s="166"/>
      <c r="J42" s="166">
        <f>'実質公債費比率（分子）の構造'!M$52</f>
        <v>2568</v>
      </c>
      <c r="K42" s="166"/>
      <c r="L42" s="166"/>
      <c r="M42" s="166">
        <f>'実質公債費比率（分子）の構造'!N$52</f>
        <v>2594</v>
      </c>
      <c r="N42" s="166"/>
      <c r="O42" s="166"/>
      <c r="P42" s="166">
        <f>'実質公債費比率（分子）の構造'!O$52</f>
        <v>2526</v>
      </c>
    </row>
    <row r="43" spans="1:16" x14ac:dyDescent="0.15">
      <c r="A43" s="166" t="s">
        <v>16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62</v>
      </c>
      <c r="B44" s="166">
        <f>'実質公債費比率（分子）の構造'!K$50</f>
        <v>7</v>
      </c>
      <c r="C44" s="166"/>
      <c r="D44" s="166"/>
      <c r="E44" s="166">
        <f>'実質公債費比率（分子）の構造'!L$50</f>
        <v>7</v>
      </c>
      <c r="F44" s="166"/>
      <c r="G44" s="166"/>
      <c r="H44" s="166">
        <f>'実質公債費比率（分子）の構造'!M$50</f>
        <v>7</v>
      </c>
      <c r="I44" s="166"/>
      <c r="J44" s="166"/>
      <c r="K44" s="166">
        <f>'実質公債費比率（分子）の構造'!N$50</f>
        <v>12</v>
      </c>
      <c r="L44" s="166"/>
      <c r="M44" s="166"/>
      <c r="N44" s="166">
        <f>'実質公債費比率（分子）の構造'!O$50</f>
        <v>11</v>
      </c>
      <c r="O44" s="166"/>
      <c r="P44" s="166"/>
    </row>
    <row r="45" spans="1:16" x14ac:dyDescent="0.15">
      <c r="A45" s="166" t="s">
        <v>63</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15">
      <c r="A46" s="166" t="s">
        <v>64</v>
      </c>
      <c r="B46" s="166">
        <f>'実質公債費比率（分子）の構造'!K$48</f>
        <v>641</v>
      </c>
      <c r="C46" s="166"/>
      <c r="D46" s="166"/>
      <c r="E46" s="166">
        <f>'実質公債費比率（分子）の構造'!L$48</f>
        <v>630</v>
      </c>
      <c r="F46" s="166"/>
      <c r="G46" s="166"/>
      <c r="H46" s="166">
        <f>'実質公債費比率（分子）の構造'!M$48</f>
        <v>600</v>
      </c>
      <c r="I46" s="166"/>
      <c r="J46" s="166"/>
      <c r="K46" s="166">
        <f>'実質公債費比率（分子）の構造'!N$48</f>
        <v>595</v>
      </c>
      <c r="L46" s="166"/>
      <c r="M46" s="166"/>
      <c r="N46" s="166">
        <f>'実質公債費比率（分子）の構造'!O$48</f>
        <v>591</v>
      </c>
      <c r="O46" s="166"/>
      <c r="P46" s="166"/>
    </row>
    <row r="47" spans="1:16" x14ac:dyDescent="0.15">
      <c r="A47" s="166" t="s">
        <v>12</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65</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66</v>
      </c>
      <c r="B49" s="166">
        <f>'実質公債費比率（分子）の構造'!K$45</f>
        <v>2649</v>
      </c>
      <c r="C49" s="166"/>
      <c r="D49" s="166"/>
      <c r="E49" s="166">
        <f>'実質公債費比率（分子）の構造'!L$45</f>
        <v>2579</v>
      </c>
      <c r="F49" s="166"/>
      <c r="G49" s="166"/>
      <c r="H49" s="166">
        <f>'実質公債費比率（分子）の構造'!M$45</f>
        <v>2528</v>
      </c>
      <c r="I49" s="166"/>
      <c r="J49" s="166"/>
      <c r="K49" s="166">
        <f>'実質公債費比率（分子）の構造'!N$45</f>
        <v>2680</v>
      </c>
      <c r="L49" s="166"/>
      <c r="M49" s="166"/>
      <c r="N49" s="166">
        <f>'実質公債費比率（分子）の構造'!O$45</f>
        <v>2530</v>
      </c>
      <c r="O49" s="166"/>
      <c r="P49" s="166"/>
    </row>
    <row r="50" spans="1:16" x14ac:dyDescent="0.15">
      <c r="A50" s="166" t="s">
        <v>67</v>
      </c>
      <c r="B50" s="166" t="e">
        <f>NA()</f>
        <v>#N/A</v>
      </c>
      <c r="C50" s="166">
        <f>IF(ISNUMBER('実質公債費比率（分子）の構造'!K$53),'実質公債費比率（分子）の構造'!K$53,NA())</f>
        <v>695</v>
      </c>
      <c r="D50" s="166" t="e">
        <f>NA()</f>
        <v>#N/A</v>
      </c>
      <c r="E50" s="166" t="e">
        <f>NA()</f>
        <v>#N/A</v>
      </c>
      <c r="F50" s="166">
        <f>IF(ISNUMBER('実質公債費比率（分子）の構造'!L$53),'実質公債費比率（分子）の構造'!L$53,NA())</f>
        <v>588</v>
      </c>
      <c r="G50" s="166" t="e">
        <f>NA()</f>
        <v>#N/A</v>
      </c>
      <c r="H50" s="166" t="e">
        <f>NA()</f>
        <v>#N/A</v>
      </c>
      <c r="I50" s="166">
        <f>IF(ISNUMBER('実質公債費比率（分子）の構造'!M$53),'実質公債費比率（分子）の構造'!M$53,NA())</f>
        <v>567</v>
      </c>
      <c r="J50" s="166" t="e">
        <f>NA()</f>
        <v>#N/A</v>
      </c>
      <c r="K50" s="166" t="e">
        <f>NA()</f>
        <v>#N/A</v>
      </c>
      <c r="L50" s="166">
        <f>IF(ISNUMBER('実質公債費比率（分子）の構造'!N$53),'実質公債費比率（分子）の構造'!N$53,NA())</f>
        <v>693</v>
      </c>
      <c r="M50" s="166" t="e">
        <f>NA()</f>
        <v>#N/A</v>
      </c>
      <c r="N50" s="166" t="e">
        <f>NA()</f>
        <v>#N/A</v>
      </c>
      <c r="O50" s="166">
        <f>IF(ISNUMBER('実質公債費比率（分子）の構造'!O$53),'実質公債費比率（分子）の構造'!O$53,NA())</f>
        <v>606</v>
      </c>
      <c r="P50" s="166" t="e">
        <f>NA()</f>
        <v>#N/A</v>
      </c>
    </row>
    <row r="53" spans="1:16" x14ac:dyDescent="0.15">
      <c r="A53" s="138" t="s">
        <v>68</v>
      </c>
    </row>
    <row r="54" spans="1:16" x14ac:dyDescent="0.15">
      <c r="A54" s="165"/>
      <c r="B54" s="165" t="str">
        <f>'将来負担比率（分子）の構造'!I$40</f>
        <v>R01</v>
      </c>
      <c r="C54" s="165"/>
      <c r="D54" s="165"/>
      <c r="E54" s="165" t="str">
        <f>'将来負担比率（分子）の構造'!J$40</f>
        <v>R02</v>
      </c>
      <c r="F54" s="165"/>
      <c r="G54" s="165"/>
      <c r="H54" s="165" t="str">
        <f>'将来負担比率（分子）の構造'!K$40</f>
        <v>R03</v>
      </c>
      <c r="I54" s="165"/>
      <c r="J54" s="165"/>
      <c r="K54" s="165" t="str">
        <f>'将来負担比率（分子）の構造'!L$40</f>
        <v>R04</v>
      </c>
      <c r="L54" s="165"/>
      <c r="M54" s="165"/>
      <c r="N54" s="165" t="str">
        <f>'将来負担比率（分子）の構造'!M$40</f>
        <v>R05</v>
      </c>
      <c r="O54" s="165"/>
      <c r="P54" s="165"/>
    </row>
    <row r="55" spans="1:16" x14ac:dyDescent="0.15">
      <c r="A55" s="165"/>
      <c r="B55" s="165" t="s">
        <v>69</v>
      </c>
      <c r="C55" s="165"/>
      <c r="D55" s="165" t="s">
        <v>70</v>
      </c>
      <c r="E55" s="165" t="s">
        <v>69</v>
      </c>
      <c r="F55" s="165"/>
      <c r="G55" s="165" t="s">
        <v>70</v>
      </c>
      <c r="H55" s="165" t="s">
        <v>69</v>
      </c>
      <c r="I55" s="165"/>
      <c r="J55" s="165" t="s">
        <v>70</v>
      </c>
      <c r="K55" s="165" t="s">
        <v>69</v>
      </c>
      <c r="L55" s="165"/>
      <c r="M55" s="165" t="s">
        <v>70</v>
      </c>
      <c r="N55" s="165" t="s">
        <v>69</v>
      </c>
      <c r="O55" s="165"/>
      <c r="P55" s="165" t="s">
        <v>70</v>
      </c>
    </row>
    <row r="56" spans="1:16" x14ac:dyDescent="0.15">
      <c r="A56" s="165" t="s">
        <v>43</v>
      </c>
      <c r="B56" s="165"/>
      <c r="C56" s="165"/>
      <c r="D56" s="165">
        <f>'将来負担比率（分子）の構造'!I$52</f>
        <v>25153</v>
      </c>
      <c r="E56" s="165"/>
      <c r="F56" s="165"/>
      <c r="G56" s="165">
        <f>'将来負担比率（分子）の構造'!J$52</f>
        <v>24739</v>
      </c>
      <c r="H56" s="165"/>
      <c r="I56" s="165"/>
      <c r="J56" s="165">
        <f>'将来負担比率（分子）の構造'!K$52</f>
        <v>23532</v>
      </c>
      <c r="K56" s="165"/>
      <c r="L56" s="165"/>
      <c r="M56" s="165">
        <f>'将来負担比率（分子）の構造'!L$52</f>
        <v>21307</v>
      </c>
      <c r="N56" s="165"/>
      <c r="O56" s="165"/>
      <c r="P56" s="165">
        <f>'将来負担比率（分子）の構造'!M$52</f>
        <v>21055</v>
      </c>
    </row>
    <row r="57" spans="1:16" x14ac:dyDescent="0.15">
      <c r="A57" s="165" t="s">
        <v>42</v>
      </c>
      <c r="B57" s="165"/>
      <c r="C57" s="165"/>
      <c r="D57" s="165">
        <f>'将来負担比率（分子）の構造'!I$51</f>
        <v>552</v>
      </c>
      <c r="E57" s="165"/>
      <c r="F57" s="165"/>
      <c r="G57" s="165">
        <f>'将来負担比率（分子）の構造'!J$51</f>
        <v>497</v>
      </c>
      <c r="H57" s="165"/>
      <c r="I57" s="165"/>
      <c r="J57" s="165">
        <f>'将来負担比率（分子）の構造'!K$51</f>
        <v>437</v>
      </c>
      <c r="K57" s="165"/>
      <c r="L57" s="165"/>
      <c r="M57" s="165">
        <f>'将来負担比率（分子）の構造'!L$51</f>
        <v>404</v>
      </c>
      <c r="N57" s="165"/>
      <c r="O57" s="165"/>
      <c r="P57" s="165">
        <f>'将来負担比率（分子）の構造'!M$51</f>
        <v>274</v>
      </c>
    </row>
    <row r="58" spans="1:16" x14ac:dyDescent="0.15">
      <c r="A58" s="165" t="s">
        <v>41</v>
      </c>
      <c r="B58" s="165"/>
      <c r="C58" s="165"/>
      <c r="D58" s="165">
        <f>'将来負担比率（分子）の構造'!I$50</f>
        <v>4876</v>
      </c>
      <c r="E58" s="165"/>
      <c r="F58" s="165"/>
      <c r="G58" s="165">
        <f>'将来負担比率（分子）の構造'!J$50</f>
        <v>5285</v>
      </c>
      <c r="H58" s="165"/>
      <c r="I58" s="165"/>
      <c r="J58" s="165">
        <f>'将来負担比率（分子）の構造'!K$50</f>
        <v>5696</v>
      </c>
      <c r="K58" s="165"/>
      <c r="L58" s="165"/>
      <c r="M58" s="165">
        <f>'将来負担比率（分子）の構造'!L$50</f>
        <v>6608</v>
      </c>
      <c r="N58" s="165"/>
      <c r="O58" s="165"/>
      <c r="P58" s="165">
        <f>'将来負担比率（分子）の構造'!M$50</f>
        <v>7367</v>
      </c>
    </row>
    <row r="59" spans="1:16" x14ac:dyDescent="0.15">
      <c r="A59" s="165" t="s">
        <v>39</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38</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36</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35</v>
      </c>
      <c r="B62" s="165">
        <f>'将来負担比率（分子）の構造'!I$45</f>
        <v>3188</v>
      </c>
      <c r="C62" s="165"/>
      <c r="D62" s="165"/>
      <c r="E62" s="165">
        <f>'将来負担比率（分子）の構造'!J$45</f>
        <v>3083</v>
      </c>
      <c r="F62" s="165"/>
      <c r="G62" s="165"/>
      <c r="H62" s="165">
        <f>'将来負担比率（分子）の構造'!K$45</f>
        <v>3107</v>
      </c>
      <c r="I62" s="165"/>
      <c r="J62" s="165"/>
      <c r="K62" s="165">
        <f>'将来負担比率（分子）の構造'!L$45</f>
        <v>3257</v>
      </c>
      <c r="L62" s="165"/>
      <c r="M62" s="165"/>
      <c r="N62" s="165">
        <f>'将来負担比率（分子）の構造'!M$45</f>
        <v>3305</v>
      </c>
      <c r="O62" s="165"/>
      <c r="P62" s="165"/>
    </row>
    <row r="63" spans="1:16" x14ac:dyDescent="0.15">
      <c r="A63" s="165" t="s">
        <v>34</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15">
      <c r="A64" s="165" t="s">
        <v>33</v>
      </c>
      <c r="B64" s="165">
        <f>'将来負担比率（分子）の構造'!I$43</f>
        <v>6070</v>
      </c>
      <c r="C64" s="165"/>
      <c r="D64" s="165"/>
      <c r="E64" s="165">
        <f>'将来負担比率（分子）の構造'!J$43</f>
        <v>5870</v>
      </c>
      <c r="F64" s="165"/>
      <c r="G64" s="165"/>
      <c r="H64" s="165">
        <f>'将来負担比率（分子）の構造'!K$43</f>
        <v>5637</v>
      </c>
      <c r="I64" s="165"/>
      <c r="J64" s="165"/>
      <c r="K64" s="165">
        <f>'将来負担比率（分子）の構造'!L$43</f>
        <v>5219</v>
      </c>
      <c r="L64" s="165"/>
      <c r="M64" s="165"/>
      <c r="N64" s="165">
        <f>'将来負担比率（分子）の構造'!M$43</f>
        <v>4992</v>
      </c>
      <c r="O64" s="165"/>
      <c r="P64" s="165"/>
    </row>
    <row r="65" spans="1:16" x14ac:dyDescent="0.15">
      <c r="A65" s="165" t="s">
        <v>32</v>
      </c>
      <c r="B65" s="165">
        <f>'将来負担比率（分子）の構造'!I$42</f>
        <v>11</v>
      </c>
      <c r="C65" s="165"/>
      <c r="D65" s="165"/>
      <c r="E65" s="165">
        <f>'将来負担比率（分子）の構造'!J$42</f>
        <v>6</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x14ac:dyDescent="0.15">
      <c r="A66" s="165" t="s">
        <v>31</v>
      </c>
      <c r="B66" s="165">
        <f>'将来負担比率（分子）の構造'!I$41</f>
        <v>23854</v>
      </c>
      <c r="C66" s="165"/>
      <c r="D66" s="165"/>
      <c r="E66" s="165">
        <f>'将来負担比率（分子）の構造'!J$41</f>
        <v>23191</v>
      </c>
      <c r="F66" s="165"/>
      <c r="G66" s="165"/>
      <c r="H66" s="165">
        <f>'将来負担比率（分子）の構造'!K$41</f>
        <v>21898</v>
      </c>
      <c r="I66" s="165"/>
      <c r="J66" s="165"/>
      <c r="K66" s="165">
        <f>'将来負担比率（分子）の構造'!L$41</f>
        <v>20700</v>
      </c>
      <c r="L66" s="165"/>
      <c r="M66" s="165"/>
      <c r="N66" s="165">
        <f>'将来負担比率（分子）の構造'!M$41</f>
        <v>19181</v>
      </c>
      <c r="O66" s="165"/>
      <c r="P66" s="165"/>
    </row>
    <row r="67" spans="1:16" x14ac:dyDescent="0.15">
      <c r="A67" s="165" t="s">
        <v>71</v>
      </c>
      <c r="B67" s="165" t="e">
        <f>NA()</f>
        <v>#N/A</v>
      </c>
      <c r="C67" s="165">
        <f>IF(ISNUMBER('将来負担比率（分子）の構造'!I$53), IF('将来負担比率（分子）の構造'!I$53 &lt; 0, 0, '将来負担比率（分子）の構造'!I$53), NA())</f>
        <v>2542</v>
      </c>
      <c r="D67" s="165" t="e">
        <f>NA()</f>
        <v>#N/A</v>
      </c>
      <c r="E67" s="165" t="e">
        <f>NA()</f>
        <v>#N/A</v>
      </c>
      <c r="F67" s="165">
        <f>IF(ISNUMBER('将来負担比率（分子）の構造'!J$53), IF('将来負担比率（分子）の構造'!J$53 &lt; 0, 0, '将来負担比率（分子）の構造'!J$53), NA())</f>
        <v>1627</v>
      </c>
      <c r="G67" s="165" t="e">
        <f>NA()</f>
        <v>#N/A</v>
      </c>
      <c r="H67" s="165" t="e">
        <f>NA()</f>
        <v>#N/A</v>
      </c>
      <c r="I67" s="165">
        <f>IF(ISNUMBER('将来負担比率（分子）の構造'!K$53), IF('将来負担比率（分子）の構造'!K$53 &lt; 0, 0, '将来負担比率（分子）の構造'!K$53), NA())</f>
        <v>977</v>
      </c>
      <c r="J67" s="165" t="e">
        <f>NA()</f>
        <v>#N/A</v>
      </c>
      <c r="K67" s="165" t="e">
        <f>NA()</f>
        <v>#N/A</v>
      </c>
      <c r="L67" s="165">
        <f>IF(ISNUMBER('将来負担比率（分子）の構造'!L$53), IF('将来負担比率（分子）の構造'!L$53 &lt; 0, 0, '将来負担比率（分子）の構造'!L$53), NA())</f>
        <v>858</v>
      </c>
      <c r="M67" s="165" t="e">
        <f>NA()</f>
        <v>#N/A</v>
      </c>
      <c r="N67" s="165" t="e">
        <f>NA()</f>
        <v>#N/A</v>
      </c>
      <c r="O67" s="165">
        <f>IF(ISNUMBER('将来負担比率（分子）の構造'!M$53), IF('将来負担比率（分子）の構造'!M$53 &lt; 0, 0, '将来負担比率（分子）の構造'!M$53), NA())</f>
        <v>0</v>
      </c>
      <c r="P67" s="165" t="e">
        <f>NA()</f>
        <v>#N/A</v>
      </c>
    </row>
    <row r="70" spans="1:16" x14ac:dyDescent="0.15">
      <c r="A70" s="167" t="s">
        <v>72</v>
      </c>
      <c r="B70" s="167"/>
      <c r="C70" s="167"/>
      <c r="D70" s="167"/>
      <c r="E70" s="167"/>
      <c r="F70" s="167"/>
    </row>
    <row r="71" spans="1:16" x14ac:dyDescent="0.15">
      <c r="A71" s="168"/>
      <c r="B71" s="168" t="str">
        <f>基金残高に係る経年分析!F54</f>
        <v>R03</v>
      </c>
      <c r="C71" s="168" t="str">
        <f>基金残高に係る経年分析!G54</f>
        <v>R04</v>
      </c>
      <c r="D71" s="168" t="str">
        <f>基金残高に係る経年分析!H54</f>
        <v>R05</v>
      </c>
    </row>
    <row r="72" spans="1:16" x14ac:dyDescent="0.15">
      <c r="A72" s="168" t="s">
        <v>73</v>
      </c>
      <c r="B72" s="169">
        <f>基金残高に係る経年分析!F55</f>
        <v>3048</v>
      </c>
      <c r="C72" s="169">
        <f>基金残高に係る経年分析!G55</f>
        <v>3746</v>
      </c>
      <c r="D72" s="169">
        <f>基金残高に係る経年分析!H55</f>
        <v>4523</v>
      </c>
    </row>
    <row r="73" spans="1:16" x14ac:dyDescent="0.15">
      <c r="A73" s="168" t="s">
        <v>74</v>
      </c>
      <c r="B73" s="169">
        <f>基金残高に係る経年分析!F56</f>
        <v>167</v>
      </c>
      <c r="C73" s="169">
        <f>基金残高に係る経年分析!G56</f>
        <v>164</v>
      </c>
      <c r="D73" s="169">
        <f>基金残高に係る経年分析!H56</f>
        <v>158</v>
      </c>
    </row>
    <row r="74" spans="1:16" x14ac:dyDescent="0.15">
      <c r="A74" s="168" t="s">
        <v>75</v>
      </c>
      <c r="B74" s="169">
        <f>基金残高に係る経年分析!F57</f>
        <v>3379</v>
      </c>
      <c r="C74" s="169">
        <f>基金残高に係る経年分析!G57</f>
        <v>3394</v>
      </c>
      <c r="D74" s="169">
        <f>基金残高に係る経年分析!H57</f>
        <v>3129</v>
      </c>
    </row>
  </sheetData>
  <sheetProtection algorithmName="SHA-512" hashValue="E70N9l9qbiU17HLYIFPJOVhmfZ92Re4agnVlJrDbP4b9sFy9MwJNFcsaDtJrgoEBAaxtvbMhinaRVwHvaMaXmQ==" saltValue="FGMT/tfxnoU2Fu9udRH/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2025-03-10T06:42:31Z</cp:lastPrinted>
  <dcterms:created xsi:type="dcterms:W3CDTF">2025-02-19T04:20:51Z</dcterms:created>
  <dcterms:modified xsi:type="dcterms:W3CDTF">2025-03-17T00:08:26Z</dcterms:modified>
  <cp:category/>
</cp:coreProperties>
</file>