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7.41.28\share\03 財政班\★財政状況資料集\R05決算（R07作業）\02 ３月公表\04 市町→県\11 美祢市○\06 最終\"/>
    </mc:Choice>
  </mc:AlternateContent>
  <xr:revisionPtr revIDLastSave="0" documentId="13_ncr:1_{D1A4BCF0-0525-48CA-9E5B-6F137F619B2D}" xr6:coauthVersionLast="47" xr6:coauthVersionMax="47" xr10:uidLastSave="{00000000-0000-0000-0000-000000000000}"/>
  <bookViews>
    <workbookView xWindow="-120" yWindow="-120" windowWidth="20730" windowHeight="11160" tabRatio="71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C36" i="10"/>
  <c r="CO35"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l="1"/>
  <c r="AM35" i="10" s="1"/>
  <c r="AM36" i="10" s="1"/>
  <c r="AM37" i="10" s="1"/>
  <c r="BW34" i="10" s="1"/>
  <c r="BW35" i="10" s="1"/>
  <c r="BW36" i="10" s="1"/>
  <c r="BW37" i="10" s="1"/>
  <c r="BW38" i="10" s="1"/>
  <c r="BW39" i="10" s="1"/>
  <c r="BW40" i="10" s="1"/>
  <c r="BW41" i="10" s="1"/>
  <c r="BW42" i="10" s="1"/>
  <c r="CO34" i="10" l="1"/>
</calcChain>
</file>

<file path=xl/sharedStrings.xml><?xml version="1.0" encoding="utf-8"?>
<sst xmlns="http://schemas.openxmlformats.org/spreadsheetml/2006/main" count="1092" uniqueCount="569">
  <si>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</si>
  <si>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</si>
  <si>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</si>
  <si>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</si>
  <si>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</si>
  <si>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</si>
  <si>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</si>
  <si>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</si>
  <si>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</si>
  <si>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</si>
  <si>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</si>
  <si>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</si>
  <si>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</si>
  <si>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</si>
  <si>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</si>
  <si>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</si>
  <si>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</si>
  <si>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</si>
  <si>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</si>
  <si>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</si>
  <si>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</si>
  <si>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</si>
  <si>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</si>
  <si>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</si>
  <si>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</si>
  <si>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</si>
  <si>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</si>
  <si>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</si>
  <si>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</si>
  <si>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</si>
  <si>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</si>
  <si>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</si>
  <si>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</si>
  <si>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</si>
  <si>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</si>
  <si>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</si>
  <si>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</si>
  <si>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</si>
  <si>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</si>
  <si>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</si>
  <si>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</si>
  <si>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</si>
  <si>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</si>
  <si>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</si>
  <si>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</si>
  <si>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</si>
  <si>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</si>
  <si>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</si>
  <si>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</si>
  <si>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</si>
  <si>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</si>
  <si>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</si>
  <si>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</si>
  <si>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</si>
  <si>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</si>
  <si>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</si>
  <si>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</si>
  <si>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</si>
  <si>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</si>
  <si>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</si>
  <si>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</si>
  <si>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</si>
  <si>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</si>
  <si>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</si>
  <si>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</si>
  <si>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</si>
  <si>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</si>
  <si>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</si>
  <si>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</si>
  <si>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</si>
  <si>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</si>
  <si>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</si>
  <si>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</si>
  <si>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</si>
  <si>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</si>
  <si>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</si>
  <si>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</si>
  <si>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</si>
  <si>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</si>
  <si>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</si>
  <si>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</si>
  <si>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</si>
  <si>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</si>
  <si>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</si>
  <si>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</si>
  <si>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</si>
  <si>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</si>
  <si>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</si>
  <si>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</si>
  <si>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</si>
  <si>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</si>
  <si>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</si>
  <si>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</si>
  <si>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</si>
  <si>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美祢市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</si>
  <si>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</si>
  <si>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</si>
  <si>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</si>
  <si>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</si>
  <si>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</si>
  <si>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</si>
  <si>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</si>
  <si>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</si>
  <si>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</si>
  <si>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</si>
  <si>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</si>
  <si>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</si>
  <si>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</si>
  <si>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</si>
  <si>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</si>
  <si>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</si>
  <si>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</si>
  <si>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</si>
  <si>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</si>
  <si>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</si>
  <si>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</si>
  <si>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</si>
  <si>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</si>
  <si>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</si>
  <si>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</si>
  <si>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</si>
  <si>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</si>
  <si>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</si>
  <si>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</si>
  <si>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</si>
  <si>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</si>
  <si>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</si>
  <si>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</si>
  <si>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</si>
  <si>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</si>
  <si>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</si>
  <si>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</si>
  <si>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</si>
  <si>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</si>
  <si>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</si>
  <si>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</si>
  <si>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</si>
  <si>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</si>
  <si>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</si>
  <si>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</si>
  <si>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</si>
  <si>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</si>
  <si>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</si>
  <si>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</si>
  <si>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</si>
  <si>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</si>
  <si>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</si>
  <si>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</si>
  <si>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</si>
  <si>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</si>
  <si>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</si>
  <si>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</si>
  <si>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</si>
  <si>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</si>
  <si>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</si>
  <si>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</si>
  <si>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</si>
  <si>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</si>
  <si>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</si>
  <si>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</si>
  <si>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</si>
  <si>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</si>
  <si>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</si>
  <si>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</si>
  <si>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</si>
  <si>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</si>
  <si>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</si>
  <si>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</si>
  <si>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</si>
  <si>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</si>
  <si>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</si>
  <si>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</si>
  <si>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</si>
  <si>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</si>
  <si>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</si>
  <si>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</si>
  <si>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</si>
  <si>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</si>
  <si>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</si>
  <si>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</si>
  <si>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</si>
  <si>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</si>
  <si>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</si>
  <si>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</si>
  <si>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</si>
  <si>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</si>
  <si>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</si>
  <si>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</si>
  <si>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</si>
  <si>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</si>
  <si>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</si>
  <si>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</si>
  <si>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</si>
  <si>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</si>
  <si>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</si>
  <si>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</si>
  <si>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</si>
  <si>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</si>
  <si>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</si>
  <si>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</si>
  <si>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</si>
  <si>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</si>
  <si>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山口県美祢市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</si>
  <si>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</si>
  <si>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</si>
  <si>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</si>
  <si>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</si>
  <si>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</si>
  <si>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</si>
  <si>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</si>
  <si>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</si>
  <si>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</si>
  <si>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</si>
  <si>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</si>
  <si>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</si>
  <si>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</si>
  <si>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</si>
  <si>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</si>
  <si>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</si>
  <si>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</si>
  <si>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</si>
  <si>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</si>
  <si>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</si>
  <si>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</si>
  <si>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</si>
  <si>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</si>
  <si>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</si>
  <si>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</si>
  <si>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</si>
  <si>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</si>
  <si>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</si>
  <si>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</si>
  <si>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</si>
  <si>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</si>
  <si>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</si>
  <si>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</si>
  <si>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</si>
  <si>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</si>
  <si>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</si>
  <si>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</si>
  <si>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</si>
  <si>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</si>
  <si>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</si>
  <si>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</si>
  <si>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</si>
  <si>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</si>
  <si>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</si>
  <si>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</si>
  <si>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</si>
  <si>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</si>
  <si>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</si>
  <si>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</si>
  <si>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</si>
  <si>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</si>
  <si>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</si>
  <si>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</si>
  <si>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</si>
  <si>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</si>
  <si>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</si>
  <si>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</si>
  <si>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</si>
  <si>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</si>
  <si>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</si>
  <si>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</si>
  <si>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</si>
  <si>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</si>
  <si>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</si>
  <si>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</si>
  <si>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</si>
  <si>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</si>
  <si>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</si>
  <si>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</si>
  <si>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</si>
  <si>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</si>
  <si>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</si>
  <si>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</si>
  <si>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</si>
  <si>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</si>
  <si>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</si>
  <si>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</si>
  <si>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</si>
  <si>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</si>
  <si>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</si>
  <si>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</si>
  <si>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</si>
  <si>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</si>
  <si>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</si>
  <si>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</si>
  <si>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</si>
  <si>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</si>
  <si>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</si>
  <si>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</si>
  <si>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</si>
  <si>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</si>
  <si>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</si>
  <si>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</si>
  <si>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</si>
  <si>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</si>
  <si>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</si>
  <si>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</si>
  <si>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</si>
  <si>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</si>
  <si>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</si>
  <si>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</si>
  <si>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</si>
  <si>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</si>
  <si>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</si>
  <si>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</si>
  <si>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</si>
  <si>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</si>
  <si>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</si>
  <si>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</si>
  <si>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</si>
  <si>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</si>
  <si>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</si>
  <si>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</si>
  <si>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</si>
  <si>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</si>
  <si>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</si>
  <si>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</si>
  <si>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</si>
  <si>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</si>
  <si>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</si>
  <si>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</si>
  <si>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</si>
  <si>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</si>
  <si>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</si>
  <si>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</si>
  <si>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</si>
  <si>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</si>
  <si>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</si>
  <si>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</si>
  <si>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</si>
  <si>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</si>
  <si>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</si>
  <si>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</si>
  <si>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</si>
  <si>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</si>
  <si>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</si>
  <si>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</si>
  <si>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</si>
  <si>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</si>
  <si>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</si>
  <si>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</si>
  <si>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</si>
  <si>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</si>
  <si>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</si>
  <si>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</si>
  <si>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</si>
  <si>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</si>
  <si>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</si>
  <si>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</si>
  <si>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</si>
  <si>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山口県美祢市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</si>
  <si>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</si>
  <si>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</si>
  <si>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</si>
  <si>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</si>
  <si>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</si>
  <si>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</si>
  <si>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</si>
  <si>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</si>
  <si>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</si>
  <si>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</si>
  <si>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</si>
  <si>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</si>
  <si>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</si>
  <si>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</si>
  <si>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</si>
  <si>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</si>
  <si>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</si>
  <si>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</si>
  <si>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</si>
  <si>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</si>
  <si>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環境衛生事業特別会計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</si>
  <si>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</si>
  <si>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</si>
  <si>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</si>
  <si>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</si>
  <si>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</si>
  <si>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</si>
  <si>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</si>
  <si>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</si>
  <si>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</si>
  <si>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</si>
  <si>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</si>
  <si>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</si>
  <si>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</si>
  <si>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</si>
  <si>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</si>
  <si>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</si>
  <si>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</si>
  <si>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</si>
  <si>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病院等事業会計</t>
    <phoneticPr fontId="5"/>
  </si>
  <si>
    <t>下水道事業会計</t>
    <phoneticPr fontId="5"/>
  </si>
  <si>
    <t>観光事業会計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</si>
  <si>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</si>
  <si>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</si>
  <si>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</si>
  <si>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</si>
  <si>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</si>
  <si>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</si>
  <si>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</si>
  <si>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</si>
  <si>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</si>
  <si>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</si>
  <si>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</si>
  <si>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</si>
  <si>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</si>
  <si>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</si>
  <si>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</si>
  <si>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</si>
  <si>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</si>
  <si>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</si>
  <si>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</si>
  <si>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</si>
  <si>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</si>
  <si>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</si>
  <si>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</si>
  <si>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</si>
  <si>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</si>
  <si>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</si>
  <si>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</si>
  <si>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</si>
  <si>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</si>
  <si>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</si>
  <si>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</si>
  <si>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</si>
  <si>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</si>
  <si>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</si>
  <si>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</si>
  <si>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</si>
  <si>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</si>
  <si>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</si>
  <si>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</si>
  <si>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</si>
  <si>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</si>
  <si>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</si>
  <si>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</si>
  <si>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</si>
  <si>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</si>
  <si>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</si>
  <si>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</si>
  <si>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</si>
  <si>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</si>
  <si>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</si>
  <si>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</si>
  <si>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</si>
  <si>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</si>
  <si>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</si>
  <si>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</si>
  <si>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</si>
  <si>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</si>
  <si>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</si>
  <si>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</si>
  <si>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</si>
  <si>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</si>
  <si>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</si>
  <si>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</si>
  <si>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</si>
  <si>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</si>
  <si>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</si>
  <si>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</si>
  <si>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</si>
  <si>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</si>
  <si>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</si>
  <si>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</si>
  <si>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</si>
  <si>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</si>
  <si>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</si>
  <si>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</si>
  <si>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</si>
  <si>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</si>
  <si>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</si>
  <si>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</si>
  <si>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</si>
  <si>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</si>
  <si>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</si>
  <si>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</si>
  <si>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</si>
  <si>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</si>
  <si>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</si>
  <si>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</si>
  <si>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</si>
  <si>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</si>
  <si>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</si>
  <si>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</si>
  <si>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</si>
  <si>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</si>
  <si>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</si>
  <si>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</si>
  <si>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</si>
  <si>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</si>
  <si>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</si>
  <si>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</si>
  <si>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</si>
  <si>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</si>
  <si>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</si>
  <si>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</si>
  <si>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</si>
  <si>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</si>
  <si>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</si>
  <si>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</si>
  <si>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</si>
  <si>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</si>
  <si>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</si>
  <si>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</si>
  <si>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</si>
  <si>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</si>
  <si>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</si>
  <si>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</si>
  <si>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</si>
  <si>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</si>
  <si>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</si>
  <si>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</si>
  <si>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</si>
  <si>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</si>
  <si>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</si>
  <si>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</si>
  <si>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</si>
  <si>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</si>
  <si>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</si>
  <si>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</si>
  <si>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</si>
  <si>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</si>
  <si>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</si>
  <si>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</si>
  <si>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</si>
  <si>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</si>
  <si>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</si>
  <si>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</si>
  <si>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0.75</t>
  </si>
  <si>
    <t>▲ 0.62</t>
  </si>
  <si>
    <t>▲ 1.58</t>
  </si>
  <si>
    <t>▲ 11.09</t>
  </si>
  <si>
    <t>下水道事業会計</t>
  </si>
  <si>
    <t>病院等事業会計</t>
  </si>
  <si>
    <t>水道事業会計</t>
  </si>
  <si>
    <t>観光事業会計</t>
  </si>
  <si>
    <t>一般会計</t>
  </si>
  <si>
    <t>介護保険事業特別会計</t>
  </si>
  <si>
    <t>国民健康保険事業特別会計</t>
  </si>
  <si>
    <t>後期高齢者医療事業特別会計</t>
  </si>
  <si>
    <t>その他会計（赤字）</t>
  </si>
  <si>
    <t>▲ 0.26</t>
  </si>
  <si>
    <t>▲ 0.25</t>
  </si>
  <si>
    <t>その他会計（黒字）</t>
  </si>
  <si>
    <t>R01</t>
    <phoneticPr fontId="5"/>
  </si>
  <si>
    <t>R02</t>
    <phoneticPr fontId="5"/>
  </si>
  <si>
    <t>R03</t>
    <phoneticPr fontId="5"/>
  </si>
  <si>
    <t>R04</t>
    <phoneticPr fontId="5"/>
  </si>
  <si>
    <t>R05</t>
    <phoneticPr fontId="5"/>
  </si>
  <si>
    <t>-</t>
    <phoneticPr fontId="2"/>
  </si>
  <si>
    <t>美祢観光開発株式会社</t>
    <rPh sb="0" eb="2">
      <t>ミネ</t>
    </rPh>
    <rPh sb="2" eb="4">
      <t>カンコウ</t>
    </rPh>
    <rPh sb="4" eb="6">
      <t>カイハツ</t>
    </rPh>
    <rPh sb="6" eb="8">
      <t>カブシキ</t>
    </rPh>
    <rPh sb="8" eb="10">
      <t>カイシャ</t>
    </rPh>
    <phoneticPr fontId="2"/>
  </si>
  <si>
    <t>山口県市町総合事務組合一般会計</t>
  </si>
  <si>
    <t>山口県市町総合事務組合退職手当特別会計</t>
  </si>
  <si>
    <t>山口県市町総合事務組合消防団員補償等特別会計</t>
  </si>
  <si>
    <t>山口県市町総合事務組合非常勤職員公務災害補償特別会計</t>
    <rPh sb="3" eb="5">
      <t>シマチ</t>
    </rPh>
    <phoneticPr fontId="2"/>
  </si>
  <si>
    <t>山口県市町総合事務組合山口県市町公平委員会特別会計</t>
  </si>
  <si>
    <t>山口県市町総合事務組交通災害共済特別会計</t>
  </si>
  <si>
    <t>山口県市町総合事務組合山口県自治会館管理特別会計</t>
  </si>
  <si>
    <t>山口県後期高齢者医療広域連合一般会計</t>
  </si>
  <si>
    <t>山口県後期高齢者医療広域連合後期高齢者医療特別会計</t>
  </si>
  <si>
    <t>ゆたかなまちづくり基金</t>
    <rPh sb="9" eb="11">
      <t>キキン</t>
    </rPh>
    <phoneticPr fontId="5"/>
  </si>
  <si>
    <t>地域共生基金</t>
    <rPh sb="0" eb="2">
      <t>チイキ</t>
    </rPh>
    <rPh sb="2" eb="4">
      <t>キョウセイ</t>
    </rPh>
    <rPh sb="4" eb="6">
      <t>キキン</t>
    </rPh>
    <phoneticPr fontId="2"/>
  </si>
  <si>
    <t>庁舎等整備基金</t>
    <rPh sb="0" eb="2">
      <t>チョウシャ</t>
    </rPh>
    <rPh sb="2" eb="3">
      <t>トウ</t>
    </rPh>
    <rPh sb="3" eb="5">
      <t>セイビ</t>
    </rPh>
    <rPh sb="5" eb="7">
      <t>キキン</t>
    </rPh>
    <phoneticPr fontId="2"/>
  </si>
  <si>
    <t>ふるさと美祢応援基金</t>
    <rPh sb="4" eb="6">
      <t>ミネ</t>
    </rPh>
    <rPh sb="6" eb="8">
      <t>オウエン</t>
    </rPh>
    <rPh sb="8" eb="10">
      <t>キキン</t>
    </rPh>
    <phoneticPr fontId="2"/>
  </si>
  <si>
    <t>-</t>
    <phoneticPr fontId="2"/>
  </si>
  <si>
    <t>職員退職手当基金</t>
    <rPh sb="0" eb="2">
      <t>ショクイン</t>
    </rPh>
    <rPh sb="2" eb="4">
      <t>タイショク</t>
    </rPh>
    <rPh sb="4" eb="6">
      <t>テアテ</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</si>
</sst>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B787-403F-9FF1-CE5894BFE1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54438</c:v>
                </c:pt>
                <c:pt idx="1">
                  <c:v>104559</c:v>
                </c:pt>
                <c:pt idx="2">
                  <c:v>55708</c:v>
                </c:pt>
                <c:pt idx="3">
                  <c:v>129795</c:v>
                </c:pt>
                <c:pt idx="4">
                  <c:v>182297</c:v>
                </c:pt>
              </c:numCache>
            </c:numRef>
          </c:val>
          <c:smooth val="0"/>
          <c:extLst>
            <c:ext xmlns:c16="http://schemas.microsoft.com/office/drawing/2014/chart" uri="{C3380CC4-5D6E-409C-BE32-E72D297353CC}">
              <c16:uniqueId val="{00000001-B787-403F-9FF1-CE5894BFE12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4.53</c:v>
                </c:pt>
                <c:pt idx="1">
                  <c:v>3.8</c:v>
                </c:pt>
                <c:pt idx="2">
                  <c:v>6.35</c:v>
                </c:pt>
                <c:pt idx="3">
                  <c:v>4.9400000000000004</c:v>
                </c:pt>
                <c:pt idx="4">
                  <c:v>2.93</c:v>
                </c:pt>
              </c:numCache>
            </c:numRef>
          </c:val>
          <c:extLst>
            <c:ext xmlns:c16="http://schemas.microsoft.com/office/drawing/2014/chart" uri="{C3380CC4-5D6E-409C-BE32-E72D297353CC}">
              <c16:uniqueId val="{00000000-61CC-4D2A-A92D-D59B4296BE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25.51</c:v>
                </c:pt>
                <c:pt idx="1">
                  <c:v>24.94</c:v>
                </c:pt>
                <c:pt idx="2">
                  <c:v>26.85</c:v>
                </c:pt>
                <c:pt idx="3">
                  <c:v>27.58</c:v>
                </c:pt>
                <c:pt idx="4">
                  <c:v>18.46</c:v>
                </c:pt>
              </c:numCache>
            </c:numRef>
          </c:val>
          <c:extLst>
            <c:ext xmlns:c16="http://schemas.microsoft.com/office/drawing/2014/chart" uri="{C3380CC4-5D6E-409C-BE32-E72D297353CC}">
              <c16:uniqueId val="{00000001-61CC-4D2A-A92D-D59B4296BE4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-0.75</c:v>
                </c:pt>
                <c:pt idx="1">
                  <c:v>-0.62</c:v>
                </c:pt>
                <c:pt idx="2">
                  <c:v>5.37</c:v>
                </c:pt>
                <c:pt idx="3">
                  <c:v>-1.58</c:v>
                </c:pt>
                <c:pt idx="4">
                  <c:v>-11.09</c:v>
                </c:pt>
              </c:numCache>
            </c:numRef>
          </c:val>
          <c:smooth val="0"/>
          <c:extLst>
            <c:ext xmlns:c16="http://schemas.microsoft.com/office/drawing/2014/chart" uri="{C3380CC4-5D6E-409C-BE32-E72D297353CC}">
              <c16:uniqueId val="{00000002-61CC-4D2A-A92D-D59B4296BE4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13.2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E44-4AAA-8224-DD876BBACC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0.26</c:v>
                </c:pt>
                <c:pt idx="1">
                  <c:v>#N/A</c:v>
                </c:pt>
                <c:pt idx="2">
                  <c:v>0.25</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3E44-4AAA-8224-DD876BBACC77}"/>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E44-4AAA-8224-DD876BBACC77}"/>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0.36</c:v>
                </c:pt>
                <c:pt idx="2">
                  <c:v>#N/A</c:v>
                </c:pt>
                <c:pt idx="3">
                  <c:v>0.92</c:v>
                </c:pt>
                <c:pt idx="4">
                  <c:v>#N/A</c:v>
                </c:pt>
                <c:pt idx="5">
                  <c:v>1.4</c:v>
                </c:pt>
                <c:pt idx="6">
                  <c:v>#N/A</c:v>
                </c:pt>
                <c:pt idx="7">
                  <c:v>0.81</c:v>
                </c:pt>
                <c:pt idx="8">
                  <c:v>#N/A</c:v>
                </c:pt>
                <c:pt idx="9">
                  <c:v>0.31</c:v>
                </c:pt>
              </c:numCache>
            </c:numRef>
          </c:val>
          <c:extLst>
            <c:ext xmlns:c16="http://schemas.microsoft.com/office/drawing/2014/chart" uri="{C3380CC4-5D6E-409C-BE32-E72D297353CC}">
              <c16:uniqueId val="{00000003-3E44-4AAA-8224-DD876BBACC77}"/>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0.61</c:v>
                </c:pt>
                <c:pt idx="2">
                  <c:v>#N/A</c:v>
                </c:pt>
                <c:pt idx="3">
                  <c:v>0.39</c:v>
                </c:pt>
                <c:pt idx="4">
                  <c:v>#N/A</c:v>
                </c:pt>
                <c:pt idx="5">
                  <c:v>0.34</c:v>
                </c:pt>
                <c:pt idx="6">
                  <c:v>#N/A</c:v>
                </c:pt>
                <c:pt idx="7">
                  <c:v>1.32</c:v>
                </c:pt>
                <c:pt idx="8">
                  <c:v>#N/A</c:v>
                </c:pt>
                <c:pt idx="9">
                  <c:v>2.09</c:v>
                </c:pt>
              </c:numCache>
            </c:numRef>
          </c:val>
          <c:extLst>
            <c:ext xmlns:c16="http://schemas.microsoft.com/office/drawing/2014/chart" uri="{C3380CC4-5D6E-409C-BE32-E72D297353CC}">
              <c16:uniqueId val="{00000004-3E44-4AAA-8224-DD876BBACC77}"/>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4.8</c:v>
                </c:pt>
                <c:pt idx="2">
                  <c:v>#N/A</c:v>
                </c:pt>
                <c:pt idx="3">
                  <c:v>4.05</c:v>
                </c:pt>
                <c:pt idx="4">
                  <c:v>#N/A</c:v>
                </c:pt>
                <c:pt idx="5">
                  <c:v>6.35</c:v>
                </c:pt>
                <c:pt idx="6">
                  <c:v>#N/A</c:v>
                </c:pt>
                <c:pt idx="7">
                  <c:v>4.93</c:v>
                </c:pt>
                <c:pt idx="8">
                  <c:v>#N/A</c:v>
                </c:pt>
                <c:pt idx="9">
                  <c:v>2.92</c:v>
                </c:pt>
              </c:numCache>
            </c:numRef>
          </c:val>
          <c:extLst>
            <c:ext xmlns:c16="http://schemas.microsoft.com/office/drawing/2014/chart" uri="{C3380CC4-5D6E-409C-BE32-E72D297353CC}">
              <c16:uniqueId val="{00000005-3E44-4AAA-8224-DD876BBACC77}"/>
            </c:ext>
          </c:extLst>
        </c:ser>
        <c:ser>
          <c:idx val="6"/>
          <c:order val="6"/>
          <c:tx>
            <c:strRef>
              <c:f>データシート!$A$33</c:f>
              <c:strCache>
                <c:ptCount val="1"/>
                <c:pt idx="0">
                  <c:v>観光事業会計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3.96</c:v>
                </c:pt>
                <c:pt idx="4">
                  <c:v>#N/A</c:v>
                </c:pt>
                <c:pt idx="5">
                  <c:v>2.7</c:v>
                </c:pt>
                <c:pt idx="6">
                  <c:v>#N/A</c:v>
                </c:pt>
                <c:pt idx="7">
                  <c:v>3.75</c:v>
                </c:pt>
                <c:pt idx="8">
                  <c:v>#N/A</c:v>
                </c:pt>
                <c:pt idx="9">
                  <c:v>3.82</c:v>
                </c:pt>
              </c:numCache>
            </c:numRef>
          </c:val>
          <c:extLst>
            <c:ext xmlns:c16="http://schemas.microsoft.com/office/drawing/2014/chart" uri="{C3380CC4-5D6E-409C-BE32-E72D297353CC}">
              <c16:uniqueId val="{00000006-3E44-4AAA-8224-DD876BBACC7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3.6</c:v>
                </c:pt>
                <c:pt idx="2">
                  <c:v>#N/A</c:v>
                </c:pt>
                <c:pt idx="3">
                  <c:v>2.61</c:v>
                </c:pt>
                <c:pt idx="4">
                  <c:v>#N/A</c:v>
                </c:pt>
                <c:pt idx="5">
                  <c:v>3.19</c:v>
                </c:pt>
                <c:pt idx="6">
                  <c:v>#N/A</c:v>
                </c:pt>
                <c:pt idx="7">
                  <c:v>4.24</c:v>
                </c:pt>
                <c:pt idx="8">
                  <c:v>#N/A</c:v>
                </c:pt>
                <c:pt idx="9">
                  <c:v>5.0199999999999996</c:v>
                </c:pt>
              </c:numCache>
            </c:numRef>
          </c:val>
          <c:extLst>
            <c:ext xmlns:c16="http://schemas.microsoft.com/office/drawing/2014/chart" uri="{C3380CC4-5D6E-409C-BE32-E72D297353CC}">
              <c16:uniqueId val="{00000007-3E44-4AAA-8224-DD876BBACC77}"/>
            </c:ext>
          </c:extLst>
        </c:ser>
        <c:ser>
          <c:idx val="8"/>
          <c:order val="8"/>
          <c:tx>
            <c:strRef>
              <c:f>データシート!$A$35</c:f>
              <c:strCache>
                <c:ptCount val="1"/>
                <c:pt idx="0">
                  <c:v>病院等事業会計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5.95</c:v>
                </c:pt>
                <c:pt idx="2">
                  <c:v>#N/A</c:v>
                </c:pt>
                <c:pt idx="3">
                  <c:v>7.44</c:v>
                </c:pt>
                <c:pt idx="4">
                  <c:v>#N/A</c:v>
                </c:pt>
                <c:pt idx="5">
                  <c:v>7.88</c:v>
                </c:pt>
                <c:pt idx="6">
                  <c:v>#N/A</c:v>
                </c:pt>
                <c:pt idx="7">
                  <c:v>9.2799999999999994</c:v>
                </c:pt>
                <c:pt idx="8">
                  <c:v>#N/A</c:v>
                </c:pt>
                <c:pt idx="9">
                  <c:v>7.59</c:v>
                </c:pt>
              </c:numCache>
            </c:numRef>
          </c:val>
          <c:extLst>
            <c:ext xmlns:c16="http://schemas.microsoft.com/office/drawing/2014/chart" uri="{C3380CC4-5D6E-409C-BE32-E72D297353CC}">
              <c16:uniqueId val="{00000008-3E44-4AAA-8224-DD876BBACC77}"/>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c:v>
                </c:pt>
                <c:pt idx="1">
                  <c:v>0</c:v>
                </c:pt>
                <c:pt idx="2">
                  <c:v>#N/A</c:v>
                </c:pt>
                <c:pt idx="3">
                  <c:v>9.23</c:v>
                </c:pt>
                <c:pt idx="4">
                  <c:v>#N/A</c:v>
                </c:pt>
                <c:pt idx="5">
                  <c:v>10.64</c:v>
                </c:pt>
                <c:pt idx="6">
                  <c:v>#N/A</c:v>
                </c:pt>
                <c:pt idx="7">
                  <c:v>12.01</c:v>
                </c:pt>
                <c:pt idx="8">
                  <c:v>#N/A</c:v>
                </c:pt>
                <c:pt idx="9">
                  <c:v>12.72</c:v>
                </c:pt>
              </c:numCache>
            </c:numRef>
          </c:val>
          <c:extLst>
            <c:ext xmlns:c16="http://schemas.microsoft.com/office/drawing/2014/chart" uri="{C3380CC4-5D6E-409C-BE32-E72D297353CC}">
              <c16:uniqueId val="{00000009-3E44-4AAA-8224-DD876BBACC7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1735</c:v>
                </c:pt>
                <c:pt idx="5">
                  <c:v>1748</c:v>
                </c:pt>
                <c:pt idx="8">
                  <c:v>1654</c:v>
                </c:pt>
                <c:pt idx="11">
                  <c:v>1724</c:v>
                </c:pt>
                <c:pt idx="14">
                  <c:v>1688</c:v>
                </c:pt>
              </c:numCache>
            </c:numRef>
          </c:val>
          <c:extLst>
            <c:ext xmlns:c16="http://schemas.microsoft.com/office/drawing/2014/chart" uri="{C3380CC4-5D6E-409C-BE32-E72D297353CC}">
              <c16:uniqueId val="{00000000-9500-43D2-945B-562FAE2CF7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500-43D2-945B-562FAE2CF7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27</c:v>
                </c:pt>
                <c:pt idx="3">
                  <c:v>18</c:v>
                </c:pt>
                <c:pt idx="6">
                  <c:v>11</c:v>
                </c:pt>
                <c:pt idx="9">
                  <c:v>3</c:v>
                </c:pt>
                <c:pt idx="12">
                  <c:v>1</c:v>
                </c:pt>
              </c:numCache>
            </c:numRef>
          </c:val>
          <c:extLst>
            <c:ext xmlns:c16="http://schemas.microsoft.com/office/drawing/2014/chart" uri="{C3380CC4-5D6E-409C-BE32-E72D297353CC}">
              <c16:uniqueId val="{00000002-9500-43D2-945B-562FAE2CF7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00-43D2-945B-562FAE2CF7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689</c:v>
                </c:pt>
                <c:pt idx="3">
                  <c:v>690</c:v>
                </c:pt>
                <c:pt idx="6">
                  <c:v>694</c:v>
                </c:pt>
                <c:pt idx="9">
                  <c:v>695</c:v>
                </c:pt>
                <c:pt idx="12">
                  <c:v>713</c:v>
                </c:pt>
              </c:numCache>
            </c:numRef>
          </c:val>
          <c:extLst>
            <c:ext xmlns:c16="http://schemas.microsoft.com/office/drawing/2014/chart" uri="{C3380CC4-5D6E-409C-BE32-E72D297353CC}">
              <c16:uniqueId val="{00000004-9500-43D2-945B-562FAE2CF7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00-43D2-945B-562FAE2CF7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00-43D2-945B-562FAE2CF7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1719</c:v>
                </c:pt>
                <c:pt idx="3">
                  <c:v>1693</c:v>
                </c:pt>
                <c:pt idx="6">
                  <c:v>1628</c:v>
                </c:pt>
                <c:pt idx="9">
                  <c:v>1746</c:v>
                </c:pt>
                <c:pt idx="12">
                  <c:v>1715</c:v>
                </c:pt>
              </c:numCache>
            </c:numRef>
          </c:val>
          <c:extLst>
            <c:ext xmlns:c16="http://schemas.microsoft.com/office/drawing/2014/chart" uri="{C3380CC4-5D6E-409C-BE32-E72D297353CC}">
              <c16:uniqueId val="{00000007-9500-43D2-945B-562FAE2CF7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700</c:v>
                </c:pt>
                <c:pt idx="2">
                  <c:v>#N/A</c:v>
                </c:pt>
                <c:pt idx="3">
                  <c:v>#N/A</c:v>
                </c:pt>
                <c:pt idx="4">
                  <c:v>653</c:v>
                </c:pt>
                <c:pt idx="5">
                  <c:v>#N/A</c:v>
                </c:pt>
                <c:pt idx="6">
                  <c:v>#N/A</c:v>
                </c:pt>
                <c:pt idx="7">
                  <c:v>679</c:v>
                </c:pt>
                <c:pt idx="8">
                  <c:v>#N/A</c:v>
                </c:pt>
                <c:pt idx="9">
                  <c:v>#N/A</c:v>
                </c:pt>
                <c:pt idx="10">
                  <c:v>720</c:v>
                </c:pt>
                <c:pt idx="11">
                  <c:v>#N/A</c:v>
                </c:pt>
                <c:pt idx="12">
                  <c:v>#N/A</c:v>
                </c:pt>
                <c:pt idx="13">
                  <c:v>741</c:v>
                </c:pt>
                <c:pt idx="14">
                  <c:v>#N/A</c:v>
                </c:pt>
              </c:numCache>
            </c:numRef>
          </c:val>
          <c:smooth val="0"/>
          <c:extLst>
            <c:ext xmlns:c16="http://schemas.microsoft.com/office/drawing/2014/chart" uri="{C3380CC4-5D6E-409C-BE32-E72D297353CC}">
              <c16:uniqueId val="{00000008-9500-43D2-945B-562FAE2CF7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14656</c:v>
                </c:pt>
                <c:pt idx="5">
                  <c:v>14704</c:v>
                </c:pt>
                <c:pt idx="8">
                  <c:v>14232</c:v>
                </c:pt>
                <c:pt idx="11">
                  <c:v>13776</c:v>
                </c:pt>
                <c:pt idx="14">
                  <c:v>13569</c:v>
                </c:pt>
              </c:numCache>
            </c:numRef>
          </c:val>
          <c:extLst>
            <c:ext xmlns:c16="http://schemas.microsoft.com/office/drawing/2014/chart" uri="{C3380CC4-5D6E-409C-BE32-E72D297353CC}">
              <c16:uniqueId val="{00000000-AF77-4BD4-A0DB-4DF51F919C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1042</c:v>
                </c:pt>
                <c:pt idx="5">
                  <c:v>939</c:v>
                </c:pt>
                <c:pt idx="8">
                  <c:v>833</c:v>
                </c:pt>
                <c:pt idx="11">
                  <c:v>755</c:v>
                </c:pt>
                <c:pt idx="14">
                  <c:v>688</c:v>
                </c:pt>
              </c:numCache>
            </c:numRef>
          </c:val>
          <c:extLst>
            <c:ext xmlns:c16="http://schemas.microsoft.com/office/drawing/2014/chart" uri="{C3380CC4-5D6E-409C-BE32-E72D297353CC}">
              <c16:uniqueId val="{00000001-AF77-4BD4-A0DB-4DF51F919C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6575</c:v>
                </c:pt>
                <c:pt idx="5">
                  <c:v>6692</c:v>
                </c:pt>
                <c:pt idx="8">
                  <c:v>7203</c:v>
                </c:pt>
                <c:pt idx="11">
                  <c:v>7103</c:v>
                </c:pt>
                <c:pt idx="14">
                  <c:v>5875</c:v>
                </c:pt>
              </c:numCache>
            </c:numRef>
          </c:val>
          <c:extLst>
            <c:ext xmlns:c16="http://schemas.microsoft.com/office/drawing/2014/chart" uri="{C3380CC4-5D6E-409C-BE32-E72D297353CC}">
              <c16:uniqueId val="{00000002-AF77-4BD4-A0DB-4DF51F919C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77-4BD4-A0DB-4DF51F919C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77-4BD4-A0DB-4DF51F919C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77-4BD4-A0DB-4DF51F919C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2978</c:v>
                </c:pt>
                <c:pt idx="3">
                  <c:v>3012</c:v>
                </c:pt>
                <c:pt idx="6">
                  <c:v>3002</c:v>
                </c:pt>
                <c:pt idx="9">
                  <c:v>2856</c:v>
                </c:pt>
                <c:pt idx="12">
                  <c:v>2933</c:v>
                </c:pt>
              </c:numCache>
            </c:numRef>
          </c:val>
          <c:extLst>
            <c:ext xmlns:c16="http://schemas.microsoft.com/office/drawing/2014/chart" uri="{C3380CC4-5D6E-409C-BE32-E72D297353CC}">
              <c16:uniqueId val="{00000006-AF77-4BD4-A0DB-4DF51F919C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F77-4BD4-A0DB-4DF51F919C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5754</c:v>
                </c:pt>
                <c:pt idx="3">
                  <c:v>5542</c:v>
                </c:pt>
                <c:pt idx="6">
                  <c:v>5699</c:v>
                </c:pt>
                <c:pt idx="9">
                  <c:v>5942</c:v>
                </c:pt>
                <c:pt idx="12">
                  <c:v>5975</c:v>
                </c:pt>
              </c:numCache>
            </c:numRef>
          </c:val>
          <c:extLst>
            <c:ext xmlns:c16="http://schemas.microsoft.com/office/drawing/2014/chart" uri="{C3380CC4-5D6E-409C-BE32-E72D297353CC}">
              <c16:uniqueId val="{00000008-AF77-4BD4-A0DB-4DF51F919C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27</c:v>
                </c:pt>
                <c:pt idx="3">
                  <c:v>11</c:v>
                </c:pt>
                <c:pt idx="6">
                  <c:v>2</c:v>
                </c:pt>
                <c:pt idx="9">
                  <c:v>0</c:v>
                </c:pt>
                <c:pt idx="12">
                  <c:v>0</c:v>
                </c:pt>
              </c:numCache>
            </c:numRef>
          </c:val>
          <c:extLst>
            <c:ext xmlns:c16="http://schemas.microsoft.com/office/drawing/2014/chart" uri="{C3380CC4-5D6E-409C-BE32-E72D297353CC}">
              <c16:uniqueId val="{00000009-AF77-4BD4-A0DB-4DF51F919C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15641</c:v>
                </c:pt>
                <c:pt idx="3">
                  <c:v>16091</c:v>
                </c:pt>
                <c:pt idx="6">
                  <c:v>15749</c:v>
                </c:pt>
                <c:pt idx="9">
                  <c:v>16529</c:v>
                </c:pt>
                <c:pt idx="12">
                  <c:v>19888</c:v>
                </c:pt>
              </c:numCache>
            </c:numRef>
          </c:val>
          <c:extLst>
            <c:ext xmlns:c16="http://schemas.microsoft.com/office/drawing/2014/chart" uri="{C3380CC4-5D6E-409C-BE32-E72D297353CC}">
              <c16:uniqueId val="{0000000A-AF77-4BD4-A0DB-4DF51F919C2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2128</c:v>
                </c:pt>
                <c:pt idx="2">
                  <c:v>#N/A</c:v>
                </c:pt>
                <c:pt idx="3">
                  <c:v>#N/A</c:v>
                </c:pt>
                <c:pt idx="4">
                  <c:v>2321</c:v>
                </c:pt>
                <c:pt idx="5">
                  <c:v>#N/A</c:v>
                </c:pt>
                <c:pt idx="6">
                  <c:v>#N/A</c:v>
                </c:pt>
                <c:pt idx="7">
                  <c:v>2184</c:v>
                </c:pt>
                <c:pt idx="8">
                  <c:v>#N/A</c:v>
                </c:pt>
                <c:pt idx="9">
                  <c:v>#N/A</c:v>
                </c:pt>
                <c:pt idx="10">
                  <c:v>3693</c:v>
                </c:pt>
                <c:pt idx="11">
                  <c:v>#N/A</c:v>
                </c:pt>
                <c:pt idx="12">
                  <c:v>#N/A</c:v>
                </c:pt>
                <c:pt idx="13">
                  <c:v>8664</c:v>
                </c:pt>
                <c:pt idx="14">
                  <c:v>#N/A</c:v>
                </c:pt>
              </c:numCache>
            </c:numRef>
          </c:val>
          <c:smooth val="0"/>
          <c:extLst>
            <c:ext xmlns:c16="http://schemas.microsoft.com/office/drawing/2014/chart" uri="{C3380CC4-5D6E-409C-BE32-E72D297353CC}">
              <c16:uniqueId val="{0000000B-AF77-4BD4-A0DB-4DF51F919C2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2726</c:v>
                </c:pt>
                <c:pt idx="1">
                  <c:v>2726</c:v>
                </c:pt>
                <c:pt idx="2">
                  <c:v>1827</c:v>
                </c:pt>
              </c:numCache>
            </c:numRef>
          </c:val>
          <c:extLst>
            <c:ext xmlns:c16="http://schemas.microsoft.com/office/drawing/2014/chart" uri="{C3380CC4-5D6E-409C-BE32-E72D297353CC}">
              <c16:uniqueId val="{00000000-6B86-4D53-B33A-BA12921DC1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404</c:v>
                </c:pt>
                <c:pt idx="1">
                  <c:v>404</c:v>
                </c:pt>
                <c:pt idx="2">
                  <c:v>447</c:v>
                </c:pt>
              </c:numCache>
            </c:numRef>
          </c:val>
          <c:extLst>
            <c:ext xmlns:c16="http://schemas.microsoft.com/office/drawing/2014/chart" uri="{C3380CC4-5D6E-409C-BE32-E72D297353CC}">
              <c16:uniqueId val="{00000001-6B86-4D53-B33A-BA12921DC1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2987</c:v>
                </c:pt>
                <c:pt idx="1">
                  <c:v>2838</c:v>
                </c:pt>
                <c:pt idx="2">
                  <c:v>2394</c:v>
                </c:pt>
              </c:numCache>
            </c:numRef>
          </c:val>
          <c:extLst>
            <c:ext xmlns:c16="http://schemas.microsoft.com/office/drawing/2014/chart" uri="{C3380CC4-5D6E-409C-BE32-E72D297353CC}">
              <c16:uniqueId val="{00000002-6B86-4D53-B33A-BA12921DC18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21,476
21,227
472.64
23,054,891
20,499,748
289,798
9,894,585
19,829,785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類似団体平均値とほぼ同数値で推移し、ほぼ横ばいの状態となっている。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市は、自主財源の乏しい少子高齢化の進む中山間地域ではあるが、美祢市行政改革大綱に沿って定員管理の適正化を行い、人件費の抑制に努め、美祢市総合計画に沿った事業の選択と集中により最少経費で最大の効果を発揮する行政運営を行い、引き続き、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49530</xdr:rowOff>
    </xdr:from>
    <xdr:to>
      <xdr:col>23</xdr:col>
      <xdr:colOff>133350</xdr:colOff>
      <xdr:row>42</xdr:row>
      <xdr:rowOff>49530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504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49530</xdr:rowOff>
    </xdr:from>
    <xdr:to>
      <xdr:col>19</xdr:col>
      <xdr:colOff>133350</xdr:colOff>
      <xdr:row>42</xdr:row>
      <xdr:rowOff>73660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73660</xdr:rowOff>
    </xdr:from>
    <xdr:to>
      <xdr:col>15</xdr:col>
      <xdr:colOff>82550</xdr:colOff>
      <xdr:row>42</xdr:row>
      <xdr:rowOff>73660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73660</xdr:rowOff>
    </xdr:from>
    <xdr:to>
      <xdr:col>11</xdr:col>
      <xdr:colOff>31750</xdr:colOff>
      <xdr:row>42</xdr:row>
      <xdr:rowOff>97790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170180</xdr:rowOff>
    </xdr:from>
    <xdr:to>
      <xdr:col>23</xdr:col>
      <xdr:colOff>184150</xdr:colOff>
      <xdr:row>42</xdr:row>
      <xdr:rowOff>100330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170180</xdr:rowOff>
    </xdr:from>
    <xdr:to>
      <xdr:col>19</xdr:col>
      <xdr:colOff>184150</xdr:colOff>
      <xdr:row>42</xdr:row>
      <xdr:rowOff>100330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110507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6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22860</xdr:rowOff>
    </xdr:from>
    <xdr:to>
      <xdr:col>15</xdr:col>
      <xdr:colOff>133350</xdr:colOff>
      <xdr:row>42</xdr:row>
      <xdr:rowOff>124460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109237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46990</xdr:rowOff>
    </xdr:from>
    <xdr:to>
      <xdr:col>7</xdr:col>
      <xdr:colOff>31750</xdr:colOff>
      <xdr:row>42</xdr:row>
      <xdr:rowOff>148590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133367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年度は地方税の減収などにより財政構造の硬直化が進み、類似団体平均値比を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行政改革や公営企業会計の健全化への取り組みを通じて経費の削減に努めるとともに、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PDCA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サイクルに基づく施策優先順位の設定等、経営感覚を持った効率的・効果的な行財政運営に努め、経常経費の抑制を図る。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29754</xdr:rowOff>
    </xdr:from>
    <xdr:to>
      <xdr:col>23</xdr:col>
      <xdr:colOff>133350</xdr:colOff>
      <xdr:row>61</xdr:row>
      <xdr:rowOff>95250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88204"/>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1270</xdr:rowOff>
    </xdr:from>
    <xdr:to>
      <xdr:col>19</xdr:col>
      <xdr:colOff>133350</xdr:colOff>
      <xdr:row>61</xdr:row>
      <xdr:rowOff>29754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88270"/>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1270</xdr:rowOff>
    </xdr:from>
    <xdr:to>
      <xdr:col>15</xdr:col>
      <xdr:colOff>82550</xdr:colOff>
      <xdr:row>60</xdr:row>
      <xdr:rowOff>146050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882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60</xdr:row>
      <xdr:rowOff>163285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330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16527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150404</xdr:rowOff>
    </xdr:from>
    <xdr:to>
      <xdr:col>19</xdr:col>
      <xdr:colOff>184150</xdr:colOff>
      <xdr:row>61</xdr:row>
      <xdr:rowOff>80554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65331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23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121920</xdr:rowOff>
    </xdr:from>
    <xdr:to>
      <xdr:col>15</xdr:col>
      <xdr:colOff>133350</xdr:colOff>
      <xdr:row>60</xdr:row>
      <xdr:rowOff>52070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36847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10177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112485</xdr:rowOff>
    </xdr:from>
    <xdr:to>
      <xdr:col>7</xdr:col>
      <xdr:colOff>31750</xdr:colOff>
      <xdr:row>61</xdr:row>
      <xdr:rowOff>42635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27412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[286,241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物価高騰の影響等により前年度に比べ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14,143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円の上昇であり、類似団体平均値よりも、依然として高い状況にある。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面積が広く人口が散在しており、また、公共施設も多いため行政効率が悪いが、美祢市行政改革大綱の定員管理目標に沿って人件費の抑制に努め、行政組織構造の再構築により人件費の削減を図るとともに、公共施設の運営経費の節減を図り、経常的な物件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153295</xdr:rowOff>
    </xdr:from>
    <xdr:to>
      <xdr:col>23</xdr:col>
      <xdr:colOff>133350</xdr:colOff>
      <xdr:row>83</xdr:row>
      <xdr:rowOff>6221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12195"/>
          <a:ext cx="838200" cy="2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114494</xdr:rowOff>
    </xdr:from>
    <xdr:to>
      <xdr:col>19</xdr:col>
      <xdr:colOff>133350</xdr:colOff>
      <xdr:row>82</xdr:row>
      <xdr:rowOff>153295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73394"/>
          <a:ext cx="889000" cy="3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88512</xdr:rowOff>
    </xdr:from>
    <xdr:to>
      <xdr:col>15</xdr:col>
      <xdr:colOff>82550</xdr:colOff>
      <xdr:row>82</xdr:row>
      <xdr:rowOff>114494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47412"/>
          <a:ext cx="889000" cy="2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61134</xdr:rowOff>
    </xdr:from>
    <xdr:to>
      <xdr:col>11</xdr:col>
      <xdr:colOff>31750</xdr:colOff>
      <xdr:row>82</xdr:row>
      <xdr:rowOff>88512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20034"/>
          <a:ext cx="889000" cy="2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126871</xdr:rowOff>
    </xdr:from>
    <xdr:to>
      <xdr:col>23</xdr:col>
      <xdr:colOff>184150</xdr:colOff>
      <xdr:row>83</xdr:row>
      <xdr:rowOff>57021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8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98948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5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102495</xdr:rowOff>
    </xdr:from>
    <xdr:to>
      <xdr:col>19</xdr:col>
      <xdr:colOff>184150</xdr:colOff>
      <xdr:row>83</xdr:row>
      <xdr:rowOff>32645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6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17422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47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63694</xdr:rowOff>
    </xdr:from>
    <xdr:to>
      <xdr:col>15</xdr:col>
      <xdr:colOff>133350</xdr:colOff>
      <xdr:row>82</xdr:row>
      <xdr:rowOff>165294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2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150071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0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37712</xdr:rowOff>
    </xdr:from>
    <xdr:to>
      <xdr:col>11</xdr:col>
      <xdr:colOff>82550</xdr:colOff>
      <xdr:row>82</xdr:row>
      <xdr:rowOff>139312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9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124089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8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10334</xdr:rowOff>
    </xdr:from>
    <xdr:to>
      <xdr:col>7</xdr:col>
      <xdr:colOff>31750</xdr:colOff>
      <xdr:row>82</xdr:row>
      <xdr:rowOff>111934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6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96711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5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数値が高い状況にあるため、人事評価制度等の運用を踏まえ、管理職の削減、昇格運用の見直し、高齢層職員の昇給運用見直しなどを行うこととしている。今後も国・地域の民間給与を考慮しつつ、より一層、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104422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926734"/>
          <a:ext cx="8382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104422</xdr:rowOff>
    </xdr:from>
    <xdr:to>
      <xdr:col>77</xdr:col>
      <xdr:colOff>44450</xdr:colOff>
      <xdr:row>87</xdr:row>
      <xdr:rowOff>158045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0205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158045</xdr:rowOff>
    </xdr:from>
    <xdr:to>
      <xdr:col>72</xdr:col>
      <xdr:colOff>203200</xdr:colOff>
      <xdr:row>88</xdr:row>
      <xdr:rowOff>80434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074195"/>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88</xdr:row>
      <xdr:rowOff>107245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1680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53622</xdr:rowOff>
    </xdr:from>
    <xdr:to>
      <xdr:col>77</xdr:col>
      <xdr:colOff>95250</xdr:colOff>
      <xdr:row>87</xdr:row>
      <xdr:rowOff>155222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139999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5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107245</xdr:rowOff>
    </xdr:from>
    <xdr:to>
      <xdr:col>73</xdr:col>
      <xdr:colOff>44450</xdr:colOff>
      <xdr:row>88</xdr:row>
      <xdr:rowOff>37395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22172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56445</xdr:rowOff>
    </xdr:from>
    <xdr:to>
      <xdr:col>64</xdr:col>
      <xdr:colOff>152400</xdr:colOff>
      <xdr:row>88</xdr:row>
      <xdr:rowOff>158045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142822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美祢市行政改革大綱の実施計画である集中改革プランの定員管理目標に沿って人件費の抑制に努め、新規職員の採用は抑制し、職員数を削減しているが、人口の減少が大きく影響し、前年度に比べ増となっている。また、依然として類似団体内平均値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面積が広く、人口は散在しているため行政効率が悪いが、引き続き行政改革大綱に基づく行政組織の効率化を進め、市民ニーズや事業の動向に即応した組織構造の再構築や民間活力の導入により、更なる職員数の削減に取り組む。</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6519</xdr:rowOff>
    </xdr:from>
    <xdr:to>
      <xdr:col>81</xdr:col>
      <xdr:colOff>44450</xdr:colOff>
      <xdr:row>63</xdr:row>
      <xdr:rowOff>37888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807869"/>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149818</xdr:rowOff>
    </xdr:from>
    <xdr:to>
      <xdr:col>77</xdr:col>
      <xdr:colOff>44450</xdr:colOff>
      <xdr:row>63</xdr:row>
      <xdr:rowOff>6519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779718"/>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118449</xdr:rowOff>
    </xdr:from>
    <xdr:to>
      <xdr:col>72</xdr:col>
      <xdr:colOff>203200</xdr:colOff>
      <xdr:row>62</xdr:row>
      <xdr:rowOff>149818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748349"/>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95123</xdr:rowOff>
    </xdr:from>
    <xdr:to>
      <xdr:col>68</xdr:col>
      <xdr:colOff>152400</xdr:colOff>
      <xdr:row>62</xdr:row>
      <xdr:rowOff>118449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725023"/>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130615</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76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127169</xdr:rowOff>
    </xdr:from>
    <xdr:to>
      <xdr:col>77</xdr:col>
      <xdr:colOff>95250</xdr:colOff>
      <xdr:row>63</xdr:row>
      <xdr:rowOff>57319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7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42096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843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99018</xdr:rowOff>
    </xdr:from>
    <xdr:to>
      <xdr:col>73</xdr:col>
      <xdr:colOff>44450</xdr:colOff>
      <xdr:row>63</xdr:row>
      <xdr:rowOff>29168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7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13945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81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67649</xdr:rowOff>
    </xdr:from>
    <xdr:to>
      <xdr:col>68</xdr:col>
      <xdr:colOff>203200</xdr:colOff>
      <xdr:row>62</xdr:row>
      <xdr:rowOff>169249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6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154026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78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44323</xdr:rowOff>
    </xdr:from>
    <xdr:to>
      <xdr:col>64</xdr:col>
      <xdr:colOff>152400</xdr:colOff>
      <xdr:row>62</xdr:row>
      <xdr:rowOff>145923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67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130700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76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新規発行地方債の償還が始まっていないため、前年度と比較し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ポイントの増加となっており、類似団体均値より低い数値である。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今後は、新規発行地方債の償還が始まることに伴い上昇していくと見込まれる。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引き続き普通建設事業等の必要性・効率性・緊急度を勘案しながら事業の取捨選択を行い、地方債の発行を抑制することにより比率の改善を図る。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171344</xdr:rowOff>
    </xdr:from>
    <xdr:to>
      <xdr:col>81</xdr:col>
      <xdr:colOff>44450</xdr:colOff>
      <xdr:row>37</xdr:row>
      <xdr:rowOff>5927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343544"/>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171344</xdr:rowOff>
    </xdr:from>
    <xdr:to>
      <xdr:col>77</xdr:col>
      <xdr:colOff>44450</xdr:colOff>
      <xdr:row>36</xdr:row>
      <xdr:rowOff>171344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3435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171344</xdr:rowOff>
    </xdr:from>
    <xdr:to>
      <xdr:col>72</xdr:col>
      <xdr:colOff>203200</xdr:colOff>
      <xdr:row>37</xdr:row>
      <xdr:rowOff>17992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34354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17992</xdr:rowOff>
    </xdr:from>
    <xdr:to>
      <xdr:col>68</xdr:col>
      <xdr:colOff>152400</xdr:colOff>
      <xdr:row>37</xdr:row>
      <xdr:rowOff>56197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361642"/>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126577</xdr:rowOff>
    </xdr:from>
    <xdr:to>
      <xdr:col>81</xdr:col>
      <xdr:colOff>95250</xdr:colOff>
      <xdr:row>37</xdr:row>
      <xdr:rowOff>56727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143104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4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120544</xdr:rowOff>
    </xdr:from>
    <xdr:to>
      <xdr:col>77</xdr:col>
      <xdr:colOff>95250</xdr:colOff>
      <xdr:row>37</xdr:row>
      <xdr:rowOff>50694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60871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6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120544</xdr:rowOff>
    </xdr:from>
    <xdr:to>
      <xdr:col>73</xdr:col>
      <xdr:colOff>44450</xdr:colOff>
      <xdr:row>37</xdr:row>
      <xdr:rowOff>50694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60871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6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138642</xdr:rowOff>
    </xdr:from>
    <xdr:to>
      <xdr:col>68</xdr:col>
      <xdr:colOff>203200</xdr:colOff>
      <xdr:row>37</xdr:row>
      <xdr:rowOff>68792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78969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5397</xdr:rowOff>
    </xdr:from>
    <xdr:to>
      <xdr:col>64</xdr:col>
      <xdr:colOff>152400</xdr:colOff>
      <xdr:row>37</xdr:row>
      <xdr:rowOff>106997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91774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3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本庁舎整備事業、給食センター整備事業などの建設事業の実施に伴う新規地方債の発行により、前年度に比べ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ポイント増加し、類似団体平均値に比べ負担が増加している。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老朽化した施設の更新時期が到来しており、今後、将来負担が増加する見込みではあるが、プライマリーバランスに留意するとともに、次世代の負担が過度にならないように努めながら、地方債の活用を図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156041</xdr:rowOff>
    </xdr:from>
    <xdr:to>
      <xdr:col>81</xdr:col>
      <xdr:colOff>44450</xdr:colOff>
      <xdr:row>18</xdr:row>
      <xdr:rowOff>119465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727791"/>
          <a:ext cx="838200" cy="47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1609</xdr:rowOff>
    </xdr:from>
    <xdr:to>
      <xdr:col>77</xdr:col>
      <xdr:colOff>44450</xdr:colOff>
      <xdr:row>15</xdr:row>
      <xdr:rowOff>156041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573359"/>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1609</xdr:rowOff>
    </xdr:from>
    <xdr:to>
      <xdr:col>72</xdr:col>
      <xdr:colOff>203200</xdr:colOff>
      <xdr:row>15</xdr:row>
      <xdr:rowOff>24934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573359"/>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11261</xdr:rowOff>
    </xdr:from>
    <xdr:to>
      <xdr:col>68</xdr:col>
      <xdr:colOff>152400</xdr:colOff>
      <xdr:row>15</xdr:row>
      <xdr:rowOff>24934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583011"/>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168292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57971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80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68665</xdr:rowOff>
    </xdr:from>
    <xdr:to>
      <xdr:col>81</xdr:col>
      <xdr:colOff>95250</xdr:colOff>
      <xdr:row>18</xdr:row>
      <xdr:rowOff>170265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15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40742</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12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105241</xdr:rowOff>
    </xdr:from>
    <xdr:to>
      <xdr:col>77</xdr:col>
      <xdr:colOff>95250</xdr:colOff>
      <xdr:row>16</xdr:row>
      <xdr:rowOff>35391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7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20168</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76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5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37186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6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145584</xdr:rowOff>
    </xdr:from>
    <xdr:to>
      <xdr:col>68</xdr:col>
      <xdr:colOff>203200</xdr:colOff>
      <xdr:row>15</xdr:row>
      <xdr:rowOff>75734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54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85911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31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131911</xdr:rowOff>
    </xdr:from>
    <xdr:to>
      <xdr:col>64</xdr:col>
      <xdr:colOff>152400</xdr:colOff>
      <xdr:row>15</xdr:row>
      <xdr:rowOff>62061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5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72238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301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21,476
21,227
472.64
23,054,891
20,499,748
289,798
9,894,585
19,829,785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定年延長による退職者</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の減少などにより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ポイント減少しているが、類似団体平均値と比較すると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市面積が広く、公共施設が散在しているため行政効率が悪いことも高止まりしている要因である。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美祢市行政改革大綱に沿って人件費の抑制に努め、行政組織の効率化を進め、市民ニーズや事業の動向に即応した組織構造の再構築や民間活力の導入により、人件費の削減を図る。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16510</xdr:rowOff>
    </xdr:from>
    <xdr:to>
      <xdr:col>24</xdr:col>
      <xdr:colOff>25400</xdr:colOff>
      <xdr:row>39</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03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119380</xdr:rowOff>
    </xdr:from>
    <xdr:to>
      <xdr:col>19</xdr:col>
      <xdr:colOff>187325</xdr:colOff>
      <xdr:row>39</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344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119380</xdr:rowOff>
    </xdr:from>
    <xdr:to>
      <xdr:col>15</xdr:col>
      <xdr:colOff>98425</xdr:colOff>
      <xdr:row>39</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34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50800</xdr:rowOff>
    </xdr:from>
    <xdr:to>
      <xdr:col>11</xdr:col>
      <xdr:colOff>9525</xdr:colOff>
      <xdr:row>39</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659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137160</xdr:rowOff>
    </xdr:from>
    <xdr:to>
      <xdr:col>24</xdr:col>
      <xdr:colOff>76200</xdr:colOff>
      <xdr:row>39</xdr:row>
      <xdr:rowOff>67310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109237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167640</xdr:rowOff>
    </xdr:from>
    <xdr:to>
      <xdr:col>20</xdr:col>
      <xdr:colOff>38100</xdr:colOff>
      <xdr:row>39</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82567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68580</xdr:rowOff>
    </xdr:from>
    <xdr:to>
      <xdr:col>15</xdr:col>
      <xdr:colOff>149225</xdr:colOff>
      <xdr:row>38</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121920</xdr:rowOff>
    </xdr:from>
    <xdr:to>
      <xdr:col>11</xdr:col>
      <xdr:colOff>60325</xdr:colOff>
      <xdr:row>39</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36847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物価高騰の影響により前年度より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ポイント増加し、類似団体平均値より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面積が広いうえ人口が散在しているため行政効率が悪く、老朽化した公共施設が多いことにより維持管理経費が増大しているが、公共施設の適正管理を検討するなかで、市民サービスを低下させないよう運営経費の節減を図り、経常的な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18</xdr:row>
      <xdr:rowOff>20320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53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54610</xdr:rowOff>
    </xdr:from>
    <xdr:to>
      <xdr:col>78</xdr:col>
      <xdr:colOff>69850</xdr:colOff>
      <xdr:row>17</xdr:row>
      <xdr:rowOff>138430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69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54610</xdr:rowOff>
    </xdr:from>
    <xdr:to>
      <xdr:col>73</xdr:col>
      <xdr:colOff>180975</xdr:colOff>
      <xdr:row>17</xdr:row>
      <xdr:rowOff>62230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69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62230</xdr:rowOff>
    </xdr:from>
    <xdr:to>
      <xdr:col>69</xdr:col>
      <xdr:colOff>92075</xdr:colOff>
      <xdr:row>17</xdr:row>
      <xdr:rowOff>138430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76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140970</xdr:rowOff>
    </xdr:from>
    <xdr:to>
      <xdr:col>82</xdr:col>
      <xdr:colOff>158750</xdr:colOff>
      <xdr:row>18</xdr:row>
      <xdr:rowOff>71120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113047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xdr:rowOff>
    </xdr:from>
    <xdr:to>
      <xdr:col>74</xdr:col>
      <xdr:colOff>31750</xdr:colOff>
      <xdr:row>17</xdr:row>
      <xdr:rowOff>105410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生活保護費や物価高騰対策事業などの実施により前年度から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ポイント増加したものの、類似団体平均値を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引き続き扶助費における資格審査の適正化に努めるとともに、各種手当等の事務を適正に行う。</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139700</xdr:rowOff>
    </xdr:from>
    <xdr:to>
      <xdr:col>24</xdr:col>
      <xdr:colOff>25400</xdr:colOff>
      <xdr:row>55</xdr:row>
      <xdr:rowOff>95250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980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139700</xdr:rowOff>
    </xdr:from>
    <xdr:to>
      <xdr:col>19</xdr:col>
      <xdr:colOff>187325</xdr:colOff>
      <xdr:row>54</xdr:row>
      <xdr:rowOff>152400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9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152400</xdr:rowOff>
    </xdr:from>
    <xdr:to>
      <xdr:col>15</xdr:col>
      <xdr:colOff>98425</xdr:colOff>
      <xdr:row>55</xdr:row>
      <xdr:rowOff>95250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10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95250</xdr:rowOff>
    </xdr:from>
    <xdr:to>
      <xdr:col>11</xdr:col>
      <xdr:colOff>9525</xdr:colOff>
      <xdr:row>56</xdr:row>
      <xdr:rowOff>101600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25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44450</xdr:rowOff>
    </xdr:from>
    <xdr:to>
      <xdr:col>24</xdr:col>
      <xdr:colOff>76200</xdr:colOff>
      <xdr:row>55</xdr:row>
      <xdr:rowOff>146050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60977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88900</xdr:rowOff>
    </xdr:from>
    <xdr:to>
      <xdr:col>20</xdr:col>
      <xdr:colOff>38100</xdr:colOff>
      <xdr:row>55</xdr:row>
      <xdr:rowOff>19050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29227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101600</xdr:rowOff>
    </xdr:from>
    <xdr:to>
      <xdr:col>15</xdr:col>
      <xdr:colOff>149225</xdr:colOff>
      <xdr:row>55</xdr:row>
      <xdr:rowOff>31750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41927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44450</xdr:rowOff>
    </xdr:from>
    <xdr:to>
      <xdr:col>11</xdr:col>
      <xdr:colOff>60325</xdr:colOff>
      <xdr:row>55</xdr:row>
      <xdr:rowOff>146050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156227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ポイント減少し、類似団体平均を下回って推移している。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今後とも行財政運営の健全化を図り、より一層の経費削減に努める。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67128</xdr:rowOff>
    </xdr:from>
    <xdr:to>
      <xdr:col>82</xdr:col>
      <xdr:colOff>107950</xdr:colOff>
      <xdr:row>56</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683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46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56</xdr:row>
      <xdr:rowOff>121557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46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121557</xdr:rowOff>
    </xdr:from>
    <xdr:to>
      <xdr:col>69</xdr:col>
      <xdr:colOff>92075</xdr:colOff>
      <xdr:row>56</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22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32855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ポイント増加し、類似団体平均値より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ポイント高い状況にある。これは公営企業会計に対する繰出金が多額になっていることが要因である。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今後は、美祢市行政改革大綱に基づき見直しや削減を行うとともに、公営企業会計の健全化に取り組む。</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38</xdr:row>
      <xdr:rowOff>17272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957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152146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4272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106426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272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106426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043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前年度と比べやや減少しており、類似団体平均値を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ポイント下回る値となった。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普通建設事業における適債事業の効率的選択により新規の市債発行を抑制し地方債の償還が進んだ事により減少している。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引き続き新発債の抑制に努め、繰上償還の検討を行うなど、後年度負担の軽減を図ることとしている。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138430</xdr:rowOff>
    </xdr:from>
    <xdr:to>
      <xdr:col>24</xdr:col>
      <xdr:colOff>25400</xdr:colOff>
      <xdr:row>74</xdr:row>
      <xdr:rowOff>138430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25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107950</xdr:rowOff>
    </xdr:from>
    <xdr:to>
      <xdr:col>19</xdr:col>
      <xdr:colOff>187325</xdr:colOff>
      <xdr:row>74</xdr:row>
      <xdr:rowOff>138430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7952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107950</xdr:rowOff>
    </xdr:from>
    <xdr:to>
      <xdr:col>15</xdr:col>
      <xdr:colOff>98425</xdr:colOff>
      <xdr:row>74</xdr:row>
      <xdr:rowOff>132715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7952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132715</xdr:rowOff>
    </xdr:from>
    <xdr:to>
      <xdr:col>11</xdr:col>
      <xdr:colOff>9525</xdr:colOff>
      <xdr:row>74</xdr:row>
      <xdr:rowOff>138430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200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87630</xdr:rowOff>
    </xdr:from>
    <xdr:to>
      <xdr:col>24</xdr:col>
      <xdr:colOff>76200</xdr:colOff>
      <xdr:row>75</xdr:row>
      <xdr:rowOff>17780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167657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8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87630</xdr:rowOff>
    </xdr:from>
    <xdr:to>
      <xdr:col>20</xdr:col>
      <xdr:colOff>38100</xdr:colOff>
      <xdr:row>75</xdr:row>
      <xdr:rowOff>17780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27957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4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57150</xdr:rowOff>
    </xdr:from>
    <xdr:to>
      <xdr:col>15</xdr:col>
      <xdr:colOff>149225</xdr:colOff>
      <xdr:row>74</xdr:row>
      <xdr:rowOff>158750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168927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81915</xdr:rowOff>
    </xdr:from>
    <xdr:to>
      <xdr:col>11</xdr:col>
      <xdr:colOff>60325</xdr:colOff>
      <xdr:row>75</xdr:row>
      <xdr:rowOff>12065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22242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87630</xdr:rowOff>
    </xdr:from>
    <xdr:to>
      <xdr:col>6</xdr:col>
      <xdr:colOff>171450</xdr:colOff>
      <xdr:row>75</xdr:row>
      <xdr:rowOff>17780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27957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ポイント増加しており、類似団体平均値を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ポイント上回っている。物件費、補助費等の義務的経費が縮減できず、比率が大きくなったことが主な理由である。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今後は、美祢市行政改革大綱に基づき見直しや削減を行うとともに、公営企業会計の健全化に取り組む。</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79</xdr:row>
      <xdr:rowOff>19558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477239"/>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83565</xdr:rowOff>
    </xdr:from>
    <xdr:to>
      <xdr:col>78</xdr:col>
      <xdr:colOff>69850</xdr:colOff>
      <xdr:row>78</xdr:row>
      <xdr:rowOff>104139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285215"/>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83565</xdr:rowOff>
    </xdr:from>
    <xdr:to>
      <xdr:col>73</xdr:col>
      <xdr:colOff>180975</xdr:colOff>
      <xdr:row>78</xdr:row>
      <xdr:rowOff>44704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285215"/>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44704</xdr:rowOff>
    </xdr:from>
    <xdr:to>
      <xdr:col>69</xdr:col>
      <xdr:colOff>92075</xdr:colOff>
      <xdr:row>78</xdr:row>
      <xdr:rowOff>53848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417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140208</xdr:rowOff>
    </xdr:from>
    <xdr:to>
      <xdr:col>82</xdr:col>
      <xdr:colOff>158750</xdr:colOff>
      <xdr:row>79</xdr:row>
      <xdr:rowOff>70358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112285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32765</xdr:rowOff>
    </xdr:from>
    <xdr:to>
      <xdr:col>74</xdr:col>
      <xdr:colOff>31750</xdr:colOff>
      <xdr:row>77</xdr:row>
      <xdr:rowOff>134365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165354</xdr:rowOff>
    </xdr:from>
    <xdr:to>
      <xdr:col>69</xdr:col>
      <xdr:colOff>142875</xdr:colOff>
      <xdr:row>78</xdr:row>
      <xdr:rowOff>95504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80281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xdr:rowOff>
    </xdr:from>
    <xdr:to>
      <xdr:col>65</xdr:col>
      <xdr:colOff>53975</xdr:colOff>
      <xdr:row>78</xdr:row>
      <xdr:rowOff>104648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89425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104673</xdr:rowOff>
    </xdr:from>
    <xdr:to>
      <xdr:col>29</xdr:col>
      <xdr:colOff>127000</xdr:colOff>
      <xdr:row>14</xdr:row>
      <xdr:rowOff>116332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52598"/>
          <a:ext cx="647700" cy="11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116332</xdr:rowOff>
    </xdr:from>
    <xdr:to>
      <xdr:col>26</xdr:col>
      <xdr:colOff>50800</xdr:colOff>
      <xdr:row>15</xdr:row>
      <xdr:rowOff>30825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64257"/>
          <a:ext cx="698500" cy="85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30825</xdr:rowOff>
    </xdr:from>
    <xdr:to>
      <xdr:col>22</xdr:col>
      <xdr:colOff>114300</xdr:colOff>
      <xdr:row>15</xdr:row>
      <xdr:rowOff>68576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50200"/>
          <a:ext cx="698500" cy="37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68576</xdr:rowOff>
    </xdr:from>
    <xdr:to>
      <xdr:col>18</xdr:col>
      <xdr:colOff>177800</xdr:colOff>
      <xdr:row>15</xdr:row>
      <xdr:rowOff>139334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87951"/>
          <a:ext cx="698500" cy="70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53873</xdr:rowOff>
    </xdr:from>
    <xdr:to>
      <xdr:col>29</xdr:col>
      <xdr:colOff>177800</xdr:colOff>
      <xdr:row>14</xdr:row>
      <xdr:rowOff>155473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01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70400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4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65532</xdr:rowOff>
    </xdr:from>
    <xdr:to>
      <xdr:col>26</xdr:col>
      <xdr:colOff>101600</xdr:colOff>
      <xdr:row>14</xdr:row>
      <xdr:rowOff>167132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13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5859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82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151475</xdr:rowOff>
    </xdr:from>
    <xdr:to>
      <xdr:col>22</xdr:col>
      <xdr:colOff>165100</xdr:colOff>
      <xdr:row>15</xdr:row>
      <xdr:rowOff>81625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99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91802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6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17776</xdr:rowOff>
    </xdr:from>
    <xdr:to>
      <xdr:col>19</xdr:col>
      <xdr:colOff>38100</xdr:colOff>
      <xdr:row>15</xdr:row>
      <xdr:rowOff>119376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37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129553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0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88534</xdr:rowOff>
    </xdr:from>
    <xdr:to>
      <xdr:col>15</xdr:col>
      <xdr:colOff>101600</xdr:colOff>
      <xdr:row>16</xdr:row>
      <xdr:rowOff>18684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07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28861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7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30397</xdr:rowOff>
    </xdr:from>
    <xdr:to>
      <xdr:col>29</xdr:col>
      <xdr:colOff>127000</xdr:colOff>
      <xdr:row>38</xdr:row>
      <xdr:rowOff>37150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497997"/>
          <a:ext cx="647700" cy="6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15173</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8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37150</xdr:rowOff>
    </xdr:from>
    <xdr:to>
      <xdr:col>26</xdr:col>
      <xdr:colOff>50800</xdr:colOff>
      <xdr:row>38</xdr:row>
      <xdr:rowOff>45782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04750"/>
          <a:ext cx="698500" cy="8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45782</xdr:rowOff>
    </xdr:from>
    <xdr:to>
      <xdr:col>22</xdr:col>
      <xdr:colOff>114300</xdr:colOff>
      <xdr:row>38</xdr:row>
      <xdr:rowOff>52012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13382"/>
          <a:ext cx="698500" cy="6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47640</xdr:rowOff>
    </xdr:from>
    <xdr:to>
      <xdr:col>18</xdr:col>
      <xdr:colOff>177800</xdr:colOff>
      <xdr:row>38</xdr:row>
      <xdr:rowOff>52012</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515240"/>
          <a:ext cx="698500" cy="4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322497</xdr:rowOff>
    </xdr:from>
    <xdr:to>
      <xdr:col>29</xdr:col>
      <xdr:colOff>177800</xdr:colOff>
      <xdr:row>38</xdr:row>
      <xdr:rowOff>81197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47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167574</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292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329250</xdr:rowOff>
    </xdr:from>
    <xdr:to>
      <xdr:col>26</xdr:col>
      <xdr:colOff>101600</xdr:colOff>
      <xdr:row>38</xdr:row>
      <xdr:rowOff>87950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53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98127</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22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337882</xdr:rowOff>
    </xdr:from>
    <xdr:to>
      <xdr:col>22</xdr:col>
      <xdr:colOff>165100</xdr:colOff>
      <xdr:row>38</xdr:row>
      <xdr:rowOff>96582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62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106759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23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1212</xdr:rowOff>
    </xdr:from>
    <xdr:to>
      <xdr:col>19</xdr:col>
      <xdr:colOff>38100</xdr:colOff>
      <xdr:row>38</xdr:row>
      <xdr:rowOff>102812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68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112989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3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339740</xdr:rowOff>
    </xdr:from>
    <xdr:to>
      <xdr:col>15</xdr:col>
      <xdr:colOff>101600</xdr:colOff>
      <xdr:row>38</xdr:row>
      <xdr:rowOff>98440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64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108617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2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21,476
21,227
472.64
23,054,891
20,499,748
289,798
9,894,585
19,829,785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165336</xdr:rowOff>
    </xdr:from>
    <xdr:to>
      <xdr:col>24</xdr:col>
      <xdr:colOff>63500</xdr:colOff>
      <xdr:row>34</xdr:row>
      <xdr:rowOff>47574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823186"/>
          <a:ext cx="838200" cy="5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165336</xdr:rowOff>
    </xdr:from>
    <xdr:to>
      <xdr:col>19</xdr:col>
      <xdr:colOff>177800</xdr:colOff>
      <xdr:row>34</xdr:row>
      <xdr:rowOff>72198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23186"/>
          <a:ext cx="889000" cy="7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72198</xdr:rowOff>
    </xdr:from>
    <xdr:to>
      <xdr:col>15</xdr:col>
      <xdr:colOff>50800</xdr:colOff>
      <xdr:row>34</xdr:row>
      <xdr:rowOff>168699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01498"/>
          <a:ext cx="889000" cy="9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168699</xdr:rowOff>
    </xdr:from>
    <xdr:to>
      <xdr:col>10</xdr:col>
      <xdr:colOff>114300</xdr:colOff>
      <xdr:row>35</xdr:row>
      <xdr:rowOff>152926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97999"/>
          <a:ext cx="889000" cy="15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168224</xdr:rowOff>
    </xdr:from>
    <xdr:to>
      <xdr:col>24</xdr:col>
      <xdr:colOff>114300</xdr:colOff>
      <xdr:row>34</xdr:row>
      <xdr:rowOff>98374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2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19651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7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114536</xdr:rowOff>
    </xdr:from>
    <xdr:to>
      <xdr:col>20</xdr:col>
      <xdr:colOff>38100</xdr:colOff>
      <xdr:row>34</xdr:row>
      <xdr:rowOff>44686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7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61213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54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21398</xdr:rowOff>
    </xdr:from>
    <xdr:to>
      <xdr:col>15</xdr:col>
      <xdr:colOff>101600</xdr:colOff>
      <xdr:row>34</xdr:row>
      <xdr:rowOff>122998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5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139525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2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117899</xdr:rowOff>
    </xdr:from>
    <xdr:to>
      <xdr:col>10</xdr:col>
      <xdr:colOff>165100</xdr:colOff>
      <xdr:row>35</xdr:row>
      <xdr:rowOff>48049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4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64576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72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102126</xdr:rowOff>
    </xdr:from>
    <xdr:to>
      <xdr:col>6</xdr:col>
      <xdr:colOff>38100</xdr:colOff>
      <xdr:row>36</xdr:row>
      <xdr:rowOff>32276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0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48803</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87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124494</xdr:rowOff>
    </xdr:from>
    <xdr:to>
      <xdr:col>24</xdr:col>
      <xdr:colOff>63500</xdr:colOff>
      <xdr:row>57</xdr:row>
      <xdr:rowOff>140287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97144"/>
          <a:ext cx="838200" cy="1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140287</xdr:rowOff>
    </xdr:from>
    <xdr:to>
      <xdr:col>19</xdr:col>
      <xdr:colOff>177800</xdr:colOff>
      <xdr:row>58</xdr:row>
      <xdr:rowOff>4397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12937"/>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4397</xdr:rowOff>
    </xdr:from>
    <xdr:to>
      <xdr:col>15</xdr:col>
      <xdr:colOff>50800</xdr:colOff>
      <xdr:row>58</xdr:row>
      <xdr:rowOff>23950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48497"/>
          <a:ext cx="889000" cy="1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22375</xdr:rowOff>
    </xdr:from>
    <xdr:to>
      <xdr:col>10</xdr:col>
      <xdr:colOff>114300</xdr:colOff>
      <xdr:row>58</xdr:row>
      <xdr:rowOff>23950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966475"/>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73694</xdr:rowOff>
    </xdr:from>
    <xdr:to>
      <xdr:col>24</xdr:col>
      <xdr:colOff>114300</xdr:colOff>
      <xdr:row>58</xdr:row>
      <xdr:rowOff>3844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4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96571</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69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89487</xdr:rowOff>
    </xdr:from>
    <xdr:to>
      <xdr:col>20</xdr:col>
      <xdr:colOff>38100</xdr:colOff>
      <xdr:row>58</xdr:row>
      <xdr:rowOff>19637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6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36164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37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125047</xdr:rowOff>
    </xdr:from>
    <xdr:to>
      <xdr:col>15</xdr:col>
      <xdr:colOff>101600</xdr:colOff>
      <xdr:row>58</xdr:row>
      <xdr:rowOff>55197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9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71724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7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144600</xdr:rowOff>
    </xdr:from>
    <xdr:to>
      <xdr:col>10</xdr:col>
      <xdr:colOff>165100</xdr:colOff>
      <xdr:row>58</xdr:row>
      <xdr:rowOff>74750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1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91277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69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143025</xdr:rowOff>
    </xdr:from>
    <xdr:to>
      <xdr:col>6</xdr:col>
      <xdr:colOff>38100</xdr:colOff>
      <xdr:row>58</xdr:row>
      <xdr:rowOff>73175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1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89702</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69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90323</xdr:rowOff>
    </xdr:from>
    <xdr:to>
      <xdr:col>24</xdr:col>
      <xdr:colOff>63500</xdr:colOff>
      <xdr:row>78</xdr:row>
      <xdr:rowOff>94514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63423"/>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88131</xdr:rowOff>
    </xdr:from>
    <xdr:to>
      <xdr:col>19</xdr:col>
      <xdr:colOff>177800</xdr:colOff>
      <xdr:row>78</xdr:row>
      <xdr:rowOff>94514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61231"/>
          <a:ext cx="889000" cy="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88131</xdr:rowOff>
    </xdr:from>
    <xdr:to>
      <xdr:col>15</xdr:col>
      <xdr:colOff>50800</xdr:colOff>
      <xdr:row>78</xdr:row>
      <xdr:rowOff>108477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61231"/>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108477</xdr:rowOff>
    </xdr:from>
    <xdr:to>
      <xdr:col>10</xdr:col>
      <xdr:colOff>114300</xdr:colOff>
      <xdr:row>78</xdr:row>
      <xdr:rowOff>120631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81577"/>
          <a:ext cx="8890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39523</xdr:rowOff>
    </xdr:from>
    <xdr:to>
      <xdr:col>24</xdr:col>
      <xdr:colOff>114300</xdr:colOff>
      <xdr:row>78</xdr:row>
      <xdr:rowOff>141123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125900</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43714</xdr:rowOff>
    </xdr:from>
    <xdr:to>
      <xdr:col>20</xdr:col>
      <xdr:colOff>38100</xdr:colOff>
      <xdr:row>78</xdr:row>
      <xdr:rowOff>145314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136441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37331</xdr:rowOff>
    </xdr:from>
    <xdr:to>
      <xdr:col>15</xdr:col>
      <xdr:colOff>101600</xdr:colOff>
      <xdr:row>78</xdr:row>
      <xdr:rowOff>138931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130058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57677</xdr:rowOff>
    </xdr:from>
    <xdr:to>
      <xdr:col>10</xdr:col>
      <xdr:colOff>165100</xdr:colOff>
      <xdr:row>78</xdr:row>
      <xdr:rowOff>159277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3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150404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2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69831</xdr:rowOff>
    </xdr:from>
    <xdr:to>
      <xdr:col>6</xdr:col>
      <xdr:colOff>38100</xdr:colOff>
      <xdr:row>78</xdr:row>
      <xdr:rowOff>171431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4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162558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3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99741</xdr:rowOff>
    </xdr:from>
    <xdr:to>
      <xdr:col>24</xdr:col>
      <xdr:colOff>63500</xdr:colOff>
      <xdr:row>96</xdr:row>
      <xdr:rowOff>158407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58941"/>
          <a:ext cx="838200" cy="5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63424</xdr:rowOff>
    </xdr:from>
    <xdr:to>
      <xdr:col>19</xdr:col>
      <xdr:colOff>177800</xdr:colOff>
      <xdr:row>96</xdr:row>
      <xdr:rowOff>158407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522624"/>
          <a:ext cx="889000" cy="9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63424</xdr:rowOff>
    </xdr:from>
    <xdr:to>
      <xdr:col>15</xdr:col>
      <xdr:colOff>50800</xdr:colOff>
      <xdr:row>97</xdr:row>
      <xdr:rowOff>56620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22624"/>
          <a:ext cx="889000" cy="16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36792</xdr:rowOff>
    </xdr:from>
    <xdr:to>
      <xdr:col>10</xdr:col>
      <xdr:colOff>114300</xdr:colOff>
      <xdr:row>97</xdr:row>
      <xdr:rowOff>56620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667442"/>
          <a:ext cx="889000" cy="1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48941</xdr:rowOff>
    </xdr:from>
    <xdr:to>
      <xdr:col>24</xdr:col>
      <xdr:colOff>114300</xdr:colOff>
      <xdr:row>96</xdr:row>
      <xdr:rowOff>150541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27368</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8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107607</xdr:rowOff>
    </xdr:from>
    <xdr:to>
      <xdr:col>20</xdr:col>
      <xdr:colOff>38100</xdr:colOff>
      <xdr:row>97</xdr:row>
      <xdr:rowOff>37757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28884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65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12624</xdr:rowOff>
    </xdr:from>
    <xdr:to>
      <xdr:col>15</xdr:col>
      <xdr:colOff>101600</xdr:colOff>
      <xdr:row>96</xdr:row>
      <xdr:rowOff>114224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7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105351</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56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5820</xdr:rowOff>
    </xdr:from>
    <xdr:to>
      <xdr:col>10</xdr:col>
      <xdr:colOff>165100</xdr:colOff>
      <xdr:row>97</xdr:row>
      <xdr:rowOff>107420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3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98547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2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157442</xdr:rowOff>
    </xdr:from>
    <xdr:to>
      <xdr:col>6</xdr:col>
      <xdr:colOff>38100</xdr:colOff>
      <xdr:row>97</xdr:row>
      <xdr:rowOff>87592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1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78719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0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19022</xdr:rowOff>
    </xdr:from>
    <xdr:to>
      <xdr:col>55</xdr:col>
      <xdr:colOff>0</xdr:colOff>
      <xdr:row>36</xdr:row>
      <xdr:rowOff>22340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191222"/>
          <a:ext cx="838200" cy="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22340</xdr:rowOff>
    </xdr:from>
    <xdr:to>
      <xdr:col>50</xdr:col>
      <xdr:colOff>114300</xdr:colOff>
      <xdr:row>36</xdr:row>
      <xdr:rowOff>83099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194540"/>
          <a:ext cx="889000" cy="6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22101</xdr:rowOff>
    </xdr:from>
    <xdr:to>
      <xdr:col>45</xdr:col>
      <xdr:colOff>177800</xdr:colOff>
      <xdr:row>36</xdr:row>
      <xdr:rowOff>83099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851401"/>
          <a:ext cx="889000" cy="40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22101</xdr:rowOff>
    </xdr:from>
    <xdr:to>
      <xdr:col>41</xdr:col>
      <xdr:colOff>50800</xdr:colOff>
      <xdr:row>36</xdr:row>
      <xdr:rowOff>170824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851401"/>
          <a:ext cx="889000" cy="49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139672</xdr:rowOff>
    </xdr:from>
    <xdr:to>
      <xdr:col>55</xdr:col>
      <xdr:colOff>50800</xdr:colOff>
      <xdr:row>36</xdr:row>
      <xdr:rowOff>69822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4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162549</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9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142990</xdr:rowOff>
    </xdr:from>
    <xdr:to>
      <xdr:col>50</xdr:col>
      <xdr:colOff>165100</xdr:colOff>
      <xdr:row>36</xdr:row>
      <xdr:rowOff>73140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4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89667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1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32299</xdr:rowOff>
    </xdr:from>
    <xdr:to>
      <xdr:col>46</xdr:col>
      <xdr:colOff>38100</xdr:colOff>
      <xdr:row>36</xdr:row>
      <xdr:rowOff>133899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0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150426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7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142751</xdr:rowOff>
    </xdr:from>
    <xdr:to>
      <xdr:col>41</xdr:col>
      <xdr:colOff>101600</xdr:colOff>
      <xdr:row>34</xdr:row>
      <xdr:rowOff>72901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89428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57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120024</xdr:rowOff>
    </xdr:from>
    <xdr:to>
      <xdr:col>36</xdr:col>
      <xdr:colOff>165100</xdr:colOff>
      <xdr:row>37</xdr:row>
      <xdr:rowOff>50174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9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66701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67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65869</xdr:rowOff>
    </xdr:from>
    <xdr:to>
      <xdr:col>55</xdr:col>
      <xdr:colOff>0</xdr:colOff>
      <xdr:row>57</xdr:row>
      <xdr:rowOff>14439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667069"/>
          <a:ext cx="838200" cy="12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14439</xdr:rowOff>
    </xdr:from>
    <xdr:to>
      <xdr:col>50</xdr:col>
      <xdr:colOff>114300</xdr:colOff>
      <xdr:row>58</xdr:row>
      <xdr:rowOff>12351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787089"/>
          <a:ext cx="889000" cy="16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72128</xdr:rowOff>
    </xdr:from>
    <xdr:to>
      <xdr:col>45</xdr:col>
      <xdr:colOff>177800</xdr:colOff>
      <xdr:row>58</xdr:row>
      <xdr:rowOff>12351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44778"/>
          <a:ext cx="889000" cy="11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72128</xdr:rowOff>
    </xdr:from>
    <xdr:to>
      <xdr:col>41</xdr:col>
      <xdr:colOff>50800</xdr:colOff>
      <xdr:row>58</xdr:row>
      <xdr:rowOff>15255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44778"/>
          <a:ext cx="889000" cy="11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15069</xdr:rowOff>
    </xdr:from>
    <xdr:to>
      <xdr:col>55</xdr:col>
      <xdr:colOff>50800</xdr:colOff>
      <xdr:row>56</xdr:row>
      <xdr:rowOff>116669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61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37946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46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135089</xdr:rowOff>
    </xdr:from>
    <xdr:to>
      <xdr:col>50</xdr:col>
      <xdr:colOff>165100</xdr:colOff>
      <xdr:row>57</xdr:row>
      <xdr:rowOff>65239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3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81766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1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133001</xdr:rowOff>
    </xdr:from>
    <xdr:to>
      <xdr:col>46</xdr:col>
      <xdr:colOff>38100</xdr:colOff>
      <xdr:row>58</xdr:row>
      <xdr:rowOff>63151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0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54278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9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21328</xdr:rowOff>
    </xdr:from>
    <xdr:to>
      <xdr:col>41</xdr:col>
      <xdr:colOff>101600</xdr:colOff>
      <xdr:row>57</xdr:row>
      <xdr:rowOff>122928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9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139455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69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135905</xdr:rowOff>
    </xdr:from>
    <xdr:to>
      <xdr:col>36</xdr:col>
      <xdr:colOff>165100</xdr:colOff>
      <xdr:row>58</xdr:row>
      <xdr:rowOff>66055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0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57182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0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33553</xdr:rowOff>
    </xdr:from>
    <xdr:to>
      <xdr:col>55</xdr:col>
      <xdr:colOff>0</xdr:colOff>
      <xdr:row>77</xdr:row>
      <xdr:rowOff>49924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235203"/>
          <a:ext cx="838200" cy="1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73296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49924</xdr:rowOff>
    </xdr:from>
    <xdr:to>
      <xdr:col>50</xdr:col>
      <xdr:colOff>114300</xdr:colOff>
      <xdr:row>79</xdr:row>
      <xdr:rowOff>40043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251574"/>
          <a:ext cx="889000" cy="3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25997</xdr:rowOff>
    </xdr:from>
    <xdr:to>
      <xdr:col>45</xdr:col>
      <xdr:colOff>177800</xdr:colOff>
      <xdr:row>79</xdr:row>
      <xdr:rowOff>40043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70547"/>
          <a:ext cx="889000" cy="1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19177</xdr:rowOff>
    </xdr:from>
    <xdr:to>
      <xdr:col>41</xdr:col>
      <xdr:colOff>50800</xdr:colOff>
      <xdr:row>79</xdr:row>
      <xdr:rowOff>25997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392277"/>
          <a:ext cx="889000" cy="17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154203</xdr:rowOff>
    </xdr:from>
    <xdr:to>
      <xdr:col>55</xdr:col>
      <xdr:colOff>50800</xdr:colOff>
      <xdr:row>77</xdr:row>
      <xdr:rowOff>84353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18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5630</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03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170574</xdr:rowOff>
    </xdr:from>
    <xdr:to>
      <xdr:col>50</xdr:col>
      <xdr:colOff>165100</xdr:colOff>
      <xdr:row>77</xdr:row>
      <xdr:rowOff>100724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0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117251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97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160693</xdr:rowOff>
    </xdr:from>
    <xdr:to>
      <xdr:col>46</xdr:col>
      <xdr:colOff>38100</xdr:colOff>
      <xdr:row>79</xdr:row>
      <xdr:rowOff>90843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81970</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61017" y="13626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146647</xdr:rowOff>
    </xdr:from>
    <xdr:to>
      <xdr:col>41</xdr:col>
      <xdr:colOff>101600</xdr:colOff>
      <xdr:row>79</xdr:row>
      <xdr:rowOff>76797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1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67924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1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139827</xdr:rowOff>
    </xdr:from>
    <xdr:to>
      <xdr:col>36</xdr:col>
      <xdr:colOff>165100</xdr:colOff>
      <xdr:row>78</xdr:row>
      <xdr:rowOff>69977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61104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3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137238</xdr:rowOff>
    </xdr:from>
    <xdr:to>
      <xdr:col>55</xdr:col>
      <xdr:colOff>0</xdr:colOff>
      <xdr:row>97</xdr:row>
      <xdr:rowOff>82965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596438"/>
          <a:ext cx="838200" cy="11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82965</xdr:rowOff>
    </xdr:from>
    <xdr:to>
      <xdr:col>50</xdr:col>
      <xdr:colOff>114300</xdr:colOff>
      <xdr:row>98</xdr:row>
      <xdr:rowOff>27229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13615"/>
          <a:ext cx="889000" cy="11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102121</xdr:rowOff>
    </xdr:from>
    <xdr:to>
      <xdr:col>45</xdr:col>
      <xdr:colOff>177800</xdr:colOff>
      <xdr:row>98</xdr:row>
      <xdr:rowOff>27229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32771"/>
          <a:ext cx="889000" cy="9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102121</xdr:rowOff>
    </xdr:from>
    <xdr:to>
      <xdr:col>41</xdr:col>
      <xdr:colOff>50800</xdr:colOff>
      <xdr:row>98</xdr:row>
      <xdr:rowOff>75783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32771"/>
          <a:ext cx="889000" cy="14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86438</xdr:rowOff>
    </xdr:from>
    <xdr:to>
      <xdr:col>55</xdr:col>
      <xdr:colOff>50800</xdr:colOff>
      <xdr:row>97</xdr:row>
      <xdr:rowOff>16588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5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109315</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39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32165</xdr:rowOff>
    </xdr:from>
    <xdr:to>
      <xdr:col>50</xdr:col>
      <xdr:colOff>165100</xdr:colOff>
      <xdr:row>97</xdr:row>
      <xdr:rowOff>133765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6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150292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43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147879</xdr:rowOff>
    </xdr:from>
    <xdr:to>
      <xdr:col>46</xdr:col>
      <xdr:colOff>38100</xdr:colOff>
      <xdr:row>98</xdr:row>
      <xdr:rowOff>78029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69156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7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51321</xdr:rowOff>
    </xdr:from>
    <xdr:to>
      <xdr:col>41</xdr:col>
      <xdr:colOff>101600</xdr:colOff>
      <xdr:row>97</xdr:row>
      <xdr:rowOff>152921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169448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4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24983</xdr:rowOff>
    </xdr:from>
    <xdr:to>
      <xdr:col>36</xdr:col>
      <xdr:colOff>165100</xdr:colOff>
      <xdr:row>98</xdr:row>
      <xdr:rowOff>126583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2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117710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1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78956</xdr:rowOff>
    </xdr:from>
    <xdr:to>
      <xdr:col>85</xdr:col>
      <xdr:colOff>127000</xdr:colOff>
      <xdr:row>38</xdr:row>
      <xdr:rowOff>67907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5908256"/>
          <a:ext cx="838200" cy="67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67907</xdr:rowOff>
    </xdr:from>
    <xdr:to>
      <xdr:col>81</xdr:col>
      <xdr:colOff>50800</xdr:colOff>
      <xdr:row>38</xdr:row>
      <xdr:rowOff>130048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583007"/>
          <a:ext cx="889000" cy="6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130048</xdr:rowOff>
    </xdr:from>
    <xdr:to>
      <xdr:col>76</xdr:col>
      <xdr:colOff>114300</xdr:colOff>
      <xdr:row>38</xdr:row>
      <xdr:rowOff>140424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45148"/>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123419</xdr:rowOff>
    </xdr:from>
    <xdr:to>
      <xdr:col>71</xdr:col>
      <xdr:colOff>177800</xdr:colOff>
      <xdr:row>38</xdr:row>
      <xdr:rowOff>140424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38519"/>
          <a:ext cx="889000" cy="1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28156</xdr:rowOff>
    </xdr:from>
    <xdr:to>
      <xdr:col>85</xdr:col>
      <xdr:colOff>177800</xdr:colOff>
      <xdr:row>34</xdr:row>
      <xdr:rowOff>129756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585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51033</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5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17107</xdr:rowOff>
    </xdr:from>
    <xdr:to>
      <xdr:col>81</xdr:col>
      <xdr:colOff>101600</xdr:colOff>
      <xdr:row>38</xdr:row>
      <xdr:rowOff>118707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3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135234</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79248</xdr:rowOff>
    </xdr:from>
    <xdr:to>
      <xdr:col>76</xdr:col>
      <xdr:colOff>165100</xdr:colOff>
      <xdr:row>39</xdr:row>
      <xdr:rowOff>9398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525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68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89624</xdr:rowOff>
    </xdr:from>
    <xdr:to>
      <xdr:col>72</xdr:col>
      <xdr:colOff>38100</xdr:colOff>
      <xdr:row>39</xdr:row>
      <xdr:rowOff>19774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10901</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69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72619</xdr:rowOff>
    </xdr:from>
    <xdr:to>
      <xdr:col>67</xdr:col>
      <xdr:colOff>101600</xdr:colOff>
      <xdr:row>39</xdr:row>
      <xdr:rowOff>2769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8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165346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8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128574</xdr:rowOff>
    </xdr:from>
    <xdr:to>
      <xdr:col>85</xdr:col>
      <xdr:colOff>127000</xdr:colOff>
      <xdr:row>77</xdr:row>
      <xdr:rowOff>131034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30224"/>
          <a:ext cx="8382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131034</xdr:rowOff>
    </xdr:from>
    <xdr:to>
      <xdr:col>81</xdr:col>
      <xdr:colOff>50800</xdr:colOff>
      <xdr:row>77</xdr:row>
      <xdr:rowOff>147582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32684"/>
          <a:ext cx="8890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145588</xdr:rowOff>
    </xdr:from>
    <xdr:to>
      <xdr:col>76</xdr:col>
      <xdr:colOff>114300</xdr:colOff>
      <xdr:row>77</xdr:row>
      <xdr:rowOff>147582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347238"/>
          <a:ext cx="8890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145588</xdr:rowOff>
    </xdr:from>
    <xdr:to>
      <xdr:col>71</xdr:col>
      <xdr:colOff>177800</xdr:colOff>
      <xdr:row>77</xdr:row>
      <xdr:rowOff>146949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47238"/>
          <a:ext cx="889000" cy="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77774</xdr:rowOff>
    </xdr:from>
    <xdr:to>
      <xdr:col>85</xdr:col>
      <xdr:colOff>177800</xdr:colOff>
      <xdr:row>78</xdr:row>
      <xdr:rowOff>7924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7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37151</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6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80234</xdr:rowOff>
    </xdr:from>
    <xdr:to>
      <xdr:col>81</xdr:col>
      <xdr:colOff>101600</xdr:colOff>
      <xdr:row>78</xdr:row>
      <xdr:rowOff>10384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8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26911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05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96782</xdr:rowOff>
    </xdr:from>
    <xdr:to>
      <xdr:col>76</xdr:col>
      <xdr:colOff>165100</xdr:colOff>
      <xdr:row>78</xdr:row>
      <xdr:rowOff>26932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9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18059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9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94788</xdr:rowOff>
    </xdr:from>
    <xdr:to>
      <xdr:col>72</xdr:col>
      <xdr:colOff>38100</xdr:colOff>
      <xdr:row>78</xdr:row>
      <xdr:rowOff>24938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9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41465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07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96149</xdr:rowOff>
    </xdr:from>
    <xdr:to>
      <xdr:col>67</xdr:col>
      <xdr:colOff>101600</xdr:colOff>
      <xdr:row>78</xdr:row>
      <xdr:rowOff>26299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9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42826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7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127586</xdr:rowOff>
    </xdr:from>
    <xdr:to>
      <xdr:col>85</xdr:col>
      <xdr:colOff>127000</xdr:colOff>
      <xdr:row>98</xdr:row>
      <xdr:rowOff>132114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929686"/>
          <a:ext cx="838200" cy="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89009</xdr:rowOff>
    </xdr:from>
    <xdr:to>
      <xdr:col>81</xdr:col>
      <xdr:colOff>50800</xdr:colOff>
      <xdr:row>98</xdr:row>
      <xdr:rowOff>132114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91109"/>
          <a:ext cx="889000" cy="4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89009</xdr:rowOff>
    </xdr:from>
    <xdr:to>
      <xdr:col>76</xdr:col>
      <xdr:colOff>114300</xdr:colOff>
      <xdr:row>98</xdr:row>
      <xdr:rowOff>128766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91109"/>
          <a:ext cx="889000" cy="3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128766</xdr:rowOff>
    </xdr:from>
    <xdr:to>
      <xdr:col>71</xdr:col>
      <xdr:colOff>177800</xdr:colOff>
      <xdr:row>98</xdr:row>
      <xdr:rowOff>130924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30866"/>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76786</xdr:rowOff>
    </xdr:from>
    <xdr:to>
      <xdr:col>85</xdr:col>
      <xdr:colOff>177800</xdr:colOff>
      <xdr:row>99</xdr:row>
      <xdr:rowOff>6936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7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163163</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9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81314</xdr:rowOff>
    </xdr:from>
    <xdr:to>
      <xdr:col>81</xdr:col>
      <xdr:colOff>101600</xdr:colOff>
      <xdr:row>99</xdr:row>
      <xdr:rowOff>11464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2591</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97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38209</xdr:rowOff>
    </xdr:from>
    <xdr:to>
      <xdr:col>76</xdr:col>
      <xdr:colOff>165100</xdr:colOff>
      <xdr:row>98</xdr:row>
      <xdr:rowOff>139809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4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130936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77966</xdr:rowOff>
    </xdr:from>
    <xdr:to>
      <xdr:col>72</xdr:col>
      <xdr:colOff>38100</xdr:colOff>
      <xdr:row>99</xdr:row>
      <xdr:rowOff>8116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8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170693</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80124</xdr:rowOff>
    </xdr:from>
    <xdr:to>
      <xdr:col>67</xdr:col>
      <xdr:colOff>101600</xdr:colOff>
      <xdr:row>99</xdr:row>
      <xdr:rowOff>10274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1401</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7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151987</xdr:rowOff>
    </xdr:from>
    <xdr:to>
      <xdr:col>116</xdr:col>
      <xdr:colOff>63500</xdr:colOff>
      <xdr:row>37</xdr:row>
      <xdr:rowOff>169532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495637"/>
          <a:ext cx="838200" cy="1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108267</xdr:rowOff>
    </xdr:from>
    <xdr:to>
      <xdr:col>111</xdr:col>
      <xdr:colOff>177800</xdr:colOff>
      <xdr:row>37</xdr:row>
      <xdr:rowOff>151987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451917"/>
          <a:ext cx="889000" cy="4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67729</xdr:rowOff>
    </xdr:from>
    <xdr:to>
      <xdr:col>107</xdr:col>
      <xdr:colOff>50800</xdr:colOff>
      <xdr:row>37</xdr:row>
      <xdr:rowOff>108267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411379"/>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67729</xdr:rowOff>
    </xdr:from>
    <xdr:to>
      <xdr:col>102</xdr:col>
      <xdr:colOff>114300</xdr:colOff>
      <xdr:row>37</xdr:row>
      <xdr:rowOff>104019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411379"/>
          <a:ext cx="889000" cy="3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11816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38085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72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118732</xdr:rowOff>
    </xdr:from>
    <xdr:to>
      <xdr:col>116</xdr:col>
      <xdr:colOff>114300</xdr:colOff>
      <xdr:row>38</xdr:row>
      <xdr:rowOff>48882</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46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141609</xdr:rowOff>
    </xdr:from>
    <xdr:ext cx="534377"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101187</xdr:rowOff>
    </xdr:from>
    <xdr:to>
      <xdr:col>112</xdr:col>
      <xdr:colOff>38100</xdr:colOff>
      <xdr:row>38</xdr:row>
      <xdr:rowOff>31338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4448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47864</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56111" y="62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57467</xdr:rowOff>
    </xdr:from>
    <xdr:to>
      <xdr:col>107</xdr:col>
      <xdr:colOff>101600</xdr:colOff>
      <xdr:row>37</xdr:row>
      <xdr:rowOff>159068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4011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4144</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67111" y="617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16929</xdr:rowOff>
    </xdr:from>
    <xdr:to>
      <xdr:col>102</xdr:col>
      <xdr:colOff>165100</xdr:colOff>
      <xdr:row>37</xdr:row>
      <xdr:rowOff>118529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36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135056</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278111" y="613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53219</xdr:rowOff>
    </xdr:from>
    <xdr:to>
      <xdr:col>98</xdr:col>
      <xdr:colOff>38100</xdr:colOff>
      <xdr:row>37</xdr:row>
      <xdr:rowOff>154819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3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171346</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389111" y="617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137917</xdr:rowOff>
    </xdr:from>
    <xdr:to>
      <xdr:col>116</xdr:col>
      <xdr:colOff>63500</xdr:colOff>
      <xdr:row>57</xdr:row>
      <xdr:rowOff>160365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9910567"/>
          <a:ext cx="838200" cy="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101046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73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130396</xdr:rowOff>
    </xdr:from>
    <xdr:to>
      <xdr:col>111</xdr:col>
      <xdr:colOff>177800</xdr:colOff>
      <xdr:row>57</xdr:row>
      <xdr:rowOff>137917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9903046"/>
          <a:ext cx="889000" cy="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46319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130396</xdr:rowOff>
    </xdr:from>
    <xdr:to>
      <xdr:col>107</xdr:col>
      <xdr:colOff>50800</xdr:colOff>
      <xdr:row>58</xdr:row>
      <xdr:rowOff>75326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9903046"/>
          <a:ext cx="889000" cy="11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53360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75326</xdr:rowOff>
    </xdr:from>
    <xdr:to>
      <xdr:col>102</xdr:col>
      <xdr:colOff>114300</xdr:colOff>
      <xdr:row>58</xdr:row>
      <xdr:rowOff>92242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019426"/>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109565</xdr:rowOff>
    </xdr:from>
    <xdr:to>
      <xdr:col>116</xdr:col>
      <xdr:colOff>114300</xdr:colOff>
      <xdr:row>58</xdr:row>
      <xdr:rowOff>39715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8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132442</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73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87117</xdr:rowOff>
    </xdr:from>
    <xdr:to>
      <xdr:col>112</xdr:col>
      <xdr:colOff>38100</xdr:colOff>
      <xdr:row>58</xdr:row>
      <xdr:rowOff>17267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85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33794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63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79596</xdr:rowOff>
    </xdr:from>
    <xdr:to>
      <xdr:col>107</xdr:col>
      <xdr:colOff>101600</xdr:colOff>
      <xdr:row>58</xdr:row>
      <xdr:rowOff>9746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85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26273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2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24526</xdr:rowOff>
    </xdr:from>
    <xdr:to>
      <xdr:col>102</xdr:col>
      <xdr:colOff>165100</xdr:colOff>
      <xdr:row>58</xdr:row>
      <xdr:rowOff>126126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96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117253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6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41442</xdr:rowOff>
    </xdr:from>
    <xdr:to>
      <xdr:col>98</xdr:col>
      <xdr:colOff>38100</xdr:colOff>
      <xdr:row>58</xdr:row>
      <xdr:rowOff>143042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9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134169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7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123062</xdr:rowOff>
    </xdr:from>
    <xdr:to>
      <xdr:col>116</xdr:col>
      <xdr:colOff>63500</xdr:colOff>
      <xdr:row>76</xdr:row>
      <xdr:rowOff>133617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153262"/>
          <a:ext cx="838200" cy="1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131826</xdr:rowOff>
    </xdr:from>
    <xdr:to>
      <xdr:col>111</xdr:col>
      <xdr:colOff>177800</xdr:colOff>
      <xdr:row>76</xdr:row>
      <xdr:rowOff>133617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162026"/>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131826</xdr:rowOff>
    </xdr:from>
    <xdr:to>
      <xdr:col>107</xdr:col>
      <xdr:colOff>50800</xdr:colOff>
      <xdr:row>76</xdr:row>
      <xdr:rowOff>156832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162026"/>
          <a:ext cx="889000" cy="2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122326</xdr:rowOff>
    </xdr:from>
    <xdr:to>
      <xdr:col>102</xdr:col>
      <xdr:colOff>114300</xdr:colOff>
      <xdr:row>76</xdr:row>
      <xdr:rowOff>156832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152526"/>
          <a:ext cx="889000" cy="3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72262</xdr:rowOff>
    </xdr:from>
    <xdr:to>
      <xdr:col>116</xdr:col>
      <xdr:colOff>114300</xdr:colOff>
      <xdr:row>77</xdr:row>
      <xdr:rowOff>2412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0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95140</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95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82817</xdr:rowOff>
    </xdr:from>
    <xdr:to>
      <xdr:col>112</xdr:col>
      <xdr:colOff>38100</xdr:colOff>
      <xdr:row>77</xdr:row>
      <xdr:rowOff>12967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29494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8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81026</xdr:rowOff>
    </xdr:from>
    <xdr:to>
      <xdr:col>107</xdr:col>
      <xdr:colOff>101600</xdr:colOff>
      <xdr:row>77</xdr:row>
      <xdr:rowOff>11176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11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27703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8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106032</xdr:rowOff>
    </xdr:from>
    <xdr:to>
      <xdr:col>102</xdr:col>
      <xdr:colOff>165100</xdr:colOff>
      <xdr:row>77</xdr:row>
      <xdr:rowOff>36182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13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52709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91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71526</xdr:rowOff>
    </xdr:from>
    <xdr:to>
      <xdr:col>98</xdr:col>
      <xdr:colOff>38100</xdr:colOff>
      <xdr:row>77</xdr:row>
      <xdr:rowOff>1676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10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18204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構成要素である人件費は、美祢市行政改革大綱の実施計画である集中改革プランの定員管理目標に沿って人件費の抑制に努め、行政組織の効率化を進め、市民ニーズや事業の動向に即応した組織構造の再構築や民間活力の導入により、人件費の削減を図っているところである。本年度の決算額は前年度から減少したが、これは退職者の減少による影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もう一つの主要な構成要素である補助費等は、ライフラインである水道事業や公共下水道事業への繰出金が多額であることや、市内に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つの公立病院を抱える病院事業への繰出しが多額であることが類似団体と比べ高い水準にある要因となっているが、計画に基づき公営企業会計の健全化に取り組み、改善を図っていくこととしている。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令和５年度は、大雨災害の発生に伴い災害復旧事業費が大幅に増加している。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21,476
21,227
472.64
23,054,891
20,499,748
289,798
9,894,585
19,829,785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70358</xdr:rowOff>
    </xdr:from>
    <xdr:to>
      <xdr:col>24</xdr:col>
      <xdr:colOff>63500</xdr:colOff>
      <xdr:row>34</xdr:row>
      <xdr:rowOff>134366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9965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134366</xdr:rowOff>
    </xdr:from>
    <xdr:to>
      <xdr:col>19</xdr:col>
      <xdr:colOff>177800</xdr:colOff>
      <xdr:row>35</xdr:row>
      <xdr:rowOff>30734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63666"/>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30734</xdr:rowOff>
    </xdr:from>
    <xdr:to>
      <xdr:col>15</xdr:col>
      <xdr:colOff>50800</xdr:colOff>
      <xdr:row>35</xdr:row>
      <xdr:rowOff>65024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314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5397</xdr:rowOff>
    </xdr:from>
    <xdr:to>
      <xdr:col>10</xdr:col>
      <xdr:colOff>114300</xdr:colOff>
      <xdr:row>35</xdr:row>
      <xdr:rowOff>65024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06147"/>
          <a:ext cx="889000" cy="5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19558</xdr:rowOff>
    </xdr:from>
    <xdr:to>
      <xdr:col>24</xdr:col>
      <xdr:colOff>114300</xdr:colOff>
      <xdr:row>34</xdr:row>
      <xdr:rowOff>121158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4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42435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0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83566</xdr:rowOff>
    </xdr:from>
    <xdr:to>
      <xdr:col>20</xdr:col>
      <xdr:colOff>38100</xdr:colOff>
      <xdr:row>35</xdr:row>
      <xdr:rowOff>13716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1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30243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8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151384</xdr:rowOff>
    </xdr:from>
    <xdr:to>
      <xdr:col>15</xdr:col>
      <xdr:colOff>101600</xdr:colOff>
      <xdr:row>35</xdr:row>
      <xdr:rowOff>81534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98061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5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14224</xdr:rowOff>
    </xdr:from>
    <xdr:to>
      <xdr:col>10</xdr:col>
      <xdr:colOff>165100</xdr:colOff>
      <xdr:row>35</xdr:row>
      <xdr:rowOff>115824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132351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9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126047</xdr:rowOff>
    </xdr:from>
    <xdr:to>
      <xdr:col>6</xdr:col>
      <xdr:colOff>38100</xdr:colOff>
      <xdr:row>35</xdr:row>
      <xdr:rowOff>56197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5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72724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3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112613</xdr:rowOff>
    </xdr:from>
    <xdr:to>
      <xdr:col>24</xdr:col>
      <xdr:colOff>63500</xdr:colOff>
      <xdr:row>57</xdr:row>
      <xdr:rowOff>140468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85263"/>
          <a:ext cx="838200" cy="2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140468</xdr:rowOff>
    </xdr:from>
    <xdr:to>
      <xdr:col>19</xdr:col>
      <xdr:colOff>177800</xdr:colOff>
      <xdr:row>58</xdr:row>
      <xdr:rowOff>56111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13118"/>
          <a:ext cx="889000" cy="8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145379</xdr:rowOff>
    </xdr:from>
    <xdr:to>
      <xdr:col>15</xdr:col>
      <xdr:colOff>50800</xdr:colOff>
      <xdr:row>58</xdr:row>
      <xdr:rowOff>56111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18029"/>
          <a:ext cx="889000" cy="8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145379</xdr:rowOff>
    </xdr:from>
    <xdr:to>
      <xdr:col>10</xdr:col>
      <xdr:colOff>114300</xdr:colOff>
      <xdr:row>58</xdr:row>
      <xdr:rowOff>107512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18029"/>
          <a:ext cx="889000" cy="13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61813</xdr:rowOff>
    </xdr:from>
    <xdr:to>
      <xdr:col>24</xdr:col>
      <xdr:colOff>114300</xdr:colOff>
      <xdr:row>57</xdr:row>
      <xdr:rowOff>163413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3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84690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8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89668</xdr:rowOff>
    </xdr:from>
    <xdr:to>
      <xdr:col>20</xdr:col>
      <xdr:colOff>38100</xdr:colOff>
      <xdr:row>58</xdr:row>
      <xdr:rowOff>19818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6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36345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3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5311</xdr:rowOff>
    </xdr:from>
    <xdr:to>
      <xdr:col>15</xdr:col>
      <xdr:colOff>101600</xdr:colOff>
      <xdr:row>58</xdr:row>
      <xdr:rowOff>106911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4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98038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4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94579</xdr:rowOff>
    </xdr:from>
    <xdr:to>
      <xdr:col>10</xdr:col>
      <xdr:colOff>165100</xdr:colOff>
      <xdr:row>58</xdr:row>
      <xdr:rowOff>24729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6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15856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5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56712</xdr:rowOff>
    </xdr:from>
    <xdr:to>
      <xdr:col>6</xdr:col>
      <xdr:colOff>38100</xdr:colOff>
      <xdr:row>58</xdr:row>
      <xdr:rowOff>158312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149439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108268</xdr:rowOff>
    </xdr:from>
    <xdr:to>
      <xdr:col>24</xdr:col>
      <xdr:colOff>63500</xdr:colOff>
      <xdr:row>75</xdr:row>
      <xdr:rowOff>159341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67018"/>
          <a:ext cx="838200" cy="5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137561</xdr:rowOff>
    </xdr:from>
    <xdr:to>
      <xdr:col>19</xdr:col>
      <xdr:colOff>177800</xdr:colOff>
      <xdr:row>75</xdr:row>
      <xdr:rowOff>159341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96311"/>
          <a:ext cx="889000" cy="2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137561</xdr:rowOff>
    </xdr:from>
    <xdr:to>
      <xdr:col>15</xdr:col>
      <xdr:colOff>50800</xdr:colOff>
      <xdr:row>76</xdr:row>
      <xdr:rowOff>69227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96311"/>
          <a:ext cx="889000" cy="10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69227</xdr:rowOff>
    </xdr:from>
    <xdr:to>
      <xdr:col>10</xdr:col>
      <xdr:colOff>114300</xdr:colOff>
      <xdr:row>76</xdr:row>
      <xdr:rowOff>97912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99427"/>
          <a:ext cx="889000" cy="2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57468</xdr:rowOff>
    </xdr:from>
    <xdr:to>
      <xdr:col>24</xdr:col>
      <xdr:colOff>114300</xdr:colOff>
      <xdr:row>75</xdr:row>
      <xdr:rowOff>159068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1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35895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9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108541</xdr:rowOff>
    </xdr:from>
    <xdr:to>
      <xdr:col>20</xdr:col>
      <xdr:colOff>38100</xdr:colOff>
      <xdr:row>76</xdr:row>
      <xdr:rowOff>38692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672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55218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4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86761</xdr:rowOff>
    </xdr:from>
    <xdr:to>
      <xdr:col>15</xdr:col>
      <xdr:colOff>101600</xdr:colOff>
      <xdr:row>76</xdr:row>
      <xdr:rowOff>16911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4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8038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03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18427</xdr:rowOff>
    </xdr:from>
    <xdr:to>
      <xdr:col>10</xdr:col>
      <xdr:colOff>165100</xdr:colOff>
      <xdr:row>76</xdr:row>
      <xdr:rowOff>120027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4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136555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2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47112</xdr:rowOff>
    </xdr:from>
    <xdr:to>
      <xdr:col>6</xdr:col>
      <xdr:colOff>38100</xdr:colOff>
      <xdr:row>76</xdr:row>
      <xdr:rowOff>148712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139839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170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59260</xdr:rowOff>
    </xdr:from>
    <xdr:to>
      <xdr:col>24</xdr:col>
      <xdr:colOff>63500</xdr:colOff>
      <xdr:row>95</xdr:row>
      <xdr:rowOff>145904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347010"/>
          <a:ext cx="838200" cy="8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145904</xdr:rowOff>
    </xdr:from>
    <xdr:to>
      <xdr:col>19</xdr:col>
      <xdr:colOff>177800</xdr:colOff>
      <xdr:row>96</xdr:row>
      <xdr:rowOff>5842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433654"/>
          <a:ext cx="889000" cy="3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5842</xdr:rowOff>
    </xdr:from>
    <xdr:to>
      <xdr:col>15</xdr:col>
      <xdr:colOff>50800</xdr:colOff>
      <xdr:row>96</xdr:row>
      <xdr:rowOff>42887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465042"/>
          <a:ext cx="889000" cy="3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42887</xdr:rowOff>
    </xdr:from>
    <xdr:to>
      <xdr:col>10</xdr:col>
      <xdr:colOff>114300</xdr:colOff>
      <xdr:row>96</xdr:row>
      <xdr:rowOff>75217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502087"/>
          <a:ext cx="889000" cy="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8460</xdr:rowOff>
    </xdr:from>
    <xdr:to>
      <xdr:col>24</xdr:col>
      <xdr:colOff>114300</xdr:colOff>
      <xdr:row>95</xdr:row>
      <xdr:rowOff>110060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29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31337</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147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95104</xdr:rowOff>
    </xdr:from>
    <xdr:to>
      <xdr:col>20</xdr:col>
      <xdr:colOff>38100</xdr:colOff>
      <xdr:row>96</xdr:row>
      <xdr:rowOff>25254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38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41781</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158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126492</xdr:rowOff>
    </xdr:from>
    <xdr:to>
      <xdr:col>15</xdr:col>
      <xdr:colOff>101600</xdr:colOff>
      <xdr:row>96</xdr:row>
      <xdr:rowOff>56642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73169</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189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163537</xdr:rowOff>
    </xdr:from>
    <xdr:to>
      <xdr:col>10</xdr:col>
      <xdr:colOff>165100</xdr:colOff>
      <xdr:row>96</xdr:row>
      <xdr:rowOff>93687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5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110214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22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24417</xdr:rowOff>
    </xdr:from>
    <xdr:to>
      <xdr:col>6</xdr:col>
      <xdr:colOff>38100</xdr:colOff>
      <xdr:row>96</xdr:row>
      <xdr:rowOff>126017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48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142544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25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96266</xdr:rowOff>
    </xdr:from>
    <xdr:to>
      <xdr:col>55</xdr:col>
      <xdr:colOff>0</xdr:colOff>
      <xdr:row>34</xdr:row>
      <xdr:rowOff>133169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5925566"/>
          <a:ext cx="8382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110434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54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133169</xdr:rowOff>
    </xdr:from>
    <xdr:to>
      <xdr:col>50</xdr:col>
      <xdr:colOff>114300</xdr:colOff>
      <xdr:row>35</xdr:row>
      <xdr:rowOff>15929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5962469"/>
          <a:ext cx="889000" cy="5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40548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55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15929</xdr:rowOff>
    </xdr:from>
    <xdr:to>
      <xdr:col>45</xdr:col>
      <xdr:colOff>177800</xdr:colOff>
      <xdr:row>35</xdr:row>
      <xdr:rowOff>58710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016679"/>
          <a:ext cx="8890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54264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50872</xdr:rowOff>
    </xdr:from>
    <xdr:to>
      <xdr:col>41</xdr:col>
      <xdr:colOff>50800</xdr:colOff>
      <xdr:row>35</xdr:row>
      <xdr:rowOff>58710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5880172"/>
          <a:ext cx="889000" cy="17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75818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45466</xdr:rowOff>
    </xdr:from>
    <xdr:to>
      <xdr:col>55</xdr:col>
      <xdr:colOff>50800</xdr:colOff>
      <xdr:row>34</xdr:row>
      <xdr:rowOff>147066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68343</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572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82369</xdr:rowOff>
    </xdr:from>
    <xdr:to>
      <xdr:col>50</xdr:col>
      <xdr:colOff>165100</xdr:colOff>
      <xdr:row>35</xdr:row>
      <xdr:rowOff>12519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591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29046</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68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136579</xdr:rowOff>
    </xdr:from>
    <xdr:to>
      <xdr:col>46</xdr:col>
      <xdr:colOff>38100</xdr:colOff>
      <xdr:row>35</xdr:row>
      <xdr:rowOff>66729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596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83256</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74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7910</xdr:rowOff>
    </xdr:from>
    <xdr:to>
      <xdr:col>41</xdr:col>
      <xdr:colOff>101600</xdr:colOff>
      <xdr:row>35</xdr:row>
      <xdr:rowOff>109510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0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126037</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78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72</xdr:rowOff>
    </xdr:from>
    <xdr:to>
      <xdr:col>36</xdr:col>
      <xdr:colOff>165100</xdr:colOff>
      <xdr:row>34</xdr:row>
      <xdr:rowOff>101672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58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118199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60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22687</xdr:rowOff>
    </xdr:from>
    <xdr:to>
      <xdr:col>55</xdr:col>
      <xdr:colOff>0</xdr:colOff>
      <xdr:row>57</xdr:row>
      <xdr:rowOff>46386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795337"/>
          <a:ext cx="838200" cy="2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22687</xdr:rowOff>
    </xdr:from>
    <xdr:to>
      <xdr:col>50</xdr:col>
      <xdr:colOff>114300</xdr:colOff>
      <xdr:row>57</xdr:row>
      <xdr:rowOff>48824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795337"/>
          <a:ext cx="8890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47635</xdr:rowOff>
    </xdr:from>
    <xdr:to>
      <xdr:col>45</xdr:col>
      <xdr:colOff>177800</xdr:colOff>
      <xdr:row>57</xdr:row>
      <xdr:rowOff>48824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20285"/>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47635</xdr:rowOff>
    </xdr:from>
    <xdr:to>
      <xdr:col>41</xdr:col>
      <xdr:colOff>50800</xdr:colOff>
      <xdr:row>57</xdr:row>
      <xdr:rowOff>80638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20285"/>
          <a:ext cx="889000" cy="3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167036</xdr:rowOff>
    </xdr:from>
    <xdr:to>
      <xdr:col>55</xdr:col>
      <xdr:colOff>50800</xdr:colOff>
      <xdr:row>57</xdr:row>
      <xdr:rowOff>97186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6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18463</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1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143337</xdr:rowOff>
    </xdr:from>
    <xdr:to>
      <xdr:col>50</xdr:col>
      <xdr:colOff>165100</xdr:colOff>
      <xdr:row>57</xdr:row>
      <xdr:rowOff>73487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4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90014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5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169474</xdr:rowOff>
    </xdr:from>
    <xdr:to>
      <xdr:col>46</xdr:col>
      <xdr:colOff>38100</xdr:colOff>
      <xdr:row>57</xdr:row>
      <xdr:rowOff>99624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116151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54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168285</xdr:rowOff>
    </xdr:from>
    <xdr:to>
      <xdr:col>41</xdr:col>
      <xdr:colOff>101600</xdr:colOff>
      <xdr:row>57</xdr:row>
      <xdr:rowOff>98435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6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114962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54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29838</xdr:rowOff>
    </xdr:from>
    <xdr:to>
      <xdr:col>36</xdr:col>
      <xdr:colOff>165100</xdr:colOff>
      <xdr:row>57</xdr:row>
      <xdr:rowOff>131438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0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147965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57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160832</xdr:rowOff>
    </xdr:from>
    <xdr:to>
      <xdr:col>55</xdr:col>
      <xdr:colOff>0</xdr:colOff>
      <xdr:row>78</xdr:row>
      <xdr:rowOff>22606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62482"/>
          <a:ext cx="838200" cy="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160832</xdr:rowOff>
    </xdr:from>
    <xdr:to>
      <xdr:col>50</xdr:col>
      <xdr:colOff>114300</xdr:colOff>
      <xdr:row>78</xdr:row>
      <xdr:rowOff>3390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62482"/>
          <a:ext cx="889000" cy="1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155735</xdr:rowOff>
    </xdr:from>
    <xdr:to>
      <xdr:col>45</xdr:col>
      <xdr:colOff>177800</xdr:colOff>
      <xdr:row>78</xdr:row>
      <xdr:rowOff>3390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57385"/>
          <a:ext cx="889000" cy="1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155735</xdr:rowOff>
    </xdr:from>
    <xdr:to>
      <xdr:col>41</xdr:col>
      <xdr:colOff>50800</xdr:colOff>
      <xdr:row>78</xdr:row>
      <xdr:rowOff>56539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57385"/>
          <a:ext cx="889000" cy="7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143256</xdr:rowOff>
    </xdr:from>
    <xdr:to>
      <xdr:col>55</xdr:col>
      <xdr:colOff>50800</xdr:colOff>
      <xdr:row>78</xdr:row>
      <xdr:rowOff>73406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4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110032</xdr:rowOff>
    </xdr:from>
    <xdr:to>
      <xdr:col>50</xdr:col>
      <xdr:colOff>165100</xdr:colOff>
      <xdr:row>78</xdr:row>
      <xdr:rowOff>40182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56709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8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124040</xdr:rowOff>
    </xdr:from>
    <xdr:to>
      <xdr:col>46</xdr:col>
      <xdr:colOff>38100</xdr:colOff>
      <xdr:row>78</xdr:row>
      <xdr:rowOff>54190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2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45317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1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104935</xdr:rowOff>
    </xdr:from>
    <xdr:to>
      <xdr:col>41</xdr:col>
      <xdr:colOff>101600</xdr:colOff>
      <xdr:row>78</xdr:row>
      <xdr:rowOff>35085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51612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5739</xdr:rowOff>
    </xdr:from>
    <xdr:to>
      <xdr:col>36</xdr:col>
      <xdr:colOff>165100</xdr:colOff>
      <xdr:row>78</xdr:row>
      <xdr:rowOff>107339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98466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7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49388</xdr:rowOff>
    </xdr:from>
    <xdr:to>
      <xdr:col>55</xdr:col>
      <xdr:colOff>0</xdr:colOff>
      <xdr:row>97</xdr:row>
      <xdr:rowOff>76211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680038"/>
          <a:ext cx="8382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38232</xdr:rowOff>
    </xdr:from>
    <xdr:to>
      <xdr:col>50</xdr:col>
      <xdr:colOff>114300</xdr:colOff>
      <xdr:row>97</xdr:row>
      <xdr:rowOff>49388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668882"/>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38232</xdr:rowOff>
    </xdr:from>
    <xdr:to>
      <xdr:col>45</xdr:col>
      <xdr:colOff>177800</xdr:colOff>
      <xdr:row>97</xdr:row>
      <xdr:rowOff>44586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668882"/>
          <a:ext cx="889000" cy="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44586</xdr:rowOff>
    </xdr:from>
    <xdr:to>
      <xdr:col>41</xdr:col>
      <xdr:colOff>50800</xdr:colOff>
      <xdr:row>97</xdr:row>
      <xdr:rowOff>58463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675236"/>
          <a:ext cx="889000" cy="1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25411</xdr:rowOff>
    </xdr:from>
    <xdr:to>
      <xdr:col>55</xdr:col>
      <xdr:colOff>50800</xdr:colOff>
      <xdr:row>97</xdr:row>
      <xdr:rowOff>127011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5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3838</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3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170038</xdr:rowOff>
    </xdr:from>
    <xdr:to>
      <xdr:col>50</xdr:col>
      <xdr:colOff>165100</xdr:colOff>
      <xdr:row>97</xdr:row>
      <xdr:rowOff>100188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2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91315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2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158882</xdr:rowOff>
    </xdr:from>
    <xdr:to>
      <xdr:col>46</xdr:col>
      <xdr:colOff>38100</xdr:colOff>
      <xdr:row>97</xdr:row>
      <xdr:rowOff>89032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1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80159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1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165236</xdr:rowOff>
    </xdr:from>
    <xdr:to>
      <xdr:col>41</xdr:col>
      <xdr:colOff>101600</xdr:colOff>
      <xdr:row>97</xdr:row>
      <xdr:rowOff>95386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2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86513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1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7663</xdr:rowOff>
    </xdr:from>
    <xdr:to>
      <xdr:col>36</xdr:col>
      <xdr:colOff>165100</xdr:colOff>
      <xdr:row>97</xdr:row>
      <xdr:rowOff>109263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3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100390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3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87617</xdr:rowOff>
    </xdr:from>
    <xdr:to>
      <xdr:col>85</xdr:col>
      <xdr:colOff>126364</xdr:colOff>
      <xdr:row>38</xdr:row>
      <xdr:rowOff>16428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74017"/>
          <a:ext cx="1269" cy="957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20255</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16428</xdr:rowOff>
    </xdr:from>
    <xdr:to>
      <xdr:col>86</xdr:col>
      <xdr:colOff>25400</xdr:colOff>
      <xdr:row>38</xdr:row>
      <xdr:rowOff>16428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3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34294</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87617</xdr:rowOff>
    </xdr:from>
    <xdr:to>
      <xdr:col>86</xdr:col>
      <xdr:colOff>25400</xdr:colOff>
      <xdr:row>32</xdr:row>
      <xdr:rowOff>87617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144900</xdr:rowOff>
    </xdr:from>
    <xdr:to>
      <xdr:col>85</xdr:col>
      <xdr:colOff>127000</xdr:colOff>
      <xdr:row>36</xdr:row>
      <xdr:rowOff>54280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145650"/>
          <a:ext cx="838200" cy="8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135240</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3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156813</xdr:rowOff>
    </xdr:from>
    <xdr:to>
      <xdr:col>85</xdr:col>
      <xdr:colOff>177800</xdr:colOff>
      <xdr:row>36</xdr:row>
      <xdr:rowOff>86963</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15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135014</xdr:rowOff>
    </xdr:from>
    <xdr:to>
      <xdr:col>81</xdr:col>
      <xdr:colOff>50800</xdr:colOff>
      <xdr:row>36</xdr:row>
      <xdr:rowOff>54280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135764"/>
          <a:ext cx="889000" cy="9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12490</xdr:rowOff>
    </xdr:from>
    <xdr:to>
      <xdr:col>81</xdr:col>
      <xdr:colOff>101600</xdr:colOff>
      <xdr:row>36</xdr:row>
      <xdr:rowOff>114090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105217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7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96742</xdr:rowOff>
    </xdr:from>
    <xdr:to>
      <xdr:col>76</xdr:col>
      <xdr:colOff>114300</xdr:colOff>
      <xdr:row>35</xdr:row>
      <xdr:rowOff>135014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5240242"/>
          <a:ext cx="889000" cy="89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166967</xdr:rowOff>
    </xdr:from>
    <xdr:to>
      <xdr:col>76</xdr:col>
      <xdr:colOff>165100</xdr:colOff>
      <xdr:row>36</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88244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96742</xdr:rowOff>
    </xdr:from>
    <xdr:to>
      <xdr:col>71</xdr:col>
      <xdr:colOff>177800</xdr:colOff>
      <xdr:row>35</xdr:row>
      <xdr:rowOff>52432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5240242"/>
          <a:ext cx="889000" cy="81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156737</xdr:rowOff>
    </xdr:from>
    <xdr:to>
      <xdr:col>72</xdr:col>
      <xdr:colOff>38100</xdr:colOff>
      <xdr:row>36</xdr:row>
      <xdr:rowOff>86887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78014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33388</xdr:rowOff>
    </xdr:from>
    <xdr:to>
      <xdr:col>67</xdr:col>
      <xdr:colOff>101600</xdr:colOff>
      <xdr:row>36</xdr:row>
      <xdr:rowOff>134988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126115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94100</xdr:rowOff>
    </xdr:from>
    <xdr:to>
      <xdr:col>85</xdr:col>
      <xdr:colOff>177800</xdr:colOff>
      <xdr:row>36</xdr:row>
      <xdr:rowOff>24250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0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116977</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94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3480</xdr:rowOff>
    </xdr:from>
    <xdr:to>
      <xdr:col>81</xdr:col>
      <xdr:colOff>101600</xdr:colOff>
      <xdr:row>36</xdr:row>
      <xdr:rowOff>105080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1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121607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95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84214</xdr:rowOff>
    </xdr:from>
    <xdr:to>
      <xdr:col>76</xdr:col>
      <xdr:colOff>165100</xdr:colOff>
      <xdr:row>36</xdr:row>
      <xdr:rowOff>14364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08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30891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86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45942</xdr:rowOff>
    </xdr:from>
    <xdr:to>
      <xdr:col>72</xdr:col>
      <xdr:colOff>38100</xdr:colOff>
      <xdr:row>30</xdr:row>
      <xdr:rowOff>147542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518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164069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496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1632</xdr:rowOff>
    </xdr:from>
    <xdr:to>
      <xdr:col>67</xdr:col>
      <xdr:colOff>101600</xdr:colOff>
      <xdr:row>35</xdr:row>
      <xdr:rowOff>103232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00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119759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77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56572</xdr:rowOff>
    </xdr:from>
    <xdr:to>
      <xdr:col>85</xdr:col>
      <xdr:colOff>127000</xdr:colOff>
      <xdr:row>56</xdr:row>
      <xdr:rowOff>160402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657772"/>
          <a:ext cx="838200" cy="10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160402</xdr:rowOff>
    </xdr:from>
    <xdr:to>
      <xdr:col>81</xdr:col>
      <xdr:colOff>50800</xdr:colOff>
      <xdr:row>57</xdr:row>
      <xdr:rowOff>34699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761602"/>
          <a:ext cx="889000" cy="4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5069</xdr:rowOff>
    </xdr:from>
    <xdr:to>
      <xdr:col>76</xdr:col>
      <xdr:colOff>114300</xdr:colOff>
      <xdr:row>57</xdr:row>
      <xdr:rowOff>34699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777719"/>
          <a:ext cx="889000" cy="2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5069</xdr:rowOff>
    </xdr:from>
    <xdr:to>
      <xdr:col>71</xdr:col>
      <xdr:colOff>177800</xdr:colOff>
      <xdr:row>57</xdr:row>
      <xdr:rowOff>47318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777719"/>
          <a:ext cx="889000" cy="4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5772</xdr:rowOff>
    </xdr:from>
    <xdr:to>
      <xdr:col>85</xdr:col>
      <xdr:colOff>177800</xdr:colOff>
      <xdr:row>56</xdr:row>
      <xdr:rowOff>107372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6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28649</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45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109602</xdr:rowOff>
    </xdr:from>
    <xdr:to>
      <xdr:col>81</xdr:col>
      <xdr:colOff>101600</xdr:colOff>
      <xdr:row>57</xdr:row>
      <xdr:rowOff>39752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71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56279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4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155349</xdr:rowOff>
    </xdr:from>
    <xdr:to>
      <xdr:col>76</xdr:col>
      <xdr:colOff>165100</xdr:colOff>
      <xdr:row>57</xdr:row>
      <xdr:rowOff>85499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7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76626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8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125719</xdr:rowOff>
    </xdr:from>
    <xdr:to>
      <xdr:col>72</xdr:col>
      <xdr:colOff>38100</xdr:colOff>
      <xdr:row>57</xdr:row>
      <xdr:rowOff>55869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72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46996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81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167968</xdr:rowOff>
    </xdr:from>
    <xdr:to>
      <xdr:col>67</xdr:col>
      <xdr:colOff>101600</xdr:colOff>
      <xdr:row>57</xdr:row>
      <xdr:rowOff>98118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76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89245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86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78956</xdr:rowOff>
    </xdr:from>
    <xdr:to>
      <xdr:col>85</xdr:col>
      <xdr:colOff>127000</xdr:colOff>
      <xdr:row>78</xdr:row>
      <xdr:rowOff>67907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2766256"/>
          <a:ext cx="838200" cy="67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67907</xdr:rowOff>
    </xdr:from>
    <xdr:to>
      <xdr:col>81</xdr:col>
      <xdr:colOff>50800</xdr:colOff>
      <xdr:row>78</xdr:row>
      <xdr:rowOff>130048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441007"/>
          <a:ext cx="889000" cy="6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130048</xdr:rowOff>
    </xdr:from>
    <xdr:to>
      <xdr:col>76</xdr:col>
      <xdr:colOff>114300</xdr:colOff>
      <xdr:row>78</xdr:row>
      <xdr:rowOff>140424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03148"/>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123419</xdr:rowOff>
    </xdr:from>
    <xdr:to>
      <xdr:col>71</xdr:col>
      <xdr:colOff>177800</xdr:colOff>
      <xdr:row>78</xdr:row>
      <xdr:rowOff>140424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496519"/>
          <a:ext cx="889000" cy="1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28156</xdr:rowOff>
    </xdr:from>
    <xdr:to>
      <xdr:col>85</xdr:col>
      <xdr:colOff>177800</xdr:colOff>
      <xdr:row>74</xdr:row>
      <xdr:rowOff>129756</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271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51033</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256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17107</xdr:rowOff>
    </xdr:from>
    <xdr:to>
      <xdr:col>81</xdr:col>
      <xdr:colOff>101600</xdr:colOff>
      <xdr:row>78</xdr:row>
      <xdr:rowOff>118707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39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135234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16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79248</xdr:rowOff>
    </xdr:from>
    <xdr:to>
      <xdr:col>76</xdr:col>
      <xdr:colOff>165100</xdr:colOff>
      <xdr:row>79</xdr:row>
      <xdr:rowOff>9398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5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525</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54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89624</xdr:rowOff>
    </xdr:from>
    <xdr:to>
      <xdr:col>72</xdr:col>
      <xdr:colOff>38100</xdr:colOff>
      <xdr:row>79</xdr:row>
      <xdr:rowOff>19774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6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10901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55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72619</xdr:rowOff>
    </xdr:from>
    <xdr:to>
      <xdr:col>67</xdr:col>
      <xdr:colOff>101600</xdr:colOff>
      <xdr:row>79</xdr:row>
      <xdr:rowOff>2769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4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165346</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53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128574</xdr:rowOff>
    </xdr:from>
    <xdr:to>
      <xdr:col>85</xdr:col>
      <xdr:colOff>127000</xdr:colOff>
      <xdr:row>97</xdr:row>
      <xdr:rowOff>131034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759224"/>
          <a:ext cx="8382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131034</xdr:rowOff>
    </xdr:from>
    <xdr:to>
      <xdr:col>81</xdr:col>
      <xdr:colOff>50800</xdr:colOff>
      <xdr:row>97</xdr:row>
      <xdr:rowOff>147582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761684"/>
          <a:ext cx="8890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145588</xdr:rowOff>
    </xdr:from>
    <xdr:to>
      <xdr:col>76</xdr:col>
      <xdr:colOff>114300</xdr:colOff>
      <xdr:row>97</xdr:row>
      <xdr:rowOff>147582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776238"/>
          <a:ext cx="8890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145588</xdr:rowOff>
    </xdr:from>
    <xdr:to>
      <xdr:col>71</xdr:col>
      <xdr:colOff>177800</xdr:colOff>
      <xdr:row>97</xdr:row>
      <xdr:rowOff>146949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776238"/>
          <a:ext cx="889000" cy="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77774</xdr:rowOff>
    </xdr:from>
    <xdr:to>
      <xdr:col>85</xdr:col>
      <xdr:colOff>177800</xdr:colOff>
      <xdr:row>98</xdr:row>
      <xdr:rowOff>7924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0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37151</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49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80234</xdr:rowOff>
    </xdr:from>
    <xdr:to>
      <xdr:col>81</xdr:col>
      <xdr:colOff>101600</xdr:colOff>
      <xdr:row>98</xdr:row>
      <xdr:rowOff>10384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71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26911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48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96782</xdr:rowOff>
    </xdr:from>
    <xdr:to>
      <xdr:col>76</xdr:col>
      <xdr:colOff>165100</xdr:colOff>
      <xdr:row>98</xdr:row>
      <xdr:rowOff>26932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72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18059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82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94788</xdr:rowOff>
    </xdr:from>
    <xdr:to>
      <xdr:col>72</xdr:col>
      <xdr:colOff>38100</xdr:colOff>
      <xdr:row>98</xdr:row>
      <xdr:rowOff>24938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7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41465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5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96149</xdr:rowOff>
    </xdr:from>
    <xdr:to>
      <xdr:col>67</xdr:col>
      <xdr:colOff>101600</xdr:colOff>
      <xdr:row>98</xdr:row>
      <xdr:rowOff>26299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42826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5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総務費は、昨年度と同様、類似団体平均に比べ高い水準となったが、これは本庁舎整備事業の実施によるものである。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衛生費は、類似団体平均に比べ高い水準にあるが、衛生センター整備事業の実施や、市内に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つの公立病院を抱える病院事業への繰出しが多額であることが要因となっているが、計画に沿って公営企業会計の健全化に取り組み、改善を図っていくこととしている。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教育費は、昨年度から増加し類似団体平均に比べ高い水準となったが、給食センター整備事業の実施によるものである。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災害復旧費は、令和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年梅雨前線豪雨等による災害により大幅に増加している。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財政調整基金残高については、災害復旧費等の支出に伴い大きく減少している。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実質収支額の比率については、前年度と比較して</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実質単年度収支については、収支の悪化により</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9.51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11.09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年度においても黒字であるため、連結実質赤字比率は該当しない。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構成分析については観光事業特別会計が平成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年度に資金不足を解消した後は黒字で推移しており全ての会計で資金不足は発生していない。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下水道事業会計が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12.72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％、病院等事業会計が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7.59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％、水道事業会計が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5.02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％、観光事業会計が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3.82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％の比率となった。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分子の構造については、元利償還金等（Ａ）のうち、元利償還金が借入金の償還等の進捗により</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百万円の減少、公営企業債の元利償還金に対する繰入金が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百万円の増加、債務負担行為に基づく支出額が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また、算入公債費等は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百万円減少し、実質公債費比率の分子については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引き続き普通建設事業等の必要性・効率性・緊急度を勘案しながら事業の取捨選択を行い、地方債の発行を抑制することにより改善を図る。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将来負担額の構造については、一般会計等に係る地方債の現在高が本庁舎整備事業や給食センター整備事業などの建設事業の増大に伴い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3,359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百万円増加し、公営企業債等繰入見込額が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33</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百万円増加、退職手当負担見込額が</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77</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充当可能財源等の構造については、災害復旧事業費などの財源として取崩したため充当可能基金は</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1,228</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、充当可能特定歳入は</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67</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百万円減少、基準財政需要額算入見込額も</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207</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将来負担額（Ａ）の合計は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28,796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百万円で、前年度から</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3,469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百万円の増加、充当可能財源等（Ｂ）の合計は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20,132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百万円で前年度から</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1,502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百万円の減少となり、将来負担比率の分子は前年度から</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4,971</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普通会計及び公営企業会計についても老朽化施設の更新を行っており、将来負担比率は増加していく傾向にある。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今後ともプライマリーバランスに留意するとともに、後世代の負担が過度にならないように努めながら、地方債の活用を図る。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山口県美祢市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減債基金を活用し各指標に影響のある第三セクター等改革推進債や退職手当債の繰上償還を実施により、減債基金残高が大幅に減少した後は、基金全体でみるとほぼ同水準で推移していたが、本庁舎整備事業などの建設事業の実施や災害復旧事業費の財源として活用した結果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金残高は、これまでの行財政改革の中で行われた財政効率化の施策等によって、ここまで累増してきたが、普通交付税合併算定替えの特例措置の終了や少子高齢化に伴う税収の減と、反して増加する社会福祉諸施策の経費や、過疎地域の自治体では特に課題となるインフラや公共施設の改修、維持補修経費の増大が見込まれることから、今後の財政運営において、その財源不足を補い年度間の負担調整のため活用していくこととな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しかしながら、更なる行財政改革を行い、中長期の視点に立って安定した財政運営を確立していく。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・ゆたかなまちづくり基金：地域における歴史、伝統、文化、産業等を活かし、健康で住みよいまちづくりを推進するための経費</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・地域共生基金：地域共生社会の構築に向け、市民の健康福祉の増進を図り、地域福祉を充実させるための経費</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・庁舎等整備基金：市庁舎その他の市勢発展の基盤となる施設の整備に要する経費</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・ふるさと美祢応援基金：美祢市の将来の発展を願い、応援しようとする市内外の個人、企業等から受け入れた寄附金を、寄附者の意向を反映した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施策に効果的に運用</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・職員退職手当基金：退職手当の財源として運用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・地域共生基金：高齢者外出支援事業や子育て支援事業の財源として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百万円取り崩したことによる減少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・庁舎等整備基金：本庁舎整備事業の財源として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百万円取り崩したことによる減少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・ふるさと人財育成基金：人材育成事業の財源として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百万取り崩したことによる減少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・退職手当基金：職員の退職に備え、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百万円積立てたことによる増額</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・庁舎等整備基金、地域共生基金などの特定目的基金については、使途目的に応じた事業に積極的に活用していく。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災害復旧事業費などの臨時的支出の財源として取り崩したため大幅に減少している。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標準財政規模に比べ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％以上の残高を保有しているが、今後の大規模事業の実施による財源不足が見込まれることから、標準財政規模比べ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％程度を維持するように活用していく。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基金運用による収益や臨時財政対策債償還基金費を積み立てたことにより増加している。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時点で減債基金を活用して繰上償還を要する計画は無いが、今後の償還を実施していく中で、経済情勢の変動等による財源不足や他の年度に比較して多額の償還が生じる際など、財政計画との均衡を図りつつ柔軟に対応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2" customWidth="1"/>
    <col min="12" max="12" width="2.25" style="172" customWidth="1"/>
    <col min="13" max="17" width="2.375" style="172" customWidth="1"/>
    <col min="18" max="119" width="2.125" style="172" customWidth="1"/>
    <col min="120" max="16384" width="0" style="172"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3"/>
      <c r="DK1" s="173"/>
      <c r="DL1" s="173"/>
      <c r="DM1" s="173"/>
      <c r="DN1" s="173"/>
      <c r="DO1" s="173"/>
    </row>
    <row r="2" spans="1:119" ht="24.75" thickBot="1" x14ac:dyDescent="0.2">
      <c r="B2" s="174" t="s">
        <v>77</v>
      </c>
      <c r="C2" s="174"/>
      <c r="D2" s="175"/>
    </row>
    <row r="3" spans="1:119" ht="18.75" customHeight="1" thickBot="1" x14ac:dyDescent="0.2">
      <c r="A3" s="173"/>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3"/>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23054891</v>
      </c>
      <c r="BO4" s="358"/>
      <c r="BP4" s="358"/>
      <c r="BQ4" s="358"/>
      <c r="BR4" s="358"/>
      <c r="BS4" s="358"/>
      <c r="BT4" s="358"/>
      <c r="BU4" s="359"/>
      <c r="BV4" s="357">
        <v>19107476</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2.9</v>
      </c>
      <c r="CU4" s="364"/>
      <c r="CV4" s="364"/>
      <c r="CW4" s="364"/>
      <c r="CX4" s="364"/>
      <c r="CY4" s="364"/>
      <c r="CZ4" s="364"/>
      <c r="DA4" s="365"/>
      <c r="DB4" s="363">
        <v>4.9000000000000004</v>
      </c>
      <c r="DC4" s="364"/>
      <c r="DD4" s="364"/>
      <c r="DE4" s="364"/>
      <c r="DF4" s="364"/>
      <c r="DG4" s="364"/>
      <c r="DH4" s="364"/>
      <c r="DI4" s="365"/>
    </row>
    <row r="5" spans="1:119" ht="18.75" customHeight="1" x14ac:dyDescent="0.15">
      <c r="A5" s="173"/>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20499748</v>
      </c>
      <c r="BO5" s="395"/>
      <c r="BP5" s="395"/>
      <c r="BQ5" s="395"/>
      <c r="BR5" s="395"/>
      <c r="BS5" s="395"/>
      <c r="BT5" s="395"/>
      <c r="BU5" s="396"/>
      <c r="BV5" s="394">
        <v>18503634</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98</v>
      </c>
      <c r="CU5" s="392"/>
      <c r="CV5" s="392"/>
      <c r="CW5" s="392"/>
      <c r="CX5" s="392"/>
      <c r="CY5" s="392"/>
      <c r="CZ5" s="392"/>
      <c r="DA5" s="393"/>
      <c r="DB5" s="391">
        <v>96.1</v>
      </c>
      <c r="DC5" s="392"/>
      <c r="DD5" s="392"/>
      <c r="DE5" s="392"/>
      <c r="DF5" s="392"/>
      <c r="DG5" s="392"/>
      <c r="DH5" s="392"/>
      <c r="DI5" s="393"/>
    </row>
    <row r="6" spans="1:119" ht="18.75" customHeight="1" x14ac:dyDescent="0.15">
      <c r="A6" s="173"/>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2555143</v>
      </c>
      <c r="BO6" s="395"/>
      <c r="BP6" s="395"/>
      <c r="BQ6" s="395"/>
      <c r="BR6" s="395"/>
      <c r="BS6" s="395"/>
      <c r="BT6" s="395"/>
      <c r="BU6" s="396"/>
      <c r="BV6" s="394">
        <v>603842</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98.5</v>
      </c>
      <c r="CU6" s="432"/>
      <c r="CV6" s="432"/>
      <c r="CW6" s="432"/>
      <c r="CX6" s="432"/>
      <c r="CY6" s="432"/>
      <c r="CZ6" s="432"/>
      <c r="DA6" s="433"/>
      <c r="DB6" s="431">
        <v>97.2</v>
      </c>
      <c r="DC6" s="432"/>
      <c r="DD6" s="432"/>
      <c r="DE6" s="432"/>
      <c r="DF6" s="432"/>
      <c r="DG6" s="432"/>
      <c r="DH6" s="432"/>
      <c r="DI6" s="433"/>
    </row>
    <row r="7" spans="1:119" ht="18.75" customHeight="1" x14ac:dyDescent="0.15">
      <c r="A7" s="173"/>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2265345</v>
      </c>
      <c r="BO7" s="395"/>
      <c r="BP7" s="395"/>
      <c r="BQ7" s="395"/>
      <c r="BR7" s="395"/>
      <c r="BS7" s="395"/>
      <c r="BT7" s="395"/>
      <c r="BU7" s="396"/>
      <c r="BV7" s="394">
        <v>115786</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9894585</v>
      </c>
      <c r="CU7" s="395"/>
      <c r="CV7" s="395"/>
      <c r="CW7" s="395"/>
      <c r="CX7" s="395"/>
      <c r="CY7" s="395"/>
      <c r="CZ7" s="395"/>
      <c r="DA7" s="396"/>
      <c r="DB7" s="394">
        <v>9885715</v>
      </c>
      <c r="DC7" s="395"/>
      <c r="DD7" s="395"/>
      <c r="DE7" s="395"/>
      <c r="DF7" s="395"/>
      <c r="DG7" s="395"/>
      <c r="DH7" s="395"/>
      <c r="DI7" s="396"/>
    </row>
    <row r="8" spans="1:119" ht="18.75" customHeight="1" thickBot="1" x14ac:dyDescent="0.2">
      <c r="A8" s="173"/>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289798</v>
      </c>
      <c r="BO8" s="395"/>
      <c r="BP8" s="395"/>
      <c r="BQ8" s="395"/>
      <c r="BR8" s="395"/>
      <c r="BS8" s="395"/>
      <c r="BT8" s="395"/>
      <c r="BU8" s="396"/>
      <c r="BV8" s="394">
        <v>488056</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0.39</v>
      </c>
      <c r="CU8" s="435"/>
      <c r="CV8" s="435"/>
      <c r="CW8" s="435"/>
      <c r="CX8" s="435"/>
      <c r="CY8" s="435"/>
      <c r="CZ8" s="435"/>
      <c r="DA8" s="436"/>
      <c r="DB8" s="434">
        <v>0.39</v>
      </c>
      <c r="DC8" s="435"/>
      <c r="DD8" s="435"/>
      <c r="DE8" s="435"/>
      <c r="DF8" s="435"/>
      <c r="DG8" s="435"/>
      <c r="DH8" s="435"/>
      <c r="DI8" s="436"/>
    </row>
    <row r="9" spans="1:119" ht="18.75" customHeight="1" thickBot="1" x14ac:dyDescent="0.2">
      <c r="A9" s="173"/>
      <c r="B9" s="388" t="s">
        <v>106</v>
      </c>
      <c r="C9" s="389"/>
      <c r="D9" s="389"/>
      <c r="E9" s="389"/>
      <c r="F9" s="389"/>
      <c r="G9" s="389"/>
      <c r="H9" s="389"/>
      <c r="I9" s="389"/>
      <c r="J9" s="389"/>
      <c r="K9" s="437"/>
      <c r="L9" s="438" t="s">
        <v>107</v>
      </c>
      <c r="M9" s="439"/>
      <c r="N9" s="439"/>
      <c r="O9" s="439"/>
      <c r="P9" s="439"/>
      <c r="Q9" s="440"/>
      <c r="R9" s="441">
        <v>23247</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-198258</v>
      </c>
      <c r="BO9" s="395"/>
      <c r="BP9" s="395"/>
      <c r="BQ9" s="395"/>
      <c r="BR9" s="395"/>
      <c r="BS9" s="395"/>
      <c r="BT9" s="395"/>
      <c r="BU9" s="396"/>
      <c r="BV9" s="394">
        <v>-156587</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10.7</v>
      </c>
      <c r="CU9" s="392"/>
      <c r="CV9" s="392"/>
      <c r="CW9" s="392"/>
      <c r="CX9" s="392"/>
      <c r="CY9" s="392"/>
      <c r="CZ9" s="392"/>
      <c r="DA9" s="393"/>
      <c r="DB9" s="391">
        <v>13.1</v>
      </c>
      <c r="DC9" s="392"/>
      <c r="DD9" s="392"/>
      <c r="DE9" s="392"/>
      <c r="DF9" s="392"/>
      <c r="DG9" s="392"/>
      <c r="DH9" s="392"/>
      <c r="DI9" s="393"/>
    </row>
    <row r="10" spans="1:119" ht="18.75" customHeight="1" thickBot="1" x14ac:dyDescent="0.2">
      <c r="A10" s="173"/>
      <c r="B10" s="388"/>
      <c r="C10" s="389"/>
      <c r="D10" s="389"/>
      <c r="E10" s="389"/>
      <c r="F10" s="389"/>
      <c r="G10" s="389"/>
      <c r="H10" s="389"/>
      <c r="I10" s="389"/>
      <c r="J10" s="389"/>
      <c r="K10" s="437"/>
      <c r="L10" s="444" t="s">
        <v>112</v>
      </c>
      <c r="M10" s="424"/>
      <c r="N10" s="424"/>
      <c r="O10" s="424"/>
      <c r="P10" s="424"/>
      <c r="Q10" s="425"/>
      <c r="R10" s="445">
        <v>26159</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543</v>
      </c>
      <c r="BO10" s="395"/>
      <c r="BP10" s="395"/>
      <c r="BQ10" s="395"/>
      <c r="BR10" s="395"/>
      <c r="BS10" s="395"/>
      <c r="BT10" s="395"/>
      <c r="BU10" s="396"/>
      <c r="BV10" s="394">
        <v>499</v>
      </c>
      <c r="BW10" s="395"/>
      <c r="BX10" s="395"/>
      <c r="BY10" s="395"/>
      <c r="BZ10" s="395"/>
      <c r="CA10" s="395"/>
      <c r="CB10" s="395"/>
      <c r="CC10" s="396"/>
      <c r="CD10" s="176" t="s">
        <v>116</v>
      </c>
      <c r="CE10" s="177"/>
      <c r="CF10" s="177"/>
      <c r="CG10" s="177"/>
      <c r="CH10" s="177"/>
      <c r="CI10" s="177"/>
      <c r="CJ10" s="177"/>
      <c r="CK10" s="177"/>
      <c r="CL10" s="177"/>
      <c r="CM10" s="177"/>
      <c r="CN10" s="177"/>
      <c r="CO10" s="177"/>
      <c r="CP10" s="177"/>
      <c r="CQ10" s="177"/>
      <c r="CR10" s="177"/>
      <c r="CS10" s="178"/>
      <c r="CT10" s="179"/>
      <c r="CU10" s="180"/>
      <c r="CV10" s="180"/>
      <c r="CW10" s="180"/>
      <c r="CX10" s="180"/>
      <c r="CY10" s="180"/>
      <c r="CZ10" s="180"/>
      <c r="DA10" s="181"/>
      <c r="DB10" s="179"/>
      <c r="DC10" s="180"/>
      <c r="DD10" s="180"/>
      <c r="DE10" s="180"/>
      <c r="DF10" s="180"/>
      <c r="DG10" s="180"/>
      <c r="DH10" s="180"/>
      <c r="DI10" s="181"/>
    </row>
    <row r="11" spans="1:119" ht="18.75" customHeight="1" thickBot="1" x14ac:dyDescent="0.2">
      <c r="A11" s="173"/>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3"/>
      <c r="B12" s="454" t="s">
        <v>123</v>
      </c>
      <c r="C12" s="455"/>
      <c r="D12" s="455"/>
      <c r="E12" s="455"/>
      <c r="F12" s="455"/>
      <c r="G12" s="455"/>
      <c r="H12" s="455"/>
      <c r="I12" s="455"/>
      <c r="J12" s="455"/>
      <c r="K12" s="456"/>
      <c r="L12" s="463" t="s">
        <v>124</v>
      </c>
      <c r="M12" s="464"/>
      <c r="N12" s="464"/>
      <c r="O12" s="464"/>
      <c r="P12" s="464"/>
      <c r="Q12" s="465"/>
      <c r="R12" s="466">
        <v>21476</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900000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3"/>
      <c r="B13" s="457"/>
      <c r="C13" s="458"/>
      <c r="D13" s="458"/>
      <c r="E13" s="458"/>
      <c r="F13" s="458"/>
      <c r="G13" s="458"/>
      <c r="H13" s="458"/>
      <c r="I13" s="458"/>
      <c r="J13" s="458"/>
      <c r="K13" s="459"/>
      <c r="L13" s="182"/>
      <c r="M13" s="485" t="s">
        <v>130</v>
      </c>
      <c r="N13" s="486"/>
      <c r="O13" s="486"/>
      <c r="P13" s="486"/>
      <c r="Q13" s="487"/>
      <c r="R13" s="478">
        <v>21227</v>
      </c>
      <c r="S13" s="479"/>
      <c r="T13" s="479"/>
      <c r="U13" s="479"/>
      <c r="V13" s="480"/>
      <c r="W13" s="410" t="s">
        <v>131</v>
      </c>
      <c r="X13" s="411"/>
      <c r="Y13" s="411"/>
      <c r="Z13" s="411"/>
      <c r="AA13" s="411"/>
      <c r="AB13" s="401"/>
      <c r="AC13" s="445">
        <v>1273</v>
      </c>
      <c r="AD13" s="446"/>
      <c r="AE13" s="446"/>
      <c r="AF13" s="446"/>
      <c r="AG13" s="488"/>
      <c r="AH13" s="445">
        <v>1660</v>
      </c>
      <c r="AI13" s="446"/>
      <c r="AJ13" s="446"/>
      <c r="AK13" s="446"/>
      <c r="AL13" s="447"/>
      <c r="AM13" s="423" t="s">
        <v>132</v>
      </c>
      <c r="AN13" s="424"/>
      <c r="AO13" s="424"/>
      <c r="AP13" s="424"/>
      <c r="AQ13" s="424"/>
      <c r="AR13" s="424"/>
      <c r="AS13" s="424"/>
      <c r="AT13" s="425"/>
      <c r="AU13" s="426" t="s">
        <v>90</v>
      </c>
      <c r="AV13" s="427"/>
      <c r="AW13" s="427"/>
      <c r="AX13" s="427"/>
      <c r="AY13" s="428" t="s">
        <v>133</v>
      </c>
      <c r="AZ13" s="429"/>
      <c r="BA13" s="429"/>
      <c r="BB13" s="429"/>
      <c r="BC13" s="429"/>
      <c r="BD13" s="429"/>
      <c r="BE13" s="429"/>
      <c r="BF13" s="429"/>
      <c r="BG13" s="429"/>
      <c r="BH13" s="429"/>
      <c r="BI13" s="429"/>
      <c r="BJ13" s="429"/>
      <c r="BK13" s="429"/>
      <c r="BL13" s="429"/>
      <c r="BM13" s="430"/>
      <c r="BN13" s="394">
        <v>-1097715</v>
      </c>
      <c r="BO13" s="395"/>
      <c r="BP13" s="395"/>
      <c r="BQ13" s="395"/>
      <c r="BR13" s="395"/>
      <c r="BS13" s="395"/>
      <c r="BT13" s="395"/>
      <c r="BU13" s="396"/>
      <c r="BV13" s="394">
        <v>-156088</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8.4</v>
      </c>
      <c r="CU13" s="392"/>
      <c r="CV13" s="392"/>
      <c r="CW13" s="392"/>
      <c r="CX13" s="392"/>
      <c r="CY13" s="392"/>
      <c r="CZ13" s="392"/>
      <c r="DA13" s="393"/>
      <c r="DB13" s="391">
        <v>8.1</v>
      </c>
      <c r="DC13" s="392"/>
      <c r="DD13" s="392"/>
      <c r="DE13" s="392"/>
      <c r="DF13" s="392"/>
      <c r="DG13" s="392"/>
      <c r="DH13" s="392"/>
      <c r="DI13" s="393"/>
    </row>
    <row r="14" spans="1:119" ht="18.75" customHeight="1" thickBot="1" x14ac:dyDescent="0.2">
      <c r="A14" s="173"/>
      <c r="B14" s="457"/>
      <c r="C14" s="458"/>
      <c r="D14" s="458"/>
      <c r="E14" s="458"/>
      <c r="F14" s="458"/>
      <c r="G14" s="458"/>
      <c r="H14" s="458"/>
      <c r="I14" s="458"/>
      <c r="J14" s="458"/>
      <c r="K14" s="459"/>
      <c r="L14" s="475" t="s">
        <v>135</v>
      </c>
      <c r="M14" s="476"/>
      <c r="N14" s="476"/>
      <c r="O14" s="476"/>
      <c r="P14" s="476"/>
      <c r="Q14" s="477"/>
      <c r="R14" s="478">
        <v>22166</v>
      </c>
      <c r="S14" s="479"/>
      <c r="T14" s="479"/>
      <c r="U14" s="479"/>
      <c r="V14" s="480"/>
      <c r="W14" s="384"/>
      <c r="X14" s="385"/>
      <c r="Y14" s="385"/>
      <c r="Z14" s="385"/>
      <c r="AA14" s="385"/>
      <c r="AB14" s="374"/>
      <c r="AC14" s="481">
        <v>11.3</v>
      </c>
      <c r="AD14" s="482"/>
      <c r="AE14" s="482"/>
      <c r="AF14" s="482"/>
      <c r="AG14" s="483"/>
      <c r="AH14" s="481">
        <v>12.9</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103.8</v>
      </c>
      <c r="CU14" s="493"/>
      <c r="CV14" s="493"/>
      <c r="CW14" s="493"/>
      <c r="CX14" s="493"/>
      <c r="CY14" s="493"/>
      <c r="CZ14" s="493"/>
      <c r="DA14" s="494"/>
      <c r="DB14" s="492">
        <v>44.4</v>
      </c>
      <c r="DC14" s="493"/>
      <c r="DD14" s="493"/>
      <c r="DE14" s="493"/>
      <c r="DF14" s="493"/>
      <c r="DG14" s="493"/>
      <c r="DH14" s="493"/>
      <c r="DI14" s="494"/>
    </row>
    <row r="15" spans="1:119" ht="18.75" customHeight="1" x14ac:dyDescent="0.15">
      <c r="A15" s="173"/>
      <c r="B15" s="457"/>
      <c r="C15" s="458"/>
      <c r="D15" s="458"/>
      <c r="E15" s="458"/>
      <c r="F15" s="458"/>
      <c r="G15" s="458"/>
      <c r="H15" s="458"/>
      <c r="I15" s="458"/>
      <c r="J15" s="458"/>
      <c r="K15" s="459"/>
      <c r="L15" s="182"/>
      <c r="M15" s="485" t="s">
        <v>130</v>
      </c>
      <c r="N15" s="486"/>
      <c r="O15" s="486"/>
      <c r="P15" s="486"/>
      <c r="Q15" s="487"/>
      <c r="R15" s="478">
        <v>21905</v>
      </c>
      <c r="S15" s="479"/>
      <c r="T15" s="479"/>
      <c r="U15" s="479"/>
      <c r="V15" s="480"/>
      <c r="W15" s="410" t="s">
        <v>137</v>
      </c>
      <c r="X15" s="411"/>
      <c r="Y15" s="411"/>
      <c r="Z15" s="411"/>
      <c r="AA15" s="411"/>
      <c r="AB15" s="401"/>
      <c r="AC15" s="445">
        <v>3027</v>
      </c>
      <c r="AD15" s="446"/>
      <c r="AE15" s="446"/>
      <c r="AF15" s="446"/>
      <c r="AG15" s="488"/>
      <c r="AH15" s="445">
        <v>3448</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3580953</v>
      </c>
      <c r="BO15" s="358"/>
      <c r="BP15" s="358"/>
      <c r="BQ15" s="358"/>
      <c r="BR15" s="358"/>
      <c r="BS15" s="358"/>
      <c r="BT15" s="358"/>
      <c r="BU15" s="359"/>
      <c r="BV15" s="357">
        <v>3502752</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3"/>
      <c r="CU15" s="184"/>
      <c r="CV15" s="184"/>
      <c r="CW15" s="184"/>
      <c r="CX15" s="184"/>
      <c r="CY15" s="184"/>
      <c r="CZ15" s="184"/>
      <c r="DA15" s="185"/>
      <c r="DB15" s="183"/>
      <c r="DC15" s="184"/>
      <c r="DD15" s="184"/>
      <c r="DE15" s="184"/>
      <c r="DF15" s="184"/>
      <c r="DG15" s="184"/>
      <c r="DH15" s="184"/>
      <c r="DI15" s="185"/>
    </row>
    <row r="16" spans="1:119" ht="18.75" customHeight="1" x14ac:dyDescent="0.15">
      <c r="A16" s="173"/>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26.9</v>
      </c>
      <c r="AD16" s="482"/>
      <c r="AE16" s="482"/>
      <c r="AF16" s="482"/>
      <c r="AG16" s="483"/>
      <c r="AH16" s="481">
        <v>26.7</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8904997</v>
      </c>
      <c r="BO16" s="395"/>
      <c r="BP16" s="395"/>
      <c r="BQ16" s="395"/>
      <c r="BR16" s="395"/>
      <c r="BS16" s="395"/>
      <c r="BT16" s="395"/>
      <c r="BU16" s="396"/>
      <c r="BV16" s="394">
        <v>8863131</v>
      </c>
      <c r="BW16" s="395"/>
      <c r="BX16" s="395"/>
      <c r="BY16" s="395"/>
      <c r="BZ16" s="395"/>
      <c r="CA16" s="395"/>
      <c r="CB16" s="395"/>
      <c r="CC16" s="396"/>
      <c r="CD16" s="186"/>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3"/>
      <c r="B17" s="460"/>
      <c r="C17" s="461"/>
      <c r="D17" s="461"/>
      <c r="E17" s="461"/>
      <c r="F17" s="461"/>
      <c r="G17" s="461"/>
      <c r="H17" s="461"/>
      <c r="I17" s="461"/>
      <c r="J17" s="461"/>
      <c r="K17" s="462"/>
      <c r="L17" s="187"/>
      <c r="M17" s="505" t="s">
        <v>143</v>
      </c>
      <c r="N17" s="506"/>
      <c r="O17" s="506"/>
      <c r="P17" s="506"/>
      <c r="Q17" s="507"/>
      <c r="R17" s="500" t="s">
        <v>141</v>
      </c>
      <c r="S17" s="501"/>
      <c r="T17" s="501"/>
      <c r="U17" s="501"/>
      <c r="V17" s="502"/>
      <c r="W17" s="410" t="s">
        <v>144</v>
      </c>
      <c r="X17" s="411"/>
      <c r="Y17" s="411"/>
      <c r="Z17" s="411"/>
      <c r="AA17" s="411"/>
      <c r="AB17" s="401"/>
      <c r="AC17" s="445">
        <v>6941</v>
      </c>
      <c r="AD17" s="446"/>
      <c r="AE17" s="446"/>
      <c r="AF17" s="446"/>
      <c r="AG17" s="488"/>
      <c r="AH17" s="445">
        <v>7793</v>
      </c>
      <c r="AI17" s="446"/>
      <c r="AJ17" s="446"/>
      <c r="AK17" s="446"/>
      <c r="AL17" s="447"/>
      <c r="AM17" s="423"/>
      <c r="AN17" s="424"/>
      <c r="AO17" s="424"/>
      <c r="AP17" s="424"/>
      <c r="AQ17" s="424"/>
      <c r="AR17" s="424"/>
      <c r="AS17" s="424"/>
      <c r="AT17" s="425"/>
      <c r="AU17" s="426"/>
      <c r="AV17" s="427"/>
      <c r="AW17" s="427"/>
      <c r="AX17" s="427"/>
      <c r="AY17" s="428" t="s">
        <v>145</v>
      </c>
      <c r="AZ17" s="429"/>
      <c r="BA17" s="429"/>
      <c r="BB17" s="429"/>
      <c r="BC17" s="429"/>
      <c r="BD17" s="429"/>
      <c r="BE17" s="429"/>
      <c r="BF17" s="429"/>
      <c r="BG17" s="429"/>
      <c r="BH17" s="429"/>
      <c r="BI17" s="429"/>
      <c r="BJ17" s="429"/>
      <c r="BK17" s="429"/>
      <c r="BL17" s="429"/>
      <c r="BM17" s="430"/>
      <c r="BN17" s="394">
        <v>4516604</v>
      </c>
      <c r="BO17" s="395"/>
      <c r="BP17" s="395"/>
      <c r="BQ17" s="395"/>
      <c r="BR17" s="395"/>
      <c r="BS17" s="395"/>
      <c r="BT17" s="395"/>
      <c r="BU17" s="396"/>
      <c r="BV17" s="394">
        <v>4416928</v>
      </c>
      <c r="BW17" s="395"/>
      <c r="BX17" s="395"/>
      <c r="BY17" s="395"/>
      <c r="BZ17" s="395"/>
      <c r="CA17" s="395"/>
      <c r="CB17" s="395"/>
      <c r="CC17" s="396"/>
      <c r="CD17" s="186"/>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3"/>
      <c r="B18" s="516" t="s">
        <v>146</v>
      </c>
      <c r="C18" s="437"/>
      <c r="D18" s="437"/>
      <c r="E18" s="517"/>
      <c r="F18" s="517"/>
      <c r="G18" s="517"/>
      <c r="H18" s="517"/>
      <c r="I18" s="517"/>
      <c r="J18" s="517"/>
      <c r="K18" s="517"/>
      <c r="L18" s="518">
        <v>472.64</v>
      </c>
      <c r="M18" s="518"/>
      <c r="N18" s="518"/>
      <c r="O18" s="518"/>
      <c r="P18" s="518"/>
      <c r="Q18" s="518"/>
      <c r="R18" s="519"/>
      <c r="S18" s="519"/>
      <c r="T18" s="519"/>
      <c r="U18" s="519"/>
      <c r="V18" s="520"/>
      <c r="W18" s="412"/>
      <c r="X18" s="413"/>
      <c r="Y18" s="413"/>
      <c r="Z18" s="413"/>
      <c r="AA18" s="413"/>
      <c r="AB18" s="404"/>
      <c r="AC18" s="521">
        <v>61.7</v>
      </c>
      <c r="AD18" s="522"/>
      <c r="AE18" s="522"/>
      <c r="AF18" s="522"/>
      <c r="AG18" s="523"/>
      <c r="AH18" s="521">
        <v>60.4</v>
      </c>
      <c r="AI18" s="522"/>
      <c r="AJ18" s="522"/>
      <c r="AK18" s="522"/>
      <c r="AL18" s="524"/>
      <c r="AM18" s="423"/>
      <c r="AN18" s="424"/>
      <c r="AO18" s="424"/>
      <c r="AP18" s="424"/>
      <c r="AQ18" s="424"/>
      <c r="AR18" s="424"/>
      <c r="AS18" s="424"/>
      <c r="AT18" s="425"/>
      <c r="AU18" s="426"/>
      <c r="AV18" s="427"/>
      <c r="AW18" s="427"/>
      <c r="AX18" s="427"/>
      <c r="AY18" s="428" t="s">
        <v>147</v>
      </c>
      <c r="AZ18" s="429"/>
      <c r="BA18" s="429"/>
      <c r="BB18" s="429"/>
      <c r="BC18" s="429"/>
      <c r="BD18" s="429"/>
      <c r="BE18" s="429"/>
      <c r="BF18" s="429"/>
      <c r="BG18" s="429"/>
      <c r="BH18" s="429"/>
      <c r="BI18" s="429"/>
      <c r="BJ18" s="429"/>
      <c r="BK18" s="429"/>
      <c r="BL18" s="429"/>
      <c r="BM18" s="430"/>
      <c r="BN18" s="394">
        <v>9702820</v>
      </c>
      <c r="BO18" s="395"/>
      <c r="BP18" s="395"/>
      <c r="BQ18" s="395"/>
      <c r="BR18" s="395"/>
      <c r="BS18" s="395"/>
      <c r="BT18" s="395"/>
      <c r="BU18" s="396"/>
      <c r="BV18" s="394">
        <v>9671289</v>
      </c>
      <c r="BW18" s="395"/>
      <c r="BX18" s="395"/>
      <c r="BY18" s="395"/>
      <c r="BZ18" s="395"/>
      <c r="CA18" s="395"/>
      <c r="CB18" s="395"/>
      <c r="CC18" s="396"/>
      <c r="CD18" s="186"/>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3"/>
      <c r="B19" s="516" t="s">
        <v>148</v>
      </c>
      <c r="C19" s="437"/>
      <c r="D19" s="437"/>
      <c r="E19" s="517"/>
      <c r="F19" s="517"/>
      <c r="G19" s="517"/>
      <c r="H19" s="517"/>
      <c r="I19" s="517"/>
      <c r="J19" s="517"/>
      <c r="K19" s="517"/>
      <c r="L19" s="525">
        <v>49</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149</v>
      </c>
      <c r="AZ19" s="429"/>
      <c r="BA19" s="429"/>
      <c r="BB19" s="429"/>
      <c r="BC19" s="429"/>
      <c r="BD19" s="429"/>
      <c r="BE19" s="429"/>
      <c r="BF19" s="429"/>
      <c r="BG19" s="429"/>
      <c r="BH19" s="429"/>
      <c r="BI19" s="429"/>
      <c r="BJ19" s="429"/>
      <c r="BK19" s="429"/>
      <c r="BL19" s="429"/>
      <c r="BM19" s="430"/>
      <c r="BN19" s="394">
        <v>15291981</v>
      </c>
      <c r="BO19" s="395"/>
      <c r="BP19" s="395"/>
      <c r="BQ19" s="395"/>
      <c r="BR19" s="395"/>
      <c r="BS19" s="395"/>
      <c r="BT19" s="395"/>
      <c r="BU19" s="396"/>
      <c r="BV19" s="394">
        <v>12692964</v>
      </c>
      <c r="BW19" s="395"/>
      <c r="BX19" s="395"/>
      <c r="BY19" s="395"/>
      <c r="BZ19" s="395"/>
      <c r="CA19" s="395"/>
      <c r="CB19" s="395"/>
      <c r="CC19" s="396"/>
      <c r="CD19" s="186"/>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3"/>
      <c r="B20" s="516" t="s">
        <v>150</v>
      </c>
      <c r="C20" s="437"/>
      <c r="D20" s="437"/>
      <c r="E20" s="517"/>
      <c r="F20" s="517"/>
      <c r="G20" s="517"/>
      <c r="H20" s="517"/>
      <c r="I20" s="517"/>
      <c r="J20" s="517"/>
      <c r="K20" s="517"/>
      <c r="L20" s="525">
        <v>9405</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6"/>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3"/>
      <c r="B21" s="534" t="s">
        <v>151</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6"/>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3"/>
      <c r="B22" s="564" t="s">
        <v>152</v>
      </c>
      <c r="C22" s="538"/>
      <c r="D22" s="539"/>
      <c r="E22" s="406" t="s">
        <v>1</v>
      </c>
      <c r="F22" s="411"/>
      <c r="G22" s="411"/>
      <c r="H22" s="411"/>
      <c r="I22" s="411"/>
      <c r="J22" s="411"/>
      <c r="K22" s="401"/>
      <c r="L22" s="406" t="s">
        <v>153</v>
      </c>
      <c r="M22" s="411"/>
      <c r="N22" s="411"/>
      <c r="O22" s="411"/>
      <c r="P22" s="401"/>
      <c r="Q22" s="569" t="s">
        <v>154</v>
      </c>
      <c r="R22" s="570"/>
      <c r="S22" s="570"/>
      <c r="T22" s="570"/>
      <c r="U22" s="570"/>
      <c r="V22" s="571"/>
      <c r="W22" s="537" t="s">
        <v>155</v>
      </c>
      <c r="X22" s="538"/>
      <c r="Y22" s="539"/>
      <c r="Z22" s="406" t="s">
        <v>1</v>
      </c>
      <c r="AA22" s="411"/>
      <c r="AB22" s="411"/>
      <c r="AC22" s="411"/>
      <c r="AD22" s="411"/>
      <c r="AE22" s="411"/>
      <c r="AF22" s="411"/>
      <c r="AG22" s="401"/>
      <c r="AH22" s="575" t="s">
        <v>156</v>
      </c>
      <c r="AI22" s="411"/>
      <c r="AJ22" s="411"/>
      <c r="AK22" s="411"/>
      <c r="AL22" s="401"/>
      <c r="AM22" s="575" t="s">
        <v>157</v>
      </c>
      <c r="AN22" s="576"/>
      <c r="AO22" s="576"/>
      <c r="AP22" s="576"/>
      <c r="AQ22" s="576"/>
      <c r="AR22" s="577"/>
      <c r="AS22" s="569" t="s">
        <v>154</v>
      </c>
      <c r="AT22" s="570"/>
      <c r="AU22" s="570"/>
      <c r="AV22" s="570"/>
      <c r="AW22" s="570"/>
      <c r="AX22" s="581"/>
      <c r="AY22" s="354" t="s">
        <v>158</v>
      </c>
      <c r="AZ22" s="355"/>
      <c r="BA22" s="355"/>
      <c r="BB22" s="355"/>
      <c r="BC22" s="355"/>
      <c r="BD22" s="355"/>
      <c r="BE22" s="355"/>
      <c r="BF22" s="355"/>
      <c r="BG22" s="355"/>
      <c r="BH22" s="355"/>
      <c r="BI22" s="355"/>
      <c r="BJ22" s="355"/>
      <c r="BK22" s="355"/>
      <c r="BL22" s="355"/>
      <c r="BM22" s="356"/>
      <c r="BN22" s="357">
        <v>19829785</v>
      </c>
      <c r="BO22" s="358"/>
      <c r="BP22" s="358"/>
      <c r="BQ22" s="358"/>
      <c r="BR22" s="358"/>
      <c r="BS22" s="358"/>
      <c r="BT22" s="358"/>
      <c r="BU22" s="359"/>
      <c r="BV22" s="357">
        <v>16473014</v>
      </c>
      <c r="BW22" s="358"/>
      <c r="BX22" s="358"/>
      <c r="BY22" s="358"/>
      <c r="BZ22" s="358"/>
      <c r="CA22" s="358"/>
      <c r="CB22" s="358"/>
      <c r="CC22" s="359"/>
      <c r="CD22" s="186"/>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3"/>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159</v>
      </c>
      <c r="AZ23" s="429"/>
      <c r="BA23" s="429"/>
      <c r="BB23" s="429"/>
      <c r="BC23" s="429"/>
      <c r="BD23" s="429"/>
      <c r="BE23" s="429"/>
      <c r="BF23" s="429"/>
      <c r="BG23" s="429"/>
      <c r="BH23" s="429"/>
      <c r="BI23" s="429"/>
      <c r="BJ23" s="429"/>
      <c r="BK23" s="429"/>
      <c r="BL23" s="429"/>
      <c r="BM23" s="430"/>
      <c r="BN23" s="394">
        <v>19046076</v>
      </c>
      <c r="BO23" s="395"/>
      <c r="BP23" s="395"/>
      <c r="BQ23" s="395"/>
      <c r="BR23" s="395"/>
      <c r="BS23" s="395"/>
      <c r="BT23" s="395"/>
      <c r="BU23" s="396"/>
      <c r="BV23" s="394">
        <v>15563359</v>
      </c>
      <c r="BW23" s="395"/>
      <c r="BX23" s="395"/>
      <c r="BY23" s="395"/>
      <c r="BZ23" s="395"/>
      <c r="CA23" s="395"/>
      <c r="CB23" s="395"/>
      <c r="CC23" s="396"/>
      <c r="CD23" s="186"/>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3"/>
      <c r="B24" s="565"/>
      <c r="C24" s="541"/>
      <c r="D24" s="542"/>
      <c r="E24" s="444" t="s">
        <v>160</v>
      </c>
      <c r="F24" s="424"/>
      <c r="G24" s="424"/>
      <c r="H24" s="424"/>
      <c r="I24" s="424"/>
      <c r="J24" s="424"/>
      <c r="K24" s="425"/>
      <c r="L24" s="445">
        <v>1</v>
      </c>
      <c r="M24" s="446"/>
      <c r="N24" s="446"/>
      <c r="O24" s="446"/>
      <c r="P24" s="488"/>
      <c r="Q24" s="445">
        <v>7800</v>
      </c>
      <c r="R24" s="446"/>
      <c r="S24" s="446"/>
      <c r="T24" s="446"/>
      <c r="U24" s="446"/>
      <c r="V24" s="488"/>
      <c r="W24" s="540"/>
      <c r="X24" s="541"/>
      <c r="Y24" s="542"/>
      <c r="Z24" s="444" t="s">
        <v>161</v>
      </c>
      <c r="AA24" s="424"/>
      <c r="AB24" s="424"/>
      <c r="AC24" s="424"/>
      <c r="AD24" s="424"/>
      <c r="AE24" s="424"/>
      <c r="AF24" s="424"/>
      <c r="AG24" s="425"/>
      <c r="AH24" s="445">
        <v>334</v>
      </c>
      <c r="AI24" s="446"/>
      <c r="AJ24" s="446"/>
      <c r="AK24" s="446"/>
      <c r="AL24" s="488"/>
      <c r="AM24" s="445">
        <v>1028052</v>
      </c>
      <c r="AN24" s="446"/>
      <c r="AO24" s="446"/>
      <c r="AP24" s="446"/>
      <c r="AQ24" s="446"/>
      <c r="AR24" s="488"/>
      <c r="AS24" s="445">
        <v>3078</v>
      </c>
      <c r="AT24" s="446"/>
      <c r="AU24" s="446"/>
      <c r="AV24" s="446"/>
      <c r="AW24" s="446"/>
      <c r="AX24" s="447"/>
      <c r="AY24" s="510" t="s">
        <v>162</v>
      </c>
      <c r="AZ24" s="511"/>
      <c r="BA24" s="511"/>
      <c r="BB24" s="511"/>
      <c r="BC24" s="511"/>
      <c r="BD24" s="511"/>
      <c r="BE24" s="511"/>
      <c r="BF24" s="511"/>
      <c r="BG24" s="511"/>
      <c r="BH24" s="511"/>
      <c r="BI24" s="511"/>
      <c r="BJ24" s="511"/>
      <c r="BK24" s="511"/>
      <c r="BL24" s="511"/>
      <c r="BM24" s="512"/>
      <c r="BN24" s="394">
        <v>14688571</v>
      </c>
      <c r="BO24" s="395"/>
      <c r="BP24" s="395"/>
      <c r="BQ24" s="395"/>
      <c r="BR24" s="395"/>
      <c r="BS24" s="395"/>
      <c r="BT24" s="395"/>
      <c r="BU24" s="396"/>
      <c r="BV24" s="394">
        <v>10776683</v>
      </c>
      <c r="BW24" s="395"/>
      <c r="BX24" s="395"/>
      <c r="BY24" s="395"/>
      <c r="BZ24" s="395"/>
      <c r="CA24" s="395"/>
      <c r="CB24" s="395"/>
      <c r="CC24" s="396"/>
      <c r="CD24" s="186"/>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3"/>
      <c r="B25" s="565"/>
      <c r="C25" s="541"/>
      <c r="D25" s="542"/>
      <c r="E25" s="444" t="s">
        <v>163</v>
      </c>
      <c r="F25" s="424"/>
      <c r="G25" s="424"/>
      <c r="H25" s="424"/>
      <c r="I25" s="424"/>
      <c r="J25" s="424"/>
      <c r="K25" s="425"/>
      <c r="L25" s="445">
        <v>1</v>
      </c>
      <c r="M25" s="446"/>
      <c r="N25" s="446"/>
      <c r="O25" s="446"/>
      <c r="P25" s="488"/>
      <c r="Q25" s="445">
        <v>6240</v>
      </c>
      <c r="R25" s="446"/>
      <c r="S25" s="446"/>
      <c r="T25" s="446"/>
      <c r="U25" s="446"/>
      <c r="V25" s="488"/>
      <c r="W25" s="540"/>
      <c r="X25" s="541"/>
      <c r="Y25" s="542"/>
      <c r="Z25" s="444" t="s">
        <v>164</v>
      </c>
      <c r="AA25" s="424"/>
      <c r="AB25" s="424"/>
      <c r="AC25" s="424"/>
      <c r="AD25" s="424"/>
      <c r="AE25" s="424"/>
      <c r="AF25" s="424"/>
      <c r="AG25" s="425"/>
      <c r="AH25" s="445">
        <v>62</v>
      </c>
      <c r="AI25" s="446"/>
      <c r="AJ25" s="446"/>
      <c r="AK25" s="446"/>
      <c r="AL25" s="488"/>
      <c r="AM25" s="445">
        <v>175212</v>
      </c>
      <c r="AN25" s="446"/>
      <c r="AO25" s="446"/>
      <c r="AP25" s="446"/>
      <c r="AQ25" s="446"/>
      <c r="AR25" s="488"/>
      <c r="AS25" s="445">
        <v>2826</v>
      </c>
      <c r="AT25" s="446"/>
      <c r="AU25" s="446"/>
      <c r="AV25" s="446"/>
      <c r="AW25" s="446"/>
      <c r="AX25" s="447"/>
      <c r="AY25" s="354" t="s">
        <v>165</v>
      </c>
      <c r="AZ25" s="355"/>
      <c r="BA25" s="355"/>
      <c r="BB25" s="355"/>
      <c r="BC25" s="355"/>
      <c r="BD25" s="355"/>
      <c r="BE25" s="355"/>
      <c r="BF25" s="355"/>
      <c r="BG25" s="355"/>
      <c r="BH25" s="355"/>
      <c r="BI25" s="355"/>
      <c r="BJ25" s="355"/>
      <c r="BK25" s="355"/>
      <c r="BL25" s="355"/>
      <c r="BM25" s="356"/>
      <c r="BN25" s="357">
        <v>1410683</v>
      </c>
      <c r="BO25" s="358"/>
      <c r="BP25" s="358"/>
      <c r="BQ25" s="358"/>
      <c r="BR25" s="358"/>
      <c r="BS25" s="358"/>
      <c r="BT25" s="358"/>
      <c r="BU25" s="359"/>
      <c r="BV25" s="357">
        <v>1822281</v>
      </c>
      <c r="BW25" s="358"/>
      <c r="BX25" s="358"/>
      <c r="BY25" s="358"/>
      <c r="BZ25" s="358"/>
      <c r="CA25" s="358"/>
      <c r="CB25" s="358"/>
      <c r="CC25" s="359"/>
      <c r="CD25" s="186"/>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3"/>
      <c r="B26" s="565"/>
      <c r="C26" s="541"/>
      <c r="D26" s="542"/>
      <c r="E26" s="444" t="s">
        <v>166</v>
      </c>
      <c r="F26" s="424"/>
      <c r="G26" s="424"/>
      <c r="H26" s="424"/>
      <c r="I26" s="424"/>
      <c r="J26" s="424"/>
      <c r="K26" s="425"/>
      <c r="L26" s="445">
        <v>1</v>
      </c>
      <c r="M26" s="446"/>
      <c r="N26" s="446"/>
      <c r="O26" s="446"/>
      <c r="P26" s="488"/>
      <c r="Q26" s="445">
        <v>5460</v>
      </c>
      <c r="R26" s="446"/>
      <c r="S26" s="446"/>
      <c r="T26" s="446"/>
      <c r="U26" s="446"/>
      <c r="V26" s="488"/>
      <c r="W26" s="540"/>
      <c r="X26" s="541"/>
      <c r="Y26" s="542"/>
      <c r="Z26" s="444" t="s">
        <v>167</v>
      </c>
      <c r="AA26" s="546"/>
      <c r="AB26" s="546"/>
      <c r="AC26" s="546"/>
      <c r="AD26" s="546"/>
      <c r="AE26" s="546"/>
      <c r="AF26" s="546"/>
      <c r="AG26" s="547"/>
      <c r="AH26" s="445">
        <v>15</v>
      </c>
      <c r="AI26" s="446"/>
      <c r="AJ26" s="446"/>
      <c r="AK26" s="446"/>
      <c r="AL26" s="488"/>
      <c r="AM26" s="445">
        <v>41115</v>
      </c>
      <c r="AN26" s="446"/>
      <c r="AO26" s="446"/>
      <c r="AP26" s="446"/>
      <c r="AQ26" s="446"/>
      <c r="AR26" s="488"/>
      <c r="AS26" s="445">
        <v>2741</v>
      </c>
      <c r="AT26" s="446"/>
      <c r="AU26" s="446"/>
      <c r="AV26" s="446"/>
      <c r="AW26" s="446"/>
      <c r="AX26" s="447"/>
      <c r="AY26" s="397" t="s">
        <v>168</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6"/>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3"/>
      <c r="B27" s="565"/>
      <c r="C27" s="541"/>
      <c r="D27" s="542"/>
      <c r="E27" s="444" t="s">
        <v>169</v>
      </c>
      <c r="F27" s="424"/>
      <c r="G27" s="424"/>
      <c r="H27" s="424"/>
      <c r="I27" s="424"/>
      <c r="J27" s="424"/>
      <c r="K27" s="425"/>
      <c r="L27" s="445">
        <v>1</v>
      </c>
      <c r="M27" s="446"/>
      <c r="N27" s="446"/>
      <c r="O27" s="446"/>
      <c r="P27" s="488"/>
      <c r="Q27" s="445">
        <v>4000</v>
      </c>
      <c r="R27" s="446"/>
      <c r="S27" s="446"/>
      <c r="T27" s="446"/>
      <c r="U27" s="446"/>
      <c r="V27" s="488"/>
      <c r="W27" s="540"/>
      <c r="X27" s="541"/>
      <c r="Y27" s="542"/>
      <c r="Z27" s="444" t="s">
        <v>170</v>
      </c>
      <c r="AA27" s="424"/>
      <c r="AB27" s="424"/>
      <c r="AC27" s="424"/>
      <c r="AD27" s="424"/>
      <c r="AE27" s="424"/>
      <c r="AF27" s="424"/>
      <c r="AG27" s="425"/>
      <c r="AH27" s="445" t="s">
        <v>122</v>
      </c>
      <c r="AI27" s="446"/>
      <c r="AJ27" s="446"/>
      <c r="AK27" s="446"/>
      <c r="AL27" s="488"/>
      <c r="AM27" s="445" t="s">
        <v>122</v>
      </c>
      <c r="AN27" s="446"/>
      <c r="AO27" s="446"/>
      <c r="AP27" s="446"/>
      <c r="AQ27" s="446"/>
      <c r="AR27" s="488"/>
      <c r="AS27" s="445" t="s">
        <v>122</v>
      </c>
      <c r="AT27" s="446"/>
      <c r="AU27" s="446"/>
      <c r="AV27" s="446"/>
      <c r="AW27" s="446"/>
      <c r="AX27" s="447"/>
      <c r="AY27" s="489" t="s">
        <v>171</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8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3"/>
      <c r="B28" s="565"/>
      <c r="C28" s="541"/>
      <c r="D28" s="542"/>
      <c r="E28" s="444" t="s">
        <v>172</v>
      </c>
      <c r="F28" s="424"/>
      <c r="G28" s="424"/>
      <c r="H28" s="424"/>
      <c r="I28" s="424"/>
      <c r="J28" s="424"/>
      <c r="K28" s="425"/>
      <c r="L28" s="445">
        <v>1</v>
      </c>
      <c r="M28" s="446"/>
      <c r="N28" s="446"/>
      <c r="O28" s="446"/>
      <c r="P28" s="488"/>
      <c r="Q28" s="445">
        <v>3400</v>
      </c>
      <c r="R28" s="446"/>
      <c r="S28" s="446"/>
      <c r="T28" s="446"/>
      <c r="U28" s="446"/>
      <c r="V28" s="488"/>
      <c r="W28" s="540"/>
      <c r="X28" s="541"/>
      <c r="Y28" s="542"/>
      <c r="Z28" s="444" t="s">
        <v>173</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174</v>
      </c>
      <c r="AZ28" s="549"/>
      <c r="BA28" s="549"/>
      <c r="BB28" s="550"/>
      <c r="BC28" s="354" t="s">
        <v>46</v>
      </c>
      <c r="BD28" s="355"/>
      <c r="BE28" s="355"/>
      <c r="BF28" s="355"/>
      <c r="BG28" s="355"/>
      <c r="BH28" s="355"/>
      <c r="BI28" s="355"/>
      <c r="BJ28" s="355"/>
      <c r="BK28" s="355"/>
      <c r="BL28" s="355"/>
      <c r="BM28" s="356"/>
      <c r="BN28" s="357">
        <v>1826863</v>
      </c>
      <c r="BO28" s="358"/>
      <c r="BP28" s="358"/>
      <c r="BQ28" s="358"/>
      <c r="BR28" s="358"/>
      <c r="BS28" s="358"/>
      <c r="BT28" s="358"/>
      <c r="BU28" s="359"/>
      <c r="BV28" s="357">
        <v>2726320</v>
      </c>
      <c r="BW28" s="358"/>
      <c r="BX28" s="358"/>
      <c r="BY28" s="358"/>
      <c r="BZ28" s="358"/>
      <c r="CA28" s="358"/>
      <c r="CB28" s="358"/>
      <c r="CC28" s="359"/>
      <c r="CD28" s="186"/>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3"/>
      <c r="B29" s="565"/>
      <c r="C29" s="541"/>
      <c r="D29" s="542"/>
      <c r="E29" s="444" t="s">
        <v>175</v>
      </c>
      <c r="F29" s="424"/>
      <c r="G29" s="424"/>
      <c r="H29" s="424"/>
      <c r="I29" s="424"/>
      <c r="J29" s="424"/>
      <c r="K29" s="425"/>
      <c r="L29" s="445">
        <v>14</v>
      </c>
      <c r="M29" s="446"/>
      <c r="N29" s="446"/>
      <c r="O29" s="446"/>
      <c r="P29" s="488"/>
      <c r="Q29" s="445">
        <v>3000</v>
      </c>
      <c r="R29" s="446"/>
      <c r="S29" s="446"/>
      <c r="T29" s="446"/>
      <c r="U29" s="446"/>
      <c r="V29" s="488"/>
      <c r="W29" s="543"/>
      <c r="X29" s="544"/>
      <c r="Y29" s="545"/>
      <c r="Z29" s="444" t="s">
        <v>176</v>
      </c>
      <c r="AA29" s="424"/>
      <c r="AB29" s="424"/>
      <c r="AC29" s="424"/>
      <c r="AD29" s="424"/>
      <c r="AE29" s="424"/>
      <c r="AF29" s="424"/>
      <c r="AG29" s="425"/>
      <c r="AH29" s="445">
        <v>334</v>
      </c>
      <c r="AI29" s="446"/>
      <c r="AJ29" s="446"/>
      <c r="AK29" s="446"/>
      <c r="AL29" s="488"/>
      <c r="AM29" s="445">
        <v>1028052</v>
      </c>
      <c r="AN29" s="446"/>
      <c r="AO29" s="446"/>
      <c r="AP29" s="446"/>
      <c r="AQ29" s="446"/>
      <c r="AR29" s="488"/>
      <c r="AS29" s="445">
        <v>3078</v>
      </c>
      <c r="AT29" s="446"/>
      <c r="AU29" s="446"/>
      <c r="AV29" s="446"/>
      <c r="AW29" s="446"/>
      <c r="AX29" s="447"/>
      <c r="AY29" s="551"/>
      <c r="AZ29" s="552"/>
      <c r="BA29" s="552"/>
      <c r="BB29" s="553"/>
      <c r="BC29" s="428" t="s">
        <v>177</v>
      </c>
      <c r="BD29" s="429"/>
      <c r="BE29" s="429"/>
      <c r="BF29" s="429"/>
      <c r="BG29" s="429"/>
      <c r="BH29" s="429"/>
      <c r="BI29" s="429"/>
      <c r="BJ29" s="429"/>
      <c r="BK29" s="429"/>
      <c r="BL29" s="429"/>
      <c r="BM29" s="430"/>
      <c r="BN29" s="394">
        <v>447354</v>
      </c>
      <c r="BO29" s="395"/>
      <c r="BP29" s="395"/>
      <c r="BQ29" s="395"/>
      <c r="BR29" s="395"/>
      <c r="BS29" s="395"/>
      <c r="BT29" s="395"/>
      <c r="BU29" s="396"/>
      <c r="BV29" s="394">
        <v>404175</v>
      </c>
      <c r="BW29" s="395"/>
      <c r="BX29" s="395"/>
      <c r="BY29" s="395"/>
      <c r="BZ29" s="395"/>
      <c r="CA29" s="395"/>
      <c r="CB29" s="395"/>
      <c r="CC29" s="396"/>
      <c r="CD29" s="18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3"/>
      <c r="B30" s="566"/>
      <c r="C30" s="567"/>
      <c r="D30" s="568"/>
      <c r="E30" s="448"/>
      <c r="F30" s="449"/>
      <c r="G30" s="449"/>
      <c r="H30" s="449"/>
      <c r="I30" s="449"/>
      <c r="J30" s="449"/>
      <c r="K30" s="450"/>
      <c r="L30" s="558"/>
      <c r="M30" s="559"/>
      <c r="N30" s="559"/>
      <c r="O30" s="559"/>
      <c r="P30" s="560"/>
      <c r="Q30" s="558"/>
      <c r="R30" s="559"/>
      <c r="S30" s="559"/>
      <c r="T30" s="559"/>
      <c r="U30" s="559"/>
      <c r="V30" s="560"/>
      <c r="W30" s="561" t="s">
        <v>178</v>
      </c>
      <c r="X30" s="562"/>
      <c r="Y30" s="562"/>
      <c r="Z30" s="562"/>
      <c r="AA30" s="562"/>
      <c r="AB30" s="562"/>
      <c r="AC30" s="562"/>
      <c r="AD30" s="562"/>
      <c r="AE30" s="562"/>
      <c r="AF30" s="562"/>
      <c r="AG30" s="563"/>
      <c r="AH30" s="521">
        <v>98.4</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2394229</v>
      </c>
      <c r="BO30" s="514"/>
      <c r="BP30" s="514"/>
      <c r="BQ30" s="514"/>
      <c r="BR30" s="514"/>
      <c r="BS30" s="514"/>
      <c r="BT30" s="514"/>
      <c r="BU30" s="515"/>
      <c r="BV30" s="513">
        <v>2838295</v>
      </c>
      <c r="BW30" s="514"/>
      <c r="BX30" s="514"/>
      <c r="BY30" s="514"/>
      <c r="BZ30" s="514"/>
      <c r="CA30" s="514"/>
      <c r="CB30" s="514"/>
      <c r="CC30" s="515"/>
      <c r="CD30" s="189"/>
      <c r="CE30" s="190"/>
      <c r="CF30" s="190"/>
      <c r="CG30" s="190"/>
      <c r="CH30" s="190"/>
      <c r="CI30" s="190"/>
      <c r="CJ30" s="190"/>
      <c r="CK30" s="190"/>
      <c r="CL30" s="190"/>
      <c r="CM30" s="190"/>
      <c r="CN30" s="190"/>
      <c r="CO30" s="190"/>
      <c r="CP30" s="190"/>
      <c r="CQ30" s="190"/>
      <c r="CR30" s="190"/>
      <c r="CS30" s="191"/>
      <c r="CT30" s="192"/>
      <c r="CU30" s="193"/>
      <c r="CV30" s="193"/>
      <c r="CW30" s="193"/>
      <c r="CX30" s="193"/>
      <c r="CY30" s="193"/>
      <c r="CZ30" s="193"/>
      <c r="DA30" s="194"/>
      <c r="DB30" s="192"/>
      <c r="DC30" s="193"/>
      <c r="DD30" s="193"/>
      <c r="DE30" s="193"/>
      <c r="DF30" s="193"/>
      <c r="DG30" s="193"/>
      <c r="DH30" s="193"/>
      <c r="DI30" s="194"/>
    </row>
    <row r="31" spans="1:113" ht="13.5" customHeight="1" x14ac:dyDescent="0.15">
      <c r="A31" s="173"/>
      <c r="B31" s="195"/>
      <c r="DI31" s="196"/>
    </row>
    <row r="32" spans="1:113" ht="13.5" customHeight="1" x14ac:dyDescent="0.15">
      <c r="A32" s="173"/>
      <c r="B32" s="197"/>
      <c r="C32" s="557" t="s">
        <v>179</v>
      </c>
      <c r="D32" s="557"/>
      <c r="E32" s="557"/>
      <c r="F32" s="557"/>
      <c r="G32" s="557"/>
      <c r="H32" s="557"/>
      <c r="I32" s="557"/>
      <c r="J32" s="557"/>
      <c r="K32" s="557"/>
      <c r="L32" s="557"/>
      <c r="M32" s="557"/>
      <c r="N32" s="557"/>
      <c r="O32" s="557"/>
      <c r="P32" s="557"/>
      <c r="Q32" s="557"/>
      <c r="R32" s="557"/>
      <c r="S32" s="557"/>
      <c r="U32" s="398" t="s">
        <v>180</v>
      </c>
      <c r="V32" s="398"/>
      <c r="W32" s="398"/>
      <c r="X32" s="398"/>
      <c r="Y32" s="398"/>
      <c r="Z32" s="398"/>
      <c r="AA32" s="398"/>
      <c r="AB32" s="398"/>
      <c r="AC32" s="398"/>
      <c r="AD32" s="398"/>
      <c r="AE32" s="398"/>
      <c r="AF32" s="398"/>
      <c r="AG32" s="398"/>
      <c r="AH32" s="398"/>
      <c r="AI32" s="398"/>
      <c r="AJ32" s="398"/>
      <c r="AK32" s="398"/>
      <c r="AM32" s="398" t="s">
        <v>181</v>
      </c>
      <c r="AN32" s="398"/>
      <c r="AO32" s="398"/>
      <c r="AP32" s="398"/>
      <c r="AQ32" s="398"/>
      <c r="AR32" s="398"/>
      <c r="AS32" s="398"/>
      <c r="AT32" s="398"/>
      <c r="AU32" s="398"/>
      <c r="AV32" s="398"/>
      <c r="AW32" s="398"/>
      <c r="AX32" s="398"/>
      <c r="AY32" s="398"/>
      <c r="AZ32" s="398"/>
      <c r="BA32" s="398"/>
      <c r="BB32" s="398"/>
      <c r="BC32" s="398"/>
      <c r="BE32" s="398" t="s">
        <v>182</v>
      </c>
      <c r="BF32" s="398"/>
      <c r="BG32" s="398"/>
      <c r="BH32" s="398"/>
      <c r="BI32" s="398"/>
      <c r="BJ32" s="398"/>
      <c r="BK32" s="398"/>
      <c r="BL32" s="398"/>
      <c r="BM32" s="398"/>
      <c r="BN32" s="398"/>
      <c r="BO32" s="398"/>
      <c r="BP32" s="398"/>
      <c r="BQ32" s="398"/>
      <c r="BR32" s="398"/>
      <c r="BS32" s="398"/>
      <c r="BT32" s="398"/>
      <c r="BU32" s="398"/>
      <c r="BW32" s="398" t="s">
        <v>183</v>
      </c>
      <c r="BX32" s="398"/>
      <c r="BY32" s="398"/>
      <c r="BZ32" s="398"/>
      <c r="CA32" s="398"/>
      <c r="CB32" s="398"/>
      <c r="CC32" s="398"/>
      <c r="CD32" s="398"/>
      <c r="CE32" s="398"/>
      <c r="CF32" s="398"/>
      <c r="CG32" s="398"/>
      <c r="CH32" s="398"/>
      <c r="CI32" s="398"/>
      <c r="CJ32" s="398"/>
      <c r="CK32" s="398"/>
      <c r="CL32" s="398"/>
      <c r="CM32" s="398"/>
      <c r="CO32" s="398" t="s">
        <v>184</v>
      </c>
      <c r="CP32" s="398"/>
      <c r="CQ32" s="398"/>
      <c r="CR32" s="398"/>
      <c r="CS32" s="398"/>
      <c r="CT32" s="398"/>
      <c r="CU32" s="398"/>
      <c r="CV32" s="398"/>
      <c r="CW32" s="398"/>
      <c r="CX32" s="398"/>
      <c r="CY32" s="398"/>
      <c r="CZ32" s="398"/>
      <c r="DA32" s="398"/>
      <c r="DB32" s="398"/>
      <c r="DC32" s="398"/>
      <c r="DD32" s="398"/>
      <c r="DE32" s="398"/>
      <c r="DI32" s="196"/>
    </row>
    <row r="33" spans="1:113" ht="13.5" customHeight="1" x14ac:dyDescent="0.15">
      <c r="A33" s="173"/>
      <c r="B33" s="197"/>
      <c r="C33" s="418" t="s">
        <v>185</v>
      </c>
      <c r="D33" s="418"/>
      <c r="E33" s="383" t="s">
        <v>186</v>
      </c>
      <c r="F33" s="383"/>
      <c r="G33" s="383"/>
      <c r="H33" s="383"/>
      <c r="I33" s="383"/>
      <c r="J33" s="383"/>
      <c r="K33" s="383"/>
      <c r="L33" s="383"/>
      <c r="M33" s="383"/>
      <c r="N33" s="383"/>
      <c r="O33" s="383"/>
      <c r="P33" s="383"/>
      <c r="Q33" s="383"/>
      <c r="R33" s="383"/>
      <c r="S33" s="383"/>
      <c r="T33" s="198"/>
      <c r="U33" s="418" t="s">
        <v>185</v>
      </c>
      <c r="V33" s="418"/>
      <c r="W33" s="383" t="s">
        <v>186</v>
      </c>
      <c r="X33" s="383"/>
      <c r="Y33" s="383"/>
      <c r="Z33" s="383"/>
      <c r="AA33" s="383"/>
      <c r="AB33" s="383"/>
      <c r="AC33" s="383"/>
      <c r="AD33" s="383"/>
      <c r="AE33" s="383"/>
      <c r="AF33" s="383"/>
      <c r="AG33" s="383"/>
      <c r="AH33" s="383"/>
      <c r="AI33" s="383"/>
      <c r="AJ33" s="383"/>
      <c r="AK33" s="383"/>
      <c r="AL33" s="198"/>
      <c r="AM33" s="418" t="s">
        <v>185</v>
      </c>
      <c r="AN33" s="418"/>
      <c r="AO33" s="383" t="s">
        <v>186</v>
      </c>
      <c r="AP33" s="383"/>
      <c r="AQ33" s="383"/>
      <c r="AR33" s="383"/>
      <c r="AS33" s="383"/>
      <c r="AT33" s="383"/>
      <c r="AU33" s="383"/>
      <c r="AV33" s="383"/>
      <c r="AW33" s="383"/>
      <c r="AX33" s="383"/>
      <c r="AY33" s="383"/>
      <c r="AZ33" s="383"/>
      <c r="BA33" s="383"/>
      <c r="BB33" s="383"/>
      <c r="BC33" s="383"/>
      <c r="BD33" s="199"/>
      <c r="BE33" s="383" t="s">
        <v>187</v>
      </c>
      <c r="BF33" s="383"/>
      <c r="BG33" s="383" t="s">
        <v>188</v>
      </c>
      <c r="BH33" s="383"/>
      <c r="BI33" s="383"/>
      <c r="BJ33" s="383"/>
      <c r="BK33" s="383"/>
      <c r="BL33" s="383"/>
      <c r="BM33" s="383"/>
      <c r="BN33" s="383"/>
      <c r="BO33" s="383"/>
      <c r="BP33" s="383"/>
      <c r="BQ33" s="383"/>
      <c r="BR33" s="383"/>
      <c r="BS33" s="383"/>
      <c r="BT33" s="383"/>
      <c r="BU33" s="383"/>
      <c r="BV33" s="199"/>
      <c r="BW33" s="418" t="s">
        <v>187</v>
      </c>
      <c r="BX33" s="418"/>
      <c r="BY33" s="383" t="s">
        <v>189</v>
      </c>
      <c r="BZ33" s="383"/>
      <c r="CA33" s="383"/>
      <c r="CB33" s="383"/>
      <c r="CC33" s="383"/>
      <c r="CD33" s="383"/>
      <c r="CE33" s="383"/>
      <c r="CF33" s="383"/>
      <c r="CG33" s="383"/>
      <c r="CH33" s="383"/>
      <c r="CI33" s="383"/>
      <c r="CJ33" s="383"/>
      <c r="CK33" s="383"/>
      <c r="CL33" s="383"/>
      <c r="CM33" s="383"/>
      <c r="CN33" s="198"/>
      <c r="CO33" s="418" t="s">
        <v>185</v>
      </c>
      <c r="CP33" s="418"/>
      <c r="CQ33" s="383" t="s">
        <v>190</v>
      </c>
      <c r="CR33" s="383"/>
      <c r="CS33" s="383"/>
      <c r="CT33" s="383"/>
      <c r="CU33" s="383"/>
      <c r="CV33" s="383"/>
      <c r="CW33" s="383"/>
      <c r="CX33" s="383"/>
      <c r="CY33" s="383"/>
      <c r="CZ33" s="383"/>
      <c r="DA33" s="383"/>
      <c r="DB33" s="383"/>
      <c r="DC33" s="383"/>
      <c r="DD33" s="383"/>
      <c r="DE33" s="383"/>
      <c r="DF33" s="198"/>
      <c r="DG33" s="583" t="s">
        <v>191</v>
      </c>
      <c r="DH33" s="583"/>
      <c r="DI33" s="200"/>
    </row>
    <row r="34" spans="1:113" ht="32.25" customHeight="1" x14ac:dyDescent="0.15">
      <c r="A34" s="173"/>
      <c r="B34" s="197"/>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3"/>
      <c r="U34" s="584">
        <f>IF(W34="","",MAX(C34:D43)+1)</f>
        <v>3</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3"/>
      <c r="AM34" s="584">
        <f>IF(AO34="","",MAX(C34:D43,U34:V43)+1)</f>
        <v>6</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3"/>
      <c r="BE34" s="584" t="str">
        <f>IF(BG34="","",MAX(C34:D43,U34:V43,AM34:AN43)+1)</f>
        <v/>
      </c>
      <c r="BF34" s="584"/>
      <c r="BG34" s="585"/>
      <c r="BH34" s="585"/>
      <c r="BI34" s="585"/>
      <c r="BJ34" s="585"/>
      <c r="BK34" s="585"/>
      <c r="BL34" s="585"/>
      <c r="BM34" s="585"/>
      <c r="BN34" s="585"/>
      <c r="BO34" s="585"/>
      <c r="BP34" s="585"/>
      <c r="BQ34" s="585"/>
      <c r="BR34" s="585"/>
      <c r="BS34" s="585"/>
      <c r="BT34" s="585"/>
      <c r="BU34" s="585"/>
      <c r="BV34" s="173"/>
      <c r="BW34" s="584">
        <f>IF(BY34="","",MAX(C34:D43,U34:V43,AM34:AN43,BE34:BF43)+1)</f>
        <v>10</v>
      </c>
      <c r="BX34" s="584"/>
      <c r="BY34" s="585" t="str">
        <f>IF('各会計、関係団体の財政状況及び健全化判断比率'!B68="","",'各会計、関係団体の財政状況及び健全化判断比率'!B68)</f>
        <v>山口県市町総合事務組合一般会計</v>
      </c>
      <c r="BZ34" s="585"/>
      <c r="CA34" s="585"/>
      <c r="CB34" s="585"/>
      <c r="CC34" s="585"/>
      <c r="CD34" s="585"/>
      <c r="CE34" s="585"/>
      <c r="CF34" s="585"/>
      <c r="CG34" s="585"/>
      <c r="CH34" s="585"/>
      <c r="CI34" s="585"/>
      <c r="CJ34" s="585"/>
      <c r="CK34" s="585"/>
      <c r="CL34" s="585"/>
      <c r="CM34" s="585"/>
      <c r="CN34" s="173"/>
      <c r="CO34" s="584">
        <f>IF(CQ34="","",MAX(C34:D43,U34:V43,AM34:AN43,BE34:BF43,BW34:BX43)+1)</f>
        <v>19</v>
      </c>
      <c r="CP34" s="584"/>
      <c r="CQ34" s="585" t="str">
        <f>IF('各会計、関係団体の財政状況及び健全化判断比率'!BS7="","",'各会計、関係団体の財政状況及び健全化判断比率'!BS7)</f>
        <v>美祢観光開発株式会社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0"/>
    </row>
    <row r="35" spans="1:113" ht="32.25" customHeight="1" x14ac:dyDescent="0.15">
      <c r="A35" s="173"/>
      <c r="B35" s="197"/>
      <c r="C35" s="584">
        <f>IF(E35="","",C34+1)</f>
        <v>2</v>
      </c>
      <c r="D35" s="584"/>
      <c r="E35" s="585" t="str">
        <f>IF('各会計、関係団体の財政状況及び健全化判断比率'!B8="","",'各会計、関係団体の財政状況及び健全化判断比率'!B8)</f>
        <v>環境衛生事業特別会計</v>
      </c>
      <c r="F35" s="585"/>
      <c r="G35" s="585"/>
      <c r="H35" s="585"/>
      <c r="I35" s="585"/>
      <c r="J35" s="585"/>
      <c r="K35" s="585"/>
      <c r="L35" s="585"/>
      <c r="M35" s="585"/>
      <c r="N35" s="585"/>
      <c r="O35" s="585"/>
      <c r="P35" s="585"/>
      <c r="Q35" s="585"/>
      <c r="R35" s="585"/>
      <c r="S35" s="585"/>
      <c r="T35" s="173"/>
      <c r="U35" s="584">
        <f>IF(W35="","",U34+1)</f>
        <v>4</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3"/>
      <c r="AM35" s="584">
        <f t="shared" ref="AM35:AM43" si="0">IF(AO35="","",AM34+1)</f>
        <v>7</v>
      </c>
      <c r="AN35" s="584"/>
      <c r="AO35" s="585" t="str">
        <f>IF('各会計、関係団体の財政状況及び健全化判断比率'!B32="","",'各会計、関係団体の財政状況及び健全化判断比率'!B32)</f>
        <v>病院等事業会計</v>
      </c>
      <c r="AP35" s="585"/>
      <c r="AQ35" s="585"/>
      <c r="AR35" s="585"/>
      <c r="AS35" s="585"/>
      <c r="AT35" s="585"/>
      <c r="AU35" s="585"/>
      <c r="AV35" s="585"/>
      <c r="AW35" s="585"/>
      <c r="AX35" s="585"/>
      <c r="AY35" s="585"/>
      <c r="AZ35" s="585"/>
      <c r="BA35" s="585"/>
      <c r="BB35" s="585"/>
      <c r="BC35" s="585"/>
      <c r="BD35" s="173"/>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3"/>
      <c r="BW35" s="584">
        <f t="shared" ref="BW35:BW43" si="2">IF(BY35="","",BW34+1)</f>
        <v>11</v>
      </c>
      <c r="BX35" s="584"/>
      <c r="BY35" s="585" t="str">
        <f>IF('各会計、関係団体の財政状況及び健全化判断比率'!B69="","",'各会計、関係団体の財政状況及び健全化判断比率'!B69)</f>
        <v>山口県市町総合事務組合退職手当特別会計</v>
      </c>
      <c r="BZ35" s="585"/>
      <c r="CA35" s="585"/>
      <c r="CB35" s="585"/>
      <c r="CC35" s="585"/>
      <c r="CD35" s="585"/>
      <c r="CE35" s="585"/>
      <c r="CF35" s="585"/>
      <c r="CG35" s="585"/>
      <c r="CH35" s="585"/>
      <c r="CI35" s="585"/>
      <c r="CJ35" s="585"/>
      <c r="CK35" s="585"/>
      <c r="CL35" s="585"/>
      <c r="CM35" s="585"/>
      <c r="CN35" s="173"/>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0"/>
    </row>
    <row r="36" spans="1:113" ht="32.25" customHeight="1" x14ac:dyDescent="0.15">
      <c r="A36" s="173"/>
      <c r="B36" s="197"/>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3"/>
      <c r="U36" s="584">
        <f t="shared" ref="U36:U43" si="4">IF(W36="","",U35+1)</f>
        <v>5</v>
      </c>
      <c r="V36" s="584"/>
      <c r="W36" s="585" t="str">
        <f>IF('各会計、関係団体の財政状況及び健全化判断比率'!B30="","",'各会計、関係団体の財政状況及び健全化判断比率'!B30)</f>
        <v>後期高齢者医療事業特別会計</v>
      </c>
      <c r="X36" s="585"/>
      <c r="Y36" s="585"/>
      <c r="Z36" s="585"/>
      <c r="AA36" s="585"/>
      <c r="AB36" s="585"/>
      <c r="AC36" s="585"/>
      <c r="AD36" s="585"/>
      <c r="AE36" s="585"/>
      <c r="AF36" s="585"/>
      <c r="AG36" s="585"/>
      <c r="AH36" s="585"/>
      <c r="AI36" s="585"/>
      <c r="AJ36" s="585"/>
      <c r="AK36" s="585"/>
      <c r="AL36" s="173"/>
      <c r="AM36" s="584">
        <f t="shared" si="0"/>
        <v>8</v>
      </c>
      <c r="AN36" s="584"/>
      <c r="AO36" s="585" t="str">
        <f>IF('各会計、関係団体の財政状況及び健全化判断比率'!B33="","",'各会計、関係団体の財政状況及び健全化判断比率'!B33)</f>
        <v>下水道事業会計</v>
      </c>
      <c r="AP36" s="585"/>
      <c r="AQ36" s="585"/>
      <c r="AR36" s="585"/>
      <c r="AS36" s="585"/>
      <c r="AT36" s="585"/>
      <c r="AU36" s="585"/>
      <c r="AV36" s="585"/>
      <c r="AW36" s="585"/>
      <c r="AX36" s="585"/>
      <c r="AY36" s="585"/>
      <c r="AZ36" s="585"/>
      <c r="BA36" s="585"/>
      <c r="BB36" s="585"/>
      <c r="BC36" s="585"/>
      <c r="BD36" s="173"/>
      <c r="BE36" s="584" t="str">
        <f t="shared" si="1"/>
        <v/>
      </c>
      <c r="BF36" s="584"/>
      <c r="BG36" s="585"/>
      <c r="BH36" s="585"/>
      <c r="BI36" s="585"/>
      <c r="BJ36" s="585"/>
      <c r="BK36" s="585"/>
      <c r="BL36" s="585"/>
      <c r="BM36" s="585"/>
      <c r="BN36" s="585"/>
      <c r="BO36" s="585"/>
      <c r="BP36" s="585"/>
      <c r="BQ36" s="585"/>
      <c r="BR36" s="585"/>
      <c r="BS36" s="585"/>
      <c r="BT36" s="585"/>
      <c r="BU36" s="585"/>
      <c r="BV36" s="173"/>
      <c r="BW36" s="584">
        <f t="shared" si="2"/>
        <v>12</v>
      </c>
      <c r="BX36" s="584"/>
      <c r="BY36" s="585" t="str">
        <f>IF('各会計、関係団体の財政状況及び健全化判断比率'!B70="","",'各会計、関係団体の財政状況及び健全化判断比率'!B70)</f>
        <v>山口県市町総合事務組合消防団員補償等特別会計</v>
      </c>
      <c r="BZ36" s="585"/>
      <c r="CA36" s="585"/>
      <c r="CB36" s="585"/>
      <c r="CC36" s="585"/>
      <c r="CD36" s="585"/>
      <c r="CE36" s="585"/>
      <c r="CF36" s="585"/>
      <c r="CG36" s="585"/>
      <c r="CH36" s="585"/>
      <c r="CI36" s="585"/>
      <c r="CJ36" s="585"/>
      <c r="CK36" s="585"/>
      <c r="CL36" s="585"/>
      <c r="CM36" s="585"/>
      <c r="CN36" s="173"/>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0"/>
    </row>
    <row r="37" spans="1:113" ht="32.25" customHeight="1" x14ac:dyDescent="0.15">
      <c r="A37" s="173"/>
      <c r="B37" s="197"/>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3"/>
      <c r="U37" s="584" t="str">
        <f t="shared" si="4"/>
        <v/>
      </c>
      <c r="V37" s="584"/>
      <c r="W37" s="585"/>
      <c r="X37" s="585"/>
      <c r="Y37" s="585"/>
      <c r="Z37" s="585"/>
      <c r="AA37" s="585"/>
      <c r="AB37" s="585"/>
      <c r="AC37" s="585"/>
      <c r="AD37" s="585"/>
      <c r="AE37" s="585"/>
      <c r="AF37" s="585"/>
      <c r="AG37" s="585"/>
      <c r="AH37" s="585"/>
      <c r="AI37" s="585"/>
      <c r="AJ37" s="585"/>
      <c r="AK37" s="585"/>
      <c r="AL37" s="173"/>
      <c r="AM37" s="584">
        <f t="shared" si="0"/>
        <v>9</v>
      </c>
      <c r="AN37" s="584"/>
      <c r="AO37" s="585" t="str">
        <f>IF('各会計、関係団体の財政状況及び健全化判断比率'!B34="","",'各会計、関係団体の財政状況及び健全化判断比率'!B34)</f>
        <v>観光事業会計</v>
      </c>
      <c r="AP37" s="585"/>
      <c r="AQ37" s="585"/>
      <c r="AR37" s="585"/>
      <c r="AS37" s="585"/>
      <c r="AT37" s="585"/>
      <c r="AU37" s="585"/>
      <c r="AV37" s="585"/>
      <c r="AW37" s="585"/>
      <c r="AX37" s="585"/>
      <c r="AY37" s="585"/>
      <c r="AZ37" s="585"/>
      <c r="BA37" s="585"/>
      <c r="BB37" s="585"/>
      <c r="BC37" s="585"/>
      <c r="BD37" s="173"/>
      <c r="BE37" s="584" t="str">
        <f t="shared" si="1"/>
        <v/>
      </c>
      <c r="BF37" s="584"/>
      <c r="BG37" s="585"/>
      <c r="BH37" s="585"/>
      <c r="BI37" s="585"/>
      <c r="BJ37" s="585"/>
      <c r="BK37" s="585"/>
      <c r="BL37" s="585"/>
      <c r="BM37" s="585"/>
      <c r="BN37" s="585"/>
      <c r="BO37" s="585"/>
      <c r="BP37" s="585"/>
      <c r="BQ37" s="585"/>
      <c r="BR37" s="585"/>
      <c r="BS37" s="585"/>
      <c r="BT37" s="585"/>
      <c r="BU37" s="585"/>
      <c r="BV37" s="173"/>
      <c r="BW37" s="584">
        <f t="shared" si="2"/>
        <v>13</v>
      </c>
      <c r="BX37" s="584"/>
      <c r="BY37" s="585" t="str">
        <f>IF('各会計、関係団体の財政状況及び健全化判断比率'!B71="","",'各会計、関係団体の財政状況及び健全化判断比率'!B71)</f>
        <v>山口県市町総合事務組合非常勤職員公務災害補償特別会計</v>
      </c>
      <c r="BZ37" s="585"/>
      <c r="CA37" s="585"/>
      <c r="CB37" s="585"/>
      <c r="CC37" s="585"/>
      <c r="CD37" s="585"/>
      <c r="CE37" s="585"/>
      <c r="CF37" s="585"/>
      <c r="CG37" s="585"/>
      <c r="CH37" s="585"/>
      <c r="CI37" s="585"/>
      <c r="CJ37" s="585"/>
      <c r="CK37" s="585"/>
      <c r="CL37" s="585"/>
      <c r="CM37" s="585"/>
      <c r="CN37" s="173"/>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0"/>
    </row>
    <row r="38" spans="1:113" ht="32.25" customHeight="1" x14ac:dyDescent="0.15">
      <c r="A38" s="173"/>
      <c r="B38" s="197"/>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3"/>
      <c r="U38" s="584" t="str">
        <f t="shared" si="4"/>
        <v/>
      </c>
      <c r="V38" s="584"/>
      <c r="W38" s="585"/>
      <c r="X38" s="585"/>
      <c r="Y38" s="585"/>
      <c r="Z38" s="585"/>
      <c r="AA38" s="585"/>
      <c r="AB38" s="585"/>
      <c r="AC38" s="585"/>
      <c r="AD38" s="585"/>
      <c r="AE38" s="585"/>
      <c r="AF38" s="585"/>
      <c r="AG38" s="585"/>
      <c r="AH38" s="585"/>
      <c r="AI38" s="585"/>
      <c r="AJ38" s="585"/>
      <c r="AK38" s="585"/>
      <c r="AL38" s="173"/>
      <c r="AM38" s="584" t="str">
        <f t="shared" si="0"/>
        <v/>
      </c>
      <c r="AN38" s="584"/>
      <c r="AO38" s="585"/>
      <c r="AP38" s="585"/>
      <c r="AQ38" s="585"/>
      <c r="AR38" s="585"/>
      <c r="AS38" s="585"/>
      <c r="AT38" s="585"/>
      <c r="AU38" s="585"/>
      <c r="AV38" s="585"/>
      <c r="AW38" s="585"/>
      <c r="AX38" s="585"/>
      <c r="AY38" s="585"/>
      <c r="AZ38" s="585"/>
      <c r="BA38" s="585"/>
      <c r="BB38" s="585"/>
      <c r="BC38" s="585"/>
      <c r="BD38" s="173"/>
      <c r="BE38" s="584" t="str">
        <f t="shared" si="1"/>
        <v/>
      </c>
      <c r="BF38" s="584"/>
      <c r="BG38" s="585"/>
      <c r="BH38" s="585"/>
      <c r="BI38" s="585"/>
      <c r="BJ38" s="585"/>
      <c r="BK38" s="585"/>
      <c r="BL38" s="585"/>
      <c r="BM38" s="585"/>
      <c r="BN38" s="585"/>
      <c r="BO38" s="585"/>
      <c r="BP38" s="585"/>
      <c r="BQ38" s="585"/>
      <c r="BR38" s="585"/>
      <c r="BS38" s="585"/>
      <c r="BT38" s="585"/>
      <c r="BU38" s="585"/>
      <c r="BV38" s="173"/>
      <c r="BW38" s="584">
        <f t="shared" si="2"/>
        <v>14</v>
      </c>
      <c r="BX38" s="584"/>
      <c r="BY38" s="585" t="str">
        <f>IF('各会計、関係団体の財政状況及び健全化判断比率'!B72="","",'各会計、関係団体の財政状況及び健全化判断比率'!B72)</f>
        <v>山口県市町総合事務組合山口県市町公平委員会特別会計</v>
      </c>
      <c r="BZ38" s="585"/>
      <c r="CA38" s="585"/>
      <c r="CB38" s="585"/>
      <c r="CC38" s="585"/>
      <c r="CD38" s="585"/>
      <c r="CE38" s="585"/>
      <c r="CF38" s="585"/>
      <c r="CG38" s="585"/>
      <c r="CH38" s="585"/>
      <c r="CI38" s="585"/>
      <c r="CJ38" s="585"/>
      <c r="CK38" s="585"/>
      <c r="CL38" s="585"/>
      <c r="CM38" s="585"/>
      <c r="CN38" s="173"/>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0"/>
    </row>
    <row r="39" spans="1:113" ht="32.25" customHeight="1" x14ac:dyDescent="0.15">
      <c r="A39" s="173"/>
      <c r="B39" s="197"/>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3"/>
      <c r="U39" s="584" t="str">
        <f t="shared" si="4"/>
        <v/>
      </c>
      <c r="V39" s="584"/>
      <c r="W39" s="585"/>
      <c r="X39" s="585"/>
      <c r="Y39" s="585"/>
      <c r="Z39" s="585"/>
      <c r="AA39" s="585"/>
      <c r="AB39" s="585"/>
      <c r="AC39" s="585"/>
      <c r="AD39" s="585"/>
      <c r="AE39" s="585"/>
      <c r="AF39" s="585"/>
      <c r="AG39" s="585"/>
      <c r="AH39" s="585"/>
      <c r="AI39" s="585"/>
      <c r="AJ39" s="585"/>
      <c r="AK39" s="585"/>
      <c r="AL39" s="173"/>
      <c r="AM39" s="584" t="str">
        <f t="shared" si="0"/>
        <v/>
      </c>
      <c r="AN39" s="584"/>
      <c r="AO39" s="585"/>
      <c r="AP39" s="585"/>
      <c r="AQ39" s="585"/>
      <c r="AR39" s="585"/>
      <c r="AS39" s="585"/>
      <c r="AT39" s="585"/>
      <c r="AU39" s="585"/>
      <c r="AV39" s="585"/>
      <c r="AW39" s="585"/>
      <c r="AX39" s="585"/>
      <c r="AY39" s="585"/>
      <c r="AZ39" s="585"/>
      <c r="BA39" s="585"/>
      <c r="BB39" s="585"/>
      <c r="BC39" s="585"/>
      <c r="BD39" s="173"/>
      <c r="BE39" s="584" t="str">
        <f t="shared" si="1"/>
        <v/>
      </c>
      <c r="BF39" s="584"/>
      <c r="BG39" s="585"/>
      <c r="BH39" s="585"/>
      <c r="BI39" s="585"/>
      <c r="BJ39" s="585"/>
      <c r="BK39" s="585"/>
      <c r="BL39" s="585"/>
      <c r="BM39" s="585"/>
      <c r="BN39" s="585"/>
      <c r="BO39" s="585"/>
      <c r="BP39" s="585"/>
      <c r="BQ39" s="585"/>
      <c r="BR39" s="585"/>
      <c r="BS39" s="585"/>
      <c r="BT39" s="585"/>
      <c r="BU39" s="585"/>
      <c r="BV39" s="173"/>
      <c r="BW39" s="584">
        <f t="shared" si="2"/>
        <v>15</v>
      </c>
      <c r="BX39" s="584"/>
      <c r="BY39" s="585" t="str">
        <f>IF('各会計、関係団体の財政状況及び健全化判断比率'!B73="","",'各会計、関係団体の財政状況及び健全化判断比率'!B73)</f>
        <v>山口県市町総合事務組交通災害共済特別会計</v>
      </c>
      <c r="BZ39" s="585"/>
      <c r="CA39" s="585"/>
      <c r="CB39" s="585"/>
      <c r="CC39" s="585"/>
      <c r="CD39" s="585"/>
      <c r="CE39" s="585"/>
      <c r="CF39" s="585"/>
      <c r="CG39" s="585"/>
      <c r="CH39" s="585"/>
      <c r="CI39" s="585"/>
      <c r="CJ39" s="585"/>
      <c r="CK39" s="585"/>
      <c r="CL39" s="585"/>
      <c r="CM39" s="585"/>
      <c r="CN39" s="173"/>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0"/>
    </row>
    <row r="40" spans="1:113" ht="32.25" customHeight="1" x14ac:dyDescent="0.15">
      <c r="A40" s="173"/>
      <c r="B40" s="197"/>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3"/>
      <c r="U40" s="584" t="str">
        <f t="shared" si="4"/>
        <v/>
      </c>
      <c r="V40" s="584"/>
      <c r="W40" s="585"/>
      <c r="X40" s="585"/>
      <c r="Y40" s="585"/>
      <c r="Z40" s="585"/>
      <c r="AA40" s="585"/>
      <c r="AB40" s="585"/>
      <c r="AC40" s="585"/>
      <c r="AD40" s="585"/>
      <c r="AE40" s="585"/>
      <c r="AF40" s="585"/>
      <c r="AG40" s="585"/>
      <c r="AH40" s="585"/>
      <c r="AI40" s="585"/>
      <c r="AJ40" s="585"/>
      <c r="AK40" s="585"/>
      <c r="AL40" s="173"/>
      <c r="AM40" s="584" t="str">
        <f t="shared" si="0"/>
        <v/>
      </c>
      <c r="AN40" s="584"/>
      <c r="AO40" s="585"/>
      <c r="AP40" s="585"/>
      <c r="AQ40" s="585"/>
      <c r="AR40" s="585"/>
      <c r="AS40" s="585"/>
      <c r="AT40" s="585"/>
      <c r="AU40" s="585"/>
      <c r="AV40" s="585"/>
      <c r="AW40" s="585"/>
      <c r="AX40" s="585"/>
      <c r="AY40" s="585"/>
      <c r="AZ40" s="585"/>
      <c r="BA40" s="585"/>
      <c r="BB40" s="585"/>
      <c r="BC40" s="585"/>
      <c r="BD40" s="173"/>
      <c r="BE40" s="584" t="str">
        <f t="shared" si="1"/>
        <v/>
      </c>
      <c r="BF40" s="584"/>
      <c r="BG40" s="585"/>
      <c r="BH40" s="585"/>
      <c r="BI40" s="585"/>
      <c r="BJ40" s="585"/>
      <c r="BK40" s="585"/>
      <c r="BL40" s="585"/>
      <c r="BM40" s="585"/>
      <c r="BN40" s="585"/>
      <c r="BO40" s="585"/>
      <c r="BP40" s="585"/>
      <c r="BQ40" s="585"/>
      <c r="BR40" s="585"/>
      <c r="BS40" s="585"/>
      <c r="BT40" s="585"/>
      <c r="BU40" s="585"/>
      <c r="BV40" s="173"/>
      <c r="BW40" s="584">
        <f t="shared" si="2"/>
        <v>16</v>
      </c>
      <c r="BX40" s="584"/>
      <c r="BY40" s="585" t="str">
        <f>IF('各会計、関係団体の財政状況及び健全化判断比率'!B74="","",'各会計、関係団体の財政状況及び健全化判断比率'!B74)</f>
        <v>山口県市町総合事務組合山口県自治会館管理特別会計</v>
      </c>
      <c r="BZ40" s="585"/>
      <c r="CA40" s="585"/>
      <c r="CB40" s="585"/>
      <c r="CC40" s="585"/>
      <c r="CD40" s="585"/>
      <c r="CE40" s="585"/>
      <c r="CF40" s="585"/>
      <c r="CG40" s="585"/>
      <c r="CH40" s="585"/>
      <c r="CI40" s="585"/>
      <c r="CJ40" s="585"/>
      <c r="CK40" s="585"/>
      <c r="CL40" s="585"/>
      <c r="CM40" s="585"/>
      <c r="CN40" s="173"/>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0"/>
    </row>
    <row r="41" spans="1:113" ht="32.25" customHeight="1" x14ac:dyDescent="0.15">
      <c r="A41" s="173"/>
      <c r="B41" s="197"/>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3"/>
      <c r="U41" s="584" t="str">
        <f t="shared" si="4"/>
        <v/>
      </c>
      <c r="V41" s="584"/>
      <c r="W41" s="585"/>
      <c r="X41" s="585"/>
      <c r="Y41" s="585"/>
      <c r="Z41" s="585"/>
      <c r="AA41" s="585"/>
      <c r="AB41" s="585"/>
      <c r="AC41" s="585"/>
      <c r="AD41" s="585"/>
      <c r="AE41" s="585"/>
      <c r="AF41" s="585"/>
      <c r="AG41" s="585"/>
      <c r="AH41" s="585"/>
      <c r="AI41" s="585"/>
      <c r="AJ41" s="585"/>
      <c r="AK41" s="585"/>
      <c r="AL41" s="173"/>
      <c r="AM41" s="584" t="str">
        <f t="shared" si="0"/>
        <v/>
      </c>
      <c r="AN41" s="584"/>
      <c r="AO41" s="585"/>
      <c r="AP41" s="585"/>
      <c r="AQ41" s="585"/>
      <c r="AR41" s="585"/>
      <c r="AS41" s="585"/>
      <c r="AT41" s="585"/>
      <c r="AU41" s="585"/>
      <c r="AV41" s="585"/>
      <c r="AW41" s="585"/>
      <c r="AX41" s="585"/>
      <c r="AY41" s="585"/>
      <c r="AZ41" s="585"/>
      <c r="BA41" s="585"/>
      <c r="BB41" s="585"/>
      <c r="BC41" s="585"/>
      <c r="BD41" s="173"/>
      <c r="BE41" s="584" t="str">
        <f t="shared" si="1"/>
        <v/>
      </c>
      <c r="BF41" s="584"/>
      <c r="BG41" s="585"/>
      <c r="BH41" s="585"/>
      <c r="BI41" s="585"/>
      <c r="BJ41" s="585"/>
      <c r="BK41" s="585"/>
      <c r="BL41" s="585"/>
      <c r="BM41" s="585"/>
      <c r="BN41" s="585"/>
      <c r="BO41" s="585"/>
      <c r="BP41" s="585"/>
      <c r="BQ41" s="585"/>
      <c r="BR41" s="585"/>
      <c r="BS41" s="585"/>
      <c r="BT41" s="585"/>
      <c r="BU41" s="585"/>
      <c r="BV41" s="173"/>
      <c r="BW41" s="584">
        <f t="shared" si="2"/>
        <v>17</v>
      </c>
      <c r="BX41" s="584"/>
      <c r="BY41" s="585" t="str">
        <f>IF('各会計、関係団体の財政状況及び健全化判断比率'!B75="","",'各会計、関係団体の財政状況及び健全化判断比率'!B75)</f>
        <v>山口県後期高齢者医療広域連合一般会計</v>
      </c>
      <c r="BZ41" s="585"/>
      <c r="CA41" s="585"/>
      <c r="CB41" s="585"/>
      <c r="CC41" s="585"/>
      <c r="CD41" s="585"/>
      <c r="CE41" s="585"/>
      <c r="CF41" s="585"/>
      <c r="CG41" s="585"/>
      <c r="CH41" s="585"/>
      <c r="CI41" s="585"/>
      <c r="CJ41" s="585"/>
      <c r="CK41" s="585"/>
      <c r="CL41" s="585"/>
      <c r="CM41" s="585"/>
      <c r="CN41" s="173"/>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0"/>
    </row>
    <row r="42" spans="1:113" ht="32.25" customHeight="1" x14ac:dyDescent="0.15">
      <c r="B42" s="197"/>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3"/>
      <c r="U42" s="584" t="str">
        <f t="shared" si="4"/>
        <v/>
      </c>
      <c r="V42" s="584"/>
      <c r="W42" s="585"/>
      <c r="X42" s="585"/>
      <c r="Y42" s="585"/>
      <c r="Z42" s="585"/>
      <c r="AA42" s="585"/>
      <c r="AB42" s="585"/>
      <c r="AC42" s="585"/>
      <c r="AD42" s="585"/>
      <c r="AE42" s="585"/>
      <c r="AF42" s="585"/>
      <c r="AG42" s="585"/>
      <c r="AH42" s="585"/>
      <c r="AI42" s="585"/>
      <c r="AJ42" s="585"/>
      <c r="AK42" s="585"/>
      <c r="AL42" s="173"/>
      <c r="AM42" s="584" t="str">
        <f t="shared" si="0"/>
        <v/>
      </c>
      <c r="AN42" s="584"/>
      <c r="AO42" s="585"/>
      <c r="AP42" s="585"/>
      <c r="AQ42" s="585"/>
      <c r="AR42" s="585"/>
      <c r="AS42" s="585"/>
      <c r="AT42" s="585"/>
      <c r="AU42" s="585"/>
      <c r="AV42" s="585"/>
      <c r="AW42" s="585"/>
      <c r="AX42" s="585"/>
      <c r="AY42" s="585"/>
      <c r="AZ42" s="585"/>
      <c r="BA42" s="585"/>
      <c r="BB42" s="585"/>
      <c r="BC42" s="585"/>
      <c r="BD42" s="173"/>
      <c r="BE42" s="584" t="str">
        <f t="shared" si="1"/>
        <v/>
      </c>
      <c r="BF42" s="584"/>
      <c r="BG42" s="585"/>
      <c r="BH42" s="585"/>
      <c r="BI42" s="585"/>
      <c r="BJ42" s="585"/>
      <c r="BK42" s="585"/>
      <c r="BL42" s="585"/>
      <c r="BM42" s="585"/>
      <c r="BN42" s="585"/>
      <c r="BO42" s="585"/>
      <c r="BP42" s="585"/>
      <c r="BQ42" s="585"/>
      <c r="BR42" s="585"/>
      <c r="BS42" s="585"/>
      <c r="BT42" s="585"/>
      <c r="BU42" s="585"/>
      <c r="BV42" s="173"/>
      <c r="BW42" s="584">
        <f t="shared" si="2"/>
        <v>18</v>
      </c>
      <c r="BX42" s="584"/>
      <c r="BY42" s="585" t="str">
        <f>IF('各会計、関係団体の財政状況及び健全化判断比率'!B76="","",'各会計、関係団体の財政状況及び健全化判断比率'!B76)</f>
        <v>山口県後期高齢者医療広域連合後期高齢者医療特別会計</v>
      </c>
      <c r="BZ42" s="585"/>
      <c r="CA42" s="585"/>
      <c r="CB42" s="585"/>
      <c r="CC42" s="585"/>
      <c r="CD42" s="585"/>
      <c r="CE42" s="585"/>
      <c r="CF42" s="585"/>
      <c r="CG42" s="585"/>
      <c r="CH42" s="585"/>
      <c r="CI42" s="585"/>
      <c r="CJ42" s="585"/>
      <c r="CK42" s="585"/>
      <c r="CL42" s="585"/>
      <c r="CM42" s="585"/>
      <c r="CN42" s="173"/>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0"/>
    </row>
    <row r="43" spans="1:113" ht="32.25" customHeight="1" x14ac:dyDescent="0.15">
      <c r="B43" s="197"/>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3"/>
      <c r="U43" s="584" t="str">
        <f t="shared" si="4"/>
        <v/>
      </c>
      <c r="V43" s="584"/>
      <c r="W43" s="585"/>
      <c r="X43" s="585"/>
      <c r="Y43" s="585"/>
      <c r="Z43" s="585"/>
      <c r="AA43" s="585"/>
      <c r="AB43" s="585"/>
      <c r="AC43" s="585"/>
      <c r="AD43" s="585"/>
      <c r="AE43" s="585"/>
      <c r="AF43" s="585"/>
      <c r="AG43" s="585"/>
      <c r="AH43" s="585"/>
      <c r="AI43" s="585"/>
      <c r="AJ43" s="585"/>
      <c r="AK43" s="585"/>
      <c r="AL43" s="173"/>
      <c r="AM43" s="584" t="str">
        <f t="shared" si="0"/>
        <v/>
      </c>
      <c r="AN43" s="584"/>
      <c r="AO43" s="585"/>
      <c r="AP43" s="585"/>
      <c r="AQ43" s="585"/>
      <c r="AR43" s="585"/>
      <c r="AS43" s="585"/>
      <c r="AT43" s="585"/>
      <c r="AU43" s="585"/>
      <c r="AV43" s="585"/>
      <c r="AW43" s="585"/>
      <c r="AX43" s="585"/>
      <c r="AY43" s="585"/>
      <c r="AZ43" s="585"/>
      <c r="BA43" s="585"/>
      <c r="BB43" s="585"/>
      <c r="BC43" s="585"/>
      <c r="BD43" s="173"/>
      <c r="BE43" s="584" t="str">
        <f t="shared" si="1"/>
        <v/>
      </c>
      <c r="BF43" s="584"/>
      <c r="BG43" s="585"/>
      <c r="BH43" s="585"/>
      <c r="BI43" s="585"/>
      <c r="BJ43" s="585"/>
      <c r="BK43" s="585"/>
      <c r="BL43" s="585"/>
      <c r="BM43" s="585"/>
      <c r="BN43" s="585"/>
      <c r="BO43" s="585"/>
      <c r="BP43" s="585"/>
      <c r="BQ43" s="585"/>
      <c r="BR43" s="585"/>
      <c r="BS43" s="585"/>
      <c r="BT43" s="585"/>
      <c r="BU43" s="585"/>
      <c r="BV43" s="173"/>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3"/>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0"/>
    </row>
    <row r="44" spans="1:113" ht="13.5" customHeight="1" thickBot="1" x14ac:dyDescent="0.2">
      <c r="B44" s="201"/>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2"/>
      <c r="BR44" s="202"/>
      <c r="BS44" s="202"/>
      <c r="BT44" s="202"/>
      <c r="BU44" s="202"/>
      <c r="BV44" s="202"/>
      <c r="BW44" s="202"/>
      <c r="BX44" s="202"/>
      <c r="BY44" s="202"/>
      <c r="BZ44" s="202"/>
      <c r="CA44" s="202"/>
      <c r="CB44" s="202"/>
      <c r="CC44" s="202"/>
      <c r="CD44" s="202"/>
      <c r="CE44" s="202"/>
      <c r="CF44" s="202"/>
      <c r="CG44" s="202"/>
      <c r="CH44" s="202"/>
      <c r="CI44" s="202"/>
      <c r="CJ44" s="202"/>
      <c r="CK44" s="202"/>
      <c r="CL44" s="202"/>
      <c r="CM44" s="202"/>
      <c r="CN44" s="202"/>
      <c r="CO44" s="202"/>
      <c r="CP44" s="202"/>
      <c r="CQ44" s="202"/>
      <c r="CR44" s="202"/>
      <c r="CS44" s="202"/>
      <c r="CT44" s="202"/>
      <c r="CU44" s="202"/>
      <c r="CV44" s="202"/>
      <c r="CW44" s="202"/>
      <c r="CX44" s="202"/>
      <c r="CY44" s="202"/>
      <c r="CZ44" s="202"/>
      <c r="DA44" s="202"/>
      <c r="DB44" s="202"/>
      <c r="DC44" s="202"/>
      <c r="DD44" s="202"/>
      <c r="DE44" s="202"/>
      <c r="DF44" s="202"/>
      <c r="DG44" s="202"/>
      <c r="DH44" s="202"/>
      <c r="DI44" s="203"/>
    </row>
    <row r="45" spans="1:113" x14ac:dyDescent="0.15"/>
    <row r="46" spans="1:113" x14ac:dyDescent="0.15">
      <c r="B46" s="172" t="s">
        <v>192</v>
      </c>
      <c r="E46" s="587" t="s">
        <v>193</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194</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195</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196</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197</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198</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199</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200</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8Mzv9PFabjMgkA8TcCHYX3ibkPNdzXvXQUZdCbiz6UaKZ90oaKQAIM815Bz5WbLeDEGwOe51pAQbZGiy/2Fhcg==" saltValue="biHxr7WkipbfSkmT/XW7c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6" customWidth="1"/>
    <col min="2" max="2" width="2.375" style="206" customWidth="1"/>
    <col min="3" max="16" width="2.625" style="206" customWidth="1"/>
    <col min="17" max="17" width="2.375" style="206" customWidth="1"/>
    <col min="18" max="95" width="1.625" style="206" customWidth="1"/>
    <col min="96" max="133" width="1.625" style="218" customWidth="1"/>
    <col min="134" max="143" width="1.625" style="206" customWidth="1"/>
    <col min="144" max="16384" width="0" style="206" hidden="1"/>
  </cols>
  <sheetData>
    <row r="1" spans="2:143" ht="22.5" customHeight="1" thickBot="1" x14ac:dyDescent="0.2">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205"/>
      <c r="DD1" s="205"/>
      <c r="DE1" s="205"/>
      <c r="DF1" s="205"/>
      <c r="DG1" s="205"/>
      <c r="DH1" s="589" t="s">
        <v>201</v>
      </c>
      <c r="DI1" s="590"/>
      <c r="DJ1" s="590"/>
      <c r="DK1" s="590"/>
      <c r="DL1" s="590"/>
      <c r="DM1" s="590"/>
      <c r="DN1" s="591"/>
      <c r="DO1" s="206"/>
      <c r="DP1" s="589" t="s">
        <v>202</v>
      </c>
      <c r="DQ1" s="590"/>
      <c r="DR1" s="590"/>
      <c r="DS1" s="590"/>
      <c r="DT1" s="590"/>
      <c r="DU1" s="590"/>
      <c r="DV1" s="590"/>
      <c r="DW1" s="590"/>
      <c r="DX1" s="590"/>
      <c r="DY1" s="590"/>
      <c r="DZ1" s="590"/>
      <c r="EA1" s="590"/>
      <c r="EB1" s="590"/>
      <c r="EC1" s="591"/>
      <c r="ED1" s="205"/>
      <c r="EE1" s="205"/>
      <c r="EF1" s="205"/>
      <c r="EG1" s="205"/>
      <c r="EH1" s="205"/>
      <c r="EI1" s="205"/>
      <c r="EJ1" s="205"/>
      <c r="EK1" s="205"/>
      <c r="EL1" s="205"/>
      <c r="EM1" s="205"/>
    </row>
    <row r="2" spans="2:143" ht="22.5" customHeight="1" x14ac:dyDescent="0.15">
      <c r="B2" s="207" t="s">
        <v>203</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row>
    <row r="3" spans="2:143" ht="11.25" customHeight="1" x14ac:dyDescent="0.15">
      <c r="B3" s="592" t="s">
        <v>204</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205</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206</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207</v>
      </c>
      <c r="S4" s="593"/>
      <c r="T4" s="593"/>
      <c r="U4" s="593"/>
      <c r="V4" s="593"/>
      <c r="W4" s="593"/>
      <c r="X4" s="593"/>
      <c r="Y4" s="594"/>
      <c r="Z4" s="592" t="s">
        <v>208</v>
      </c>
      <c r="AA4" s="593"/>
      <c r="AB4" s="593"/>
      <c r="AC4" s="594"/>
      <c r="AD4" s="592" t="s">
        <v>209</v>
      </c>
      <c r="AE4" s="593"/>
      <c r="AF4" s="593"/>
      <c r="AG4" s="593"/>
      <c r="AH4" s="593"/>
      <c r="AI4" s="593"/>
      <c r="AJ4" s="593"/>
      <c r="AK4" s="594"/>
      <c r="AL4" s="592" t="s">
        <v>208</v>
      </c>
      <c r="AM4" s="593"/>
      <c r="AN4" s="593"/>
      <c r="AO4" s="594"/>
      <c r="AP4" s="595" t="s">
        <v>210</v>
      </c>
      <c r="AQ4" s="595"/>
      <c r="AR4" s="595"/>
      <c r="AS4" s="595"/>
      <c r="AT4" s="595"/>
      <c r="AU4" s="595"/>
      <c r="AV4" s="595"/>
      <c r="AW4" s="595"/>
      <c r="AX4" s="595"/>
      <c r="AY4" s="595"/>
      <c r="AZ4" s="595"/>
      <c r="BA4" s="595"/>
      <c r="BB4" s="595"/>
      <c r="BC4" s="595"/>
      <c r="BD4" s="595"/>
      <c r="BE4" s="595"/>
      <c r="BF4" s="595"/>
      <c r="BG4" s="595" t="s">
        <v>211</v>
      </c>
      <c r="BH4" s="595"/>
      <c r="BI4" s="595"/>
      <c r="BJ4" s="595"/>
      <c r="BK4" s="595"/>
      <c r="BL4" s="595"/>
      <c r="BM4" s="595"/>
      <c r="BN4" s="595"/>
      <c r="BO4" s="595" t="s">
        <v>208</v>
      </c>
      <c r="BP4" s="595"/>
      <c r="BQ4" s="595"/>
      <c r="BR4" s="595"/>
      <c r="BS4" s="595" t="s">
        <v>212</v>
      </c>
      <c r="BT4" s="595"/>
      <c r="BU4" s="595"/>
      <c r="BV4" s="595"/>
      <c r="BW4" s="595"/>
      <c r="BX4" s="595"/>
      <c r="BY4" s="595"/>
      <c r="BZ4" s="595"/>
      <c r="CA4" s="595"/>
      <c r="CB4" s="595"/>
      <c r="CD4" s="592" t="s">
        <v>213</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214</v>
      </c>
      <c r="C5" s="597"/>
      <c r="D5" s="597"/>
      <c r="E5" s="597"/>
      <c r="F5" s="597"/>
      <c r="G5" s="597"/>
      <c r="H5" s="597"/>
      <c r="I5" s="597"/>
      <c r="J5" s="597"/>
      <c r="K5" s="597"/>
      <c r="L5" s="597"/>
      <c r="M5" s="597"/>
      <c r="N5" s="597"/>
      <c r="O5" s="597"/>
      <c r="P5" s="597"/>
      <c r="Q5" s="598"/>
      <c r="R5" s="599">
        <v>3653601</v>
      </c>
      <c r="S5" s="600"/>
      <c r="T5" s="600"/>
      <c r="U5" s="600"/>
      <c r="V5" s="600"/>
      <c r="W5" s="600"/>
      <c r="X5" s="600"/>
      <c r="Y5" s="601"/>
      <c r="Z5" s="602">
        <v>15.8</v>
      </c>
      <c r="AA5" s="602"/>
      <c r="AB5" s="602"/>
      <c r="AC5" s="602"/>
      <c r="AD5" s="603">
        <v>3565722</v>
      </c>
      <c r="AE5" s="603"/>
      <c r="AF5" s="603"/>
      <c r="AG5" s="603"/>
      <c r="AH5" s="603"/>
      <c r="AI5" s="603"/>
      <c r="AJ5" s="603"/>
      <c r="AK5" s="603"/>
      <c r="AL5" s="604">
        <v>36.200000000000003</v>
      </c>
      <c r="AM5" s="605"/>
      <c r="AN5" s="605"/>
      <c r="AO5" s="606"/>
      <c r="AP5" s="596" t="s">
        <v>215</v>
      </c>
      <c r="AQ5" s="597"/>
      <c r="AR5" s="597"/>
      <c r="AS5" s="597"/>
      <c r="AT5" s="597"/>
      <c r="AU5" s="597"/>
      <c r="AV5" s="597"/>
      <c r="AW5" s="597"/>
      <c r="AX5" s="597"/>
      <c r="AY5" s="597"/>
      <c r="AZ5" s="597"/>
      <c r="BA5" s="597"/>
      <c r="BB5" s="597"/>
      <c r="BC5" s="597"/>
      <c r="BD5" s="597"/>
      <c r="BE5" s="597"/>
      <c r="BF5" s="598"/>
      <c r="BG5" s="610">
        <v>3564675</v>
      </c>
      <c r="BH5" s="611"/>
      <c r="BI5" s="611"/>
      <c r="BJ5" s="611"/>
      <c r="BK5" s="611"/>
      <c r="BL5" s="611"/>
      <c r="BM5" s="611"/>
      <c r="BN5" s="612"/>
      <c r="BO5" s="613">
        <v>97.6</v>
      </c>
      <c r="BP5" s="613"/>
      <c r="BQ5" s="613"/>
      <c r="BR5" s="613"/>
      <c r="BS5" s="614">
        <v>28537</v>
      </c>
      <c r="BT5" s="614"/>
      <c r="BU5" s="614"/>
      <c r="BV5" s="614"/>
      <c r="BW5" s="614"/>
      <c r="BX5" s="614"/>
      <c r="BY5" s="614"/>
      <c r="BZ5" s="614"/>
      <c r="CA5" s="614"/>
      <c r="CB5" s="618"/>
      <c r="CD5" s="592" t="s">
        <v>210</v>
      </c>
      <c r="CE5" s="593"/>
      <c r="CF5" s="593"/>
      <c r="CG5" s="593"/>
      <c r="CH5" s="593"/>
      <c r="CI5" s="593"/>
      <c r="CJ5" s="593"/>
      <c r="CK5" s="593"/>
      <c r="CL5" s="593"/>
      <c r="CM5" s="593"/>
      <c r="CN5" s="593"/>
      <c r="CO5" s="593"/>
      <c r="CP5" s="593"/>
      <c r="CQ5" s="594"/>
      <c r="CR5" s="592" t="s">
        <v>216</v>
      </c>
      <c r="CS5" s="593"/>
      <c r="CT5" s="593"/>
      <c r="CU5" s="593"/>
      <c r="CV5" s="593"/>
      <c r="CW5" s="593"/>
      <c r="CX5" s="593"/>
      <c r="CY5" s="594"/>
      <c r="CZ5" s="592" t="s">
        <v>208</v>
      </c>
      <c r="DA5" s="593"/>
      <c r="DB5" s="593"/>
      <c r="DC5" s="594"/>
      <c r="DD5" s="592" t="s">
        <v>217</v>
      </c>
      <c r="DE5" s="593"/>
      <c r="DF5" s="593"/>
      <c r="DG5" s="593"/>
      <c r="DH5" s="593"/>
      <c r="DI5" s="593"/>
      <c r="DJ5" s="593"/>
      <c r="DK5" s="593"/>
      <c r="DL5" s="593"/>
      <c r="DM5" s="593"/>
      <c r="DN5" s="593"/>
      <c r="DO5" s="593"/>
      <c r="DP5" s="594"/>
      <c r="DQ5" s="592" t="s">
        <v>218</v>
      </c>
      <c r="DR5" s="593"/>
      <c r="DS5" s="593"/>
      <c r="DT5" s="593"/>
      <c r="DU5" s="593"/>
      <c r="DV5" s="593"/>
      <c r="DW5" s="593"/>
      <c r="DX5" s="593"/>
      <c r="DY5" s="593"/>
      <c r="DZ5" s="593"/>
      <c r="EA5" s="593"/>
      <c r="EB5" s="593"/>
      <c r="EC5" s="594"/>
    </row>
    <row r="6" spans="2:143" ht="11.25" customHeight="1" x14ac:dyDescent="0.15">
      <c r="B6" s="607" t="s">
        <v>219</v>
      </c>
      <c r="C6" s="608"/>
      <c r="D6" s="608"/>
      <c r="E6" s="608"/>
      <c r="F6" s="608"/>
      <c r="G6" s="608"/>
      <c r="H6" s="608"/>
      <c r="I6" s="608"/>
      <c r="J6" s="608"/>
      <c r="K6" s="608"/>
      <c r="L6" s="608"/>
      <c r="M6" s="608"/>
      <c r="N6" s="608"/>
      <c r="O6" s="608"/>
      <c r="P6" s="608"/>
      <c r="Q6" s="609"/>
      <c r="R6" s="610">
        <v>223479</v>
      </c>
      <c r="S6" s="611"/>
      <c r="T6" s="611"/>
      <c r="U6" s="611"/>
      <c r="V6" s="611"/>
      <c r="W6" s="611"/>
      <c r="X6" s="611"/>
      <c r="Y6" s="612"/>
      <c r="Z6" s="613">
        <v>1</v>
      </c>
      <c r="AA6" s="613"/>
      <c r="AB6" s="613"/>
      <c r="AC6" s="613"/>
      <c r="AD6" s="614">
        <v>223479</v>
      </c>
      <c r="AE6" s="614"/>
      <c r="AF6" s="614"/>
      <c r="AG6" s="614"/>
      <c r="AH6" s="614"/>
      <c r="AI6" s="614"/>
      <c r="AJ6" s="614"/>
      <c r="AK6" s="614"/>
      <c r="AL6" s="615">
        <v>2.2999999999999998</v>
      </c>
      <c r="AM6" s="616"/>
      <c r="AN6" s="616"/>
      <c r="AO6" s="617"/>
      <c r="AP6" s="607" t="s">
        <v>220</v>
      </c>
      <c r="AQ6" s="608"/>
      <c r="AR6" s="608"/>
      <c r="AS6" s="608"/>
      <c r="AT6" s="608"/>
      <c r="AU6" s="608"/>
      <c r="AV6" s="608"/>
      <c r="AW6" s="608"/>
      <c r="AX6" s="608"/>
      <c r="AY6" s="608"/>
      <c r="AZ6" s="608"/>
      <c r="BA6" s="608"/>
      <c r="BB6" s="608"/>
      <c r="BC6" s="608"/>
      <c r="BD6" s="608"/>
      <c r="BE6" s="608"/>
      <c r="BF6" s="609"/>
      <c r="BG6" s="610">
        <v>3564675</v>
      </c>
      <c r="BH6" s="611"/>
      <c r="BI6" s="611"/>
      <c r="BJ6" s="611"/>
      <c r="BK6" s="611"/>
      <c r="BL6" s="611"/>
      <c r="BM6" s="611"/>
      <c r="BN6" s="612"/>
      <c r="BO6" s="613">
        <v>97.6</v>
      </c>
      <c r="BP6" s="613"/>
      <c r="BQ6" s="613"/>
      <c r="BR6" s="613"/>
      <c r="BS6" s="614">
        <v>28537</v>
      </c>
      <c r="BT6" s="614"/>
      <c r="BU6" s="614"/>
      <c r="BV6" s="614"/>
      <c r="BW6" s="614"/>
      <c r="BX6" s="614"/>
      <c r="BY6" s="614"/>
      <c r="BZ6" s="614"/>
      <c r="CA6" s="614"/>
      <c r="CB6" s="618"/>
      <c r="CD6" s="596" t="s">
        <v>221</v>
      </c>
      <c r="CE6" s="597"/>
      <c r="CF6" s="597"/>
      <c r="CG6" s="597"/>
      <c r="CH6" s="597"/>
      <c r="CI6" s="597"/>
      <c r="CJ6" s="597"/>
      <c r="CK6" s="597"/>
      <c r="CL6" s="597"/>
      <c r="CM6" s="597"/>
      <c r="CN6" s="597"/>
      <c r="CO6" s="597"/>
      <c r="CP6" s="597"/>
      <c r="CQ6" s="598"/>
      <c r="CR6" s="610">
        <v>136668</v>
      </c>
      <c r="CS6" s="611"/>
      <c r="CT6" s="611"/>
      <c r="CU6" s="611"/>
      <c r="CV6" s="611"/>
      <c r="CW6" s="611"/>
      <c r="CX6" s="611"/>
      <c r="CY6" s="612"/>
      <c r="CZ6" s="604">
        <v>0.7</v>
      </c>
      <c r="DA6" s="605"/>
      <c r="DB6" s="605"/>
      <c r="DC6" s="621"/>
      <c r="DD6" s="619" t="s">
        <v>122</v>
      </c>
      <c r="DE6" s="611"/>
      <c r="DF6" s="611"/>
      <c r="DG6" s="611"/>
      <c r="DH6" s="611"/>
      <c r="DI6" s="611"/>
      <c r="DJ6" s="611"/>
      <c r="DK6" s="611"/>
      <c r="DL6" s="611"/>
      <c r="DM6" s="611"/>
      <c r="DN6" s="611"/>
      <c r="DO6" s="611"/>
      <c r="DP6" s="612"/>
      <c r="DQ6" s="619">
        <v>136635</v>
      </c>
      <c r="DR6" s="611"/>
      <c r="DS6" s="611"/>
      <c r="DT6" s="611"/>
      <c r="DU6" s="611"/>
      <c r="DV6" s="611"/>
      <c r="DW6" s="611"/>
      <c r="DX6" s="611"/>
      <c r="DY6" s="611"/>
      <c r="DZ6" s="611"/>
      <c r="EA6" s="611"/>
      <c r="EB6" s="611"/>
      <c r="EC6" s="620"/>
    </row>
    <row r="7" spans="2:143" ht="11.25" customHeight="1" x14ac:dyDescent="0.15">
      <c r="B7" s="607" t="s">
        <v>222</v>
      </c>
      <c r="C7" s="608"/>
      <c r="D7" s="608"/>
      <c r="E7" s="608"/>
      <c r="F7" s="608"/>
      <c r="G7" s="608"/>
      <c r="H7" s="608"/>
      <c r="I7" s="608"/>
      <c r="J7" s="608"/>
      <c r="K7" s="608"/>
      <c r="L7" s="608"/>
      <c r="M7" s="608"/>
      <c r="N7" s="608"/>
      <c r="O7" s="608"/>
      <c r="P7" s="608"/>
      <c r="Q7" s="609"/>
      <c r="R7" s="610">
        <v>1555</v>
      </c>
      <c r="S7" s="611"/>
      <c r="T7" s="611"/>
      <c r="U7" s="611"/>
      <c r="V7" s="611"/>
      <c r="W7" s="611"/>
      <c r="X7" s="611"/>
      <c r="Y7" s="612"/>
      <c r="Z7" s="613">
        <v>0</v>
      </c>
      <c r="AA7" s="613"/>
      <c r="AB7" s="613"/>
      <c r="AC7" s="613"/>
      <c r="AD7" s="614">
        <v>1555</v>
      </c>
      <c r="AE7" s="614"/>
      <c r="AF7" s="614"/>
      <c r="AG7" s="614"/>
      <c r="AH7" s="614"/>
      <c r="AI7" s="614"/>
      <c r="AJ7" s="614"/>
      <c r="AK7" s="614"/>
      <c r="AL7" s="615">
        <v>0</v>
      </c>
      <c r="AM7" s="616"/>
      <c r="AN7" s="616"/>
      <c r="AO7" s="617"/>
      <c r="AP7" s="607" t="s">
        <v>223</v>
      </c>
      <c r="AQ7" s="608"/>
      <c r="AR7" s="608"/>
      <c r="AS7" s="608"/>
      <c r="AT7" s="608"/>
      <c r="AU7" s="608"/>
      <c r="AV7" s="608"/>
      <c r="AW7" s="608"/>
      <c r="AX7" s="608"/>
      <c r="AY7" s="608"/>
      <c r="AZ7" s="608"/>
      <c r="BA7" s="608"/>
      <c r="BB7" s="608"/>
      <c r="BC7" s="608"/>
      <c r="BD7" s="608"/>
      <c r="BE7" s="608"/>
      <c r="BF7" s="609"/>
      <c r="BG7" s="610">
        <v>1087388</v>
      </c>
      <c r="BH7" s="611"/>
      <c r="BI7" s="611"/>
      <c r="BJ7" s="611"/>
      <c r="BK7" s="611"/>
      <c r="BL7" s="611"/>
      <c r="BM7" s="611"/>
      <c r="BN7" s="612"/>
      <c r="BO7" s="613">
        <v>29.8</v>
      </c>
      <c r="BP7" s="613"/>
      <c r="BQ7" s="613"/>
      <c r="BR7" s="613"/>
      <c r="BS7" s="614">
        <v>28537</v>
      </c>
      <c r="BT7" s="614"/>
      <c r="BU7" s="614"/>
      <c r="BV7" s="614"/>
      <c r="BW7" s="614"/>
      <c r="BX7" s="614"/>
      <c r="BY7" s="614"/>
      <c r="BZ7" s="614"/>
      <c r="CA7" s="614"/>
      <c r="CB7" s="618"/>
      <c r="CD7" s="607" t="s">
        <v>224</v>
      </c>
      <c r="CE7" s="608"/>
      <c r="CF7" s="608"/>
      <c r="CG7" s="608"/>
      <c r="CH7" s="608"/>
      <c r="CI7" s="608"/>
      <c r="CJ7" s="608"/>
      <c r="CK7" s="608"/>
      <c r="CL7" s="608"/>
      <c r="CM7" s="608"/>
      <c r="CN7" s="608"/>
      <c r="CO7" s="608"/>
      <c r="CP7" s="608"/>
      <c r="CQ7" s="609"/>
      <c r="CR7" s="610">
        <v>4645870</v>
      </c>
      <c r="CS7" s="611"/>
      <c r="CT7" s="611"/>
      <c r="CU7" s="611"/>
      <c r="CV7" s="611"/>
      <c r="CW7" s="611"/>
      <c r="CX7" s="611"/>
      <c r="CY7" s="612"/>
      <c r="CZ7" s="613">
        <v>22.7</v>
      </c>
      <c r="DA7" s="613"/>
      <c r="DB7" s="613"/>
      <c r="DC7" s="613"/>
      <c r="DD7" s="619">
        <v>2363428</v>
      </c>
      <c r="DE7" s="611"/>
      <c r="DF7" s="611"/>
      <c r="DG7" s="611"/>
      <c r="DH7" s="611"/>
      <c r="DI7" s="611"/>
      <c r="DJ7" s="611"/>
      <c r="DK7" s="611"/>
      <c r="DL7" s="611"/>
      <c r="DM7" s="611"/>
      <c r="DN7" s="611"/>
      <c r="DO7" s="611"/>
      <c r="DP7" s="612"/>
      <c r="DQ7" s="619">
        <v>1889096</v>
      </c>
      <c r="DR7" s="611"/>
      <c r="DS7" s="611"/>
      <c r="DT7" s="611"/>
      <c r="DU7" s="611"/>
      <c r="DV7" s="611"/>
      <c r="DW7" s="611"/>
      <c r="DX7" s="611"/>
      <c r="DY7" s="611"/>
      <c r="DZ7" s="611"/>
      <c r="EA7" s="611"/>
      <c r="EB7" s="611"/>
      <c r="EC7" s="620"/>
    </row>
    <row r="8" spans="2:143" ht="11.25" customHeight="1" x14ac:dyDescent="0.15">
      <c r="B8" s="607" t="s">
        <v>225</v>
      </c>
      <c r="C8" s="608"/>
      <c r="D8" s="608"/>
      <c r="E8" s="608"/>
      <c r="F8" s="608"/>
      <c r="G8" s="608"/>
      <c r="H8" s="608"/>
      <c r="I8" s="608"/>
      <c r="J8" s="608"/>
      <c r="K8" s="608"/>
      <c r="L8" s="608"/>
      <c r="M8" s="608"/>
      <c r="N8" s="608"/>
      <c r="O8" s="608"/>
      <c r="P8" s="608"/>
      <c r="Q8" s="609"/>
      <c r="R8" s="610">
        <v>14336</v>
      </c>
      <c r="S8" s="611"/>
      <c r="T8" s="611"/>
      <c r="U8" s="611"/>
      <c r="V8" s="611"/>
      <c r="W8" s="611"/>
      <c r="X8" s="611"/>
      <c r="Y8" s="612"/>
      <c r="Z8" s="613">
        <v>0.1</v>
      </c>
      <c r="AA8" s="613"/>
      <c r="AB8" s="613"/>
      <c r="AC8" s="613"/>
      <c r="AD8" s="614">
        <v>14336</v>
      </c>
      <c r="AE8" s="614"/>
      <c r="AF8" s="614"/>
      <c r="AG8" s="614"/>
      <c r="AH8" s="614"/>
      <c r="AI8" s="614"/>
      <c r="AJ8" s="614"/>
      <c r="AK8" s="614"/>
      <c r="AL8" s="615">
        <v>0.1</v>
      </c>
      <c r="AM8" s="616"/>
      <c r="AN8" s="616"/>
      <c r="AO8" s="617"/>
      <c r="AP8" s="607" t="s">
        <v>226</v>
      </c>
      <c r="AQ8" s="608"/>
      <c r="AR8" s="608"/>
      <c r="AS8" s="608"/>
      <c r="AT8" s="608"/>
      <c r="AU8" s="608"/>
      <c r="AV8" s="608"/>
      <c r="AW8" s="608"/>
      <c r="AX8" s="608"/>
      <c r="AY8" s="608"/>
      <c r="AZ8" s="608"/>
      <c r="BA8" s="608"/>
      <c r="BB8" s="608"/>
      <c r="BC8" s="608"/>
      <c r="BD8" s="608"/>
      <c r="BE8" s="608"/>
      <c r="BF8" s="609"/>
      <c r="BG8" s="610">
        <v>39674</v>
      </c>
      <c r="BH8" s="611"/>
      <c r="BI8" s="611"/>
      <c r="BJ8" s="611"/>
      <c r="BK8" s="611"/>
      <c r="BL8" s="611"/>
      <c r="BM8" s="611"/>
      <c r="BN8" s="612"/>
      <c r="BO8" s="613">
        <v>1.1000000000000001</v>
      </c>
      <c r="BP8" s="613"/>
      <c r="BQ8" s="613"/>
      <c r="BR8" s="613"/>
      <c r="BS8" s="614" t="s">
        <v>122</v>
      </c>
      <c r="BT8" s="614"/>
      <c r="BU8" s="614"/>
      <c r="BV8" s="614"/>
      <c r="BW8" s="614"/>
      <c r="BX8" s="614"/>
      <c r="BY8" s="614"/>
      <c r="BZ8" s="614"/>
      <c r="CA8" s="614"/>
      <c r="CB8" s="618"/>
      <c r="CD8" s="607" t="s">
        <v>227</v>
      </c>
      <c r="CE8" s="608"/>
      <c r="CF8" s="608"/>
      <c r="CG8" s="608"/>
      <c r="CH8" s="608"/>
      <c r="CI8" s="608"/>
      <c r="CJ8" s="608"/>
      <c r="CK8" s="608"/>
      <c r="CL8" s="608"/>
      <c r="CM8" s="608"/>
      <c r="CN8" s="608"/>
      <c r="CO8" s="608"/>
      <c r="CP8" s="608"/>
      <c r="CQ8" s="609"/>
      <c r="CR8" s="610">
        <v>4711290</v>
      </c>
      <c r="CS8" s="611"/>
      <c r="CT8" s="611"/>
      <c r="CU8" s="611"/>
      <c r="CV8" s="611"/>
      <c r="CW8" s="611"/>
      <c r="CX8" s="611"/>
      <c r="CY8" s="612"/>
      <c r="CZ8" s="613">
        <v>23</v>
      </c>
      <c r="DA8" s="613"/>
      <c r="DB8" s="613"/>
      <c r="DC8" s="613"/>
      <c r="DD8" s="619">
        <v>18965</v>
      </c>
      <c r="DE8" s="611"/>
      <c r="DF8" s="611"/>
      <c r="DG8" s="611"/>
      <c r="DH8" s="611"/>
      <c r="DI8" s="611"/>
      <c r="DJ8" s="611"/>
      <c r="DK8" s="611"/>
      <c r="DL8" s="611"/>
      <c r="DM8" s="611"/>
      <c r="DN8" s="611"/>
      <c r="DO8" s="611"/>
      <c r="DP8" s="612"/>
      <c r="DQ8" s="619">
        <v>2826198</v>
      </c>
      <c r="DR8" s="611"/>
      <c r="DS8" s="611"/>
      <c r="DT8" s="611"/>
      <c r="DU8" s="611"/>
      <c r="DV8" s="611"/>
      <c r="DW8" s="611"/>
      <c r="DX8" s="611"/>
      <c r="DY8" s="611"/>
      <c r="DZ8" s="611"/>
      <c r="EA8" s="611"/>
      <c r="EB8" s="611"/>
      <c r="EC8" s="620"/>
    </row>
    <row r="9" spans="2:143" ht="11.25" customHeight="1" x14ac:dyDescent="0.15">
      <c r="B9" s="607" t="s">
        <v>228</v>
      </c>
      <c r="C9" s="608"/>
      <c r="D9" s="608"/>
      <c r="E9" s="608"/>
      <c r="F9" s="608"/>
      <c r="G9" s="608"/>
      <c r="H9" s="608"/>
      <c r="I9" s="608"/>
      <c r="J9" s="608"/>
      <c r="K9" s="608"/>
      <c r="L9" s="608"/>
      <c r="M9" s="608"/>
      <c r="N9" s="608"/>
      <c r="O9" s="608"/>
      <c r="P9" s="608"/>
      <c r="Q9" s="609"/>
      <c r="R9" s="610">
        <v>15943</v>
      </c>
      <c r="S9" s="611"/>
      <c r="T9" s="611"/>
      <c r="U9" s="611"/>
      <c r="V9" s="611"/>
      <c r="W9" s="611"/>
      <c r="X9" s="611"/>
      <c r="Y9" s="612"/>
      <c r="Z9" s="613">
        <v>0.1</v>
      </c>
      <c r="AA9" s="613"/>
      <c r="AB9" s="613"/>
      <c r="AC9" s="613"/>
      <c r="AD9" s="614">
        <v>15943</v>
      </c>
      <c r="AE9" s="614"/>
      <c r="AF9" s="614"/>
      <c r="AG9" s="614"/>
      <c r="AH9" s="614"/>
      <c r="AI9" s="614"/>
      <c r="AJ9" s="614"/>
      <c r="AK9" s="614"/>
      <c r="AL9" s="615">
        <v>0.2</v>
      </c>
      <c r="AM9" s="616"/>
      <c r="AN9" s="616"/>
      <c r="AO9" s="617"/>
      <c r="AP9" s="607" t="s">
        <v>229</v>
      </c>
      <c r="AQ9" s="608"/>
      <c r="AR9" s="608"/>
      <c r="AS9" s="608"/>
      <c r="AT9" s="608"/>
      <c r="AU9" s="608"/>
      <c r="AV9" s="608"/>
      <c r="AW9" s="608"/>
      <c r="AX9" s="608"/>
      <c r="AY9" s="608"/>
      <c r="AZ9" s="608"/>
      <c r="BA9" s="608"/>
      <c r="BB9" s="608"/>
      <c r="BC9" s="608"/>
      <c r="BD9" s="608"/>
      <c r="BE9" s="608"/>
      <c r="BF9" s="609"/>
      <c r="BG9" s="610">
        <v>876106</v>
      </c>
      <c r="BH9" s="611"/>
      <c r="BI9" s="611"/>
      <c r="BJ9" s="611"/>
      <c r="BK9" s="611"/>
      <c r="BL9" s="611"/>
      <c r="BM9" s="611"/>
      <c r="BN9" s="612"/>
      <c r="BO9" s="613">
        <v>24</v>
      </c>
      <c r="BP9" s="613"/>
      <c r="BQ9" s="613"/>
      <c r="BR9" s="613"/>
      <c r="BS9" s="614" t="s">
        <v>122</v>
      </c>
      <c r="BT9" s="614"/>
      <c r="BU9" s="614"/>
      <c r="BV9" s="614"/>
      <c r="BW9" s="614"/>
      <c r="BX9" s="614"/>
      <c r="BY9" s="614"/>
      <c r="BZ9" s="614"/>
      <c r="CA9" s="614"/>
      <c r="CB9" s="618"/>
      <c r="CD9" s="607" t="s">
        <v>230</v>
      </c>
      <c r="CE9" s="608"/>
      <c r="CF9" s="608"/>
      <c r="CG9" s="608"/>
      <c r="CH9" s="608"/>
      <c r="CI9" s="608"/>
      <c r="CJ9" s="608"/>
      <c r="CK9" s="608"/>
      <c r="CL9" s="608"/>
      <c r="CM9" s="608"/>
      <c r="CN9" s="608"/>
      <c r="CO9" s="608"/>
      <c r="CP9" s="608"/>
      <c r="CQ9" s="609"/>
      <c r="CR9" s="610">
        <v>2793893</v>
      </c>
      <c r="CS9" s="611"/>
      <c r="CT9" s="611"/>
      <c r="CU9" s="611"/>
      <c r="CV9" s="611"/>
      <c r="CW9" s="611"/>
      <c r="CX9" s="611"/>
      <c r="CY9" s="612"/>
      <c r="CZ9" s="613">
        <v>13.6</v>
      </c>
      <c r="DA9" s="613"/>
      <c r="DB9" s="613"/>
      <c r="DC9" s="613"/>
      <c r="DD9" s="619">
        <v>361628</v>
      </c>
      <c r="DE9" s="611"/>
      <c r="DF9" s="611"/>
      <c r="DG9" s="611"/>
      <c r="DH9" s="611"/>
      <c r="DI9" s="611"/>
      <c r="DJ9" s="611"/>
      <c r="DK9" s="611"/>
      <c r="DL9" s="611"/>
      <c r="DM9" s="611"/>
      <c r="DN9" s="611"/>
      <c r="DO9" s="611"/>
      <c r="DP9" s="612"/>
      <c r="DQ9" s="619">
        <v>2118613</v>
      </c>
      <c r="DR9" s="611"/>
      <c r="DS9" s="611"/>
      <c r="DT9" s="611"/>
      <c r="DU9" s="611"/>
      <c r="DV9" s="611"/>
      <c r="DW9" s="611"/>
      <c r="DX9" s="611"/>
      <c r="DY9" s="611"/>
      <c r="DZ9" s="611"/>
      <c r="EA9" s="611"/>
      <c r="EB9" s="611"/>
      <c r="EC9" s="620"/>
    </row>
    <row r="10" spans="2:143" ht="11.25" customHeight="1" x14ac:dyDescent="0.15">
      <c r="B10" s="607" t="s">
        <v>231</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232</v>
      </c>
      <c r="AQ10" s="608"/>
      <c r="AR10" s="608"/>
      <c r="AS10" s="608"/>
      <c r="AT10" s="608"/>
      <c r="AU10" s="608"/>
      <c r="AV10" s="608"/>
      <c r="AW10" s="608"/>
      <c r="AX10" s="608"/>
      <c r="AY10" s="608"/>
      <c r="AZ10" s="608"/>
      <c r="BA10" s="608"/>
      <c r="BB10" s="608"/>
      <c r="BC10" s="608"/>
      <c r="BD10" s="608"/>
      <c r="BE10" s="608"/>
      <c r="BF10" s="609"/>
      <c r="BG10" s="610">
        <v>71476</v>
      </c>
      <c r="BH10" s="611"/>
      <c r="BI10" s="611"/>
      <c r="BJ10" s="611"/>
      <c r="BK10" s="611"/>
      <c r="BL10" s="611"/>
      <c r="BM10" s="611"/>
      <c r="BN10" s="612"/>
      <c r="BO10" s="613">
        <v>2</v>
      </c>
      <c r="BP10" s="613"/>
      <c r="BQ10" s="613"/>
      <c r="BR10" s="613"/>
      <c r="BS10" s="614" t="s">
        <v>122</v>
      </c>
      <c r="BT10" s="614"/>
      <c r="BU10" s="614"/>
      <c r="BV10" s="614"/>
      <c r="BW10" s="614"/>
      <c r="BX10" s="614"/>
      <c r="BY10" s="614"/>
      <c r="BZ10" s="614"/>
      <c r="CA10" s="614"/>
      <c r="CB10" s="618"/>
      <c r="CD10" s="607" t="s">
        <v>233</v>
      </c>
      <c r="CE10" s="608"/>
      <c r="CF10" s="608"/>
      <c r="CG10" s="608"/>
      <c r="CH10" s="608"/>
      <c r="CI10" s="608"/>
      <c r="CJ10" s="608"/>
      <c r="CK10" s="608"/>
      <c r="CL10" s="608"/>
      <c r="CM10" s="608"/>
      <c r="CN10" s="608"/>
      <c r="CO10" s="608"/>
      <c r="CP10" s="608"/>
      <c r="CQ10" s="609"/>
      <c r="CR10" s="610">
        <v>56557</v>
      </c>
      <c r="CS10" s="611"/>
      <c r="CT10" s="611"/>
      <c r="CU10" s="611"/>
      <c r="CV10" s="611"/>
      <c r="CW10" s="611"/>
      <c r="CX10" s="611"/>
      <c r="CY10" s="612"/>
      <c r="CZ10" s="613">
        <v>0.3</v>
      </c>
      <c r="DA10" s="613"/>
      <c r="DB10" s="613"/>
      <c r="DC10" s="613"/>
      <c r="DD10" s="619" t="s">
        <v>122</v>
      </c>
      <c r="DE10" s="611"/>
      <c r="DF10" s="611"/>
      <c r="DG10" s="611"/>
      <c r="DH10" s="611"/>
      <c r="DI10" s="611"/>
      <c r="DJ10" s="611"/>
      <c r="DK10" s="611"/>
      <c r="DL10" s="611"/>
      <c r="DM10" s="611"/>
      <c r="DN10" s="611"/>
      <c r="DO10" s="611"/>
      <c r="DP10" s="612"/>
      <c r="DQ10" s="619">
        <v>53043</v>
      </c>
      <c r="DR10" s="611"/>
      <c r="DS10" s="611"/>
      <c r="DT10" s="611"/>
      <c r="DU10" s="611"/>
      <c r="DV10" s="611"/>
      <c r="DW10" s="611"/>
      <c r="DX10" s="611"/>
      <c r="DY10" s="611"/>
      <c r="DZ10" s="611"/>
      <c r="EA10" s="611"/>
      <c r="EB10" s="611"/>
      <c r="EC10" s="620"/>
    </row>
    <row r="11" spans="2:143" ht="11.25" customHeight="1" x14ac:dyDescent="0.15">
      <c r="B11" s="607" t="s">
        <v>234</v>
      </c>
      <c r="C11" s="608"/>
      <c r="D11" s="608"/>
      <c r="E11" s="608"/>
      <c r="F11" s="608"/>
      <c r="G11" s="608"/>
      <c r="H11" s="608"/>
      <c r="I11" s="608"/>
      <c r="J11" s="608"/>
      <c r="K11" s="608"/>
      <c r="L11" s="608"/>
      <c r="M11" s="608"/>
      <c r="N11" s="608"/>
      <c r="O11" s="608"/>
      <c r="P11" s="608"/>
      <c r="Q11" s="609"/>
      <c r="R11" s="610">
        <v>572208</v>
      </c>
      <c r="S11" s="611"/>
      <c r="T11" s="611"/>
      <c r="U11" s="611"/>
      <c r="V11" s="611"/>
      <c r="W11" s="611"/>
      <c r="X11" s="611"/>
      <c r="Y11" s="612"/>
      <c r="Z11" s="615">
        <v>2.5</v>
      </c>
      <c r="AA11" s="616"/>
      <c r="AB11" s="616"/>
      <c r="AC11" s="622"/>
      <c r="AD11" s="619">
        <v>572208</v>
      </c>
      <c r="AE11" s="611"/>
      <c r="AF11" s="611"/>
      <c r="AG11" s="611"/>
      <c r="AH11" s="611"/>
      <c r="AI11" s="611"/>
      <c r="AJ11" s="611"/>
      <c r="AK11" s="612"/>
      <c r="AL11" s="615">
        <v>5.8</v>
      </c>
      <c r="AM11" s="616"/>
      <c r="AN11" s="616"/>
      <c r="AO11" s="617"/>
      <c r="AP11" s="607" t="s">
        <v>235</v>
      </c>
      <c r="AQ11" s="608"/>
      <c r="AR11" s="608"/>
      <c r="AS11" s="608"/>
      <c r="AT11" s="608"/>
      <c r="AU11" s="608"/>
      <c r="AV11" s="608"/>
      <c r="AW11" s="608"/>
      <c r="AX11" s="608"/>
      <c r="AY11" s="608"/>
      <c r="AZ11" s="608"/>
      <c r="BA11" s="608"/>
      <c r="BB11" s="608"/>
      <c r="BC11" s="608"/>
      <c r="BD11" s="608"/>
      <c r="BE11" s="608"/>
      <c r="BF11" s="609"/>
      <c r="BG11" s="610">
        <v>100132</v>
      </c>
      <c r="BH11" s="611"/>
      <c r="BI11" s="611"/>
      <c r="BJ11" s="611"/>
      <c r="BK11" s="611"/>
      <c r="BL11" s="611"/>
      <c r="BM11" s="611"/>
      <c r="BN11" s="612"/>
      <c r="BO11" s="613">
        <v>2.7</v>
      </c>
      <c r="BP11" s="613"/>
      <c r="BQ11" s="613"/>
      <c r="BR11" s="613"/>
      <c r="BS11" s="614">
        <v>28537</v>
      </c>
      <c r="BT11" s="614"/>
      <c r="BU11" s="614"/>
      <c r="BV11" s="614"/>
      <c r="BW11" s="614"/>
      <c r="BX11" s="614"/>
      <c r="BY11" s="614"/>
      <c r="BZ11" s="614"/>
      <c r="CA11" s="614"/>
      <c r="CB11" s="618"/>
      <c r="CD11" s="607" t="s">
        <v>236</v>
      </c>
      <c r="CE11" s="608"/>
      <c r="CF11" s="608"/>
      <c r="CG11" s="608"/>
      <c r="CH11" s="608"/>
      <c r="CI11" s="608"/>
      <c r="CJ11" s="608"/>
      <c r="CK11" s="608"/>
      <c r="CL11" s="608"/>
      <c r="CM11" s="608"/>
      <c r="CN11" s="608"/>
      <c r="CO11" s="608"/>
      <c r="CP11" s="608"/>
      <c r="CQ11" s="609"/>
      <c r="CR11" s="610">
        <v>960961</v>
      </c>
      <c r="CS11" s="611"/>
      <c r="CT11" s="611"/>
      <c r="CU11" s="611"/>
      <c r="CV11" s="611"/>
      <c r="CW11" s="611"/>
      <c r="CX11" s="611"/>
      <c r="CY11" s="612"/>
      <c r="CZ11" s="613">
        <v>4.7</v>
      </c>
      <c r="DA11" s="613"/>
      <c r="DB11" s="613"/>
      <c r="DC11" s="613"/>
      <c r="DD11" s="619">
        <v>128580</v>
      </c>
      <c r="DE11" s="611"/>
      <c r="DF11" s="611"/>
      <c r="DG11" s="611"/>
      <c r="DH11" s="611"/>
      <c r="DI11" s="611"/>
      <c r="DJ11" s="611"/>
      <c r="DK11" s="611"/>
      <c r="DL11" s="611"/>
      <c r="DM11" s="611"/>
      <c r="DN11" s="611"/>
      <c r="DO11" s="611"/>
      <c r="DP11" s="612"/>
      <c r="DQ11" s="619">
        <v>535498</v>
      </c>
      <c r="DR11" s="611"/>
      <c r="DS11" s="611"/>
      <c r="DT11" s="611"/>
      <c r="DU11" s="611"/>
      <c r="DV11" s="611"/>
      <c r="DW11" s="611"/>
      <c r="DX11" s="611"/>
      <c r="DY11" s="611"/>
      <c r="DZ11" s="611"/>
      <c r="EA11" s="611"/>
      <c r="EB11" s="611"/>
      <c r="EC11" s="620"/>
    </row>
    <row r="12" spans="2:143" ht="11.25" customHeight="1" x14ac:dyDescent="0.15">
      <c r="B12" s="607" t="s">
        <v>237</v>
      </c>
      <c r="C12" s="608"/>
      <c r="D12" s="608"/>
      <c r="E12" s="608"/>
      <c r="F12" s="608"/>
      <c r="G12" s="608"/>
      <c r="H12" s="608"/>
      <c r="I12" s="608"/>
      <c r="J12" s="608"/>
      <c r="K12" s="608"/>
      <c r="L12" s="608"/>
      <c r="M12" s="608"/>
      <c r="N12" s="608"/>
      <c r="O12" s="608"/>
      <c r="P12" s="608"/>
      <c r="Q12" s="609"/>
      <c r="R12" s="610">
        <v>17300</v>
      </c>
      <c r="S12" s="611"/>
      <c r="T12" s="611"/>
      <c r="U12" s="611"/>
      <c r="V12" s="611"/>
      <c r="W12" s="611"/>
      <c r="X12" s="611"/>
      <c r="Y12" s="612"/>
      <c r="Z12" s="613">
        <v>0.1</v>
      </c>
      <c r="AA12" s="613"/>
      <c r="AB12" s="613"/>
      <c r="AC12" s="613"/>
      <c r="AD12" s="614">
        <v>17300</v>
      </c>
      <c r="AE12" s="614"/>
      <c r="AF12" s="614"/>
      <c r="AG12" s="614"/>
      <c r="AH12" s="614"/>
      <c r="AI12" s="614"/>
      <c r="AJ12" s="614"/>
      <c r="AK12" s="614"/>
      <c r="AL12" s="615">
        <v>0.2</v>
      </c>
      <c r="AM12" s="616"/>
      <c r="AN12" s="616"/>
      <c r="AO12" s="617"/>
      <c r="AP12" s="607" t="s">
        <v>238</v>
      </c>
      <c r="AQ12" s="608"/>
      <c r="AR12" s="608"/>
      <c r="AS12" s="608"/>
      <c r="AT12" s="608"/>
      <c r="AU12" s="608"/>
      <c r="AV12" s="608"/>
      <c r="AW12" s="608"/>
      <c r="AX12" s="608"/>
      <c r="AY12" s="608"/>
      <c r="AZ12" s="608"/>
      <c r="BA12" s="608"/>
      <c r="BB12" s="608"/>
      <c r="BC12" s="608"/>
      <c r="BD12" s="608"/>
      <c r="BE12" s="608"/>
      <c r="BF12" s="609"/>
      <c r="BG12" s="610">
        <v>2151254</v>
      </c>
      <c r="BH12" s="611"/>
      <c r="BI12" s="611"/>
      <c r="BJ12" s="611"/>
      <c r="BK12" s="611"/>
      <c r="BL12" s="611"/>
      <c r="BM12" s="611"/>
      <c r="BN12" s="612"/>
      <c r="BO12" s="613">
        <v>58.9</v>
      </c>
      <c r="BP12" s="613"/>
      <c r="BQ12" s="613"/>
      <c r="BR12" s="613"/>
      <c r="BS12" s="614" t="s">
        <v>122</v>
      </c>
      <c r="BT12" s="614"/>
      <c r="BU12" s="614"/>
      <c r="BV12" s="614"/>
      <c r="BW12" s="614"/>
      <c r="BX12" s="614"/>
      <c r="BY12" s="614"/>
      <c r="BZ12" s="614"/>
      <c r="CA12" s="614"/>
      <c r="CB12" s="618"/>
      <c r="CD12" s="607" t="s">
        <v>239</v>
      </c>
      <c r="CE12" s="608"/>
      <c r="CF12" s="608"/>
      <c r="CG12" s="608"/>
      <c r="CH12" s="608"/>
      <c r="CI12" s="608"/>
      <c r="CJ12" s="608"/>
      <c r="CK12" s="608"/>
      <c r="CL12" s="608"/>
      <c r="CM12" s="608"/>
      <c r="CN12" s="608"/>
      <c r="CO12" s="608"/>
      <c r="CP12" s="608"/>
      <c r="CQ12" s="609"/>
      <c r="CR12" s="610">
        <v>550019</v>
      </c>
      <c r="CS12" s="611"/>
      <c r="CT12" s="611"/>
      <c r="CU12" s="611"/>
      <c r="CV12" s="611"/>
      <c r="CW12" s="611"/>
      <c r="CX12" s="611"/>
      <c r="CY12" s="612"/>
      <c r="CZ12" s="613">
        <v>2.7</v>
      </c>
      <c r="DA12" s="613"/>
      <c r="DB12" s="613"/>
      <c r="DC12" s="613"/>
      <c r="DD12" s="619">
        <v>4239</v>
      </c>
      <c r="DE12" s="611"/>
      <c r="DF12" s="611"/>
      <c r="DG12" s="611"/>
      <c r="DH12" s="611"/>
      <c r="DI12" s="611"/>
      <c r="DJ12" s="611"/>
      <c r="DK12" s="611"/>
      <c r="DL12" s="611"/>
      <c r="DM12" s="611"/>
      <c r="DN12" s="611"/>
      <c r="DO12" s="611"/>
      <c r="DP12" s="612"/>
      <c r="DQ12" s="619">
        <v>336553</v>
      </c>
      <c r="DR12" s="611"/>
      <c r="DS12" s="611"/>
      <c r="DT12" s="611"/>
      <c r="DU12" s="611"/>
      <c r="DV12" s="611"/>
      <c r="DW12" s="611"/>
      <c r="DX12" s="611"/>
      <c r="DY12" s="611"/>
      <c r="DZ12" s="611"/>
      <c r="EA12" s="611"/>
      <c r="EB12" s="611"/>
      <c r="EC12" s="620"/>
    </row>
    <row r="13" spans="2:143" ht="11.25" customHeight="1" x14ac:dyDescent="0.15">
      <c r="B13" s="607" t="s">
        <v>240</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241</v>
      </c>
      <c r="AQ13" s="608"/>
      <c r="AR13" s="608"/>
      <c r="AS13" s="608"/>
      <c r="AT13" s="608"/>
      <c r="AU13" s="608"/>
      <c r="AV13" s="608"/>
      <c r="AW13" s="608"/>
      <c r="AX13" s="608"/>
      <c r="AY13" s="608"/>
      <c r="AZ13" s="608"/>
      <c r="BA13" s="608"/>
      <c r="BB13" s="608"/>
      <c r="BC13" s="608"/>
      <c r="BD13" s="608"/>
      <c r="BE13" s="608"/>
      <c r="BF13" s="609"/>
      <c r="BG13" s="610">
        <v>2139063</v>
      </c>
      <c r="BH13" s="611"/>
      <c r="BI13" s="611"/>
      <c r="BJ13" s="611"/>
      <c r="BK13" s="611"/>
      <c r="BL13" s="611"/>
      <c r="BM13" s="611"/>
      <c r="BN13" s="612"/>
      <c r="BO13" s="613">
        <v>58.5</v>
      </c>
      <c r="BP13" s="613"/>
      <c r="BQ13" s="613"/>
      <c r="BR13" s="613"/>
      <c r="BS13" s="614" t="s">
        <v>122</v>
      </c>
      <c r="BT13" s="614"/>
      <c r="BU13" s="614"/>
      <c r="BV13" s="614"/>
      <c r="BW13" s="614"/>
      <c r="BX13" s="614"/>
      <c r="BY13" s="614"/>
      <c r="BZ13" s="614"/>
      <c r="CA13" s="614"/>
      <c r="CB13" s="618"/>
      <c r="CD13" s="607" t="s">
        <v>242</v>
      </c>
      <c r="CE13" s="608"/>
      <c r="CF13" s="608"/>
      <c r="CG13" s="608"/>
      <c r="CH13" s="608"/>
      <c r="CI13" s="608"/>
      <c r="CJ13" s="608"/>
      <c r="CK13" s="608"/>
      <c r="CL13" s="608"/>
      <c r="CM13" s="608"/>
      <c r="CN13" s="608"/>
      <c r="CO13" s="608"/>
      <c r="CP13" s="608"/>
      <c r="CQ13" s="609"/>
      <c r="CR13" s="610">
        <v>876900</v>
      </c>
      <c r="CS13" s="611"/>
      <c r="CT13" s="611"/>
      <c r="CU13" s="611"/>
      <c r="CV13" s="611"/>
      <c r="CW13" s="611"/>
      <c r="CX13" s="611"/>
      <c r="CY13" s="612"/>
      <c r="CZ13" s="613">
        <v>4.3</v>
      </c>
      <c r="DA13" s="613"/>
      <c r="DB13" s="613"/>
      <c r="DC13" s="613"/>
      <c r="DD13" s="619">
        <v>239414</v>
      </c>
      <c r="DE13" s="611"/>
      <c r="DF13" s="611"/>
      <c r="DG13" s="611"/>
      <c r="DH13" s="611"/>
      <c r="DI13" s="611"/>
      <c r="DJ13" s="611"/>
      <c r="DK13" s="611"/>
      <c r="DL13" s="611"/>
      <c r="DM13" s="611"/>
      <c r="DN13" s="611"/>
      <c r="DO13" s="611"/>
      <c r="DP13" s="612"/>
      <c r="DQ13" s="619">
        <v>667027</v>
      </c>
      <c r="DR13" s="611"/>
      <c r="DS13" s="611"/>
      <c r="DT13" s="611"/>
      <c r="DU13" s="611"/>
      <c r="DV13" s="611"/>
      <c r="DW13" s="611"/>
      <c r="DX13" s="611"/>
      <c r="DY13" s="611"/>
      <c r="DZ13" s="611"/>
      <c r="EA13" s="611"/>
      <c r="EB13" s="611"/>
      <c r="EC13" s="620"/>
    </row>
    <row r="14" spans="2:143" ht="11.25" customHeight="1" x14ac:dyDescent="0.15">
      <c r="B14" s="607" t="s">
        <v>243</v>
      </c>
      <c r="C14" s="608"/>
      <c r="D14" s="608"/>
      <c r="E14" s="608"/>
      <c r="F14" s="608"/>
      <c r="G14" s="608"/>
      <c r="H14" s="608"/>
      <c r="I14" s="608"/>
      <c r="J14" s="608"/>
      <c r="K14" s="608"/>
      <c r="L14" s="608"/>
      <c r="M14" s="608"/>
      <c r="N14" s="608"/>
      <c r="O14" s="608"/>
      <c r="P14" s="608"/>
      <c r="Q14" s="609"/>
      <c r="R14" s="610">
        <v>1765</v>
      </c>
      <c r="S14" s="611"/>
      <c r="T14" s="611"/>
      <c r="U14" s="611"/>
      <c r="V14" s="611"/>
      <c r="W14" s="611"/>
      <c r="X14" s="611"/>
      <c r="Y14" s="612"/>
      <c r="Z14" s="613">
        <v>0</v>
      </c>
      <c r="AA14" s="613"/>
      <c r="AB14" s="613"/>
      <c r="AC14" s="613"/>
      <c r="AD14" s="614">
        <v>1765</v>
      </c>
      <c r="AE14" s="614"/>
      <c r="AF14" s="614"/>
      <c r="AG14" s="614"/>
      <c r="AH14" s="614"/>
      <c r="AI14" s="614"/>
      <c r="AJ14" s="614"/>
      <c r="AK14" s="614"/>
      <c r="AL14" s="615">
        <v>0</v>
      </c>
      <c r="AM14" s="616"/>
      <c r="AN14" s="616"/>
      <c r="AO14" s="617"/>
      <c r="AP14" s="607" t="s">
        <v>244</v>
      </c>
      <c r="AQ14" s="608"/>
      <c r="AR14" s="608"/>
      <c r="AS14" s="608"/>
      <c r="AT14" s="608"/>
      <c r="AU14" s="608"/>
      <c r="AV14" s="608"/>
      <c r="AW14" s="608"/>
      <c r="AX14" s="608"/>
      <c r="AY14" s="608"/>
      <c r="AZ14" s="608"/>
      <c r="BA14" s="608"/>
      <c r="BB14" s="608"/>
      <c r="BC14" s="608"/>
      <c r="BD14" s="608"/>
      <c r="BE14" s="608"/>
      <c r="BF14" s="609"/>
      <c r="BG14" s="610">
        <v>111796</v>
      </c>
      <c r="BH14" s="611"/>
      <c r="BI14" s="611"/>
      <c r="BJ14" s="611"/>
      <c r="BK14" s="611"/>
      <c r="BL14" s="611"/>
      <c r="BM14" s="611"/>
      <c r="BN14" s="612"/>
      <c r="BO14" s="613">
        <v>3.1</v>
      </c>
      <c r="BP14" s="613"/>
      <c r="BQ14" s="613"/>
      <c r="BR14" s="613"/>
      <c r="BS14" s="614" t="s">
        <v>122</v>
      </c>
      <c r="BT14" s="614"/>
      <c r="BU14" s="614"/>
      <c r="BV14" s="614"/>
      <c r="BW14" s="614"/>
      <c r="BX14" s="614"/>
      <c r="BY14" s="614"/>
      <c r="BZ14" s="614"/>
      <c r="CA14" s="614"/>
      <c r="CB14" s="618"/>
      <c r="CD14" s="607" t="s">
        <v>245</v>
      </c>
      <c r="CE14" s="608"/>
      <c r="CF14" s="608"/>
      <c r="CG14" s="608"/>
      <c r="CH14" s="608"/>
      <c r="CI14" s="608"/>
      <c r="CJ14" s="608"/>
      <c r="CK14" s="608"/>
      <c r="CL14" s="608"/>
      <c r="CM14" s="608"/>
      <c r="CN14" s="608"/>
      <c r="CO14" s="608"/>
      <c r="CP14" s="608"/>
      <c r="CQ14" s="609"/>
      <c r="CR14" s="610">
        <v>659901</v>
      </c>
      <c r="CS14" s="611"/>
      <c r="CT14" s="611"/>
      <c r="CU14" s="611"/>
      <c r="CV14" s="611"/>
      <c r="CW14" s="611"/>
      <c r="CX14" s="611"/>
      <c r="CY14" s="612"/>
      <c r="CZ14" s="613">
        <v>3.2</v>
      </c>
      <c r="DA14" s="613"/>
      <c r="DB14" s="613"/>
      <c r="DC14" s="613"/>
      <c r="DD14" s="619">
        <v>112566</v>
      </c>
      <c r="DE14" s="611"/>
      <c r="DF14" s="611"/>
      <c r="DG14" s="611"/>
      <c r="DH14" s="611"/>
      <c r="DI14" s="611"/>
      <c r="DJ14" s="611"/>
      <c r="DK14" s="611"/>
      <c r="DL14" s="611"/>
      <c r="DM14" s="611"/>
      <c r="DN14" s="611"/>
      <c r="DO14" s="611"/>
      <c r="DP14" s="612"/>
      <c r="DQ14" s="619">
        <v>529390</v>
      </c>
      <c r="DR14" s="611"/>
      <c r="DS14" s="611"/>
      <c r="DT14" s="611"/>
      <c r="DU14" s="611"/>
      <c r="DV14" s="611"/>
      <c r="DW14" s="611"/>
      <c r="DX14" s="611"/>
      <c r="DY14" s="611"/>
      <c r="DZ14" s="611"/>
      <c r="EA14" s="611"/>
      <c r="EB14" s="611"/>
      <c r="EC14" s="620"/>
    </row>
    <row r="15" spans="2:143" ht="11.25" customHeight="1" x14ac:dyDescent="0.15">
      <c r="B15" s="607" t="s">
        <v>246</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247</v>
      </c>
      <c r="AQ15" s="608"/>
      <c r="AR15" s="608"/>
      <c r="AS15" s="608"/>
      <c r="AT15" s="608"/>
      <c r="AU15" s="608"/>
      <c r="AV15" s="608"/>
      <c r="AW15" s="608"/>
      <c r="AX15" s="608"/>
      <c r="AY15" s="608"/>
      <c r="AZ15" s="608"/>
      <c r="BA15" s="608"/>
      <c r="BB15" s="608"/>
      <c r="BC15" s="608"/>
      <c r="BD15" s="608"/>
      <c r="BE15" s="608"/>
      <c r="BF15" s="609"/>
      <c r="BG15" s="610">
        <v>165769</v>
      </c>
      <c r="BH15" s="611"/>
      <c r="BI15" s="611"/>
      <c r="BJ15" s="611"/>
      <c r="BK15" s="611"/>
      <c r="BL15" s="611"/>
      <c r="BM15" s="611"/>
      <c r="BN15" s="612"/>
      <c r="BO15" s="613">
        <v>4.5</v>
      </c>
      <c r="BP15" s="613"/>
      <c r="BQ15" s="613"/>
      <c r="BR15" s="613"/>
      <c r="BS15" s="614" t="s">
        <v>122</v>
      </c>
      <c r="BT15" s="614"/>
      <c r="BU15" s="614"/>
      <c r="BV15" s="614"/>
      <c r="BW15" s="614"/>
      <c r="BX15" s="614"/>
      <c r="BY15" s="614"/>
      <c r="BZ15" s="614"/>
      <c r="CA15" s="614"/>
      <c r="CB15" s="618"/>
      <c r="CD15" s="607" t="s">
        <v>248</v>
      </c>
      <c r="CE15" s="608"/>
      <c r="CF15" s="608"/>
      <c r="CG15" s="608"/>
      <c r="CH15" s="608"/>
      <c r="CI15" s="608"/>
      <c r="CJ15" s="608"/>
      <c r="CK15" s="608"/>
      <c r="CL15" s="608"/>
      <c r="CM15" s="608"/>
      <c r="CN15" s="608"/>
      <c r="CO15" s="608"/>
      <c r="CP15" s="608"/>
      <c r="CQ15" s="609"/>
      <c r="CR15" s="610">
        <v>2001178</v>
      </c>
      <c r="CS15" s="611"/>
      <c r="CT15" s="611"/>
      <c r="CU15" s="611"/>
      <c r="CV15" s="611"/>
      <c r="CW15" s="611"/>
      <c r="CX15" s="611"/>
      <c r="CY15" s="612"/>
      <c r="CZ15" s="613">
        <v>9.8000000000000007</v>
      </c>
      <c r="DA15" s="613"/>
      <c r="DB15" s="613"/>
      <c r="DC15" s="613"/>
      <c r="DD15" s="619">
        <v>686181</v>
      </c>
      <c r="DE15" s="611"/>
      <c r="DF15" s="611"/>
      <c r="DG15" s="611"/>
      <c r="DH15" s="611"/>
      <c r="DI15" s="611"/>
      <c r="DJ15" s="611"/>
      <c r="DK15" s="611"/>
      <c r="DL15" s="611"/>
      <c r="DM15" s="611"/>
      <c r="DN15" s="611"/>
      <c r="DO15" s="611"/>
      <c r="DP15" s="612"/>
      <c r="DQ15" s="619">
        <v>1310363</v>
      </c>
      <c r="DR15" s="611"/>
      <c r="DS15" s="611"/>
      <c r="DT15" s="611"/>
      <c r="DU15" s="611"/>
      <c r="DV15" s="611"/>
      <c r="DW15" s="611"/>
      <c r="DX15" s="611"/>
      <c r="DY15" s="611"/>
      <c r="DZ15" s="611"/>
      <c r="EA15" s="611"/>
      <c r="EB15" s="611"/>
      <c r="EC15" s="620"/>
    </row>
    <row r="16" spans="2:143" ht="11.25" customHeight="1" x14ac:dyDescent="0.15">
      <c r="B16" s="607" t="s">
        <v>249</v>
      </c>
      <c r="C16" s="608"/>
      <c r="D16" s="608"/>
      <c r="E16" s="608"/>
      <c r="F16" s="608"/>
      <c r="G16" s="608"/>
      <c r="H16" s="608"/>
      <c r="I16" s="608"/>
      <c r="J16" s="608"/>
      <c r="K16" s="608"/>
      <c r="L16" s="608"/>
      <c r="M16" s="608"/>
      <c r="N16" s="608"/>
      <c r="O16" s="608"/>
      <c r="P16" s="608"/>
      <c r="Q16" s="609"/>
      <c r="R16" s="610">
        <v>22199</v>
      </c>
      <c r="S16" s="611"/>
      <c r="T16" s="611"/>
      <c r="U16" s="611"/>
      <c r="V16" s="611"/>
      <c r="W16" s="611"/>
      <c r="X16" s="611"/>
      <c r="Y16" s="612"/>
      <c r="Z16" s="613">
        <v>0.1</v>
      </c>
      <c r="AA16" s="613"/>
      <c r="AB16" s="613"/>
      <c r="AC16" s="613"/>
      <c r="AD16" s="614">
        <v>22199</v>
      </c>
      <c r="AE16" s="614"/>
      <c r="AF16" s="614"/>
      <c r="AG16" s="614"/>
      <c r="AH16" s="614"/>
      <c r="AI16" s="614"/>
      <c r="AJ16" s="614"/>
      <c r="AK16" s="614"/>
      <c r="AL16" s="615">
        <v>0.2</v>
      </c>
      <c r="AM16" s="616"/>
      <c r="AN16" s="616"/>
      <c r="AO16" s="617"/>
      <c r="AP16" s="607" t="s">
        <v>250</v>
      </c>
      <c r="AQ16" s="608"/>
      <c r="AR16" s="608"/>
      <c r="AS16" s="608"/>
      <c r="AT16" s="608"/>
      <c r="AU16" s="608"/>
      <c r="AV16" s="608"/>
      <c r="AW16" s="608"/>
      <c r="AX16" s="608"/>
      <c r="AY16" s="608"/>
      <c r="AZ16" s="608"/>
      <c r="BA16" s="608"/>
      <c r="BB16" s="608"/>
      <c r="BC16" s="608"/>
      <c r="BD16" s="608"/>
      <c r="BE16" s="608"/>
      <c r="BF16" s="609"/>
      <c r="BG16" s="610">
        <v>48468</v>
      </c>
      <c r="BH16" s="611"/>
      <c r="BI16" s="611"/>
      <c r="BJ16" s="611"/>
      <c r="BK16" s="611"/>
      <c r="BL16" s="611"/>
      <c r="BM16" s="611"/>
      <c r="BN16" s="612"/>
      <c r="BO16" s="613">
        <v>1.3</v>
      </c>
      <c r="BP16" s="613"/>
      <c r="BQ16" s="613"/>
      <c r="BR16" s="613"/>
      <c r="BS16" s="614" t="s">
        <v>122</v>
      </c>
      <c r="BT16" s="614"/>
      <c r="BU16" s="614"/>
      <c r="BV16" s="614"/>
      <c r="BW16" s="614"/>
      <c r="BX16" s="614"/>
      <c r="BY16" s="614"/>
      <c r="BZ16" s="614"/>
      <c r="CA16" s="614"/>
      <c r="CB16" s="618"/>
      <c r="CD16" s="607" t="s">
        <v>251</v>
      </c>
      <c r="CE16" s="608"/>
      <c r="CF16" s="608"/>
      <c r="CG16" s="608"/>
      <c r="CH16" s="608"/>
      <c r="CI16" s="608"/>
      <c r="CJ16" s="608"/>
      <c r="CK16" s="608"/>
      <c r="CL16" s="608"/>
      <c r="CM16" s="608"/>
      <c r="CN16" s="608"/>
      <c r="CO16" s="608"/>
      <c r="CP16" s="608"/>
      <c r="CQ16" s="609"/>
      <c r="CR16" s="610">
        <v>1391286</v>
      </c>
      <c r="CS16" s="611"/>
      <c r="CT16" s="611"/>
      <c r="CU16" s="611"/>
      <c r="CV16" s="611"/>
      <c r="CW16" s="611"/>
      <c r="CX16" s="611"/>
      <c r="CY16" s="612"/>
      <c r="CZ16" s="613">
        <v>6.8</v>
      </c>
      <c r="DA16" s="613"/>
      <c r="DB16" s="613"/>
      <c r="DC16" s="613"/>
      <c r="DD16" s="619" t="s">
        <v>122</v>
      </c>
      <c r="DE16" s="611"/>
      <c r="DF16" s="611"/>
      <c r="DG16" s="611"/>
      <c r="DH16" s="611"/>
      <c r="DI16" s="611"/>
      <c r="DJ16" s="611"/>
      <c r="DK16" s="611"/>
      <c r="DL16" s="611"/>
      <c r="DM16" s="611"/>
      <c r="DN16" s="611"/>
      <c r="DO16" s="611"/>
      <c r="DP16" s="612"/>
      <c r="DQ16" s="619">
        <v>691301</v>
      </c>
      <c r="DR16" s="611"/>
      <c r="DS16" s="611"/>
      <c r="DT16" s="611"/>
      <c r="DU16" s="611"/>
      <c r="DV16" s="611"/>
      <c r="DW16" s="611"/>
      <c r="DX16" s="611"/>
      <c r="DY16" s="611"/>
      <c r="DZ16" s="611"/>
      <c r="EA16" s="611"/>
      <c r="EB16" s="611"/>
      <c r="EC16" s="620"/>
    </row>
    <row r="17" spans="2:133" ht="11.25" customHeight="1" x14ac:dyDescent="0.15">
      <c r="B17" s="607" t="s">
        <v>252</v>
      </c>
      <c r="C17" s="608"/>
      <c r="D17" s="608"/>
      <c r="E17" s="608"/>
      <c r="F17" s="608"/>
      <c r="G17" s="608"/>
      <c r="H17" s="608"/>
      <c r="I17" s="608"/>
      <c r="J17" s="608"/>
      <c r="K17" s="608"/>
      <c r="L17" s="608"/>
      <c r="M17" s="608"/>
      <c r="N17" s="608"/>
      <c r="O17" s="608"/>
      <c r="P17" s="608"/>
      <c r="Q17" s="609"/>
      <c r="R17" s="610">
        <v>57399</v>
      </c>
      <c r="S17" s="611"/>
      <c r="T17" s="611"/>
      <c r="U17" s="611"/>
      <c r="V17" s="611"/>
      <c r="W17" s="611"/>
      <c r="X17" s="611"/>
      <c r="Y17" s="612"/>
      <c r="Z17" s="613">
        <v>0.2</v>
      </c>
      <c r="AA17" s="613"/>
      <c r="AB17" s="613"/>
      <c r="AC17" s="613"/>
      <c r="AD17" s="614">
        <v>57399</v>
      </c>
      <c r="AE17" s="614"/>
      <c r="AF17" s="614"/>
      <c r="AG17" s="614"/>
      <c r="AH17" s="614"/>
      <c r="AI17" s="614"/>
      <c r="AJ17" s="614"/>
      <c r="AK17" s="614"/>
      <c r="AL17" s="615">
        <v>0.6</v>
      </c>
      <c r="AM17" s="616"/>
      <c r="AN17" s="616"/>
      <c r="AO17" s="617"/>
      <c r="AP17" s="607" t="s">
        <v>253</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254</v>
      </c>
      <c r="CE17" s="608"/>
      <c r="CF17" s="608"/>
      <c r="CG17" s="608"/>
      <c r="CH17" s="608"/>
      <c r="CI17" s="608"/>
      <c r="CJ17" s="608"/>
      <c r="CK17" s="608"/>
      <c r="CL17" s="608"/>
      <c r="CM17" s="608"/>
      <c r="CN17" s="608"/>
      <c r="CO17" s="608"/>
      <c r="CP17" s="608"/>
      <c r="CQ17" s="609"/>
      <c r="CR17" s="610">
        <v>1715225</v>
      </c>
      <c r="CS17" s="611"/>
      <c r="CT17" s="611"/>
      <c r="CU17" s="611"/>
      <c r="CV17" s="611"/>
      <c r="CW17" s="611"/>
      <c r="CX17" s="611"/>
      <c r="CY17" s="612"/>
      <c r="CZ17" s="613">
        <v>8.4</v>
      </c>
      <c r="DA17" s="613"/>
      <c r="DB17" s="613"/>
      <c r="DC17" s="613"/>
      <c r="DD17" s="619" t="s">
        <v>122</v>
      </c>
      <c r="DE17" s="611"/>
      <c r="DF17" s="611"/>
      <c r="DG17" s="611"/>
      <c r="DH17" s="611"/>
      <c r="DI17" s="611"/>
      <c r="DJ17" s="611"/>
      <c r="DK17" s="611"/>
      <c r="DL17" s="611"/>
      <c r="DM17" s="611"/>
      <c r="DN17" s="611"/>
      <c r="DO17" s="611"/>
      <c r="DP17" s="612"/>
      <c r="DQ17" s="619">
        <v>1643121</v>
      </c>
      <c r="DR17" s="611"/>
      <c r="DS17" s="611"/>
      <c r="DT17" s="611"/>
      <c r="DU17" s="611"/>
      <c r="DV17" s="611"/>
      <c r="DW17" s="611"/>
      <c r="DX17" s="611"/>
      <c r="DY17" s="611"/>
      <c r="DZ17" s="611"/>
      <c r="EA17" s="611"/>
      <c r="EB17" s="611"/>
      <c r="EC17" s="620"/>
    </row>
    <row r="18" spans="2:133" ht="11.25" customHeight="1" x14ac:dyDescent="0.15">
      <c r="B18" s="607" t="s">
        <v>255</v>
      </c>
      <c r="C18" s="608"/>
      <c r="D18" s="608"/>
      <c r="E18" s="608"/>
      <c r="F18" s="608"/>
      <c r="G18" s="608"/>
      <c r="H18" s="608"/>
      <c r="I18" s="608"/>
      <c r="J18" s="608"/>
      <c r="K18" s="608"/>
      <c r="L18" s="608"/>
      <c r="M18" s="608"/>
      <c r="N18" s="608"/>
      <c r="O18" s="608"/>
      <c r="P18" s="608"/>
      <c r="Q18" s="609"/>
      <c r="R18" s="610">
        <v>8743</v>
      </c>
      <c r="S18" s="611"/>
      <c r="T18" s="611"/>
      <c r="U18" s="611"/>
      <c r="V18" s="611"/>
      <c r="W18" s="611"/>
      <c r="X18" s="611"/>
      <c r="Y18" s="612"/>
      <c r="Z18" s="613">
        <v>0</v>
      </c>
      <c r="AA18" s="613"/>
      <c r="AB18" s="613"/>
      <c r="AC18" s="613"/>
      <c r="AD18" s="614">
        <v>8743</v>
      </c>
      <c r="AE18" s="614"/>
      <c r="AF18" s="614"/>
      <c r="AG18" s="614"/>
      <c r="AH18" s="614"/>
      <c r="AI18" s="614"/>
      <c r="AJ18" s="614"/>
      <c r="AK18" s="614"/>
      <c r="AL18" s="615">
        <v>0.1</v>
      </c>
      <c r="AM18" s="616"/>
      <c r="AN18" s="616"/>
      <c r="AO18" s="617"/>
      <c r="AP18" s="607" t="s">
        <v>256</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257</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258</v>
      </c>
      <c r="C19" s="608"/>
      <c r="D19" s="608"/>
      <c r="E19" s="608"/>
      <c r="F19" s="608"/>
      <c r="G19" s="608"/>
      <c r="H19" s="608"/>
      <c r="I19" s="608"/>
      <c r="J19" s="608"/>
      <c r="K19" s="608"/>
      <c r="L19" s="608"/>
      <c r="M19" s="608"/>
      <c r="N19" s="608"/>
      <c r="O19" s="608"/>
      <c r="P19" s="608"/>
      <c r="Q19" s="609"/>
      <c r="R19" s="610">
        <v>8743</v>
      </c>
      <c r="S19" s="611"/>
      <c r="T19" s="611"/>
      <c r="U19" s="611"/>
      <c r="V19" s="611"/>
      <c r="W19" s="611"/>
      <c r="X19" s="611"/>
      <c r="Y19" s="612"/>
      <c r="Z19" s="613">
        <v>0</v>
      </c>
      <c r="AA19" s="613"/>
      <c r="AB19" s="613"/>
      <c r="AC19" s="613"/>
      <c r="AD19" s="614">
        <v>8743</v>
      </c>
      <c r="AE19" s="614"/>
      <c r="AF19" s="614"/>
      <c r="AG19" s="614"/>
      <c r="AH19" s="614"/>
      <c r="AI19" s="614"/>
      <c r="AJ19" s="614"/>
      <c r="AK19" s="614"/>
      <c r="AL19" s="615">
        <v>0.1</v>
      </c>
      <c r="AM19" s="616"/>
      <c r="AN19" s="616"/>
      <c r="AO19" s="617"/>
      <c r="AP19" s="607" t="s">
        <v>259</v>
      </c>
      <c r="AQ19" s="608"/>
      <c r="AR19" s="608"/>
      <c r="AS19" s="608"/>
      <c r="AT19" s="608"/>
      <c r="AU19" s="608"/>
      <c r="AV19" s="608"/>
      <c r="AW19" s="608"/>
      <c r="AX19" s="608"/>
      <c r="AY19" s="608"/>
      <c r="AZ19" s="608"/>
      <c r="BA19" s="608"/>
      <c r="BB19" s="608"/>
      <c r="BC19" s="608"/>
      <c r="BD19" s="608"/>
      <c r="BE19" s="608"/>
      <c r="BF19" s="609"/>
      <c r="BG19" s="610">
        <v>88926</v>
      </c>
      <c r="BH19" s="611"/>
      <c r="BI19" s="611"/>
      <c r="BJ19" s="611"/>
      <c r="BK19" s="611"/>
      <c r="BL19" s="611"/>
      <c r="BM19" s="611"/>
      <c r="BN19" s="612"/>
      <c r="BO19" s="613">
        <v>2.4</v>
      </c>
      <c r="BP19" s="613"/>
      <c r="BQ19" s="613"/>
      <c r="BR19" s="613"/>
      <c r="BS19" s="614" t="s">
        <v>122</v>
      </c>
      <c r="BT19" s="614"/>
      <c r="BU19" s="614"/>
      <c r="BV19" s="614"/>
      <c r="BW19" s="614"/>
      <c r="BX19" s="614"/>
      <c r="BY19" s="614"/>
      <c r="BZ19" s="614"/>
      <c r="CA19" s="614"/>
      <c r="CB19" s="618"/>
      <c r="CD19" s="607" t="s">
        <v>260</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261</v>
      </c>
      <c r="C20" s="624"/>
      <c r="D20" s="624"/>
      <c r="E20" s="624"/>
      <c r="F20" s="624"/>
      <c r="G20" s="624"/>
      <c r="H20" s="624"/>
      <c r="I20" s="624"/>
      <c r="J20" s="624"/>
      <c r="K20" s="624"/>
      <c r="L20" s="624"/>
      <c r="M20" s="624"/>
      <c r="N20" s="624"/>
      <c r="O20" s="624"/>
      <c r="P20" s="624"/>
      <c r="Q20" s="625"/>
      <c r="R20" s="610" t="s">
        <v>122</v>
      </c>
      <c r="S20" s="611"/>
      <c r="T20" s="611"/>
      <c r="U20" s="611"/>
      <c r="V20" s="611"/>
      <c r="W20" s="611"/>
      <c r="X20" s="611"/>
      <c r="Y20" s="612"/>
      <c r="Z20" s="613" t="s">
        <v>122</v>
      </c>
      <c r="AA20" s="613"/>
      <c r="AB20" s="613"/>
      <c r="AC20" s="613"/>
      <c r="AD20" s="614" t="s">
        <v>122</v>
      </c>
      <c r="AE20" s="614"/>
      <c r="AF20" s="614"/>
      <c r="AG20" s="614"/>
      <c r="AH20" s="614"/>
      <c r="AI20" s="614"/>
      <c r="AJ20" s="614"/>
      <c r="AK20" s="614"/>
      <c r="AL20" s="615" t="s">
        <v>122</v>
      </c>
      <c r="AM20" s="616"/>
      <c r="AN20" s="616"/>
      <c r="AO20" s="617"/>
      <c r="AP20" s="607" t="s">
        <v>262</v>
      </c>
      <c r="AQ20" s="608"/>
      <c r="AR20" s="608"/>
      <c r="AS20" s="608"/>
      <c r="AT20" s="608"/>
      <c r="AU20" s="608"/>
      <c r="AV20" s="608"/>
      <c r="AW20" s="608"/>
      <c r="AX20" s="608"/>
      <c r="AY20" s="608"/>
      <c r="AZ20" s="608"/>
      <c r="BA20" s="608"/>
      <c r="BB20" s="608"/>
      <c r="BC20" s="608"/>
      <c r="BD20" s="608"/>
      <c r="BE20" s="608"/>
      <c r="BF20" s="609"/>
      <c r="BG20" s="610">
        <v>88926</v>
      </c>
      <c r="BH20" s="611"/>
      <c r="BI20" s="611"/>
      <c r="BJ20" s="611"/>
      <c r="BK20" s="611"/>
      <c r="BL20" s="611"/>
      <c r="BM20" s="611"/>
      <c r="BN20" s="612"/>
      <c r="BO20" s="613">
        <v>2.4</v>
      </c>
      <c r="BP20" s="613"/>
      <c r="BQ20" s="613"/>
      <c r="BR20" s="613"/>
      <c r="BS20" s="614" t="s">
        <v>122</v>
      </c>
      <c r="BT20" s="614"/>
      <c r="BU20" s="614"/>
      <c r="BV20" s="614"/>
      <c r="BW20" s="614"/>
      <c r="BX20" s="614"/>
      <c r="BY20" s="614"/>
      <c r="BZ20" s="614"/>
      <c r="CA20" s="614"/>
      <c r="CB20" s="618"/>
      <c r="CD20" s="607" t="s">
        <v>263</v>
      </c>
      <c r="CE20" s="608"/>
      <c r="CF20" s="608"/>
      <c r="CG20" s="608"/>
      <c r="CH20" s="608"/>
      <c r="CI20" s="608"/>
      <c r="CJ20" s="608"/>
      <c r="CK20" s="608"/>
      <c r="CL20" s="608"/>
      <c r="CM20" s="608"/>
      <c r="CN20" s="608"/>
      <c r="CO20" s="608"/>
      <c r="CP20" s="608"/>
      <c r="CQ20" s="609"/>
      <c r="CR20" s="610">
        <v>20499748</v>
      </c>
      <c r="CS20" s="611"/>
      <c r="CT20" s="611"/>
      <c r="CU20" s="611"/>
      <c r="CV20" s="611"/>
      <c r="CW20" s="611"/>
      <c r="CX20" s="611"/>
      <c r="CY20" s="612"/>
      <c r="CZ20" s="613">
        <v>100</v>
      </c>
      <c r="DA20" s="613"/>
      <c r="DB20" s="613"/>
      <c r="DC20" s="613"/>
      <c r="DD20" s="619">
        <v>3915001</v>
      </c>
      <c r="DE20" s="611"/>
      <c r="DF20" s="611"/>
      <c r="DG20" s="611"/>
      <c r="DH20" s="611"/>
      <c r="DI20" s="611"/>
      <c r="DJ20" s="611"/>
      <c r="DK20" s="611"/>
      <c r="DL20" s="611"/>
      <c r="DM20" s="611"/>
      <c r="DN20" s="611"/>
      <c r="DO20" s="611"/>
      <c r="DP20" s="612"/>
      <c r="DQ20" s="619">
        <v>12736838</v>
      </c>
      <c r="DR20" s="611"/>
      <c r="DS20" s="611"/>
      <c r="DT20" s="611"/>
      <c r="DU20" s="611"/>
      <c r="DV20" s="611"/>
      <c r="DW20" s="611"/>
      <c r="DX20" s="611"/>
      <c r="DY20" s="611"/>
      <c r="DZ20" s="611"/>
      <c r="EA20" s="611"/>
      <c r="EB20" s="611"/>
      <c r="EC20" s="620"/>
    </row>
    <row r="21" spans="2:133" ht="11.25" customHeight="1" x14ac:dyDescent="0.15">
      <c r="B21" s="607" t="s">
        <v>264</v>
      </c>
      <c r="C21" s="608"/>
      <c r="D21" s="608"/>
      <c r="E21" s="608"/>
      <c r="F21" s="608"/>
      <c r="G21" s="608"/>
      <c r="H21" s="608"/>
      <c r="I21" s="608"/>
      <c r="J21" s="608"/>
      <c r="K21" s="608"/>
      <c r="L21" s="608"/>
      <c r="M21" s="608"/>
      <c r="N21" s="608"/>
      <c r="O21" s="608"/>
      <c r="P21" s="608"/>
      <c r="Q21" s="609"/>
      <c r="R21" s="610">
        <v>6752893</v>
      </c>
      <c r="S21" s="611"/>
      <c r="T21" s="611"/>
      <c r="U21" s="611"/>
      <c r="V21" s="611"/>
      <c r="W21" s="611"/>
      <c r="X21" s="611"/>
      <c r="Y21" s="612"/>
      <c r="Z21" s="613">
        <v>29.3</v>
      </c>
      <c r="AA21" s="613"/>
      <c r="AB21" s="613"/>
      <c r="AC21" s="613"/>
      <c r="AD21" s="614">
        <v>5324044</v>
      </c>
      <c r="AE21" s="614"/>
      <c r="AF21" s="614"/>
      <c r="AG21" s="614"/>
      <c r="AH21" s="614"/>
      <c r="AI21" s="614"/>
      <c r="AJ21" s="614"/>
      <c r="AK21" s="614"/>
      <c r="AL21" s="615">
        <v>54.1</v>
      </c>
      <c r="AM21" s="616"/>
      <c r="AN21" s="616"/>
      <c r="AO21" s="617"/>
      <c r="AP21" s="607" t="s">
        <v>265</v>
      </c>
      <c r="AQ21" s="626"/>
      <c r="AR21" s="626"/>
      <c r="AS21" s="626"/>
      <c r="AT21" s="626"/>
      <c r="AU21" s="626"/>
      <c r="AV21" s="626"/>
      <c r="AW21" s="626"/>
      <c r="AX21" s="626"/>
      <c r="AY21" s="626"/>
      <c r="AZ21" s="626"/>
      <c r="BA21" s="626"/>
      <c r="BB21" s="626"/>
      <c r="BC21" s="626"/>
      <c r="BD21" s="626"/>
      <c r="BE21" s="626"/>
      <c r="BF21" s="627"/>
      <c r="BG21" s="610">
        <v>1047</v>
      </c>
      <c r="BH21" s="611"/>
      <c r="BI21" s="611"/>
      <c r="BJ21" s="611"/>
      <c r="BK21" s="611"/>
      <c r="BL21" s="611"/>
      <c r="BM21" s="611"/>
      <c r="BN21" s="612"/>
      <c r="BO21" s="613">
        <v>0</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266</v>
      </c>
      <c r="C22" s="608"/>
      <c r="D22" s="608"/>
      <c r="E22" s="608"/>
      <c r="F22" s="608"/>
      <c r="G22" s="608"/>
      <c r="H22" s="608"/>
      <c r="I22" s="608"/>
      <c r="J22" s="608"/>
      <c r="K22" s="608"/>
      <c r="L22" s="608"/>
      <c r="M22" s="608"/>
      <c r="N22" s="608"/>
      <c r="O22" s="608"/>
      <c r="P22" s="608"/>
      <c r="Q22" s="609"/>
      <c r="R22" s="610">
        <v>5324044</v>
      </c>
      <c r="S22" s="611"/>
      <c r="T22" s="611"/>
      <c r="U22" s="611"/>
      <c r="V22" s="611"/>
      <c r="W22" s="611"/>
      <c r="X22" s="611"/>
      <c r="Y22" s="612"/>
      <c r="Z22" s="613">
        <v>23.1</v>
      </c>
      <c r="AA22" s="613"/>
      <c r="AB22" s="613"/>
      <c r="AC22" s="613"/>
      <c r="AD22" s="614">
        <v>5324044</v>
      </c>
      <c r="AE22" s="614"/>
      <c r="AF22" s="614"/>
      <c r="AG22" s="614"/>
      <c r="AH22" s="614"/>
      <c r="AI22" s="614"/>
      <c r="AJ22" s="614"/>
      <c r="AK22" s="614"/>
      <c r="AL22" s="615">
        <v>54.1</v>
      </c>
      <c r="AM22" s="616"/>
      <c r="AN22" s="616"/>
      <c r="AO22" s="617"/>
      <c r="AP22" s="607" t="s">
        <v>267</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268</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269</v>
      </c>
      <c r="C23" s="608"/>
      <c r="D23" s="608"/>
      <c r="E23" s="608"/>
      <c r="F23" s="608"/>
      <c r="G23" s="608"/>
      <c r="H23" s="608"/>
      <c r="I23" s="608"/>
      <c r="J23" s="608"/>
      <c r="K23" s="608"/>
      <c r="L23" s="608"/>
      <c r="M23" s="608"/>
      <c r="N23" s="608"/>
      <c r="O23" s="608"/>
      <c r="P23" s="608"/>
      <c r="Q23" s="609"/>
      <c r="R23" s="610">
        <v>1428849</v>
      </c>
      <c r="S23" s="611"/>
      <c r="T23" s="611"/>
      <c r="U23" s="611"/>
      <c r="V23" s="611"/>
      <c r="W23" s="611"/>
      <c r="X23" s="611"/>
      <c r="Y23" s="612"/>
      <c r="Z23" s="613">
        <v>6.2</v>
      </c>
      <c r="AA23" s="613"/>
      <c r="AB23" s="613"/>
      <c r="AC23" s="613"/>
      <c r="AD23" s="614" t="s">
        <v>122</v>
      </c>
      <c r="AE23" s="614"/>
      <c r="AF23" s="614"/>
      <c r="AG23" s="614"/>
      <c r="AH23" s="614"/>
      <c r="AI23" s="614"/>
      <c r="AJ23" s="614"/>
      <c r="AK23" s="614"/>
      <c r="AL23" s="615" t="s">
        <v>122</v>
      </c>
      <c r="AM23" s="616"/>
      <c r="AN23" s="616"/>
      <c r="AO23" s="617"/>
      <c r="AP23" s="607" t="s">
        <v>270</v>
      </c>
      <c r="AQ23" s="626"/>
      <c r="AR23" s="626"/>
      <c r="AS23" s="626"/>
      <c r="AT23" s="626"/>
      <c r="AU23" s="626"/>
      <c r="AV23" s="626"/>
      <c r="AW23" s="626"/>
      <c r="AX23" s="626"/>
      <c r="AY23" s="626"/>
      <c r="AZ23" s="626"/>
      <c r="BA23" s="626"/>
      <c r="BB23" s="626"/>
      <c r="BC23" s="626"/>
      <c r="BD23" s="626"/>
      <c r="BE23" s="626"/>
      <c r="BF23" s="627"/>
      <c r="BG23" s="610">
        <v>87879</v>
      </c>
      <c r="BH23" s="611"/>
      <c r="BI23" s="611"/>
      <c r="BJ23" s="611"/>
      <c r="BK23" s="611"/>
      <c r="BL23" s="611"/>
      <c r="BM23" s="611"/>
      <c r="BN23" s="612"/>
      <c r="BO23" s="613">
        <v>2.4</v>
      </c>
      <c r="BP23" s="613"/>
      <c r="BQ23" s="613"/>
      <c r="BR23" s="613"/>
      <c r="BS23" s="614" t="s">
        <v>122</v>
      </c>
      <c r="BT23" s="614"/>
      <c r="BU23" s="614"/>
      <c r="BV23" s="614"/>
      <c r="BW23" s="614"/>
      <c r="BX23" s="614"/>
      <c r="BY23" s="614"/>
      <c r="BZ23" s="614"/>
      <c r="CA23" s="614"/>
      <c r="CB23" s="618"/>
      <c r="CD23" s="592" t="s">
        <v>210</v>
      </c>
      <c r="CE23" s="593"/>
      <c r="CF23" s="593"/>
      <c r="CG23" s="593"/>
      <c r="CH23" s="593"/>
      <c r="CI23" s="593"/>
      <c r="CJ23" s="593"/>
      <c r="CK23" s="593"/>
      <c r="CL23" s="593"/>
      <c r="CM23" s="593"/>
      <c r="CN23" s="593"/>
      <c r="CO23" s="593"/>
      <c r="CP23" s="593"/>
      <c r="CQ23" s="594"/>
      <c r="CR23" s="592" t="s">
        <v>271</v>
      </c>
      <c r="CS23" s="593"/>
      <c r="CT23" s="593"/>
      <c r="CU23" s="593"/>
      <c r="CV23" s="593"/>
      <c r="CW23" s="593"/>
      <c r="CX23" s="593"/>
      <c r="CY23" s="594"/>
      <c r="CZ23" s="592" t="s">
        <v>272</v>
      </c>
      <c r="DA23" s="593"/>
      <c r="DB23" s="593"/>
      <c r="DC23" s="594"/>
      <c r="DD23" s="592" t="s">
        <v>273</v>
      </c>
      <c r="DE23" s="593"/>
      <c r="DF23" s="593"/>
      <c r="DG23" s="593"/>
      <c r="DH23" s="593"/>
      <c r="DI23" s="593"/>
      <c r="DJ23" s="593"/>
      <c r="DK23" s="594"/>
      <c r="DL23" s="637" t="s">
        <v>274</v>
      </c>
      <c r="DM23" s="638"/>
      <c r="DN23" s="638"/>
      <c r="DO23" s="638"/>
      <c r="DP23" s="638"/>
      <c r="DQ23" s="638"/>
      <c r="DR23" s="638"/>
      <c r="DS23" s="638"/>
      <c r="DT23" s="638"/>
      <c r="DU23" s="638"/>
      <c r="DV23" s="639"/>
      <c r="DW23" s="592" t="s">
        <v>275</v>
      </c>
      <c r="DX23" s="593"/>
      <c r="DY23" s="593"/>
      <c r="DZ23" s="593"/>
      <c r="EA23" s="593"/>
      <c r="EB23" s="593"/>
      <c r="EC23" s="594"/>
    </row>
    <row r="24" spans="2:133" ht="11.25" customHeight="1" x14ac:dyDescent="0.15">
      <c r="B24" s="607" t="s">
        <v>276</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277</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278</v>
      </c>
      <c r="CE24" s="597"/>
      <c r="CF24" s="597"/>
      <c r="CG24" s="597"/>
      <c r="CH24" s="597"/>
      <c r="CI24" s="597"/>
      <c r="CJ24" s="597"/>
      <c r="CK24" s="597"/>
      <c r="CL24" s="597"/>
      <c r="CM24" s="597"/>
      <c r="CN24" s="597"/>
      <c r="CO24" s="597"/>
      <c r="CP24" s="597"/>
      <c r="CQ24" s="598"/>
      <c r="CR24" s="599">
        <v>7163845</v>
      </c>
      <c r="CS24" s="600"/>
      <c r="CT24" s="600"/>
      <c r="CU24" s="600"/>
      <c r="CV24" s="600"/>
      <c r="CW24" s="600"/>
      <c r="CX24" s="600"/>
      <c r="CY24" s="601"/>
      <c r="CZ24" s="604">
        <v>34.9</v>
      </c>
      <c r="DA24" s="605"/>
      <c r="DB24" s="605"/>
      <c r="DC24" s="621"/>
      <c r="DD24" s="645">
        <v>5444580</v>
      </c>
      <c r="DE24" s="600"/>
      <c r="DF24" s="600"/>
      <c r="DG24" s="600"/>
      <c r="DH24" s="600"/>
      <c r="DI24" s="600"/>
      <c r="DJ24" s="600"/>
      <c r="DK24" s="601"/>
      <c r="DL24" s="645">
        <v>5136602</v>
      </c>
      <c r="DM24" s="600"/>
      <c r="DN24" s="600"/>
      <c r="DO24" s="600"/>
      <c r="DP24" s="600"/>
      <c r="DQ24" s="600"/>
      <c r="DR24" s="600"/>
      <c r="DS24" s="600"/>
      <c r="DT24" s="600"/>
      <c r="DU24" s="600"/>
      <c r="DV24" s="601"/>
      <c r="DW24" s="604">
        <v>51.9</v>
      </c>
      <c r="DX24" s="605"/>
      <c r="DY24" s="605"/>
      <c r="DZ24" s="605"/>
      <c r="EA24" s="605"/>
      <c r="EB24" s="605"/>
      <c r="EC24" s="606"/>
    </row>
    <row r="25" spans="2:133" ht="11.25" customHeight="1" x14ac:dyDescent="0.15">
      <c r="B25" s="607" t="s">
        <v>279</v>
      </c>
      <c r="C25" s="608"/>
      <c r="D25" s="608"/>
      <c r="E25" s="608"/>
      <c r="F25" s="608"/>
      <c r="G25" s="608"/>
      <c r="H25" s="608"/>
      <c r="I25" s="608"/>
      <c r="J25" s="608"/>
      <c r="K25" s="608"/>
      <c r="L25" s="608"/>
      <c r="M25" s="608"/>
      <c r="N25" s="608"/>
      <c r="O25" s="608"/>
      <c r="P25" s="608"/>
      <c r="Q25" s="609"/>
      <c r="R25" s="610">
        <v>11341421</v>
      </c>
      <c r="S25" s="611"/>
      <c r="T25" s="611"/>
      <c r="U25" s="611"/>
      <c r="V25" s="611"/>
      <c r="W25" s="611"/>
      <c r="X25" s="611"/>
      <c r="Y25" s="612"/>
      <c r="Z25" s="613">
        <v>49.2</v>
      </c>
      <c r="AA25" s="613"/>
      <c r="AB25" s="613"/>
      <c r="AC25" s="613"/>
      <c r="AD25" s="614">
        <v>9824693</v>
      </c>
      <c r="AE25" s="614"/>
      <c r="AF25" s="614"/>
      <c r="AG25" s="614"/>
      <c r="AH25" s="614"/>
      <c r="AI25" s="614"/>
      <c r="AJ25" s="614"/>
      <c r="AK25" s="614"/>
      <c r="AL25" s="615">
        <v>99.8</v>
      </c>
      <c r="AM25" s="616"/>
      <c r="AN25" s="616"/>
      <c r="AO25" s="617"/>
      <c r="AP25" s="607" t="s">
        <v>280</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281</v>
      </c>
      <c r="CE25" s="608"/>
      <c r="CF25" s="608"/>
      <c r="CG25" s="608"/>
      <c r="CH25" s="608"/>
      <c r="CI25" s="608"/>
      <c r="CJ25" s="608"/>
      <c r="CK25" s="608"/>
      <c r="CL25" s="608"/>
      <c r="CM25" s="608"/>
      <c r="CN25" s="608"/>
      <c r="CO25" s="608"/>
      <c r="CP25" s="608"/>
      <c r="CQ25" s="609"/>
      <c r="CR25" s="610">
        <v>3081013</v>
      </c>
      <c r="CS25" s="642"/>
      <c r="CT25" s="642"/>
      <c r="CU25" s="642"/>
      <c r="CV25" s="642"/>
      <c r="CW25" s="642"/>
      <c r="CX25" s="642"/>
      <c r="CY25" s="643"/>
      <c r="CZ25" s="615">
        <v>15</v>
      </c>
      <c r="DA25" s="640"/>
      <c r="DB25" s="640"/>
      <c r="DC25" s="644"/>
      <c r="DD25" s="619">
        <v>2884049</v>
      </c>
      <c r="DE25" s="642"/>
      <c r="DF25" s="642"/>
      <c r="DG25" s="642"/>
      <c r="DH25" s="642"/>
      <c r="DI25" s="642"/>
      <c r="DJ25" s="642"/>
      <c r="DK25" s="643"/>
      <c r="DL25" s="619">
        <v>2854239</v>
      </c>
      <c r="DM25" s="642"/>
      <c r="DN25" s="642"/>
      <c r="DO25" s="642"/>
      <c r="DP25" s="642"/>
      <c r="DQ25" s="642"/>
      <c r="DR25" s="642"/>
      <c r="DS25" s="642"/>
      <c r="DT25" s="642"/>
      <c r="DU25" s="642"/>
      <c r="DV25" s="643"/>
      <c r="DW25" s="615">
        <v>28.8</v>
      </c>
      <c r="DX25" s="640"/>
      <c r="DY25" s="640"/>
      <c r="DZ25" s="640"/>
      <c r="EA25" s="640"/>
      <c r="EB25" s="640"/>
      <c r="EC25" s="641"/>
    </row>
    <row r="26" spans="2:133" ht="11.25" customHeight="1" x14ac:dyDescent="0.15">
      <c r="B26" s="607" t="s">
        <v>282</v>
      </c>
      <c r="C26" s="608"/>
      <c r="D26" s="608"/>
      <c r="E26" s="608"/>
      <c r="F26" s="608"/>
      <c r="G26" s="608"/>
      <c r="H26" s="608"/>
      <c r="I26" s="608"/>
      <c r="J26" s="608"/>
      <c r="K26" s="608"/>
      <c r="L26" s="608"/>
      <c r="M26" s="608"/>
      <c r="N26" s="608"/>
      <c r="O26" s="608"/>
      <c r="P26" s="608"/>
      <c r="Q26" s="609"/>
      <c r="R26" s="610">
        <v>3445</v>
      </c>
      <c r="S26" s="611"/>
      <c r="T26" s="611"/>
      <c r="U26" s="611"/>
      <c r="V26" s="611"/>
      <c r="W26" s="611"/>
      <c r="X26" s="611"/>
      <c r="Y26" s="612"/>
      <c r="Z26" s="613">
        <v>0</v>
      </c>
      <c r="AA26" s="613"/>
      <c r="AB26" s="613"/>
      <c r="AC26" s="613"/>
      <c r="AD26" s="614">
        <v>3445</v>
      </c>
      <c r="AE26" s="614"/>
      <c r="AF26" s="614"/>
      <c r="AG26" s="614"/>
      <c r="AH26" s="614"/>
      <c r="AI26" s="614"/>
      <c r="AJ26" s="614"/>
      <c r="AK26" s="614"/>
      <c r="AL26" s="615">
        <v>0</v>
      </c>
      <c r="AM26" s="616"/>
      <c r="AN26" s="616"/>
      <c r="AO26" s="617"/>
      <c r="AP26" s="607" t="s">
        <v>283</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284</v>
      </c>
      <c r="CE26" s="608"/>
      <c r="CF26" s="608"/>
      <c r="CG26" s="608"/>
      <c r="CH26" s="608"/>
      <c r="CI26" s="608"/>
      <c r="CJ26" s="608"/>
      <c r="CK26" s="608"/>
      <c r="CL26" s="608"/>
      <c r="CM26" s="608"/>
      <c r="CN26" s="608"/>
      <c r="CO26" s="608"/>
      <c r="CP26" s="608"/>
      <c r="CQ26" s="609"/>
      <c r="CR26" s="610">
        <v>1879745</v>
      </c>
      <c r="CS26" s="611"/>
      <c r="CT26" s="611"/>
      <c r="CU26" s="611"/>
      <c r="CV26" s="611"/>
      <c r="CW26" s="611"/>
      <c r="CX26" s="611"/>
      <c r="CY26" s="612"/>
      <c r="CZ26" s="615">
        <v>9.1999999999999993</v>
      </c>
      <c r="DA26" s="640"/>
      <c r="DB26" s="640"/>
      <c r="DC26" s="644"/>
      <c r="DD26" s="619">
        <v>1778426</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285</v>
      </c>
      <c r="C27" s="608"/>
      <c r="D27" s="608"/>
      <c r="E27" s="608"/>
      <c r="F27" s="608"/>
      <c r="G27" s="608"/>
      <c r="H27" s="608"/>
      <c r="I27" s="608"/>
      <c r="J27" s="608"/>
      <c r="K27" s="608"/>
      <c r="L27" s="608"/>
      <c r="M27" s="608"/>
      <c r="N27" s="608"/>
      <c r="O27" s="608"/>
      <c r="P27" s="608"/>
      <c r="Q27" s="609"/>
      <c r="R27" s="610">
        <v>45282</v>
      </c>
      <c r="S27" s="611"/>
      <c r="T27" s="611"/>
      <c r="U27" s="611"/>
      <c r="V27" s="611"/>
      <c r="W27" s="611"/>
      <c r="X27" s="611"/>
      <c r="Y27" s="612"/>
      <c r="Z27" s="613">
        <v>0.2</v>
      </c>
      <c r="AA27" s="613"/>
      <c r="AB27" s="613"/>
      <c r="AC27" s="613"/>
      <c r="AD27" s="614" t="s">
        <v>122</v>
      </c>
      <c r="AE27" s="614"/>
      <c r="AF27" s="614"/>
      <c r="AG27" s="614"/>
      <c r="AH27" s="614"/>
      <c r="AI27" s="614"/>
      <c r="AJ27" s="614"/>
      <c r="AK27" s="614"/>
      <c r="AL27" s="615" t="s">
        <v>122</v>
      </c>
      <c r="AM27" s="616"/>
      <c r="AN27" s="616"/>
      <c r="AO27" s="617"/>
      <c r="AP27" s="607" t="s">
        <v>286</v>
      </c>
      <c r="AQ27" s="608"/>
      <c r="AR27" s="608"/>
      <c r="AS27" s="608"/>
      <c r="AT27" s="608"/>
      <c r="AU27" s="608"/>
      <c r="AV27" s="608"/>
      <c r="AW27" s="608"/>
      <c r="AX27" s="608"/>
      <c r="AY27" s="608"/>
      <c r="AZ27" s="608"/>
      <c r="BA27" s="608"/>
      <c r="BB27" s="608"/>
      <c r="BC27" s="608"/>
      <c r="BD27" s="608"/>
      <c r="BE27" s="608"/>
      <c r="BF27" s="609"/>
      <c r="BG27" s="610">
        <v>3653601</v>
      </c>
      <c r="BH27" s="611"/>
      <c r="BI27" s="611"/>
      <c r="BJ27" s="611"/>
      <c r="BK27" s="611"/>
      <c r="BL27" s="611"/>
      <c r="BM27" s="611"/>
      <c r="BN27" s="612"/>
      <c r="BO27" s="613">
        <v>100</v>
      </c>
      <c r="BP27" s="613"/>
      <c r="BQ27" s="613"/>
      <c r="BR27" s="613"/>
      <c r="BS27" s="614">
        <v>28537</v>
      </c>
      <c r="BT27" s="614"/>
      <c r="BU27" s="614"/>
      <c r="BV27" s="614"/>
      <c r="BW27" s="614"/>
      <c r="BX27" s="614"/>
      <c r="BY27" s="614"/>
      <c r="BZ27" s="614"/>
      <c r="CA27" s="614"/>
      <c r="CB27" s="618"/>
      <c r="CD27" s="607" t="s">
        <v>287</v>
      </c>
      <c r="CE27" s="608"/>
      <c r="CF27" s="608"/>
      <c r="CG27" s="608"/>
      <c r="CH27" s="608"/>
      <c r="CI27" s="608"/>
      <c r="CJ27" s="608"/>
      <c r="CK27" s="608"/>
      <c r="CL27" s="608"/>
      <c r="CM27" s="608"/>
      <c r="CN27" s="608"/>
      <c r="CO27" s="608"/>
      <c r="CP27" s="608"/>
      <c r="CQ27" s="609"/>
      <c r="CR27" s="610">
        <v>2367607</v>
      </c>
      <c r="CS27" s="642"/>
      <c r="CT27" s="642"/>
      <c r="CU27" s="642"/>
      <c r="CV27" s="642"/>
      <c r="CW27" s="642"/>
      <c r="CX27" s="642"/>
      <c r="CY27" s="643"/>
      <c r="CZ27" s="615">
        <v>11.5</v>
      </c>
      <c r="DA27" s="640"/>
      <c r="DB27" s="640"/>
      <c r="DC27" s="644"/>
      <c r="DD27" s="619">
        <v>917410</v>
      </c>
      <c r="DE27" s="642"/>
      <c r="DF27" s="642"/>
      <c r="DG27" s="642"/>
      <c r="DH27" s="642"/>
      <c r="DI27" s="642"/>
      <c r="DJ27" s="642"/>
      <c r="DK27" s="643"/>
      <c r="DL27" s="619">
        <v>639242</v>
      </c>
      <c r="DM27" s="642"/>
      <c r="DN27" s="642"/>
      <c r="DO27" s="642"/>
      <c r="DP27" s="642"/>
      <c r="DQ27" s="642"/>
      <c r="DR27" s="642"/>
      <c r="DS27" s="642"/>
      <c r="DT27" s="642"/>
      <c r="DU27" s="642"/>
      <c r="DV27" s="643"/>
      <c r="DW27" s="615">
        <v>6.5</v>
      </c>
      <c r="DX27" s="640"/>
      <c r="DY27" s="640"/>
      <c r="DZ27" s="640"/>
      <c r="EA27" s="640"/>
      <c r="EB27" s="640"/>
      <c r="EC27" s="641"/>
    </row>
    <row r="28" spans="2:133" ht="11.25" customHeight="1" x14ac:dyDescent="0.15">
      <c r="B28" s="607" t="s">
        <v>288</v>
      </c>
      <c r="C28" s="608"/>
      <c r="D28" s="608"/>
      <c r="E28" s="608"/>
      <c r="F28" s="608"/>
      <c r="G28" s="608"/>
      <c r="H28" s="608"/>
      <c r="I28" s="608"/>
      <c r="J28" s="608"/>
      <c r="K28" s="608"/>
      <c r="L28" s="608"/>
      <c r="M28" s="608"/>
      <c r="N28" s="608"/>
      <c r="O28" s="608"/>
      <c r="P28" s="608"/>
      <c r="Q28" s="609"/>
      <c r="R28" s="610">
        <v>257761</v>
      </c>
      <c r="S28" s="611"/>
      <c r="T28" s="611"/>
      <c r="U28" s="611"/>
      <c r="V28" s="611"/>
      <c r="W28" s="611"/>
      <c r="X28" s="611"/>
      <c r="Y28" s="612"/>
      <c r="Z28" s="613">
        <v>1.1000000000000001</v>
      </c>
      <c r="AA28" s="613"/>
      <c r="AB28" s="613"/>
      <c r="AC28" s="613"/>
      <c r="AD28" s="614">
        <v>15315</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289</v>
      </c>
      <c r="CE28" s="608"/>
      <c r="CF28" s="608"/>
      <c r="CG28" s="608"/>
      <c r="CH28" s="608"/>
      <c r="CI28" s="608"/>
      <c r="CJ28" s="608"/>
      <c r="CK28" s="608"/>
      <c r="CL28" s="608"/>
      <c r="CM28" s="608"/>
      <c r="CN28" s="608"/>
      <c r="CO28" s="608"/>
      <c r="CP28" s="608"/>
      <c r="CQ28" s="609"/>
      <c r="CR28" s="610">
        <v>1715225</v>
      </c>
      <c r="CS28" s="611"/>
      <c r="CT28" s="611"/>
      <c r="CU28" s="611"/>
      <c r="CV28" s="611"/>
      <c r="CW28" s="611"/>
      <c r="CX28" s="611"/>
      <c r="CY28" s="612"/>
      <c r="CZ28" s="615">
        <v>8.4</v>
      </c>
      <c r="DA28" s="640"/>
      <c r="DB28" s="640"/>
      <c r="DC28" s="644"/>
      <c r="DD28" s="619">
        <v>1643121</v>
      </c>
      <c r="DE28" s="611"/>
      <c r="DF28" s="611"/>
      <c r="DG28" s="611"/>
      <c r="DH28" s="611"/>
      <c r="DI28" s="611"/>
      <c r="DJ28" s="611"/>
      <c r="DK28" s="612"/>
      <c r="DL28" s="619">
        <v>1643121</v>
      </c>
      <c r="DM28" s="611"/>
      <c r="DN28" s="611"/>
      <c r="DO28" s="611"/>
      <c r="DP28" s="611"/>
      <c r="DQ28" s="611"/>
      <c r="DR28" s="611"/>
      <c r="DS28" s="611"/>
      <c r="DT28" s="611"/>
      <c r="DU28" s="611"/>
      <c r="DV28" s="612"/>
      <c r="DW28" s="615">
        <v>16.600000000000001</v>
      </c>
      <c r="DX28" s="640"/>
      <c r="DY28" s="640"/>
      <c r="DZ28" s="640"/>
      <c r="EA28" s="640"/>
      <c r="EB28" s="640"/>
      <c r="EC28" s="641"/>
    </row>
    <row r="29" spans="2:133" ht="11.25" customHeight="1" x14ac:dyDescent="0.15">
      <c r="B29" s="607" t="s">
        <v>290</v>
      </c>
      <c r="C29" s="608"/>
      <c r="D29" s="608"/>
      <c r="E29" s="608"/>
      <c r="F29" s="608"/>
      <c r="G29" s="608"/>
      <c r="H29" s="608"/>
      <c r="I29" s="608"/>
      <c r="J29" s="608"/>
      <c r="K29" s="608"/>
      <c r="L29" s="608"/>
      <c r="M29" s="608"/>
      <c r="N29" s="608"/>
      <c r="O29" s="608"/>
      <c r="P29" s="608"/>
      <c r="Q29" s="609"/>
      <c r="R29" s="610">
        <v>60695</v>
      </c>
      <c r="S29" s="611"/>
      <c r="T29" s="611"/>
      <c r="U29" s="611"/>
      <c r="V29" s="611"/>
      <c r="W29" s="611"/>
      <c r="X29" s="611"/>
      <c r="Y29" s="612"/>
      <c r="Z29" s="613">
        <v>0.3</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291</v>
      </c>
      <c r="CE29" s="647"/>
      <c r="CF29" s="607" t="s">
        <v>66</v>
      </c>
      <c r="CG29" s="608"/>
      <c r="CH29" s="608"/>
      <c r="CI29" s="608"/>
      <c r="CJ29" s="608"/>
      <c r="CK29" s="608"/>
      <c r="CL29" s="608"/>
      <c r="CM29" s="608"/>
      <c r="CN29" s="608"/>
      <c r="CO29" s="608"/>
      <c r="CP29" s="608"/>
      <c r="CQ29" s="609"/>
      <c r="CR29" s="610">
        <v>1715206</v>
      </c>
      <c r="CS29" s="642"/>
      <c r="CT29" s="642"/>
      <c r="CU29" s="642"/>
      <c r="CV29" s="642"/>
      <c r="CW29" s="642"/>
      <c r="CX29" s="642"/>
      <c r="CY29" s="643"/>
      <c r="CZ29" s="615">
        <v>8.4</v>
      </c>
      <c r="DA29" s="640"/>
      <c r="DB29" s="640"/>
      <c r="DC29" s="644"/>
      <c r="DD29" s="619">
        <v>1643102</v>
      </c>
      <c r="DE29" s="642"/>
      <c r="DF29" s="642"/>
      <c r="DG29" s="642"/>
      <c r="DH29" s="642"/>
      <c r="DI29" s="642"/>
      <c r="DJ29" s="642"/>
      <c r="DK29" s="643"/>
      <c r="DL29" s="619">
        <v>1643102</v>
      </c>
      <c r="DM29" s="642"/>
      <c r="DN29" s="642"/>
      <c r="DO29" s="642"/>
      <c r="DP29" s="642"/>
      <c r="DQ29" s="642"/>
      <c r="DR29" s="642"/>
      <c r="DS29" s="642"/>
      <c r="DT29" s="642"/>
      <c r="DU29" s="642"/>
      <c r="DV29" s="643"/>
      <c r="DW29" s="615">
        <v>16.600000000000001</v>
      </c>
      <c r="DX29" s="640"/>
      <c r="DY29" s="640"/>
      <c r="DZ29" s="640"/>
      <c r="EA29" s="640"/>
      <c r="EB29" s="640"/>
      <c r="EC29" s="641"/>
    </row>
    <row r="30" spans="2:133" ht="11.25" customHeight="1" x14ac:dyDescent="0.15">
      <c r="B30" s="607" t="s">
        <v>292</v>
      </c>
      <c r="C30" s="608"/>
      <c r="D30" s="608"/>
      <c r="E30" s="608"/>
      <c r="F30" s="608"/>
      <c r="G30" s="608"/>
      <c r="H30" s="608"/>
      <c r="I30" s="608"/>
      <c r="J30" s="608"/>
      <c r="K30" s="608"/>
      <c r="L30" s="608"/>
      <c r="M30" s="608"/>
      <c r="N30" s="608"/>
      <c r="O30" s="608"/>
      <c r="P30" s="608"/>
      <c r="Q30" s="609"/>
      <c r="R30" s="610">
        <v>2586135</v>
      </c>
      <c r="S30" s="611"/>
      <c r="T30" s="611"/>
      <c r="U30" s="611"/>
      <c r="V30" s="611"/>
      <c r="W30" s="611"/>
      <c r="X30" s="611"/>
      <c r="Y30" s="612"/>
      <c r="Z30" s="613">
        <v>11.2</v>
      </c>
      <c r="AA30" s="613"/>
      <c r="AB30" s="613"/>
      <c r="AC30" s="613"/>
      <c r="AD30" s="614" t="s">
        <v>122</v>
      </c>
      <c r="AE30" s="614"/>
      <c r="AF30" s="614"/>
      <c r="AG30" s="614"/>
      <c r="AH30" s="614"/>
      <c r="AI30" s="614"/>
      <c r="AJ30" s="614"/>
      <c r="AK30" s="614"/>
      <c r="AL30" s="615" t="s">
        <v>122</v>
      </c>
      <c r="AM30" s="616"/>
      <c r="AN30" s="616"/>
      <c r="AO30" s="617"/>
      <c r="AP30" s="592" t="s">
        <v>210</v>
      </c>
      <c r="AQ30" s="593"/>
      <c r="AR30" s="593"/>
      <c r="AS30" s="593"/>
      <c r="AT30" s="593"/>
      <c r="AU30" s="593"/>
      <c r="AV30" s="593"/>
      <c r="AW30" s="593"/>
      <c r="AX30" s="593"/>
      <c r="AY30" s="593"/>
      <c r="AZ30" s="593"/>
      <c r="BA30" s="593"/>
      <c r="BB30" s="593"/>
      <c r="BC30" s="593"/>
      <c r="BD30" s="593"/>
      <c r="BE30" s="593"/>
      <c r="BF30" s="594"/>
      <c r="BG30" s="592" t="s">
        <v>293</v>
      </c>
      <c r="BH30" s="652"/>
      <c r="BI30" s="652"/>
      <c r="BJ30" s="652"/>
      <c r="BK30" s="652"/>
      <c r="BL30" s="652"/>
      <c r="BM30" s="652"/>
      <c r="BN30" s="652"/>
      <c r="BO30" s="652"/>
      <c r="BP30" s="652"/>
      <c r="BQ30" s="653"/>
      <c r="BR30" s="592" t="s">
        <v>294</v>
      </c>
      <c r="BS30" s="652"/>
      <c r="BT30" s="652"/>
      <c r="BU30" s="652"/>
      <c r="BV30" s="652"/>
      <c r="BW30" s="652"/>
      <c r="BX30" s="652"/>
      <c r="BY30" s="652"/>
      <c r="BZ30" s="652"/>
      <c r="CA30" s="652"/>
      <c r="CB30" s="653"/>
      <c r="CD30" s="648"/>
      <c r="CE30" s="649"/>
      <c r="CF30" s="607" t="s">
        <v>295</v>
      </c>
      <c r="CG30" s="608"/>
      <c r="CH30" s="608"/>
      <c r="CI30" s="608"/>
      <c r="CJ30" s="608"/>
      <c r="CK30" s="608"/>
      <c r="CL30" s="608"/>
      <c r="CM30" s="608"/>
      <c r="CN30" s="608"/>
      <c r="CO30" s="608"/>
      <c r="CP30" s="608"/>
      <c r="CQ30" s="609"/>
      <c r="CR30" s="610">
        <v>1651029</v>
      </c>
      <c r="CS30" s="611"/>
      <c r="CT30" s="611"/>
      <c r="CU30" s="611"/>
      <c r="CV30" s="611"/>
      <c r="CW30" s="611"/>
      <c r="CX30" s="611"/>
      <c r="CY30" s="612"/>
      <c r="CZ30" s="615">
        <v>8.1</v>
      </c>
      <c r="DA30" s="640"/>
      <c r="DB30" s="640"/>
      <c r="DC30" s="644"/>
      <c r="DD30" s="619">
        <v>1586209</v>
      </c>
      <c r="DE30" s="611"/>
      <c r="DF30" s="611"/>
      <c r="DG30" s="611"/>
      <c r="DH30" s="611"/>
      <c r="DI30" s="611"/>
      <c r="DJ30" s="611"/>
      <c r="DK30" s="612"/>
      <c r="DL30" s="619">
        <v>1586209</v>
      </c>
      <c r="DM30" s="611"/>
      <c r="DN30" s="611"/>
      <c r="DO30" s="611"/>
      <c r="DP30" s="611"/>
      <c r="DQ30" s="611"/>
      <c r="DR30" s="611"/>
      <c r="DS30" s="611"/>
      <c r="DT30" s="611"/>
      <c r="DU30" s="611"/>
      <c r="DV30" s="612"/>
      <c r="DW30" s="615">
        <v>16</v>
      </c>
      <c r="DX30" s="640"/>
      <c r="DY30" s="640"/>
      <c r="DZ30" s="640"/>
      <c r="EA30" s="640"/>
      <c r="EB30" s="640"/>
      <c r="EC30" s="641"/>
    </row>
    <row r="31" spans="2:133" ht="11.25" customHeight="1" x14ac:dyDescent="0.15">
      <c r="B31" s="623" t="s">
        <v>296</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297</v>
      </c>
      <c r="AQ31" s="657"/>
      <c r="AR31" s="657"/>
      <c r="AS31" s="657"/>
      <c r="AT31" s="662" t="s">
        <v>298</v>
      </c>
      <c r="AU31" s="210"/>
      <c r="AV31" s="210"/>
      <c r="AW31" s="210"/>
      <c r="AX31" s="596" t="s">
        <v>176</v>
      </c>
      <c r="AY31" s="597"/>
      <c r="AZ31" s="597"/>
      <c r="BA31" s="597"/>
      <c r="BB31" s="597"/>
      <c r="BC31" s="597"/>
      <c r="BD31" s="597"/>
      <c r="BE31" s="597"/>
      <c r="BF31" s="598"/>
      <c r="BG31" s="666">
        <v>99.3</v>
      </c>
      <c r="BH31" s="654"/>
      <c r="BI31" s="654"/>
      <c r="BJ31" s="654"/>
      <c r="BK31" s="654"/>
      <c r="BL31" s="654"/>
      <c r="BM31" s="605">
        <v>97.9</v>
      </c>
      <c r="BN31" s="654"/>
      <c r="BO31" s="654"/>
      <c r="BP31" s="654"/>
      <c r="BQ31" s="655"/>
      <c r="BR31" s="666">
        <v>99.3</v>
      </c>
      <c r="BS31" s="654"/>
      <c r="BT31" s="654"/>
      <c r="BU31" s="654"/>
      <c r="BV31" s="654"/>
      <c r="BW31" s="654"/>
      <c r="BX31" s="605">
        <v>96.1</v>
      </c>
      <c r="BY31" s="654"/>
      <c r="BZ31" s="654"/>
      <c r="CA31" s="654"/>
      <c r="CB31" s="655"/>
      <c r="CD31" s="648"/>
      <c r="CE31" s="649"/>
      <c r="CF31" s="607" t="s">
        <v>299</v>
      </c>
      <c r="CG31" s="608"/>
      <c r="CH31" s="608"/>
      <c r="CI31" s="608"/>
      <c r="CJ31" s="608"/>
      <c r="CK31" s="608"/>
      <c r="CL31" s="608"/>
      <c r="CM31" s="608"/>
      <c r="CN31" s="608"/>
      <c r="CO31" s="608"/>
      <c r="CP31" s="608"/>
      <c r="CQ31" s="609"/>
      <c r="CR31" s="610">
        <v>64177</v>
      </c>
      <c r="CS31" s="642"/>
      <c r="CT31" s="642"/>
      <c r="CU31" s="642"/>
      <c r="CV31" s="642"/>
      <c r="CW31" s="642"/>
      <c r="CX31" s="642"/>
      <c r="CY31" s="643"/>
      <c r="CZ31" s="615">
        <v>0.3</v>
      </c>
      <c r="DA31" s="640"/>
      <c r="DB31" s="640"/>
      <c r="DC31" s="644"/>
      <c r="DD31" s="619">
        <v>56893</v>
      </c>
      <c r="DE31" s="642"/>
      <c r="DF31" s="642"/>
      <c r="DG31" s="642"/>
      <c r="DH31" s="642"/>
      <c r="DI31" s="642"/>
      <c r="DJ31" s="642"/>
      <c r="DK31" s="643"/>
      <c r="DL31" s="619">
        <v>56893</v>
      </c>
      <c r="DM31" s="642"/>
      <c r="DN31" s="642"/>
      <c r="DO31" s="642"/>
      <c r="DP31" s="642"/>
      <c r="DQ31" s="642"/>
      <c r="DR31" s="642"/>
      <c r="DS31" s="642"/>
      <c r="DT31" s="642"/>
      <c r="DU31" s="642"/>
      <c r="DV31" s="643"/>
      <c r="DW31" s="615">
        <v>0.6</v>
      </c>
      <c r="DX31" s="640"/>
      <c r="DY31" s="640"/>
      <c r="DZ31" s="640"/>
      <c r="EA31" s="640"/>
      <c r="EB31" s="640"/>
      <c r="EC31" s="641"/>
    </row>
    <row r="32" spans="2:133" ht="11.25" customHeight="1" x14ac:dyDescent="0.15">
      <c r="B32" s="607" t="s">
        <v>300</v>
      </c>
      <c r="C32" s="608"/>
      <c r="D32" s="608"/>
      <c r="E32" s="608"/>
      <c r="F32" s="608"/>
      <c r="G32" s="608"/>
      <c r="H32" s="608"/>
      <c r="I32" s="608"/>
      <c r="J32" s="608"/>
      <c r="K32" s="608"/>
      <c r="L32" s="608"/>
      <c r="M32" s="608"/>
      <c r="N32" s="608"/>
      <c r="O32" s="608"/>
      <c r="P32" s="608"/>
      <c r="Q32" s="609"/>
      <c r="R32" s="610">
        <v>1212181</v>
      </c>
      <c r="S32" s="611"/>
      <c r="T32" s="611"/>
      <c r="U32" s="611"/>
      <c r="V32" s="611"/>
      <c r="W32" s="611"/>
      <c r="X32" s="611"/>
      <c r="Y32" s="612"/>
      <c r="Z32" s="613">
        <v>5.3</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6" t="s">
        <v>301</v>
      </c>
      <c r="AX32" s="607" t="s">
        <v>302</v>
      </c>
      <c r="AY32" s="608"/>
      <c r="AZ32" s="608"/>
      <c r="BA32" s="608"/>
      <c r="BB32" s="608"/>
      <c r="BC32" s="608"/>
      <c r="BD32" s="608"/>
      <c r="BE32" s="608"/>
      <c r="BF32" s="609"/>
      <c r="BG32" s="667">
        <v>99.3</v>
      </c>
      <c r="BH32" s="642"/>
      <c r="BI32" s="642"/>
      <c r="BJ32" s="642"/>
      <c r="BK32" s="642"/>
      <c r="BL32" s="642"/>
      <c r="BM32" s="616">
        <v>98.6</v>
      </c>
      <c r="BN32" s="642"/>
      <c r="BO32" s="642"/>
      <c r="BP32" s="642"/>
      <c r="BQ32" s="665"/>
      <c r="BR32" s="667">
        <v>99.4</v>
      </c>
      <c r="BS32" s="642"/>
      <c r="BT32" s="642"/>
      <c r="BU32" s="642"/>
      <c r="BV32" s="642"/>
      <c r="BW32" s="642"/>
      <c r="BX32" s="616">
        <v>99</v>
      </c>
      <c r="BY32" s="642"/>
      <c r="BZ32" s="642"/>
      <c r="CA32" s="642"/>
      <c r="CB32" s="665"/>
      <c r="CD32" s="650"/>
      <c r="CE32" s="651"/>
      <c r="CF32" s="607" t="s">
        <v>303</v>
      </c>
      <c r="CG32" s="608"/>
      <c r="CH32" s="608"/>
      <c r="CI32" s="608"/>
      <c r="CJ32" s="608"/>
      <c r="CK32" s="608"/>
      <c r="CL32" s="608"/>
      <c r="CM32" s="608"/>
      <c r="CN32" s="608"/>
      <c r="CO32" s="608"/>
      <c r="CP32" s="608"/>
      <c r="CQ32" s="609"/>
      <c r="CR32" s="610">
        <v>19</v>
      </c>
      <c r="CS32" s="611"/>
      <c r="CT32" s="611"/>
      <c r="CU32" s="611"/>
      <c r="CV32" s="611"/>
      <c r="CW32" s="611"/>
      <c r="CX32" s="611"/>
      <c r="CY32" s="612"/>
      <c r="CZ32" s="615">
        <v>0</v>
      </c>
      <c r="DA32" s="640"/>
      <c r="DB32" s="640"/>
      <c r="DC32" s="644"/>
      <c r="DD32" s="619">
        <v>19</v>
      </c>
      <c r="DE32" s="611"/>
      <c r="DF32" s="611"/>
      <c r="DG32" s="611"/>
      <c r="DH32" s="611"/>
      <c r="DI32" s="611"/>
      <c r="DJ32" s="611"/>
      <c r="DK32" s="612"/>
      <c r="DL32" s="619">
        <v>19</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15">
      <c r="B33" s="607" t="s">
        <v>304</v>
      </c>
      <c r="C33" s="608"/>
      <c r="D33" s="608"/>
      <c r="E33" s="608"/>
      <c r="F33" s="608"/>
      <c r="G33" s="608"/>
      <c r="H33" s="608"/>
      <c r="I33" s="608"/>
      <c r="J33" s="608"/>
      <c r="K33" s="608"/>
      <c r="L33" s="608"/>
      <c r="M33" s="608"/>
      <c r="N33" s="608"/>
      <c r="O33" s="608"/>
      <c r="P33" s="608"/>
      <c r="Q33" s="609"/>
      <c r="R33" s="610">
        <v>59781</v>
      </c>
      <c r="S33" s="611"/>
      <c r="T33" s="611"/>
      <c r="U33" s="611"/>
      <c r="V33" s="611"/>
      <c r="W33" s="611"/>
      <c r="X33" s="611"/>
      <c r="Y33" s="612"/>
      <c r="Z33" s="613">
        <v>0.3</v>
      </c>
      <c r="AA33" s="613"/>
      <c r="AB33" s="613"/>
      <c r="AC33" s="613"/>
      <c r="AD33" s="614">
        <v>5636</v>
      </c>
      <c r="AE33" s="614"/>
      <c r="AF33" s="614"/>
      <c r="AG33" s="614"/>
      <c r="AH33" s="614"/>
      <c r="AI33" s="614"/>
      <c r="AJ33" s="614"/>
      <c r="AK33" s="614"/>
      <c r="AL33" s="615">
        <v>0.1</v>
      </c>
      <c r="AM33" s="616"/>
      <c r="AN33" s="616"/>
      <c r="AO33" s="617"/>
      <c r="AP33" s="660"/>
      <c r="AQ33" s="661"/>
      <c r="AR33" s="661"/>
      <c r="AS33" s="661"/>
      <c r="AT33" s="664"/>
      <c r="AU33" s="211"/>
      <c r="AV33" s="211"/>
      <c r="AW33" s="211"/>
      <c r="AX33" s="631" t="s">
        <v>305</v>
      </c>
      <c r="AY33" s="632"/>
      <c r="AZ33" s="632"/>
      <c r="BA33" s="632"/>
      <c r="BB33" s="632"/>
      <c r="BC33" s="632"/>
      <c r="BD33" s="632"/>
      <c r="BE33" s="632"/>
      <c r="BF33" s="633"/>
      <c r="BG33" s="668">
        <v>99.2</v>
      </c>
      <c r="BH33" s="669"/>
      <c r="BI33" s="669"/>
      <c r="BJ33" s="669"/>
      <c r="BK33" s="669"/>
      <c r="BL33" s="669"/>
      <c r="BM33" s="670">
        <v>97.2</v>
      </c>
      <c r="BN33" s="669"/>
      <c r="BO33" s="669"/>
      <c r="BP33" s="669"/>
      <c r="BQ33" s="671"/>
      <c r="BR33" s="668">
        <v>99.1</v>
      </c>
      <c r="BS33" s="669"/>
      <c r="BT33" s="669"/>
      <c r="BU33" s="669"/>
      <c r="BV33" s="669"/>
      <c r="BW33" s="669"/>
      <c r="BX33" s="670">
        <v>94.2</v>
      </c>
      <c r="BY33" s="669"/>
      <c r="BZ33" s="669"/>
      <c r="CA33" s="669"/>
      <c r="CB33" s="671"/>
      <c r="CD33" s="607" t="s">
        <v>306</v>
      </c>
      <c r="CE33" s="608"/>
      <c r="CF33" s="608"/>
      <c r="CG33" s="608"/>
      <c r="CH33" s="608"/>
      <c r="CI33" s="608"/>
      <c r="CJ33" s="608"/>
      <c r="CK33" s="608"/>
      <c r="CL33" s="608"/>
      <c r="CM33" s="608"/>
      <c r="CN33" s="608"/>
      <c r="CO33" s="608"/>
      <c r="CP33" s="608"/>
      <c r="CQ33" s="609"/>
      <c r="CR33" s="610">
        <v>8029616</v>
      </c>
      <c r="CS33" s="642"/>
      <c r="CT33" s="642"/>
      <c r="CU33" s="642"/>
      <c r="CV33" s="642"/>
      <c r="CW33" s="642"/>
      <c r="CX33" s="642"/>
      <c r="CY33" s="643"/>
      <c r="CZ33" s="615">
        <v>39.200000000000003</v>
      </c>
      <c r="DA33" s="640"/>
      <c r="DB33" s="640"/>
      <c r="DC33" s="644"/>
      <c r="DD33" s="619">
        <v>6160190</v>
      </c>
      <c r="DE33" s="642"/>
      <c r="DF33" s="642"/>
      <c r="DG33" s="642"/>
      <c r="DH33" s="642"/>
      <c r="DI33" s="642"/>
      <c r="DJ33" s="642"/>
      <c r="DK33" s="643"/>
      <c r="DL33" s="619">
        <v>4566218</v>
      </c>
      <c r="DM33" s="642"/>
      <c r="DN33" s="642"/>
      <c r="DO33" s="642"/>
      <c r="DP33" s="642"/>
      <c r="DQ33" s="642"/>
      <c r="DR33" s="642"/>
      <c r="DS33" s="642"/>
      <c r="DT33" s="642"/>
      <c r="DU33" s="642"/>
      <c r="DV33" s="643"/>
      <c r="DW33" s="615">
        <v>46.1</v>
      </c>
      <c r="DX33" s="640"/>
      <c r="DY33" s="640"/>
      <c r="DZ33" s="640"/>
      <c r="EA33" s="640"/>
      <c r="EB33" s="640"/>
      <c r="EC33" s="641"/>
    </row>
    <row r="34" spans="2:133" ht="11.25" customHeight="1" x14ac:dyDescent="0.15">
      <c r="B34" s="607" t="s">
        <v>307</v>
      </c>
      <c r="C34" s="608"/>
      <c r="D34" s="608"/>
      <c r="E34" s="608"/>
      <c r="F34" s="608"/>
      <c r="G34" s="608"/>
      <c r="H34" s="608"/>
      <c r="I34" s="608"/>
      <c r="J34" s="608"/>
      <c r="K34" s="608"/>
      <c r="L34" s="608"/>
      <c r="M34" s="608"/>
      <c r="N34" s="608"/>
      <c r="O34" s="608"/>
      <c r="P34" s="608"/>
      <c r="Q34" s="609"/>
      <c r="R34" s="610">
        <v>104329</v>
      </c>
      <c r="S34" s="611"/>
      <c r="T34" s="611"/>
      <c r="U34" s="611"/>
      <c r="V34" s="611"/>
      <c r="W34" s="611"/>
      <c r="X34" s="611"/>
      <c r="Y34" s="612"/>
      <c r="Z34" s="613">
        <v>0.5</v>
      </c>
      <c r="AA34" s="613"/>
      <c r="AB34" s="613"/>
      <c r="AC34" s="613"/>
      <c r="AD34" s="614" t="s">
        <v>122</v>
      </c>
      <c r="AE34" s="614"/>
      <c r="AF34" s="614"/>
      <c r="AG34" s="614"/>
      <c r="AH34" s="614"/>
      <c r="AI34" s="614"/>
      <c r="AJ34" s="614"/>
      <c r="AK34" s="614"/>
      <c r="AL34" s="615" t="s">
        <v>122</v>
      </c>
      <c r="AM34" s="616"/>
      <c r="AN34" s="616"/>
      <c r="AO34" s="617"/>
      <c r="AP34" s="212"/>
      <c r="AQ34" s="213"/>
      <c r="AS34" s="210"/>
      <c r="AT34" s="210"/>
      <c r="AU34" s="210"/>
      <c r="AV34" s="210"/>
      <c r="AW34" s="210"/>
      <c r="AX34" s="210"/>
      <c r="AY34" s="210"/>
      <c r="AZ34" s="210"/>
      <c r="BA34" s="210"/>
      <c r="BB34" s="210"/>
      <c r="BC34" s="210"/>
      <c r="BD34" s="210"/>
      <c r="BE34" s="210"/>
      <c r="BF34" s="210"/>
      <c r="BG34" s="213"/>
      <c r="BH34" s="213"/>
      <c r="BI34" s="213"/>
      <c r="BJ34" s="213"/>
      <c r="BK34" s="213"/>
      <c r="BL34" s="213"/>
      <c r="BM34" s="213"/>
      <c r="BN34" s="213"/>
      <c r="BO34" s="213"/>
      <c r="BP34" s="213"/>
      <c r="BQ34" s="213"/>
      <c r="BR34" s="213"/>
      <c r="BS34" s="213"/>
      <c r="BT34" s="213"/>
      <c r="BU34" s="213"/>
      <c r="BV34" s="213"/>
      <c r="BW34" s="213"/>
      <c r="BX34" s="213"/>
      <c r="BY34" s="213"/>
      <c r="BZ34" s="213"/>
      <c r="CA34" s="213"/>
      <c r="CB34" s="213"/>
      <c r="CD34" s="607" t="s">
        <v>308</v>
      </c>
      <c r="CE34" s="608"/>
      <c r="CF34" s="608"/>
      <c r="CG34" s="608"/>
      <c r="CH34" s="608"/>
      <c r="CI34" s="608"/>
      <c r="CJ34" s="608"/>
      <c r="CK34" s="608"/>
      <c r="CL34" s="608"/>
      <c r="CM34" s="608"/>
      <c r="CN34" s="608"/>
      <c r="CO34" s="608"/>
      <c r="CP34" s="608"/>
      <c r="CQ34" s="609"/>
      <c r="CR34" s="610">
        <v>2963307</v>
      </c>
      <c r="CS34" s="611"/>
      <c r="CT34" s="611"/>
      <c r="CU34" s="611"/>
      <c r="CV34" s="611"/>
      <c r="CW34" s="611"/>
      <c r="CX34" s="611"/>
      <c r="CY34" s="612"/>
      <c r="CZ34" s="615">
        <v>14.5</v>
      </c>
      <c r="DA34" s="640"/>
      <c r="DB34" s="640"/>
      <c r="DC34" s="644"/>
      <c r="DD34" s="619">
        <v>2153697</v>
      </c>
      <c r="DE34" s="611"/>
      <c r="DF34" s="611"/>
      <c r="DG34" s="611"/>
      <c r="DH34" s="611"/>
      <c r="DI34" s="611"/>
      <c r="DJ34" s="611"/>
      <c r="DK34" s="612"/>
      <c r="DL34" s="619">
        <v>1647452</v>
      </c>
      <c r="DM34" s="611"/>
      <c r="DN34" s="611"/>
      <c r="DO34" s="611"/>
      <c r="DP34" s="611"/>
      <c r="DQ34" s="611"/>
      <c r="DR34" s="611"/>
      <c r="DS34" s="611"/>
      <c r="DT34" s="611"/>
      <c r="DU34" s="611"/>
      <c r="DV34" s="612"/>
      <c r="DW34" s="615">
        <v>16.600000000000001</v>
      </c>
      <c r="DX34" s="640"/>
      <c r="DY34" s="640"/>
      <c r="DZ34" s="640"/>
      <c r="EA34" s="640"/>
      <c r="EB34" s="640"/>
      <c r="EC34" s="641"/>
    </row>
    <row r="35" spans="2:133" ht="11.25" customHeight="1" x14ac:dyDescent="0.15">
      <c r="B35" s="607" t="s">
        <v>309</v>
      </c>
      <c r="C35" s="608"/>
      <c r="D35" s="608"/>
      <c r="E35" s="608"/>
      <c r="F35" s="608"/>
      <c r="G35" s="608"/>
      <c r="H35" s="608"/>
      <c r="I35" s="608"/>
      <c r="J35" s="608"/>
      <c r="K35" s="608"/>
      <c r="L35" s="608"/>
      <c r="M35" s="608"/>
      <c r="N35" s="608"/>
      <c r="O35" s="608"/>
      <c r="P35" s="608"/>
      <c r="Q35" s="609"/>
      <c r="R35" s="610">
        <v>1416482</v>
      </c>
      <c r="S35" s="611"/>
      <c r="T35" s="611"/>
      <c r="U35" s="611"/>
      <c r="V35" s="611"/>
      <c r="W35" s="611"/>
      <c r="X35" s="611"/>
      <c r="Y35" s="612"/>
      <c r="Z35" s="613">
        <v>6.1</v>
      </c>
      <c r="AA35" s="613"/>
      <c r="AB35" s="613"/>
      <c r="AC35" s="613"/>
      <c r="AD35" s="614" t="s">
        <v>122</v>
      </c>
      <c r="AE35" s="614"/>
      <c r="AF35" s="614"/>
      <c r="AG35" s="614"/>
      <c r="AH35" s="614"/>
      <c r="AI35" s="614"/>
      <c r="AJ35" s="614"/>
      <c r="AK35" s="614"/>
      <c r="AL35" s="615" t="s">
        <v>122</v>
      </c>
      <c r="AM35" s="616"/>
      <c r="AN35" s="616"/>
      <c r="AO35" s="617"/>
      <c r="AP35" s="214"/>
      <c r="AQ35" s="592" t="s">
        <v>310</v>
      </c>
      <c r="AR35" s="593"/>
      <c r="AS35" s="593"/>
      <c r="AT35" s="593"/>
      <c r="AU35" s="593"/>
      <c r="AV35" s="593"/>
      <c r="AW35" s="593"/>
      <c r="AX35" s="593"/>
      <c r="AY35" s="593"/>
      <c r="AZ35" s="593"/>
      <c r="BA35" s="593"/>
      <c r="BB35" s="593"/>
      <c r="BC35" s="593"/>
      <c r="BD35" s="593"/>
      <c r="BE35" s="593"/>
      <c r="BF35" s="594"/>
      <c r="BG35" s="592" t="s">
        <v>311</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312</v>
      </c>
      <c r="CE35" s="608"/>
      <c r="CF35" s="608"/>
      <c r="CG35" s="608"/>
      <c r="CH35" s="608"/>
      <c r="CI35" s="608"/>
      <c r="CJ35" s="608"/>
      <c r="CK35" s="608"/>
      <c r="CL35" s="608"/>
      <c r="CM35" s="608"/>
      <c r="CN35" s="608"/>
      <c r="CO35" s="608"/>
      <c r="CP35" s="608"/>
      <c r="CQ35" s="609"/>
      <c r="CR35" s="610">
        <v>141570</v>
      </c>
      <c r="CS35" s="642"/>
      <c r="CT35" s="642"/>
      <c r="CU35" s="642"/>
      <c r="CV35" s="642"/>
      <c r="CW35" s="642"/>
      <c r="CX35" s="642"/>
      <c r="CY35" s="643"/>
      <c r="CZ35" s="615">
        <v>0.7</v>
      </c>
      <c r="DA35" s="640"/>
      <c r="DB35" s="640"/>
      <c r="DC35" s="644"/>
      <c r="DD35" s="619">
        <v>92697</v>
      </c>
      <c r="DE35" s="642"/>
      <c r="DF35" s="642"/>
      <c r="DG35" s="642"/>
      <c r="DH35" s="642"/>
      <c r="DI35" s="642"/>
      <c r="DJ35" s="642"/>
      <c r="DK35" s="643"/>
      <c r="DL35" s="619">
        <v>88104</v>
      </c>
      <c r="DM35" s="642"/>
      <c r="DN35" s="642"/>
      <c r="DO35" s="642"/>
      <c r="DP35" s="642"/>
      <c r="DQ35" s="642"/>
      <c r="DR35" s="642"/>
      <c r="DS35" s="642"/>
      <c r="DT35" s="642"/>
      <c r="DU35" s="642"/>
      <c r="DV35" s="643"/>
      <c r="DW35" s="615">
        <v>0.9</v>
      </c>
      <c r="DX35" s="640"/>
      <c r="DY35" s="640"/>
      <c r="DZ35" s="640"/>
      <c r="EA35" s="640"/>
      <c r="EB35" s="640"/>
      <c r="EC35" s="641"/>
    </row>
    <row r="36" spans="2:133" ht="11.25" customHeight="1" x14ac:dyDescent="0.15">
      <c r="B36" s="607" t="s">
        <v>313</v>
      </c>
      <c r="C36" s="608"/>
      <c r="D36" s="608"/>
      <c r="E36" s="608"/>
      <c r="F36" s="608"/>
      <c r="G36" s="608"/>
      <c r="H36" s="608"/>
      <c r="I36" s="608"/>
      <c r="J36" s="608"/>
      <c r="K36" s="608"/>
      <c r="L36" s="608"/>
      <c r="M36" s="608"/>
      <c r="N36" s="608"/>
      <c r="O36" s="608"/>
      <c r="P36" s="608"/>
      <c r="Q36" s="609"/>
      <c r="R36" s="610">
        <v>603842</v>
      </c>
      <c r="S36" s="611"/>
      <c r="T36" s="611"/>
      <c r="U36" s="611"/>
      <c r="V36" s="611"/>
      <c r="W36" s="611"/>
      <c r="X36" s="611"/>
      <c r="Y36" s="612"/>
      <c r="Z36" s="613">
        <v>2.6</v>
      </c>
      <c r="AA36" s="613"/>
      <c r="AB36" s="613"/>
      <c r="AC36" s="613"/>
      <c r="AD36" s="614" t="s">
        <v>122</v>
      </c>
      <c r="AE36" s="614"/>
      <c r="AF36" s="614"/>
      <c r="AG36" s="614"/>
      <c r="AH36" s="614"/>
      <c r="AI36" s="614"/>
      <c r="AJ36" s="614"/>
      <c r="AK36" s="614"/>
      <c r="AL36" s="615" t="s">
        <v>122</v>
      </c>
      <c r="AM36" s="616"/>
      <c r="AN36" s="616"/>
      <c r="AO36" s="617"/>
      <c r="AP36" s="214"/>
      <c r="AQ36" s="676" t="s">
        <v>314</v>
      </c>
      <c r="AR36" s="677"/>
      <c r="AS36" s="677"/>
      <c r="AT36" s="677"/>
      <c r="AU36" s="677"/>
      <c r="AV36" s="677"/>
      <c r="AW36" s="677"/>
      <c r="AX36" s="677"/>
      <c r="AY36" s="678"/>
      <c r="AZ36" s="599">
        <v>3188427</v>
      </c>
      <c r="BA36" s="600"/>
      <c r="BB36" s="600"/>
      <c r="BC36" s="600"/>
      <c r="BD36" s="600"/>
      <c r="BE36" s="600"/>
      <c r="BF36" s="672"/>
      <c r="BG36" s="596" t="s">
        <v>315</v>
      </c>
      <c r="BH36" s="597"/>
      <c r="BI36" s="597"/>
      <c r="BJ36" s="597"/>
      <c r="BK36" s="597"/>
      <c r="BL36" s="597"/>
      <c r="BM36" s="597"/>
      <c r="BN36" s="597"/>
      <c r="BO36" s="597"/>
      <c r="BP36" s="597"/>
      <c r="BQ36" s="597"/>
      <c r="BR36" s="597"/>
      <c r="BS36" s="597"/>
      <c r="BT36" s="597"/>
      <c r="BU36" s="598"/>
      <c r="BV36" s="599">
        <v>30826</v>
      </c>
      <c r="BW36" s="600"/>
      <c r="BX36" s="600"/>
      <c r="BY36" s="600"/>
      <c r="BZ36" s="600"/>
      <c r="CA36" s="600"/>
      <c r="CB36" s="672"/>
      <c r="CD36" s="607" t="s">
        <v>316</v>
      </c>
      <c r="CE36" s="608"/>
      <c r="CF36" s="608"/>
      <c r="CG36" s="608"/>
      <c r="CH36" s="608"/>
      <c r="CI36" s="608"/>
      <c r="CJ36" s="608"/>
      <c r="CK36" s="608"/>
      <c r="CL36" s="608"/>
      <c r="CM36" s="608"/>
      <c r="CN36" s="608"/>
      <c r="CO36" s="608"/>
      <c r="CP36" s="608"/>
      <c r="CQ36" s="609"/>
      <c r="CR36" s="610">
        <v>3042599</v>
      </c>
      <c r="CS36" s="611"/>
      <c r="CT36" s="611"/>
      <c r="CU36" s="611"/>
      <c r="CV36" s="611"/>
      <c r="CW36" s="611"/>
      <c r="CX36" s="611"/>
      <c r="CY36" s="612"/>
      <c r="CZ36" s="615">
        <v>14.8</v>
      </c>
      <c r="DA36" s="640"/>
      <c r="DB36" s="640"/>
      <c r="DC36" s="644"/>
      <c r="DD36" s="619">
        <v>2474288</v>
      </c>
      <c r="DE36" s="611"/>
      <c r="DF36" s="611"/>
      <c r="DG36" s="611"/>
      <c r="DH36" s="611"/>
      <c r="DI36" s="611"/>
      <c r="DJ36" s="611"/>
      <c r="DK36" s="612"/>
      <c r="DL36" s="619">
        <v>1741306</v>
      </c>
      <c r="DM36" s="611"/>
      <c r="DN36" s="611"/>
      <c r="DO36" s="611"/>
      <c r="DP36" s="611"/>
      <c r="DQ36" s="611"/>
      <c r="DR36" s="611"/>
      <c r="DS36" s="611"/>
      <c r="DT36" s="611"/>
      <c r="DU36" s="611"/>
      <c r="DV36" s="612"/>
      <c r="DW36" s="615">
        <v>17.600000000000001</v>
      </c>
      <c r="DX36" s="640"/>
      <c r="DY36" s="640"/>
      <c r="DZ36" s="640"/>
      <c r="EA36" s="640"/>
      <c r="EB36" s="640"/>
      <c r="EC36" s="641"/>
    </row>
    <row r="37" spans="2:133" ht="11.25" customHeight="1" x14ac:dyDescent="0.15">
      <c r="B37" s="607" t="s">
        <v>317</v>
      </c>
      <c r="C37" s="608"/>
      <c r="D37" s="608"/>
      <c r="E37" s="608"/>
      <c r="F37" s="608"/>
      <c r="G37" s="608"/>
      <c r="H37" s="608"/>
      <c r="I37" s="608"/>
      <c r="J37" s="608"/>
      <c r="K37" s="608"/>
      <c r="L37" s="608"/>
      <c r="M37" s="608"/>
      <c r="N37" s="608"/>
      <c r="O37" s="608"/>
      <c r="P37" s="608"/>
      <c r="Q37" s="609"/>
      <c r="R37" s="610">
        <v>355737</v>
      </c>
      <c r="S37" s="611"/>
      <c r="T37" s="611"/>
      <c r="U37" s="611"/>
      <c r="V37" s="611"/>
      <c r="W37" s="611"/>
      <c r="X37" s="611"/>
      <c r="Y37" s="612"/>
      <c r="Z37" s="613">
        <v>1.5</v>
      </c>
      <c r="AA37" s="613"/>
      <c r="AB37" s="613"/>
      <c r="AC37" s="613"/>
      <c r="AD37" s="614">
        <v>1</v>
      </c>
      <c r="AE37" s="614"/>
      <c r="AF37" s="614"/>
      <c r="AG37" s="614"/>
      <c r="AH37" s="614"/>
      <c r="AI37" s="614"/>
      <c r="AJ37" s="614"/>
      <c r="AK37" s="614"/>
      <c r="AL37" s="615">
        <v>0</v>
      </c>
      <c r="AM37" s="616"/>
      <c r="AN37" s="616"/>
      <c r="AO37" s="617"/>
      <c r="AQ37" s="673" t="s">
        <v>318</v>
      </c>
      <c r="AR37" s="674"/>
      <c r="AS37" s="674"/>
      <c r="AT37" s="674"/>
      <c r="AU37" s="674"/>
      <c r="AV37" s="674"/>
      <c r="AW37" s="674"/>
      <c r="AX37" s="674"/>
      <c r="AY37" s="675"/>
      <c r="AZ37" s="610">
        <v>995564</v>
      </c>
      <c r="BA37" s="611"/>
      <c r="BB37" s="611"/>
      <c r="BC37" s="611"/>
      <c r="BD37" s="642"/>
      <c r="BE37" s="642"/>
      <c r="BF37" s="665"/>
      <c r="BG37" s="607" t="s">
        <v>319</v>
      </c>
      <c r="BH37" s="608"/>
      <c r="BI37" s="608"/>
      <c r="BJ37" s="608"/>
      <c r="BK37" s="608"/>
      <c r="BL37" s="608"/>
      <c r="BM37" s="608"/>
      <c r="BN37" s="608"/>
      <c r="BO37" s="608"/>
      <c r="BP37" s="608"/>
      <c r="BQ37" s="608"/>
      <c r="BR37" s="608"/>
      <c r="BS37" s="608"/>
      <c r="BT37" s="608"/>
      <c r="BU37" s="609"/>
      <c r="BV37" s="610">
        <v>-31497</v>
      </c>
      <c r="BW37" s="611"/>
      <c r="BX37" s="611"/>
      <c r="BY37" s="611"/>
      <c r="BZ37" s="611"/>
      <c r="CA37" s="611"/>
      <c r="CB37" s="620"/>
      <c r="CD37" s="607" t="s">
        <v>320</v>
      </c>
      <c r="CE37" s="608"/>
      <c r="CF37" s="608"/>
      <c r="CG37" s="608"/>
      <c r="CH37" s="608"/>
      <c r="CI37" s="608"/>
      <c r="CJ37" s="608"/>
      <c r="CK37" s="608"/>
      <c r="CL37" s="608"/>
      <c r="CM37" s="608"/>
      <c r="CN37" s="608"/>
      <c r="CO37" s="608"/>
      <c r="CP37" s="608"/>
      <c r="CQ37" s="609"/>
      <c r="CR37" s="610">
        <v>25481</v>
      </c>
      <c r="CS37" s="642"/>
      <c r="CT37" s="642"/>
      <c r="CU37" s="642"/>
      <c r="CV37" s="642"/>
      <c r="CW37" s="642"/>
      <c r="CX37" s="642"/>
      <c r="CY37" s="643"/>
      <c r="CZ37" s="615">
        <v>0.1</v>
      </c>
      <c r="DA37" s="640"/>
      <c r="DB37" s="640"/>
      <c r="DC37" s="644"/>
      <c r="DD37" s="619">
        <v>25481</v>
      </c>
      <c r="DE37" s="642"/>
      <c r="DF37" s="642"/>
      <c r="DG37" s="642"/>
      <c r="DH37" s="642"/>
      <c r="DI37" s="642"/>
      <c r="DJ37" s="642"/>
      <c r="DK37" s="643"/>
      <c r="DL37" s="619">
        <v>25036</v>
      </c>
      <c r="DM37" s="642"/>
      <c r="DN37" s="642"/>
      <c r="DO37" s="642"/>
      <c r="DP37" s="642"/>
      <c r="DQ37" s="642"/>
      <c r="DR37" s="642"/>
      <c r="DS37" s="642"/>
      <c r="DT37" s="642"/>
      <c r="DU37" s="642"/>
      <c r="DV37" s="643"/>
      <c r="DW37" s="615">
        <v>0.3</v>
      </c>
      <c r="DX37" s="640"/>
      <c r="DY37" s="640"/>
      <c r="DZ37" s="640"/>
      <c r="EA37" s="640"/>
      <c r="EB37" s="640"/>
      <c r="EC37" s="641"/>
    </row>
    <row r="38" spans="2:133" ht="11.25" customHeight="1" x14ac:dyDescent="0.15">
      <c r="B38" s="607" t="s">
        <v>321</v>
      </c>
      <c r="C38" s="608"/>
      <c r="D38" s="608"/>
      <c r="E38" s="608"/>
      <c r="F38" s="608"/>
      <c r="G38" s="608"/>
      <c r="H38" s="608"/>
      <c r="I38" s="608"/>
      <c r="J38" s="608"/>
      <c r="K38" s="608"/>
      <c r="L38" s="608"/>
      <c r="M38" s="608"/>
      <c r="N38" s="608"/>
      <c r="O38" s="608"/>
      <c r="P38" s="608"/>
      <c r="Q38" s="609"/>
      <c r="R38" s="610">
        <v>5007800</v>
      </c>
      <c r="S38" s="611"/>
      <c r="T38" s="611"/>
      <c r="U38" s="611"/>
      <c r="V38" s="611"/>
      <c r="W38" s="611"/>
      <c r="X38" s="611"/>
      <c r="Y38" s="612"/>
      <c r="Z38" s="613">
        <v>21.7</v>
      </c>
      <c r="AA38" s="613"/>
      <c r="AB38" s="613"/>
      <c r="AC38" s="613"/>
      <c r="AD38" s="614" t="s">
        <v>122</v>
      </c>
      <c r="AE38" s="614"/>
      <c r="AF38" s="614"/>
      <c r="AG38" s="614"/>
      <c r="AH38" s="614"/>
      <c r="AI38" s="614"/>
      <c r="AJ38" s="614"/>
      <c r="AK38" s="614"/>
      <c r="AL38" s="615" t="s">
        <v>122</v>
      </c>
      <c r="AM38" s="616"/>
      <c r="AN38" s="616"/>
      <c r="AO38" s="617"/>
      <c r="AQ38" s="673" t="s">
        <v>322</v>
      </c>
      <c r="AR38" s="674"/>
      <c r="AS38" s="674"/>
      <c r="AT38" s="674"/>
      <c r="AU38" s="674"/>
      <c r="AV38" s="674"/>
      <c r="AW38" s="674"/>
      <c r="AX38" s="674"/>
      <c r="AY38" s="675"/>
      <c r="AZ38" s="610">
        <v>447459</v>
      </c>
      <c r="BA38" s="611"/>
      <c r="BB38" s="611"/>
      <c r="BC38" s="611"/>
      <c r="BD38" s="642"/>
      <c r="BE38" s="642"/>
      <c r="BF38" s="665"/>
      <c r="BG38" s="607" t="s">
        <v>323</v>
      </c>
      <c r="BH38" s="608"/>
      <c r="BI38" s="608"/>
      <c r="BJ38" s="608"/>
      <c r="BK38" s="608"/>
      <c r="BL38" s="608"/>
      <c r="BM38" s="608"/>
      <c r="BN38" s="608"/>
      <c r="BO38" s="608"/>
      <c r="BP38" s="608"/>
      <c r="BQ38" s="608"/>
      <c r="BR38" s="608"/>
      <c r="BS38" s="608"/>
      <c r="BT38" s="608"/>
      <c r="BU38" s="609"/>
      <c r="BV38" s="610">
        <v>3117</v>
      </c>
      <c r="BW38" s="611"/>
      <c r="BX38" s="611"/>
      <c r="BY38" s="611"/>
      <c r="BZ38" s="611"/>
      <c r="CA38" s="611"/>
      <c r="CB38" s="620"/>
      <c r="CD38" s="607" t="s">
        <v>324</v>
      </c>
      <c r="CE38" s="608"/>
      <c r="CF38" s="608"/>
      <c r="CG38" s="608"/>
      <c r="CH38" s="608"/>
      <c r="CI38" s="608"/>
      <c r="CJ38" s="608"/>
      <c r="CK38" s="608"/>
      <c r="CL38" s="608"/>
      <c r="CM38" s="608"/>
      <c r="CN38" s="608"/>
      <c r="CO38" s="608"/>
      <c r="CP38" s="608"/>
      <c r="CQ38" s="609"/>
      <c r="CR38" s="610">
        <v>1381126</v>
      </c>
      <c r="CS38" s="611"/>
      <c r="CT38" s="611"/>
      <c r="CU38" s="611"/>
      <c r="CV38" s="611"/>
      <c r="CW38" s="611"/>
      <c r="CX38" s="611"/>
      <c r="CY38" s="612"/>
      <c r="CZ38" s="615">
        <v>6.7</v>
      </c>
      <c r="DA38" s="640"/>
      <c r="DB38" s="640"/>
      <c r="DC38" s="644"/>
      <c r="DD38" s="619">
        <v>1146733</v>
      </c>
      <c r="DE38" s="611"/>
      <c r="DF38" s="611"/>
      <c r="DG38" s="611"/>
      <c r="DH38" s="611"/>
      <c r="DI38" s="611"/>
      <c r="DJ38" s="611"/>
      <c r="DK38" s="612"/>
      <c r="DL38" s="619">
        <v>1089356</v>
      </c>
      <c r="DM38" s="611"/>
      <c r="DN38" s="611"/>
      <c r="DO38" s="611"/>
      <c r="DP38" s="611"/>
      <c r="DQ38" s="611"/>
      <c r="DR38" s="611"/>
      <c r="DS38" s="611"/>
      <c r="DT38" s="611"/>
      <c r="DU38" s="611"/>
      <c r="DV38" s="612"/>
      <c r="DW38" s="615">
        <v>11</v>
      </c>
      <c r="DX38" s="640"/>
      <c r="DY38" s="640"/>
      <c r="DZ38" s="640"/>
      <c r="EA38" s="640"/>
      <c r="EB38" s="640"/>
      <c r="EC38" s="641"/>
    </row>
    <row r="39" spans="2:133" ht="11.25" customHeight="1" x14ac:dyDescent="0.15">
      <c r="B39" s="607" t="s">
        <v>325</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326</v>
      </c>
      <c r="AR39" s="674"/>
      <c r="AS39" s="674"/>
      <c r="AT39" s="674"/>
      <c r="AU39" s="674"/>
      <c r="AV39" s="674"/>
      <c r="AW39" s="674"/>
      <c r="AX39" s="674"/>
      <c r="AY39" s="675"/>
      <c r="AZ39" s="610">
        <v>338245</v>
      </c>
      <c r="BA39" s="611"/>
      <c r="BB39" s="611"/>
      <c r="BC39" s="611"/>
      <c r="BD39" s="642"/>
      <c r="BE39" s="642"/>
      <c r="BF39" s="665"/>
      <c r="BG39" s="607" t="s">
        <v>327</v>
      </c>
      <c r="BH39" s="608"/>
      <c r="BI39" s="608"/>
      <c r="BJ39" s="608"/>
      <c r="BK39" s="608"/>
      <c r="BL39" s="608"/>
      <c r="BM39" s="608"/>
      <c r="BN39" s="608"/>
      <c r="BO39" s="608"/>
      <c r="BP39" s="608"/>
      <c r="BQ39" s="608"/>
      <c r="BR39" s="608"/>
      <c r="BS39" s="608"/>
      <c r="BT39" s="608"/>
      <c r="BU39" s="609"/>
      <c r="BV39" s="610">
        <v>4450</v>
      </c>
      <c r="BW39" s="611"/>
      <c r="BX39" s="611"/>
      <c r="BY39" s="611"/>
      <c r="BZ39" s="611"/>
      <c r="CA39" s="611"/>
      <c r="CB39" s="620"/>
      <c r="CD39" s="607" t="s">
        <v>328</v>
      </c>
      <c r="CE39" s="608"/>
      <c r="CF39" s="608"/>
      <c r="CG39" s="608"/>
      <c r="CH39" s="608"/>
      <c r="CI39" s="608"/>
      <c r="CJ39" s="608"/>
      <c r="CK39" s="608"/>
      <c r="CL39" s="608"/>
      <c r="CM39" s="608"/>
      <c r="CN39" s="608"/>
      <c r="CO39" s="608"/>
      <c r="CP39" s="608"/>
      <c r="CQ39" s="609"/>
      <c r="CR39" s="610">
        <v>113808</v>
      </c>
      <c r="CS39" s="642"/>
      <c r="CT39" s="642"/>
      <c r="CU39" s="642"/>
      <c r="CV39" s="642"/>
      <c r="CW39" s="642"/>
      <c r="CX39" s="642"/>
      <c r="CY39" s="643"/>
      <c r="CZ39" s="615">
        <v>0.6</v>
      </c>
      <c r="DA39" s="640"/>
      <c r="DB39" s="640"/>
      <c r="DC39" s="644"/>
      <c r="DD39" s="619">
        <v>47219</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15">
      <c r="B40" s="607" t="s">
        <v>329</v>
      </c>
      <c r="C40" s="608"/>
      <c r="D40" s="608"/>
      <c r="E40" s="608"/>
      <c r="F40" s="608"/>
      <c r="G40" s="608"/>
      <c r="H40" s="608"/>
      <c r="I40" s="608"/>
      <c r="J40" s="608"/>
      <c r="K40" s="608"/>
      <c r="L40" s="608"/>
      <c r="M40" s="608"/>
      <c r="N40" s="608"/>
      <c r="O40" s="608"/>
      <c r="P40" s="608"/>
      <c r="Q40" s="609"/>
      <c r="R40" s="610">
        <v>53900</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3" t="s">
        <v>330</v>
      </c>
      <c r="AR40" s="674"/>
      <c r="AS40" s="674"/>
      <c r="AT40" s="674"/>
      <c r="AU40" s="674"/>
      <c r="AV40" s="674"/>
      <c r="AW40" s="674"/>
      <c r="AX40" s="674"/>
      <c r="AY40" s="675"/>
      <c r="AZ40" s="610">
        <v>26093</v>
      </c>
      <c r="BA40" s="611"/>
      <c r="BB40" s="611"/>
      <c r="BC40" s="611"/>
      <c r="BD40" s="642"/>
      <c r="BE40" s="642"/>
      <c r="BF40" s="665"/>
      <c r="BG40" s="658" t="s">
        <v>331</v>
      </c>
      <c r="BH40" s="659"/>
      <c r="BI40" s="659"/>
      <c r="BJ40" s="659"/>
      <c r="BK40" s="659"/>
      <c r="BL40" s="215"/>
      <c r="BM40" s="608" t="s">
        <v>332</v>
      </c>
      <c r="BN40" s="608"/>
      <c r="BO40" s="608"/>
      <c r="BP40" s="608"/>
      <c r="BQ40" s="608"/>
      <c r="BR40" s="608"/>
      <c r="BS40" s="608"/>
      <c r="BT40" s="608"/>
      <c r="BU40" s="609"/>
      <c r="BV40" s="610">
        <v>84</v>
      </c>
      <c r="BW40" s="611"/>
      <c r="BX40" s="611"/>
      <c r="BY40" s="611"/>
      <c r="BZ40" s="611"/>
      <c r="CA40" s="611"/>
      <c r="CB40" s="620"/>
      <c r="CD40" s="607" t="s">
        <v>333</v>
      </c>
      <c r="CE40" s="608"/>
      <c r="CF40" s="608"/>
      <c r="CG40" s="608"/>
      <c r="CH40" s="608"/>
      <c r="CI40" s="608"/>
      <c r="CJ40" s="608"/>
      <c r="CK40" s="608"/>
      <c r="CL40" s="608"/>
      <c r="CM40" s="608"/>
      <c r="CN40" s="608"/>
      <c r="CO40" s="608"/>
      <c r="CP40" s="608"/>
      <c r="CQ40" s="609"/>
      <c r="CR40" s="610">
        <v>387206</v>
      </c>
      <c r="CS40" s="611"/>
      <c r="CT40" s="611"/>
      <c r="CU40" s="611"/>
      <c r="CV40" s="611"/>
      <c r="CW40" s="611"/>
      <c r="CX40" s="611"/>
      <c r="CY40" s="612"/>
      <c r="CZ40" s="615">
        <v>1.9</v>
      </c>
      <c r="DA40" s="640"/>
      <c r="DB40" s="640"/>
      <c r="DC40" s="644"/>
      <c r="DD40" s="619">
        <v>245556</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15">
      <c r="B41" s="631" t="s">
        <v>334</v>
      </c>
      <c r="C41" s="632"/>
      <c r="D41" s="632"/>
      <c r="E41" s="632"/>
      <c r="F41" s="632"/>
      <c r="G41" s="632"/>
      <c r="H41" s="632"/>
      <c r="I41" s="632"/>
      <c r="J41" s="632"/>
      <c r="K41" s="632"/>
      <c r="L41" s="632"/>
      <c r="M41" s="632"/>
      <c r="N41" s="632"/>
      <c r="O41" s="632"/>
      <c r="P41" s="632"/>
      <c r="Q41" s="633"/>
      <c r="R41" s="682">
        <v>23054891</v>
      </c>
      <c r="S41" s="683"/>
      <c r="T41" s="683"/>
      <c r="U41" s="683"/>
      <c r="V41" s="683"/>
      <c r="W41" s="683"/>
      <c r="X41" s="683"/>
      <c r="Y41" s="687"/>
      <c r="Z41" s="688">
        <v>100</v>
      </c>
      <c r="AA41" s="688"/>
      <c r="AB41" s="688"/>
      <c r="AC41" s="688"/>
      <c r="AD41" s="689">
        <v>9849090</v>
      </c>
      <c r="AE41" s="689"/>
      <c r="AF41" s="689"/>
      <c r="AG41" s="689"/>
      <c r="AH41" s="689"/>
      <c r="AI41" s="689"/>
      <c r="AJ41" s="689"/>
      <c r="AK41" s="689"/>
      <c r="AL41" s="690">
        <v>100</v>
      </c>
      <c r="AM41" s="670"/>
      <c r="AN41" s="670"/>
      <c r="AO41" s="691"/>
      <c r="AQ41" s="673" t="s">
        <v>335</v>
      </c>
      <c r="AR41" s="674"/>
      <c r="AS41" s="674"/>
      <c r="AT41" s="674"/>
      <c r="AU41" s="674"/>
      <c r="AV41" s="674"/>
      <c r="AW41" s="674"/>
      <c r="AX41" s="674"/>
      <c r="AY41" s="675"/>
      <c r="AZ41" s="610">
        <v>263513</v>
      </c>
      <c r="BA41" s="611"/>
      <c r="BB41" s="611"/>
      <c r="BC41" s="611"/>
      <c r="BD41" s="642"/>
      <c r="BE41" s="642"/>
      <c r="BF41" s="665"/>
      <c r="BG41" s="658"/>
      <c r="BH41" s="659"/>
      <c r="BI41" s="659"/>
      <c r="BJ41" s="659"/>
      <c r="BK41" s="659"/>
      <c r="BL41" s="215"/>
      <c r="BM41" s="608" t="s">
        <v>336</v>
      </c>
      <c r="BN41" s="608"/>
      <c r="BO41" s="608"/>
      <c r="BP41" s="608"/>
      <c r="BQ41" s="608"/>
      <c r="BR41" s="608"/>
      <c r="BS41" s="608"/>
      <c r="BT41" s="608"/>
      <c r="BU41" s="609"/>
      <c r="BV41" s="610" t="s">
        <v>122</v>
      </c>
      <c r="BW41" s="611"/>
      <c r="BX41" s="611"/>
      <c r="BY41" s="611"/>
      <c r="BZ41" s="611"/>
      <c r="CA41" s="611"/>
      <c r="CB41" s="620"/>
      <c r="CD41" s="607" t="s">
        <v>337</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338</v>
      </c>
      <c r="AR42" s="680"/>
      <c r="AS42" s="680"/>
      <c r="AT42" s="680"/>
      <c r="AU42" s="680"/>
      <c r="AV42" s="680"/>
      <c r="AW42" s="680"/>
      <c r="AX42" s="680"/>
      <c r="AY42" s="681"/>
      <c r="AZ42" s="682">
        <v>1117553</v>
      </c>
      <c r="BA42" s="683"/>
      <c r="BB42" s="683"/>
      <c r="BC42" s="683"/>
      <c r="BD42" s="669"/>
      <c r="BE42" s="669"/>
      <c r="BF42" s="671"/>
      <c r="BG42" s="660"/>
      <c r="BH42" s="661"/>
      <c r="BI42" s="661"/>
      <c r="BJ42" s="661"/>
      <c r="BK42" s="661"/>
      <c r="BL42" s="216"/>
      <c r="BM42" s="632" t="s">
        <v>339</v>
      </c>
      <c r="BN42" s="632"/>
      <c r="BO42" s="632"/>
      <c r="BP42" s="632"/>
      <c r="BQ42" s="632"/>
      <c r="BR42" s="632"/>
      <c r="BS42" s="632"/>
      <c r="BT42" s="632"/>
      <c r="BU42" s="633"/>
      <c r="BV42" s="682">
        <v>528</v>
      </c>
      <c r="BW42" s="683"/>
      <c r="BX42" s="683"/>
      <c r="BY42" s="683"/>
      <c r="BZ42" s="683"/>
      <c r="CA42" s="683"/>
      <c r="CB42" s="692"/>
      <c r="CD42" s="607" t="s">
        <v>340</v>
      </c>
      <c r="CE42" s="608"/>
      <c r="CF42" s="608"/>
      <c r="CG42" s="608"/>
      <c r="CH42" s="608"/>
      <c r="CI42" s="608"/>
      <c r="CJ42" s="608"/>
      <c r="CK42" s="608"/>
      <c r="CL42" s="608"/>
      <c r="CM42" s="608"/>
      <c r="CN42" s="608"/>
      <c r="CO42" s="608"/>
      <c r="CP42" s="608"/>
      <c r="CQ42" s="609"/>
      <c r="CR42" s="610">
        <v>5306287</v>
      </c>
      <c r="CS42" s="642"/>
      <c r="CT42" s="642"/>
      <c r="CU42" s="642"/>
      <c r="CV42" s="642"/>
      <c r="CW42" s="642"/>
      <c r="CX42" s="642"/>
      <c r="CY42" s="643"/>
      <c r="CZ42" s="615">
        <v>25.9</v>
      </c>
      <c r="DA42" s="640"/>
      <c r="DB42" s="640"/>
      <c r="DC42" s="644"/>
      <c r="DD42" s="619">
        <v>1132068</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6" t="s">
        <v>341</v>
      </c>
      <c r="CD43" s="607" t="s">
        <v>342</v>
      </c>
      <c r="CE43" s="608"/>
      <c r="CF43" s="608"/>
      <c r="CG43" s="608"/>
      <c r="CH43" s="608"/>
      <c r="CI43" s="608"/>
      <c r="CJ43" s="608"/>
      <c r="CK43" s="608"/>
      <c r="CL43" s="608"/>
      <c r="CM43" s="608"/>
      <c r="CN43" s="608"/>
      <c r="CO43" s="608"/>
      <c r="CP43" s="608"/>
      <c r="CQ43" s="609"/>
      <c r="CR43" s="610">
        <v>138394</v>
      </c>
      <c r="CS43" s="642"/>
      <c r="CT43" s="642"/>
      <c r="CU43" s="642"/>
      <c r="CV43" s="642"/>
      <c r="CW43" s="642"/>
      <c r="CX43" s="642"/>
      <c r="CY43" s="643"/>
      <c r="CZ43" s="615">
        <v>0.7</v>
      </c>
      <c r="DA43" s="640"/>
      <c r="DB43" s="640"/>
      <c r="DC43" s="644"/>
      <c r="DD43" s="619">
        <v>138394</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343</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291</v>
      </c>
      <c r="CE44" s="647"/>
      <c r="CF44" s="607" t="s">
        <v>344</v>
      </c>
      <c r="CG44" s="608"/>
      <c r="CH44" s="608"/>
      <c r="CI44" s="608"/>
      <c r="CJ44" s="608"/>
      <c r="CK44" s="608"/>
      <c r="CL44" s="608"/>
      <c r="CM44" s="608"/>
      <c r="CN44" s="608"/>
      <c r="CO44" s="608"/>
      <c r="CP44" s="608"/>
      <c r="CQ44" s="609"/>
      <c r="CR44" s="610">
        <v>3915001</v>
      </c>
      <c r="CS44" s="611"/>
      <c r="CT44" s="611"/>
      <c r="CU44" s="611"/>
      <c r="CV44" s="611"/>
      <c r="CW44" s="611"/>
      <c r="CX44" s="611"/>
      <c r="CY44" s="612"/>
      <c r="CZ44" s="615">
        <v>19.100000000000001</v>
      </c>
      <c r="DA44" s="616"/>
      <c r="DB44" s="616"/>
      <c r="DC44" s="622"/>
      <c r="DD44" s="619">
        <v>440767</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345</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346</v>
      </c>
      <c r="CG45" s="608"/>
      <c r="CH45" s="608"/>
      <c r="CI45" s="608"/>
      <c r="CJ45" s="608"/>
      <c r="CK45" s="608"/>
      <c r="CL45" s="608"/>
      <c r="CM45" s="608"/>
      <c r="CN45" s="608"/>
      <c r="CO45" s="608"/>
      <c r="CP45" s="608"/>
      <c r="CQ45" s="609"/>
      <c r="CR45" s="610">
        <v>1145547</v>
      </c>
      <c r="CS45" s="642"/>
      <c r="CT45" s="642"/>
      <c r="CU45" s="642"/>
      <c r="CV45" s="642"/>
      <c r="CW45" s="642"/>
      <c r="CX45" s="642"/>
      <c r="CY45" s="643"/>
      <c r="CZ45" s="615">
        <v>5.6</v>
      </c>
      <c r="DA45" s="640"/>
      <c r="DB45" s="640"/>
      <c r="DC45" s="644"/>
      <c r="DD45" s="619">
        <v>107131</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7"/>
      <c r="CD46" s="648"/>
      <c r="CE46" s="649"/>
      <c r="CF46" s="607" t="s">
        <v>347</v>
      </c>
      <c r="CG46" s="608"/>
      <c r="CH46" s="608"/>
      <c r="CI46" s="608"/>
      <c r="CJ46" s="608"/>
      <c r="CK46" s="608"/>
      <c r="CL46" s="608"/>
      <c r="CM46" s="608"/>
      <c r="CN46" s="608"/>
      <c r="CO46" s="608"/>
      <c r="CP46" s="608"/>
      <c r="CQ46" s="609"/>
      <c r="CR46" s="610">
        <v>2727093</v>
      </c>
      <c r="CS46" s="611"/>
      <c r="CT46" s="611"/>
      <c r="CU46" s="611"/>
      <c r="CV46" s="611"/>
      <c r="CW46" s="611"/>
      <c r="CX46" s="611"/>
      <c r="CY46" s="612"/>
      <c r="CZ46" s="615">
        <v>13.3</v>
      </c>
      <c r="DA46" s="616"/>
      <c r="DB46" s="616"/>
      <c r="DC46" s="622"/>
      <c r="DD46" s="619">
        <v>320163</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7"/>
      <c r="CD47" s="648"/>
      <c r="CE47" s="649"/>
      <c r="CF47" s="607" t="s">
        <v>348</v>
      </c>
      <c r="CG47" s="608"/>
      <c r="CH47" s="608"/>
      <c r="CI47" s="608"/>
      <c r="CJ47" s="608"/>
      <c r="CK47" s="608"/>
      <c r="CL47" s="608"/>
      <c r="CM47" s="608"/>
      <c r="CN47" s="608"/>
      <c r="CO47" s="608"/>
      <c r="CP47" s="608"/>
      <c r="CQ47" s="609"/>
      <c r="CR47" s="610">
        <v>1391286</v>
      </c>
      <c r="CS47" s="642"/>
      <c r="CT47" s="642"/>
      <c r="CU47" s="642"/>
      <c r="CV47" s="642"/>
      <c r="CW47" s="642"/>
      <c r="CX47" s="642"/>
      <c r="CY47" s="643"/>
      <c r="CZ47" s="615">
        <v>6.8</v>
      </c>
      <c r="DA47" s="640"/>
      <c r="DB47" s="640"/>
      <c r="DC47" s="644"/>
      <c r="DD47" s="619">
        <v>691301</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7"/>
      <c r="CD48" s="650"/>
      <c r="CE48" s="651"/>
      <c r="CF48" s="607" t="s">
        <v>349</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7"/>
      <c r="CD49" s="631" t="s">
        <v>350</v>
      </c>
      <c r="CE49" s="632"/>
      <c r="CF49" s="632"/>
      <c r="CG49" s="632"/>
      <c r="CH49" s="632"/>
      <c r="CI49" s="632"/>
      <c r="CJ49" s="632"/>
      <c r="CK49" s="632"/>
      <c r="CL49" s="632"/>
      <c r="CM49" s="632"/>
      <c r="CN49" s="632"/>
      <c r="CO49" s="632"/>
      <c r="CP49" s="632"/>
      <c r="CQ49" s="633"/>
      <c r="CR49" s="682">
        <v>20499748</v>
      </c>
      <c r="CS49" s="669"/>
      <c r="CT49" s="669"/>
      <c r="CU49" s="669"/>
      <c r="CV49" s="669"/>
      <c r="CW49" s="669"/>
      <c r="CX49" s="669"/>
      <c r="CY49" s="698"/>
      <c r="CZ49" s="690">
        <v>100</v>
      </c>
      <c r="DA49" s="699"/>
      <c r="DB49" s="699"/>
      <c r="DC49" s="700"/>
      <c r="DD49" s="701">
        <v>12736838</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WNXA5mttBc+3E7lpvMWOJrqSuK7lAMQxjmCMN1dPeBKrZiUutsEp2f4Bli37Qtj561EHv2IbgrS2vi5AQo/G+g==" saltValue="S0Qt6krf021+mvAMSa64P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3" customWidth="1"/>
    <col min="131" max="131" width="1.625" style="223" customWidth="1"/>
    <col min="132" max="16384" width="9" style="223" hidden="1"/>
  </cols>
  <sheetData>
    <row r="1" spans="1:131" ht="11.25" customHeight="1" thickBot="1" x14ac:dyDescent="0.2">
      <c r="A1" s="219"/>
      <c r="B1" s="219"/>
      <c r="C1" s="219"/>
      <c r="D1" s="219"/>
      <c r="E1" s="219"/>
      <c r="F1" s="219"/>
      <c r="G1" s="219"/>
      <c r="H1" s="219"/>
      <c r="I1" s="219"/>
      <c r="J1" s="219"/>
      <c r="K1" s="219"/>
      <c r="L1" s="219"/>
      <c r="M1" s="219"/>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1"/>
      <c r="DR1" s="221"/>
      <c r="DS1" s="221"/>
      <c r="DT1" s="221"/>
      <c r="DU1" s="221"/>
      <c r="DV1" s="221"/>
      <c r="DW1" s="221"/>
      <c r="DX1" s="221"/>
      <c r="DY1" s="221"/>
      <c r="DZ1" s="221"/>
      <c r="EA1" s="222"/>
    </row>
    <row r="2" spans="1:131" ht="26.25" customHeight="1" thickBot="1" x14ac:dyDescent="0.2">
      <c r="A2" s="708" t="s">
        <v>351</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709" t="s">
        <v>352</v>
      </c>
      <c r="DK2" s="710"/>
      <c r="DL2" s="710"/>
      <c r="DM2" s="710"/>
      <c r="DN2" s="710"/>
      <c r="DO2" s="711"/>
      <c r="DP2" s="220"/>
      <c r="DQ2" s="709" t="s">
        <v>353</v>
      </c>
      <c r="DR2" s="710"/>
      <c r="DS2" s="710"/>
      <c r="DT2" s="710"/>
      <c r="DU2" s="710"/>
      <c r="DV2" s="710"/>
      <c r="DW2" s="710"/>
      <c r="DX2" s="710"/>
      <c r="DY2" s="710"/>
      <c r="DZ2" s="711"/>
      <c r="EA2" s="222"/>
    </row>
    <row r="3" spans="1:131" ht="11.25" customHeight="1" x14ac:dyDescent="0.15">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2"/>
    </row>
    <row r="4" spans="1:131" s="227" customFormat="1" ht="26.25" customHeight="1" thickBot="1" x14ac:dyDescent="0.2">
      <c r="A4" s="712" t="s">
        <v>354</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4"/>
      <c r="BA4" s="224"/>
      <c r="BB4" s="224"/>
      <c r="BC4" s="224"/>
      <c r="BD4" s="224"/>
      <c r="BE4" s="225"/>
      <c r="BF4" s="225"/>
      <c r="BG4" s="225"/>
      <c r="BH4" s="225"/>
      <c r="BI4" s="225"/>
      <c r="BJ4" s="225"/>
      <c r="BK4" s="225"/>
      <c r="BL4" s="225"/>
      <c r="BM4" s="225"/>
      <c r="BN4" s="225"/>
      <c r="BO4" s="225"/>
      <c r="BP4" s="225"/>
      <c r="BQ4" s="713" t="s">
        <v>355</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6"/>
    </row>
    <row r="5" spans="1:131" s="227" customFormat="1" ht="26.25" customHeight="1" x14ac:dyDescent="0.15">
      <c r="A5" s="714" t="s">
        <v>356</v>
      </c>
      <c r="B5" s="715"/>
      <c r="C5" s="715"/>
      <c r="D5" s="715"/>
      <c r="E5" s="715"/>
      <c r="F5" s="715"/>
      <c r="G5" s="715"/>
      <c r="H5" s="715"/>
      <c r="I5" s="715"/>
      <c r="J5" s="715"/>
      <c r="K5" s="715"/>
      <c r="L5" s="715"/>
      <c r="M5" s="715"/>
      <c r="N5" s="715"/>
      <c r="O5" s="715"/>
      <c r="P5" s="716"/>
      <c r="Q5" s="720" t="s">
        <v>357</v>
      </c>
      <c r="R5" s="721"/>
      <c r="S5" s="721"/>
      <c r="T5" s="721"/>
      <c r="U5" s="722"/>
      <c r="V5" s="720" t="s">
        <v>358</v>
      </c>
      <c r="W5" s="721"/>
      <c r="X5" s="721"/>
      <c r="Y5" s="721"/>
      <c r="Z5" s="722"/>
      <c r="AA5" s="720" t="s">
        <v>359</v>
      </c>
      <c r="AB5" s="721"/>
      <c r="AC5" s="721"/>
      <c r="AD5" s="721"/>
      <c r="AE5" s="721"/>
      <c r="AF5" s="726" t="s">
        <v>360</v>
      </c>
      <c r="AG5" s="721"/>
      <c r="AH5" s="721"/>
      <c r="AI5" s="721"/>
      <c r="AJ5" s="727"/>
      <c r="AK5" s="721" t="s">
        <v>361</v>
      </c>
      <c r="AL5" s="721"/>
      <c r="AM5" s="721"/>
      <c r="AN5" s="721"/>
      <c r="AO5" s="722"/>
      <c r="AP5" s="720" t="s">
        <v>362</v>
      </c>
      <c r="AQ5" s="721"/>
      <c r="AR5" s="721"/>
      <c r="AS5" s="721"/>
      <c r="AT5" s="722"/>
      <c r="AU5" s="720" t="s">
        <v>363</v>
      </c>
      <c r="AV5" s="721"/>
      <c r="AW5" s="721"/>
      <c r="AX5" s="721"/>
      <c r="AY5" s="727"/>
      <c r="AZ5" s="224"/>
      <c r="BA5" s="224"/>
      <c r="BB5" s="224"/>
      <c r="BC5" s="224"/>
      <c r="BD5" s="224"/>
      <c r="BE5" s="225"/>
      <c r="BF5" s="225"/>
      <c r="BG5" s="225"/>
      <c r="BH5" s="225"/>
      <c r="BI5" s="225"/>
      <c r="BJ5" s="225"/>
      <c r="BK5" s="225"/>
      <c r="BL5" s="225"/>
      <c r="BM5" s="225"/>
      <c r="BN5" s="225"/>
      <c r="BO5" s="225"/>
      <c r="BP5" s="225"/>
      <c r="BQ5" s="714" t="s">
        <v>364</v>
      </c>
      <c r="BR5" s="715"/>
      <c r="BS5" s="715"/>
      <c r="BT5" s="715"/>
      <c r="BU5" s="715"/>
      <c r="BV5" s="715"/>
      <c r="BW5" s="715"/>
      <c r="BX5" s="715"/>
      <c r="BY5" s="715"/>
      <c r="BZ5" s="715"/>
      <c r="CA5" s="715"/>
      <c r="CB5" s="715"/>
      <c r="CC5" s="715"/>
      <c r="CD5" s="715"/>
      <c r="CE5" s="715"/>
      <c r="CF5" s="715"/>
      <c r="CG5" s="716"/>
      <c r="CH5" s="720" t="s">
        <v>365</v>
      </c>
      <c r="CI5" s="721"/>
      <c r="CJ5" s="721"/>
      <c r="CK5" s="721"/>
      <c r="CL5" s="722"/>
      <c r="CM5" s="720" t="s">
        <v>366</v>
      </c>
      <c r="CN5" s="721"/>
      <c r="CO5" s="721"/>
      <c r="CP5" s="721"/>
      <c r="CQ5" s="722"/>
      <c r="CR5" s="720" t="s">
        <v>367</v>
      </c>
      <c r="CS5" s="721"/>
      <c r="CT5" s="721"/>
      <c r="CU5" s="721"/>
      <c r="CV5" s="722"/>
      <c r="CW5" s="720" t="s">
        <v>368</v>
      </c>
      <c r="CX5" s="721"/>
      <c r="CY5" s="721"/>
      <c r="CZ5" s="721"/>
      <c r="DA5" s="722"/>
      <c r="DB5" s="720" t="s">
        <v>369</v>
      </c>
      <c r="DC5" s="721"/>
      <c r="DD5" s="721"/>
      <c r="DE5" s="721"/>
      <c r="DF5" s="722"/>
      <c r="DG5" s="750" t="s">
        <v>370</v>
      </c>
      <c r="DH5" s="751"/>
      <c r="DI5" s="751"/>
      <c r="DJ5" s="751"/>
      <c r="DK5" s="752"/>
      <c r="DL5" s="750" t="s">
        <v>371</v>
      </c>
      <c r="DM5" s="751"/>
      <c r="DN5" s="751"/>
      <c r="DO5" s="751"/>
      <c r="DP5" s="752"/>
      <c r="DQ5" s="720" t="s">
        <v>372</v>
      </c>
      <c r="DR5" s="721"/>
      <c r="DS5" s="721"/>
      <c r="DT5" s="721"/>
      <c r="DU5" s="722"/>
      <c r="DV5" s="720" t="s">
        <v>363</v>
      </c>
      <c r="DW5" s="721"/>
      <c r="DX5" s="721"/>
      <c r="DY5" s="721"/>
      <c r="DZ5" s="727"/>
      <c r="EA5" s="226"/>
    </row>
    <row r="6" spans="1:131" s="227"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4"/>
      <c r="BA6" s="224"/>
      <c r="BB6" s="224"/>
      <c r="BC6" s="224"/>
      <c r="BD6" s="224"/>
      <c r="BE6" s="225"/>
      <c r="BF6" s="225"/>
      <c r="BG6" s="225"/>
      <c r="BH6" s="225"/>
      <c r="BI6" s="225"/>
      <c r="BJ6" s="225"/>
      <c r="BK6" s="225"/>
      <c r="BL6" s="225"/>
      <c r="BM6" s="225"/>
      <c r="BN6" s="225"/>
      <c r="BO6" s="225"/>
      <c r="BP6" s="225"/>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6"/>
    </row>
    <row r="7" spans="1:131" s="227" customFormat="1" ht="26.25" customHeight="1" thickTop="1" x14ac:dyDescent="0.15">
      <c r="A7" s="228">
        <v>1</v>
      </c>
      <c r="B7" s="736" t="s">
        <v>373</v>
      </c>
      <c r="C7" s="737"/>
      <c r="D7" s="737"/>
      <c r="E7" s="737"/>
      <c r="F7" s="737"/>
      <c r="G7" s="737"/>
      <c r="H7" s="737"/>
      <c r="I7" s="737"/>
      <c r="J7" s="737"/>
      <c r="K7" s="737"/>
      <c r="L7" s="737"/>
      <c r="M7" s="737"/>
      <c r="N7" s="737"/>
      <c r="O7" s="737"/>
      <c r="P7" s="738"/>
      <c r="Q7" s="739">
        <v>23053</v>
      </c>
      <c r="R7" s="740"/>
      <c r="S7" s="740"/>
      <c r="T7" s="740"/>
      <c r="U7" s="740"/>
      <c r="V7" s="740">
        <v>20498</v>
      </c>
      <c r="W7" s="740"/>
      <c r="X7" s="740"/>
      <c r="Y7" s="740"/>
      <c r="Z7" s="740"/>
      <c r="AA7" s="740">
        <v>2555</v>
      </c>
      <c r="AB7" s="740"/>
      <c r="AC7" s="740"/>
      <c r="AD7" s="740"/>
      <c r="AE7" s="741"/>
      <c r="AF7" s="742">
        <v>290</v>
      </c>
      <c r="AG7" s="743"/>
      <c r="AH7" s="743"/>
      <c r="AI7" s="743"/>
      <c r="AJ7" s="744"/>
      <c r="AK7" s="745">
        <v>1414</v>
      </c>
      <c r="AL7" s="746"/>
      <c r="AM7" s="746"/>
      <c r="AN7" s="746"/>
      <c r="AO7" s="746"/>
      <c r="AP7" s="746">
        <v>19830</v>
      </c>
      <c r="AQ7" s="746"/>
      <c r="AR7" s="746"/>
      <c r="AS7" s="746"/>
      <c r="AT7" s="746"/>
      <c r="AU7" s="747"/>
      <c r="AV7" s="747"/>
      <c r="AW7" s="747"/>
      <c r="AX7" s="747"/>
      <c r="AY7" s="748"/>
      <c r="AZ7" s="224"/>
      <c r="BA7" s="224"/>
      <c r="BB7" s="224"/>
      <c r="BC7" s="224"/>
      <c r="BD7" s="224"/>
      <c r="BE7" s="225"/>
      <c r="BF7" s="225"/>
      <c r="BG7" s="225"/>
      <c r="BH7" s="225"/>
      <c r="BI7" s="225"/>
      <c r="BJ7" s="225"/>
      <c r="BK7" s="225"/>
      <c r="BL7" s="225"/>
      <c r="BM7" s="225"/>
      <c r="BN7" s="225"/>
      <c r="BO7" s="225"/>
      <c r="BP7" s="225"/>
      <c r="BQ7" s="228">
        <v>1</v>
      </c>
      <c r="BR7" s="229"/>
      <c r="BS7" s="733" t="s">
        <v>553</v>
      </c>
      <c r="BT7" s="734"/>
      <c r="BU7" s="734"/>
      <c r="BV7" s="734"/>
      <c r="BW7" s="734"/>
      <c r="BX7" s="734"/>
      <c r="BY7" s="734"/>
      <c r="BZ7" s="734"/>
      <c r="CA7" s="734"/>
      <c r="CB7" s="734"/>
      <c r="CC7" s="734"/>
      <c r="CD7" s="734"/>
      <c r="CE7" s="734"/>
      <c r="CF7" s="734"/>
      <c r="CG7" s="749"/>
      <c r="CH7" s="730">
        <v>4</v>
      </c>
      <c r="CI7" s="731"/>
      <c r="CJ7" s="731"/>
      <c r="CK7" s="731"/>
      <c r="CL7" s="732"/>
      <c r="CM7" s="730">
        <v>62</v>
      </c>
      <c r="CN7" s="731"/>
      <c r="CO7" s="731"/>
      <c r="CP7" s="731"/>
      <c r="CQ7" s="732"/>
      <c r="CR7" s="730">
        <v>70</v>
      </c>
      <c r="CS7" s="731"/>
      <c r="CT7" s="731"/>
      <c r="CU7" s="731"/>
      <c r="CV7" s="732"/>
      <c r="CW7" s="730">
        <v>3</v>
      </c>
      <c r="CX7" s="731"/>
      <c r="CY7" s="731"/>
      <c r="CZ7" s="731"/>
      <c r="DA7" s="732"/>
      <c r="DB7" s="730" t="s">
        <v>567</v>
      </c>
      <c r="DC7" s="731"/>
      <c r="DD7" s="731"/>
      <c r="DE7" s="731"/>
      <c r="DF7" s="732"/>
      <c r="DG7" s="730" t="s">
        <v>567</v>
      </c>
      <c r="DH7" s="731"/>
      <c r="DI7" s="731"/>
      <c r="DJ7" s="731"/>
      <c r="DK7" s="732"/>
      <c r="DL7" s="730" t="s">
        <v>567</v>
      </c>
      <c r="DM7" s="731"/>
      <c r="DN7" s="731"/>
      <c r="DO7" s="731"/>
      <c r="DP7" s="732"/>
      <c r="DQ7" s="730" t="s">
        <v>567</v>
      </c>
      <c r="DR7" s="731"/>
      <c r="DS7" s="731"/>
      <c r="DT7" s="731"/>
      <c r="DU7" s="732"/>
      <c r="DV7" s="733"/>
      <c r="DW7" s="734"/>
      <c r="DX7" s="734"/>
      <c r="DY7" s="734"/>
      <c r="DZ7" s="735"/>
      <c r="EA7" s="226"/>
    </row>
    <row r="8" spans="1:131" s="227" customFormat="1" ht="26.25" customHeight="1" x14ac:dyDescent="0.15">
      <c r="A8" s="230">
        <v>2</v>
      </c>
      <c r="B8" s="767" t="s">
        <v>374</v>
      </c>
      <c r="C8" s="768"/>
      <c r="D8" s="768"/>
      <c r="E8" s="768"/>
      <c r="F8" s="768"/>
      <c r="G8" s="768"/>
      <c r="H8" s="768"/>
      <c r="I8" s="768"/>
      <c r="J8" s="768"/>
      <c r="K8" s="768"/>
      <c r="L8" s="768"/>
      <c r="M8" s="768"/>
      <c r="N8" s="768"/>
      <c r="O8" s="768"/>
      <c r="P8" s="769"/>
      <c r="Q8" s="770">
        <v>27</v>
      </c>
      <c r="R8" s="771"/>
      <c r="S8" s="771"/>
      <c r="T8" s="771"/>
      <c r="U8" s="771"/>
      <c r="V8" s="771">
        <v>27</v>
      </c>
      <c r="W8" s="771"/>
      <c r="X8" s="771"/>
      <c r="Y8" s="771"/>
      <c r="Z8" s="771"/>
      <c r="AA8" s="771" t="s">
        <v>552</v>
      </c>
      <c r="AB8" s="771"/>
      <c r="AC8" s="771"/>
      <c r="AD8" s="771"/>
      <c r="AE8" s="772"/>
      <c r="AF8" s="773" t="s">
        <v>122</v>
      </c>
      <c r="AG8" s="774"/>
      <c r="AH8" s="774"/>
      <c r="AI8" s="774"/>
      <c r="AJ8" s="775"/>
      <c r="AK8" s="756">
        <v>16</v>
      </c>
      <c r="AL8" s="757"/>
      <c r="AM8" s="757"/>
      <c r="AN8" s="757"/>
      <c r="AO8" s="757"/>
      <c r="AP8" s="757">
        <v>59</v>
      </c>
      <c r="AQ8" s="757"/>
      <c r="AR8" s="757"/>
      <c r="AS8" s="757"/>
      <c r="AT8" s="757"/>
      <c r="AU8" s="758"/>
      <c r="AV8" s="758"/>
      <c r="AW8" s="758"/>
      <c r="AX8" s="758"/>
      <c r="AY8" s="759"/>
      <c r="AZ8" s="224"/>
      <c r="BA8" s="224"/>
      <c r="BB8" s="224"/>
      <c r="BC8" s="224"/>
      <c r="BD8" s="224"/>
      <c r="BE8" s="225"/>
      <c r="BF8" s="225"/>
      <c r="BG8" s="225"/>
      <c r="BH8" s="225"/>
      <c r="BI8" s="225"/>
      <c r="BJ8" s="225"/>
      <c r="BK8" s="225"/>
      <c r="BL8" s="225"/>
      <c r="BM8" s="225"/>
      <c r="BN8" s="225"/>
      <c r="BO8" s="225"/>
      <c r="BP8" s="225"/>
      <c r="BQ8" s="230">
        <v>2</v>
      </c>
      <c r="BR8" s="231"/>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6"/>
    </row>
    <row r="9" spans="1:131" s="227" customFormat="1" ht="26.25" customHeight="1" x14ac:dyDescent="0.15">
      <c r="A9" s="230">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4"/>
      <c r="BA9" s="224"/>
      <c r="BB9" s="224"/>
      <c r="BC9" s="224"/>
      <c r="BD9" s="224"/>
      <c r="BE9" s="225"/>
      <c r="BF9" s="225"/>
      <c r="BG9" s="225"/>
      <c r="BH9" s="225"/>
      <c r="BI9" s="225"/>
      <c r="BJ9" s="225"/>
      <c r="BK9" s="225"/>
      <c r="BL9" s="225"/>
      <c r="BM9" s="225"/>
      <c r="BN9" s="225"/>
      <c r="BO9" s="225"/>
      <c r="BP9" s="225"/>
      <c r="BQ9" s="230">
        <v>3</v>
      </c>
      <c r="BR9" s="231"/>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6"/>
    </row>
    <row r="10" spans="1:131" s="227" customFormat="1" ht="26.25" customHeight="1" x14ac:dyDescent="0.15">
      <c r="A10" s="230">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4"/>
      <c r="BA10" s="224"/>
      <c r="BB10" s="224"/>
      <c r="BC10" s="224"/>
      <c r="BD10" s="224"/>
      <c r="BE10" s="225"/>
      <c r="BF10" s="225"/>
      <c r="BG10" s="225"/>
      <c r="BH10" s="225"/>
      <c r="BI10" s="225"/>
      <c r="BJ10" s="225"/>
      <c r="BK10" s="225"/>
      <c r="BL10" s="225"/>
      <c r="BM10" s="225"/>
      <c r="BN10" s="225"/>
      <c r="BO10" s="225"/>
      <c r="BP10" s="225"/>
      <c r="BQ10" s="230">
        <v>4</v>
      </c>
      <c r="BR10" s="231"/>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6"/>
    </row>
    <row r="11" spans="1:131" s="227" customFormat="1" ht="26.25" customHeight="1" x14ac:dyDescent="0.15">
      <c r="A11" s="230">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4"/>
      <c r="BA11" s="224"/>
      <c r="BB11" s="224"/>
      <c r="BC11" s="224"/>
      <c r="BD11" s="224"/>
      <c r="BE11" s="225"/>
      <c r="BF11" s="225"/>
      <c r="BG11" s="225"/>
      <c r="BH11" s="225"/>
      <c r="BI11" s="225"/>
      <c r="BJ11" s="225"/>
      <c r="BK11" s="225"/>
      <c r="BL11" s="225"/>
      <c r="BM11" s="225"/>
      <c r="BN11" s="225"/>
      <c r="BO11" s="225"/>
      <c r="BP11" s="225"/>
      <c r="BQ11" s="230">
        <v>5</v>
      </c>
      <c r="BR11" s="231"/>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6"/>
    </row>
    <row r="12" spans="1:131" s="227" customFormat="1" ht="26.25" customHeight="1" x14ac:dyDescent="0.15">
      <c r="A12" s="230">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4"/>
      <c r="BA12" s="224"/>
      <c r="BB12" s="224"/>
      <c r="BC12" s="224"/>
      <c r="BD12" s="224"/>
      <c r="BE12" s="225"/>
      <c r="BF12" s="225"/>
      <c r="BG12" s="225"/>
      <c r="BH12" s="225"/>
      <c r="BI12" s="225"/>
      <c r="BJ12" s="225"/>
      <c r="BK12" s="225"/>
      <c r="BL12" s="225"/>
      <c r="BM12" s="225"/>
      <c r="BN12" s="225"/>
      <c r="BO12" s="225"/>
      <c r="BP12" s="225"/>
      <c r="BQ12" s="230">
        <v>6</v>
      </c>
      <c r="BR12" s="231"/>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6"/>
    </row>
    <row r="13" spans="1:131" s="227" customFormat="1" ht="26.25" customHeight="1" x14ac:dyDescent="0.15">
      <c r="A13" s="230">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4"/>
      <c r="BA13" s="224"/>
      <c r="BB13" s="224"/>
      <c r="BC13" s="224"/>
      <c r="BD13" s="224"/>
      <c r="BE13" s="225"/>
      <c r="BF13" s="225"/>
      <c r="BG13" s="225"/>
      <c r="BH13" s="225"/>
      <c r="BI13" s="225"/>
      <c r="BJ13" s="225"/>
      <c r="BK13" s="225"/>
      <c r="BL13" s="225"/>
      <c r="BM13" s="225"/>
      <c r="BN13" s="225"/>
      <c r="BO13" s="225"/>
      <c r="BP13" s="225"/>
      <c r="BQ13" s="230">
        <v>7</v>
      </c>
      <c r="BR13" s="231"/>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6"/>
    </row>
    <row r="14" spans="1:131" s="227" customFormat="1" ht="26.25" customHeight="1" x14ac:dyDescent="0.15">
      <c r="A14" s="230">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4"/>
      <c r="BA14" s="224"/>
      <c r="BB14" s="224"/>
      <c r="BC14" s="224"/>
      <c r="BD14" s="224"/>
      <c r="BE14" s="225"/>
      <c r="BF14" s="225"/>
      <c r="BG14" s="225"/>
      <c r="BH14" s="225"/>
      <c r="BI14" s="225"/>
      <c r="BJ14" s="225"/>
      <c r="BK14" s="225"/>
      <c r="BL14" s="225"/>
      <c r="BM14" s="225"/>
      <c r="BN14" s="225"/>
      <c r="BO14" s="225"/>
      <c r="BP14" s="225"/>
      <c r="BQ14" s="230">
        <v>8</v>
      </c>
      <c r="BR14" s="231"/>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6"/>
    </row>
    <row r="15" spans="1:131" s="227" customFormat="1" ht="26.25" customHeight="1" x14ac:dyDescent="0.15">
      <c r="A15" s="230">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4"/>
      <c r="BA15" s="224"/>
      <c r="BB15" s="224"/>
      <c r="BC15" s="224"/>
      <c r="BD15" s="224"/>
      <c r="BE15" s="225"/>
      <c r="BF15" s="225"/>
      <c r="BG15" s="225"/>
      <c r="BH15" s="225"/>
      <c r="BI15" s="225"/>
      <c r="BJ15" s="225"/>
      <c r="BK15" s="225"/>
      <c r="BL15" s="225"/>
      <c r="BM15" s="225"/>
      <c r="BN15" s="225"/>
      <c r="BO15" s="225"/>
      <c r="BP15" s="225"/>
      <c r="BQ15" s="230">
        <v>9</v>
      </c>
      <c r="BR15" s="231"/>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6"/>
    </row>
    <row r="16" spans="1:131" s="227" customFormat="1" ht="26.25" customHeight="1" x14ac:dyDescent="0.15">
      <c r="A16" s="230">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4"/>
      <c r="BA16" s="224"/>
      <c r="BB16" s="224"/>
      <c r="BC16" s="224"/>
      <c r="BD16" s="224"/>
      <c r="BE16" s="225"/>
      <c r="BF16" s="225"/>
      <c r="BG16" s="225"/>
      <c r="BH16" s="225"/>
      <c r="BI16" s="225"/>
      <c r="BJ16" s="225"/>
      <c r="BK16" s="225"/>
      <c r="BL16" s="225"/>
      <c r="BM16" s="225"/>
      <c r="BN16" s="225"/>
      <c r="BO16" s="225"/>
      <c r="BP16" s="225"/>
      <c r="BQ16" s="230">
        <v>10</v>
      </c>
      <c r="BR16" s="231"/>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6"/>
    </row>
    <row r="17" spans="1:131" s="227" customFormat="1" ht="26.25" customHeight="1" x14ac:dyDescent="0.15">
      <c r="A17" s="230">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4"/>
      <c r="BA17" s="224"/>
      <c r="BB17" s="224"/>
      <c r="BC17" s="224"/>
      <c r="BD17" s="224"/>
      <c r="BE17" s="225"/>
      <c r="BF17" s="225"/>
      <c r="BG17" s="225"/>
      <c r="BH17" s="225"/>
      <c r="BI17" s="225"/>
      <c r="BJ17" s="225"/>
      <c r="BK17" s="225"/>
      <c r="BL17" s="225"/>
      <c r="BM17" s="225"/>
      <c r="BN17" s="225"/>
      <c r="BO17" s="225"/>
      <c r="BP17" s="225"/>
      <c r="BQ17" s="230">
        <v>11</v>
      </c>
      <c r="BR17" s="231"/>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6"/>
    </row>
    <row r="18" spans="1:131" s="227" customFormat="1" ht="26.25" customHeight="1" x14ac:dyDescent="0.15">
      <c r="A18" s="230">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4"/>
      <c r="BA18" s="224"/>
      <c r="BB18" s="224"/>
      <c r="BC18" s="224"/>
      <c r="BD18" s="224"/>
      <c r="BE18" s="225"/>
      <c r="BF18" s="225"/>
      <c r="BG18" s="225"/>
      <c r="BH18" s="225"/>
      <c r="BI18" s="225"/>
      <c r="BJ18" s="225"/>
      <c r="BK18" s="225"/>
      <c r="BL18" s="225"/>
      <c r="BM18" s="225"/>
      <c r="BN18" s="225"/>
      <c r="BO18" s="225"/>
      <c r="BP18" s="225"/>
      <c r="BQ18" s="230">
        <v>12</v>
      </c>
      <c r="BR18" s="231"/>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6"/>
    </row>
    <row r="19" spans="1:131" s="227" customFormat="1" ht="26.25" customHeight="1" x14ac:dyDescent="0.15">
      <c r="A19" s="230">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4"/>
      <c r="BA19" s="224"/>
      <c r="BB19" s="224"/>
      <c r="BC19" s="224"/>
      <c r="BD19" s="224"/>
      <c r="BE19" s="225"/>
      <c r="BF19" s="225"/>
      <c r="BG19" s="225"/>
      <c r="BH19" s="225"/>
      <c r="BI19" s="225"/>
      <c r="BJ19" s="225"/>
      <c r="BK19" s="225"/>
      <c r="BL19" s="225"/>
      <c r="BM19" s="225"/>
      <c r="BN19" s="225"/>
      <c r="BO19" s="225"/>
      <c r="BP19" s="225"/>
      <c r="BQ19" s="230">
        <v>13</v>
      </c>
      <c r="BR19" s="231"/>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6"/>
    </row>
    <row r="20" spans="1:131" s="227" customFormat="1" ht="26.25" customHeight="1" x14ac:dyDescent="0.15">
      <c r="A20" s="230">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4"/>
      <c r="BA20" s="224"/>
      <c r="BB20" s="224"/>
      <c r="BC20" s="224"/>
      <c r="BD20" s="224"/>
      <c r="BE20" s="225"/>
      <c r="BF20" s="225"/>
      <c r="BG20" s="225"/>
      <c r="BH20" s="225"/>
      <c r="BI20" s="225"/>
      <c r="BJ20" s="225"/>
      <c r="BK20" s="225"/>
      <c r="BL20" s="225"/>
      <c r="BM20" s="225"/>
      <c r="BN20" s="225"/>
      <c r="BO20" s="225"/>
      <c r="BP20" s="225"/>
      <c r="BQ20" s="230">
        <v>14</v>
      </c>
      <c r="BR20" s="231"/>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6"/>
    </row>
    <row r="21" spans="1:131" s="227" customFormat="1" ht="26.25" customHeight="1" thickBot="1" x14ac:dyDescent="0.2">
      <c r="A21" s="230">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4"/>
      <c r="BA21" s="224"/>
      <c r="BB21" s="224"/>
      <c r="BC21" s="224"/>
      <c r="BD21" s="224"/>
      <c r="BE21" s="225"/>
      <c r="BF21" s="225"/>
      <c r="BG21" s="225"/>
      <c r="BH21" s="225"/>
      <c r="BI21" s="225"/>
      <c r="BJ21" s="225"/>
      <c r="BK21" s="225"/>
      <c r="BL21" s="225"/>
      <c r="BM21" s="225"/>
      <c r="BN21" s="225"/>
      <c r="BO21" s="225"/>
      <c r="BP21" s="225"/>
      <c r="BQ21" s="230">
        <v>15</v>
      </c>
      <c r="BR21" s="231"/>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6"/>
    </row>
    <row r="22" spans="1:131" s="227" customFormat="1" ht="26.25" customHeight="1" x14ac:dyDescent="0.15">
      <c r="A22" s="230">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5"/>
      <c r="BF22" s="225"/>
      <c r="BG22" s="225"/>
      <c r="BH22" s="225"/>
      <c r="BI22" s="225"/>
      <c r="BJ22" s="225"/>
      <c r="BK22" s="225"/>
      <c r="BL22" s="225"/>
      <c r="BM22" s="225"/>
      <c r="BN22" s="225"/>
      <c r="BO22" s="225"/>
      <c r="BP22" s="225"/>
      <c r="BQ22" s="230">
        <v>16</v>
      </c>
      <c r="BR22" s="231"/>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6"/>
    </row>
    <row r="23" spans="1:131" s="227" customFormat="1" ht="26.25" customHeight="1" thickBot="1" x14ac:dyDescent="0.2">
      <c r="A23" s="232" t="s">
        <v>376</v>
      </c>
      <c r="B23" s="776" t="s">
        <v>377</v>
      </c>
      <c r="C23" s="777"/>
      <c r="D23" s="777"/>
      <c r="E23" s="777"/>
      <c r="F23" s="777"/>
      <c r="G23" s="777"/>
      <c r="H23" s="777"/>
      <c r="I23" s="777"/>
      <c r="J23" s="777"/>
      <c r="K23" s="777"/>
      <c r="L23" s="777"/>
      <c r="M23" s="777"/>
      <c r="N23" s="777"/>
      <c r="O23" s="777"/>
      <c r="P23" s="778"/>
      <c r="Q23" s="779">
        <v>23066</v>
      </c>
      <c r="R23" s="780"/>
      <c r="S23" s="780"/>
      <c r="T23" s="780"/>
      <c r="U23" s="780"/>
      <c r="V23" s="780">
        <v>20511</v>
      </c>
      <c r="W23" s="780"/>
      <c r="X23" s="780"/>
      <c r="Y23" s="780"/>
      <c r="Z23" s="780"/>
      <c r="AA23" s="780">
        <v>2555</v>
      </c>
      <c r="AB23" s="780"/>
      <c r="AC23" s="780"/>
      <c r="AD23" s="780"/>
      <c r="AE23" s="781"/>
      <c r="AF23" s="782">
        <v>290</v>
      </c>
      <c r="AG23" s="780"/>
      <c r="AH23" s="780"/>
      <c r="AI23" s="780"/>
      <c r="AJ23" s="783"/>
      <c r="AK23" s="784"/>
      <c r="AL23" s="785"/>
      <c r="AM23" s="785"/>
      <c r="AN23" s="785"/>
      <c r="AO23" s="785"/>
      <c r="AP23" s="780">
        <v>19888</v>
      </c>
      <c r="AQ23" s="780"/>
      <c r="AR23" s="780"/>
      <c r="AS23" s="780"/>
      <c r="AT23" s="780"/>
      <c r="AU23" s="796"/>
      <c r="AV23" s="796"/>
      <c r="AW23" s="796"/>
      <c r="AX23" s="796"/>
      <c r="AY23" s="797"/>
      <c r="AZ23" s="798" t="s">
        <v>122</v>
      </c>
      <c r="BA23" s="799"/>
      <c r="BB23" s="799"/>
      <c r="BC23" s="799"/>
      <c r="BD23" s="800"/>
      <c r="BE23" s="225"/>
      <c r="BF23" s="225"/>
      <c r="BG23" s="225"/>
      <c r="BH23" s="225"/>
      <c r="BI23" s="225"/>
      <c r="BJ23" s="225"/>
      <c r="BK23" s="225"/>
      <c r="BL23" s="225"/>
      <c r="BM23" s="225"/>
      <c r="BN23" s="225"/>
      <c r="BO23" s="225"/>
      <c r="BP23" s="225"/>
      <c r="BQ23" s="230">
        <v>17</v>
      </c>
      <c r="BR23" s="231"/>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6"/>
    </row>
    <row r="24" spans="1:131" s="227"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4"/>
      <c r="BA24" s="224"/>
      <c r="BB24" s="224"/>
      <c r="BC24" s="224"/>
      <c r="BD24" s="224"/>
      <c r="BE24" s="225"/>
      <c r="BF24" s="225"/>
      <c r="BG24" s="225"/>
      <c r="BH24" s="225"/>
      <c r="BI24" s="225"/>
      <c r="BJ24" s="225"/>
      <c r="BK24" s="225"/>
      <c r="BL24" s="225"/>
      <c r="BM24" s="225"/>
      <c r="BN24" s="225"/>
      <c r="BO24" s="225"/>
      <c r="BP24" s="225"/>
      <c r="BQ24" s="230">
        <v>18</v>
      </c>
      <c r="BR24" s="231"/>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6"/>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4"/>
      <c r="BK25" s="224"/>
      <c r="BL25" s="224"/>
      <c r="BM25" s="224"/>
      <c r="BN25" s="224"/>
      <c r="BO25" s="233"/>
      <c r="BP25" s="233"/>
      <c r="BQ25" s="230">
        <v>19</v>
      </c>
      <c r="BR25" s="231"/>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2"/>
    </row>
    <row r="26" spans="1:131" ht="26.25" customHeight="1" x14ac:dyDescent="0.15">
      <c r="A26" s="714" t="s">
        <v>356</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363</v>
      </c>
      <c r="BF26" s="721"/>
      <c r="BG26" s="721"/>
      <c r="BH26" s="721"/>
      <c r="BI26" s="727"/>
      <c r="BJ26" s="224"/>
      <c r="BK26" s="224"/>
      <c r="BL26" s="224"/>
      <c r="BM26" s="224"/>
      <c r="BN26" s="224"/>
      <c r="BO26" s="233"/>
      <c r="BP26" s="233"/>
      <c r="BQ26" s="230">
        <v>20</v>
      </c>
      <c r="BR26" s="231"/>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2"/>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4"/>
      <c r="BK27" s="224"/>
      <c r="BL27" s="224"/>
      <c r="BM27" s="224"/>
      <c r="BN27" s="224"/>
      <c r="BO27" s="233"/>
      <c r="BP27" s="233"/>
      <c r="BQ27" s="230">
        <v>21</v>
      </c>
      <c r="BR27" s="231"/>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2"/>
    </row>
    <row r="28" spans="1:131" ht="26.25" customHeight="1" thickTop="1" x14ac:dyDescent="0.15">
      <c r="A28" s="234">
        <v>1</v>
      </c>
      <c r="B28" s="736" t="s">
        <v>388</v>
      </c>
      <c r="C28" s="737"/>
      <c r="D28" s="737"/>
      <c r="E28" s="737"/>
      <c r="F28" s="737"/>
      <c r="G28" s="737"/>
      <c r="H28" s="737"/>
      <c r="I28" s="737"/>
      <c r="J28" s="737"/>
      <c r="K28" s="737"/>
      <c r="L28" s="737"/>
      <c r="M28" s="737"/>
      <c r="N28" s="737"/>
      <c r="O28" s="737"/>
      <c r="P28" s="738"/>
      <c r="Q28" s="809">
        <v>3162</v>
      </c>
      <c r="R28" s="810"/>
      <c r="S28" s="810"/>
      <c r="T28" s="810"/>
      <c r="U28" s="810"/>
      <c r="V28" s="810">
        <v>3131</v>
      </c>
      <c r="W28" s="810"/>
      <c r="X28" s="810"/>
      <c r="Y28" s="810"/>
      <c r="Z28" s="810"/>
      <c r="AA28" s="810">
        <v>31</v>
      </c>
      <c r="AB28" s="810"/>
      <c r="AC28" s="810"/>
      <c r="AD28" s="810"/>
      <c r="AE28" s="811"/>
      <c r="AF28" s="812">
        <v>31</v>
      </c>
      <c r="AG28" s="810"/>
      <c r="AH28" s="810"/>
      <c r="AI28" s="810"/>
      <c r="AJ28" s="813"/>
      <c r="AK28" s="814">
        <v>264</v>
      </c>
      <c r="AL28" s="815"/>
      <c r="AM28" s="815"/>
      <c r="AN28" s="815"/>
      <c r="AO28" s="815"/>
      <c r="AP28" s="815" t="s">
        <v>552</v>
      </c>
      <c r="AQ28" s="815"/>
      <c r="AR28" s="815"/>
      <c r="AS28" s="815"/>
      <c r="AT28" s="815"/>
      <c r="AU28" s="815" t="s">
        <v>552</v>
      </c>
      <c r="AV28" s="815"/>
      <c r="AW28" s="815"/>
      <c r="AX28" s="815"/>
      <c r="AY28" s="815"/>
      <c r="AZ28" s="816" t="s">
        <v>552</v>
      </c>
      <c r="BA28" s="816"/>
      <c r="BB28" s="816"/>
      <c r="BC28" s="816"/>
      <c r="BD28" s="816"/>
      <c r="BE28" s="807"/>
      <c r="BF28" s="807"/>
      <c r="BG28" s="807"/>
      <c r="BH28" s="807"/>
      <c r="BI28" s="808"/>
      <c r="BJ28" s="224"/>
      <c r="BK28" s="224"/>
      <c r="BL28" s="224"/>
      <c r="BM28" s="224"/>
      <c r="BN28" s="224"/>
      <c r="BO28" s="233"/>
      <c r="BP28" s="233"/>
      <c r="BQ28" s="230">
        <v>22</v>
      </c>
      <c r="BR28" s="231"/>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2"/>
    </row>
    <row r="29" spans="1:131" ht="26.25" customHeight="1" x14ac:dyDescent="0.15">
      <c r="A29" s="234">
        <v>2</v>
      </c>
      <c r="B29" s="767" t="s">
        <v>389</v>
      </c>
      <c r="C29" s="768"/>
      <c r="D29" s="768"/>
      <c r="E29" s="768"/>
      <c r="F29" s="768"/>
      <c r="G29" s="768"/>
      <c r="H29" s="768"/>
      <c r="I29" s="768"/>
      <c r="J29" s="768"/>
      <c r="K29" s="768"/>
      <c r="L29" s="768"/>
      <c r="M29" s="768"/>
      <c r="N29" s="768"/>
      <c r="O29" s="768"/>
      <c r="P29" s="769"/>
      <c r="Q29" s="770">
        <v>3332</v>
      </c>
      <c r="R29" s="771"/>
      <c r="S29" s="771"/>
      <c r="T29" s="771"/>
      <c r="U29" s="771"/>
      <c r="V29" s="771">
        <v>3125</v>
      </c>
      <c r="W29" s="771"/>
      <c r="X29" s="771"/>
      <c r="Y29" s="771"/>
      <c r="Z29" s="771"/>
      <c r="AA29" s="771">
        <v>208</v>
      </c>
      <c r="AB29" s="771"/>
      <c r="AC29" s="771"/>
      <c r="AD29" s="771"/>
      <c r="AE29" s="772"/>
      <c r="AF29" s="773">
        <v>208</v>
      </c>
      <c r="AG29" s="774"/>
      <c r="AH29" s="774"/>
      <c r="AI29" s="774"/>
      <c r="AJ29" s="775"/>
      <c r="AK29" s="821">
        <v>487</v>
      </c>
      <c r="AL29" s="817"/>
      <c r="AM29" s="817"/>
      <c r="AN29" s="817"/>
      <c r="AO29" s="817"/>
      <c r="AP29" s="817" t="s">
        <v>552</v>
      </c>
      <c r="AQ29" s="817"/>
      <c r="AR29" s="817"/>
      <c r="AS29" s="817"/>
      <c r="AT29" s="817"/>
      <c r="AU29" s="817" t="s">
        <v>552</v>
      </c>
      <c r="AV29" s="817"/>
      <c r="AW29" s="817"/>
      <c r="AX29" s="817"/>
      <c r="AY29" s="817"/>
      <c r="AZ29" s="818" t="s">
        <v>552</v>
      </c>
      <c r="BA29" s="818"/>
      <c r="BB29" s="818"/>
      <c r="BC29" s="818"/>
      <c r="BD29" s="818"/>
      <c r="BE29" s="819"/>
      <c r="BF29" s="819"/>
      <c r="BG29" s="819"/>
      <c r="BH29" s="819"/>
      <c r="BI29" s="820"/>
      <c r="BJ29" s="224"/>
      <c r="BK29" s="224"/>
      <c r="BL29" s="224"/>
      <c r="BM29" s="224"/>
      <c r="BN29" s="224"/>
      <c r="BO29" s="233"/>
      <c r="BP29" s="233"/>
      <c r="BQ29" s="230">
        <v>23</v>
      </c>
      <c r="BR29" s="231"/>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2"/>
    </row>
    <row r="30" spans="1:131" ht="26.25" customHeight="1" x14ac:dyDescent="0.15">
      <c r="A30" s="234">
        <v>3</v>
      </c>
      <c r="B30" s="767" t="s">
        <v>390</v>
      </c>
      <c r="C30" s="768"/>
      <c r="D30" s="768"/>
      <c r="E30" s="768"/>
      <c r="F30" s="768"/>
      <c r="G30" s="768"/>
      <c r="H30" s="768"/>
      <c r="I30" s="768"/>
      <c r="J30" s="768"/>
      <c r="K30" s="768"/>
      <c r="L30" s="768"/>
      <c r="M30" s="768"/>
      <c r="N30" s="768"/>
      <c r="O30" s="768"/>
      <c r="P30" s="769"/>
      <c r="Q30" s="770">
        <v>501</v>
      </c>
      <c r="R30" s="771"/>
      <c r="S30" s="771"/>
      <c r="T30" s="771"/>
      <c r="U30" s="771"/>
      <c r="V30" s="771">
        <v>501</v>
      </c>
      <c r="W30" s="771"/>
      <c r="X30" s="771"/>
      <c r="Y30" s="771"/>
      <c r="Z30" s="771"/>
      <c r="AA30" s="771">
        <v>0</v>
      </c>
      <c r="AB30" s="771"/>
      <c r="AC30" s="771"/>
      <c r="AD30" s="771"/>
      <c r="AE30" s="772"/>
      <c r="AF30" s="773">
        <v>0</v>
      </c>
      <c r="AG30" s="774"/>
      <c r="AH30" s="774"/>
      <c r="AI30" s="774"/>
      <c r="AJ30" s="775"/>
      <c r="AK30" s="821">
        <v>145</v>
      </c>
      <c r="AL30" s="817"/>
      <c r="AM30" s="817"/>
      <c r="AN30" s="817"/>
      <c r="AO30" s="817"/>
      <c r="AP30" s="817" t="s">
        <v>552</v>
      </c>
      <c r="AQ30" s="817"/>
      <c r="AR30" s="817"/>
      <c r="AS30" s="817"/>
      <c r="AT30" s="817"/>
      <c r="AU30" s="817" t="s">
        <v>552</v>
      </c>
      <c r="AV30" s="817"/>
      <c r="AW30" s="817"/>
      <c r="AX30" s="817"/>
      <c r="AY30" s="817"/>
      <c r="AZ30" s="818" t="s">
        <v>552</v>
      </c>
      <c r="BA30" s="818"/>
      <c r="BB30" s="818"/>
      <c r="BC30" s="818"/>
      <c r="BD30" s="818"/>
      <c r="BE30" s="819"/>
      <c r="BF30" s="819"/>
      <c r="BG30" s="819"/>
      <c r="BH30" s="819"/>
      <c r="BI30" s="820"/>
      <c r="BJ30" s="224"/>
      <c r="BK30" s="224"/>
      <c r="BL30" s="224"/>
      <c r="BM30" s="224"/>
      <c r="BN30" s="224"/>
      <c r="BO30" s="233"/>
      <c r="BP30" s="233"/>
      <c r="BQ30" s="230">
        <v>24</v>
      </c>
      <c r="BR30" s="231"/>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2"/>
    </row>
    <row r="31" spans="1:131" ht="26.25" customHeight="1" x14ac:dyDescent="0.15">
      <c r="A31" s="234">
        <v>4</v>
      </c>
      <c r="B31" s="767" t="s">
        <v>391</v>
      </c>
      <c r="C31" s="768"/>
      <c r="D31" s="768"/>
      <c r="E31" s="768"/>
      <c r="F31" s="768"/>
      <c r="G31" s="768"/>
      <c r="H31" s="768"/>
      <c r="I31" s="768"/>
      <c r="J31" s="768"/>
      <c r="K31" s="768"/>
      <c r="L31" s="768"/>
      <c r="M31" s="768"/>
      <c r="N31" s="768"/>
      <c r="O31" s="768"/>
      <c r="P31" s="769"/>
      <c r="Q31" s="770">
        <v>718</v>
      </c>
      <c r="R31" s="771"/>
      <c r="S31" s="771"/>
      <c r="T31" s="771"/>
      <c r="U31" s="771"/>
      <c r="V31" s="771">
        <v>721</v>
      </c>
      <c r="W31" s="771"/>
      <c r="X31" s="771"/>
      <c r="Y31" s="771"/>
      <c r="Z31" s="771"/>
      <c r="AA31" s="771">
        <v>-3</v>
      </c>
      <c r="AB31" s="771"/>
      <c r="AC31" s="771"/>
      <c r="AD31" s="771"/>
      <c r="AE31" s="772"/>
      <c r="AF31" s="773">
        <v>497</v>
      </c>
      <c r="AG31" s="774"/>
      <c r="AH31" s="774"/>
      <c r="AI31" s="774"/>
      <c r="AJ31" s="775"/>
      <c r="AK31" s="821">
        <v>340</v>
      </c>
      <c r="AL31" s="817"/>
      <c r="AM31" s="817"/>
      <c r="AN31" s="817"/>
      <c r="AO31" s="817"/>
      <c r="AP31" s="817">
        <v>5614</v>
      </c>
      <c r="AQ31" s="817"/>
      <c r="AR31" s="817"/>
      <c r="AS31" s="817"/>
      <c r="AT31" s="817"/>
      <c r="AU31" s="817">
        <v>3082</v>
      </c>
      <c r="AV31" s="817"/>
      <c r="AW31" s="817"/>
      <c r="AX31" s="817"/>
      <c r="AY31" s="817"/>
      <c r="AZ31" s="818" t="s">
        <v>552</v>
      </c>
      <c r="BA31" s="818"/>
      <c r="BB31" s="818"/>
      <c r="BC31" s="818"/>
      <c r="BD31" s="818"/>
      <c r="BE31" s="819" t="s">
        <v>392</v>
      </c>
      <c r="BF31" s="819"/>
      <c r="BG31" s="819"/>
      <c r="BH31" s="819"/>
      <c r="BI31" s="820"/>
      <c r="BJ31" s="224"/>
      <c r="BK31" s="224"/>
      <c r="BL31" s="224"/>
      <c r="BM31" s="224"/>
      <c r="BN31" s="224"/>
      <c r="BO31" s="233"/>
      <c r="BP31" s="233"/>
      <c r="BQ31" s="230">
        <v>25</v>
      </c>
      <c r="BR31" s="231"/>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2"/>
    </row>
    <row r="32" spans="1:131" ht="26.25" customHeight="1" x14ac:dyDescent="0.15">
      <c r="A32" s="234">
        <v>5</v>
      </c>
      <c r="B32" s="767" t="s">
        <v>393</v>
      </c>
      <c r="C32" s="768"/>
      <c r="D32" s="768"/>
      <c r="E32" s="768"/>
      <c r="F32" s="768"/>
      <c r="G32" s="768"/>
      <c r="H32" s="768"/>
      <c r="I32" s="768"/>
      <c r="J32" s="768"/>
      <c r="K32" s="768"/>
      <c r="L32" s="768"/>
      <c r="M32" s="768"/>
      <c r="N32" s="768"/>
      <c r="O32" s="768"/>
      <c r="P32" s="769"/>
      <c r="Q32" s="770">
        <v>3932</v>
      </c>
      <c r="R32" s="771"/>
      <c r="S32" s="771"/>
      <c r="T32" s="771"/>
      <c r="U32" s="771"/>
      <c r="V32" s="771">
        <v>4182</v>
      </c>
      <c r="W32" s="771"/>
      <c r="X32" s="771"/>
      <c r="Y32" s="771"/>
      <c r="Z32" s="771"/>
      <c r="AA32" s="771">
        <v>-250</v>
      </c>
      <c r="AB32" s="771"/>
      <c r="AC32" s="771"/>
      <c r="AD32" s="771"/>
      <c r="AE32" s="772"/>
      <c r="AF32" s="773">
        <v>752</v>
      </c>
      <c r="AG32" s="774"/>
      <c r="AH32" s="774"/>
      <c r="AI32" s="774"/>
      <c r="AJ32" s="775"/>
      <c r="AK32" s="821">
        <v>996</v>
      </c>
      <c r="AL32" s="817"/>
      <c r="AM32" s="817"/>
      <c r="AN32" s="817"/>
      <c r="AO32" s="817"/>
      <c r="AP32" s="817">
        <v>1760</v>
      </c>
      <c r="AQ32" s="817"/>
      <c r="AR32" s="817"/>
      <c r="AS32" s="817"/>
      <c r="AT32" s="817"/>
      <c r="AU32" s="817">
        <v>1146</v>
      </c>
      <c r="AV32" s="817"/>
      <c r="AW32" s="817"/>
      <c r="AX32" s="817"/>
      <c r="AY32" s="817"/>
      <c r="AZ32" s="818" t="s">
        <v>552</v>
      </c>
      <c r="BA32" s="818"/>
      <c r="BB32" s="818"/>
      <c r="BC32" s="818"/>
      <c r="BD32" s="818"/>
      <c r="BE32" s="819" t="s">
        <v>392</v>
      </c>
      <c r="BF32" s="819"/>
      <c r="BG32" s="819"/>
      <c r="BH32" s="819"/>
      <c r="BI32" s="820"/>
      <c r="BJ32" s="224"/>
      <c r="BK32" s="224"/>
      <c r="BL32" s="224"/>
      <c r="BM32" s="224"/>
      <c r="BN32" s="224"/>
      <c r="BO32" s="233"/>
      <c r="BP32" s="233"/>
      <c r="BQ32" s="230">
        <v>26</v>
      </c>
      <c r="BR32" s="231"/>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2"/>
    </row>
    <row r="33" spans="1:131" ht="26.25" customHeight="1" x14ac:dyDescent="0.15">
      <c r="A33" s="234">
        <v>6</v>
      </c>
      <c r="B33" s="767" t="s">
        <v>394</v>
      </c>
      <c r="C33" s="768"/>
      <c r="D33" s="768"/>
      <c r="E33" s="768"/>
      <c r="F33" s="768"/>
      <c r="G33" s="768"/>
      <c r="H33" s="768"/>
      <c r="I33" s="768"/>
      <c r="J33" s="768"/>
      <c r="K33" s="768"/>
      <c r="L33" s="768"/>
      <c r="M33" s="768"/>
      <c r="N33" s="768"/>
      <c r="O33" s="768"/>
      <c r="P33" s="769"/>
      <c r="Q33" s="770">
        <v>780</v>
      </c>
      <c r="R33" s="771"/>
      <c r="S33" s="771"/>
      <c r="T33" s="771"/>
      <c r="U33" s="771"/>
      <c r="V33" s="771">
        <v>761</v>
      </c>
      <c r="W33" s="771"/>
      <c r="X33" s="771"/>
      <c r="Y33" s="771"/>
      <c r="Z33" s="771"/>
      <c r="AA33" s="771">
        <v>18</v>
      </c>
      <c r="AB33" s="771"/>
      <c r="AC33" s="771"/>
      <c r="AD33" s="771"/>
      <c r="AE33" s="772"/>
      <c r="AF33" s="773">
        <v>1260</v>
      </c>
      <c r="AG33" s="774"/>
      <c r="AH33" s="774"/>
      <c r="AI33" s="774"/>
      <c r="AJ33" s="775"/>
      <c r="AK33" s="821">
        <v>447</v>
      </c>
      <c r="AL33" s="817"/>
      <c r="AM33" s="817"/>
      <c r="AN33" s="817"/>
      <c r="AO33" s="817"/>
      <c r="AP33" s="817">
        <v>1755</v>
      </c>
      <c r="AQ33" s="817"/>
      <c r="AR33" s="817"/>
      <c r="AS33" s="817"/>
      <c r="AT33" s="817"/>
      <c r="AU33" s="817">
        <v>1720</v>
      </c>
      <c r="AV33" s="817"/>
      <c r="AW33" s="817"/>
      <c r="AX33" s="817"/>
      <c r="AY33" s="817"/>
      <c r="AZ33" s="818" t="s">
        <v>552</v>
      </c>
      <c r="BA33" s="818"/>
      <c r="BB33" s="818"/>
      <c r="BC33" s="818"/>
      <c r="BD33" s="818"/>
      <c r="BE33" s="819" t="s">
        <v>392</v>
      </c>
      <c r="BF33" s="819"/>
      <c r="BG33" s="819"/>
      <c r="BH33" s="819"/>
      <c r="BI33" s="820"/>
      <c r="BJ33" s="224"/>
      <c r="BK33" s="224"/>
      <c r="BL33" s="224"/>
      <c r="BM33" s="224"/>
      <c r="BN33" s="224"/>
      <c r="BO33" s="233"/>
      <c r="BP33" s="233"/>
      <c r="BQ33" s="230">
        <v>27</v>
      </c>
      <c r="BR33" s="231"/>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2"/>
    </row>
    <row r="34" spans="1:131" ht="26.25" customHeight="1" x14ac:dyDescent="0.15">
      <c r="A34" s="234">
        <v>7</v>
      </c>
      <c r="B34" s="767" t="s">
        <v>395</v>
      </c>
      <c r="C34" s="768"/>
      <c r="D34" s="768"/>
      <c r="E34" s="768"/>
      <c r="F34" s="768"/>
      <c r="G34" s="768"/>
      <c r="H34" s="768"/>
      <c r="I34" s="768"/>
      <c r="J34" s="768"/>
      <c r="K34" s="768"/>
      <c r="L34" s="768"/>
      <c r="M34" s="768"/>
      <c r="N34" s="768"/>
      <c r="O34" s="768"/>
      <c r="P34" s="769"/>
      <c r="Q34" s="770">
        <v>529</v>
      </c>
      <c r="R34" s="771"/>
      <c r="S34" s="771"/>
      <c r="T34" s="771"/>
      <c r="U34" s="771"/>
      <c r="V34" s="771">
        <v>501</v>
      </c>
      <c r="W34" s="771"/>
      <c r="X34" s="771"/>
      <c r="Y34" s="771"/>
      <c r="Z34" s="771"/>
      <c r="AA34" s="771">
        <v>28</v>
      </c>
      <c r="AB34" s="771"/>
      <c r="AC34" s="771"/>
      <c r="AD34" s="771"/>
      <c r="AE34" s="772"/>
      <c r="AF34" s="773">
        <v>378</v>
      </c>
      <c r="AG34" s="774"/>
      <c r="AH34" s="774"/>
      <c r="AI34" s="774"/>
      <c r="AJ34" s="775"/>
      <c r="AK34" s="821">
        <v>11</v>
      </c>
      <c r="AL34" s="817"/>
      <c r="AM34" s="817"/>
      <c r="AN34" s="817"/>
      <c r="AO34" s="817"/>
      <c r="AP34" s="817">
        <v>49</v>
      </c>
      <c r="AQ34" s="817"/>
      <c r="AR34" s="817"/>
      <c r="AS34" s="817"/>
      <c r="AT34" s="817"/>
      <c r="AU34" s="817">
        <v>27</v>
      </c>
      <c r="AV34" s="817"/>
      <c r="AW34" s="817"/>
      <c r="AX34" s="817"/>
      <c r="AY34" s="817"/>
      <c r="AZ34" s="818" t="s">
        <v>552</v>
      </c>
      <c r="BA34" s="818"/>
      <c r="BB34" s="818"/>
      <c r="BC34" s="818"/>
      <c r="BD34" s="818"/>
      <c r="BE34" s="819" t="s">
        <v>392</v>
      </c>
      <c r="BF34" s="819"/>
      <c r="BG34" s="819"/>
      <c r="BH34" s="819"/>
      <c r="BI34" s="820"/>
      <c r="BJ34" s="224"/>
      <c r="BK34" s="224"/>
      <c r="BL34" s="224"/>
      <c r="BM34" s="224"/>
      <c r="BN34" s="224"/>
      <c r="BO34" s="233"/>
      <c r="BP34" s="233"/>
      <c r="BQ34" s="230">
        <v>28</v>
      </c>
      <c r="BR34" s="231"/>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2"/>
    </row>
    <row r="35" spans="1:131" ht="26.25" customHeight="1" x14ac:dyDescent="0.15">
      <c r="A35" s="234">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4"/>
      <c r="BK35" s="224"/>
      <c r="BL35" s="224"/>
      <c r="BM35" s="224"/>
      <c r="BN35" s="224"/>
      <c r="BO35" s="233"/>
      <c r="BP35" s="233"/>
      <c r="BQ35" s="230">
        <v>29</v>
      </c>
      <c r="BR35" s="231"/>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2"/>
    </row>
    <row r="36" spans="1:131" ht="26.25" customHeight="1" x14ac:dyDescent="0.15">
      <c r="A36" s="234">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4"/>
      <c r="BK36" s="224"/>
      <c r="BL36" s="224"/>
      <c r="BM36" s="224"/>
      <c r="BN36" s="224"/>
      <c r="BO36" s="233"/>
      <c r="BP36" s="233"/>
      <c r="BQ36" s="230">
        <v>30</v>
      </c>
      <c r="BR36" s="231"/>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2"/>
    </row>
    <row r="37" spans="1:131" ht="26.25" customHeight="1" x14ac:dyDescent="0.15">
      <c r="A37" s="234">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4"/>
      <c r="BK37" s="224"/>
      <c r="BL37" s="224"/>
      <c r="BM37" s="224"/>
      <c r="BN37" s="224"/>
      <c r="BO37" s="233"/>
      <c r="BP37" s="233"/>
      <c r="BQ37" s="230">
        <v>31</v>
      </c>
      <c r="BR37" s="231"/>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2"/>
    </row>
    <row r="38" spans="1:131" ht="26.25" customHeight="1" x14ac:dyDescent="0.15">
      <c r="A38" s="234">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4"/>
      <c r="BK38" s="224"/>
      <c r="BL38" s="224"/>
      <c r="BM38" s="224"/>
      <c r="BN38" s="224"/>
      <c r="BO38" s="233"/>
      <c r="BP38" s="233"/>
      <c r="BQ38" s="230">
        <v>32</v>
      </c>
      <c r="BR38" s="231"/>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2"/>
    </row>
    <row r="39" spans="1:131" ht="26.25" customHeight="1" x14ac:dyDescent="0.15">
      <c r="A39" s="234">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4"/>
      <c r="BK39" s="224"/>
      <c r="BL39" s="224"/>
      <c r="BM39" s="224"/>
      <c r="BN39" s="224"/>
      <c r="BO39" s="233"/>
      <c r="BP39" s="233"/>
      <c r="BQ39" s="230">
        <v>33</v>
      </c>
      <c r="BR39" s="231"/>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2"/>
    </row>
    <row r="40" spans="1:131" ht="26.25" customHeight="1" x14ac:dyDescent="0.15">
      <c r="A40" s="230">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4"/>
      <c r="BK40" s="224"/>
      <c r="BL40" s="224"/>
      <c r="BM40" s="224"/>
      <c r="BN40" s="224"/>
      <c r="BO40" s="233"/>
      <c r="BP40" s="233"/>
      <c r="BQ40" s="230">
        <v>34</v>
      </c>
      <c r="BR40" s="231"/>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2"/>
    </row>
    <row r="41" spans="1:131" ht="26.25" customHeight="1" x14ac:dyDescent="0.15">
      <c r="A41" s="230">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4"/>
      <c r="BK41" s="224"/>
      <c r="BL41" s="224"/>
      <c r="BM41" s="224"/>
      <c r="BN41" s="224"/>
      <c r="BO41" s="233"/>
      <c r="BP41" s="233"/>
      <c r="BQ41" s="230">
        <v>35</v>
      </c>
      <c r="BR41" s="231"/>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2"/>
    </row>
    <row r="42" spans="1:131" ht="26.25" customHeight="1" x14ac:dyDescent="0.15">
      <c r="A42" s="230">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4"/>
      <c r="BK42" s="224"/>
      <c r="BL42" s="224"/>
      <c r="BM42" s="224"/>
      <c r="BN42" s="224"/>
      <c r="BO42" s="233"/>
      <c r="BP42" s="233"/>
      <c r="BQ42" s="230">
        <v>36</v>
      </c>
      <c r="BR42" s="231"/>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2"/>
    </row>
    <row r="43" spans="1:131" ht="26.25" customHeight="1" x14ac:dyDescent="0.15">
      <c r="A43" s="230">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4"/>
      <c r="BK43" s="224"/>
      <c r="BL43" s="224"/>
      <c r="BM43" s="224"/>
      <c r="BN43" s="224"/>
      <c r="BO43" s="233"/>
      <c r="BP43" s="233"/>
      <c r="BQ43" s="230">
        <v>37</v>
      </c>
      <c r="BR43" s="231"/>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2"/>
    </row>
    <row r="44" spans="1:131" ht="26.25" customHeight="1" x14ac:dyDescent="0.15">
      <c r="A44" s="230">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4"/>
      <c r="BK44" s="224"/>
      <c r="BL44" s="224"/>
      <c r="BM44" s="224"/>
      <c r="BN44" s="224"/>
      <c r="BO44" s="233"/>
      <c r="BP44" s="233"/>
      <c r="BQ44" s="230">
        <v>38</v>
      </c>
      <c r="BR44" s="231"/>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2"/>
    </row>
    <row r="45" spans="1:131" ht="26.25" customHeight="1" x14ac:dyDescent="0.15">
      <c r="A45" s="230">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4"/>
      <c r="BK45" s="224"/>
      <c r="BL45" s="224"/>
      <c r="BM45" s="224"/>
      <c r="BN45" s="224"/>
      <c r="BO45" s="233"/>
      <c r="BP45" s="233"/>
      <c r="BQ45" s="230">
        <v>39</v>
      </c>
      <c r="BR45" s="231"/>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2"/>
    </row>
    <row r="46" spans="1:131" ht="26.25" customHeight="1" x14ac:dyDescent="0.15">
      <c r="A46" s="230">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4"/>
      <c r="BK46" s="224"/>
      <c r="BL46" s="224"/>
      <c r="BM46" s="224"/>
      <c r="BN46" s="224"/>
      <c r="BO46" s="233"/>
      <c r="BP46" s="233"/>
      <c r="BQ46" s="230">
        <v>40</v>
      </c>
      <c r="BR46" s="231"/>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2"/>
    </row>
    <row r="47" spans="1:131" ht="26.25" customHeight="1" x14ac:dyDescent="0.15">
      <c r="A47" s="230">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4"/>
      <c r="BK47" s="224"/>
      <c r="BL47" s="224"/>
      <c r="BM47" s="224"/>
      <c r="BN47" s="224"/>
      <c r="BO47" s="233"/>
      <c r="BP47" s="233"/>
      <c r="BQ47" s="230">
        <v>41</v>
      </c>
      <c r="BR47" s="231"/>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2"/>
    </row>
    <row r="48" spans="1:131" ht="26.25" customHeight="1" x14ac:dyDescent="0.15">
      <c r="A48" s="230">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4"/>
      <c r="BK48" s="224"/>
      <c r="BL48" s="224"/>
      <c r="BM48" s="224"/>
      <c r="BN48" s="224"/>
      <c r="BO48" s="233"/>
      <c r="BP48" s="233"/>
      <c r="BQ48" s="230">
        <v>42</v>
      </c>
      <c r="BR48" s="231"/>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2"/>
    </row>
    <row r="49" spans="1:131" ht="26.25" customHeight="1" x14ac:dyDescent="0.15">
      <c r="A49" s="230">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4"/>
      <c r="BK49" s="224"/>
      <c r="BL49" s="224"/>
      <c r="BM49" s="224"/>
      <c r="BN49" s="224"/>
      <c r="BO49" s="233"/>
      <c r="BP49" s="233"/>
      <c r="BQ49" s="230">
        <v>43</v>
      </c>
      <c r="BR49" s="231"/>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2"/>
    </row>
    <row r="50" spans="1:131" ht="26.25" customHeight="1" x14ac:dyDescent="0.15">
      <c r="A50" s="230">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4"/>
      <c r="BK50" s="224"/>
      <c r="BL50" s="224"/>
      <c r="BM50" s="224"/>
      <c r="BN50" s="224"/>
      <c r="BO50" s="233"/>
      <c r="BP50" s="233"/>
      <c r="BQ50" s="230">
        <v>44</v>
      </c>
      <c r="BR50" s="231"/>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2"/>
    </row>
    <row r="51" spans="1:131" ht="26.25" customHeight="1" x14ac:dyDescent="0.15">
      <c r="A51" s="230">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4"/>
      <c r="BK51" s="224"/>
      <c r="BL51" s="224"/>
      <c r="BM51" s="224"/>
      <c r="BN51" s="224"/>
      <c r="BO51" s="233"/>
      <c r="BP51" s="233"/>
      <c r="BQ51" s="230">
        <v>45</v>
      </c>
      <c r="BR51" s="231"/>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2"/>
    </row>
    <row r="52" spans="1:131" ht="26.25" customHeight="1" x14ac:dyDescent="0.15">
      <c r="A52" s="230">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4"/>
      <c r="BK52" s="224"/>
      <c r="BL52" s="224"/>
      <c r="BM52" s="224"/>
      <c r="BN52" s="224"/>
      <c r="BO52" s="233"/>
      <c r="BP52" s="233"/>
      <c r="BQ52" s="230">
        <v>46</v>
      </c>
      <c r="BR52" s="231"/>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2"/>
    </row>
    <row r="53" spans="1:131" ht="26.25" customHeight="1" x14ac:dyDescent="0.15">
      <c r="A53" s="230">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4"/>
      <c r="BK53" s="224"/>
      <c r="BL53" s="224"/>
      <c r="BM53" s="224"/>
      <c r="BN53" s="224"/>
      <c r="BO53" s="233"/>
      <c r="BP53" s="233"/>
      <c r="BQ53" s="230">
        <v>47</v>
      </c>
      <c r="BR53" s="231"/>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2"/>
    </row>
    <row r="54" spans="1:131" ht="26.25" customHeight="1" x14ac:dyDescent="0.15">
      <c r="A54" s="230">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4"/>
      <c r="BK54" s="224"/>
      <c r="BL54" s="224"/>
      <c r="BM54" s="224"/>
      <c r="BN54" s="224"/>
      <c r="BO54" s="233"/>
      <c r="BP54" s="233"/>
      <c r="BQ54" s="230">
        <v>48</v>
      </c>
      <c r="BR54" s="231"/>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2"/>
    </row>
    <row r="55" spans="1:131" ht="26.25" customHeight="1" x14ac:dyDescent="0.15">
      <c r="A55" s="230">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4"/>
      <c r="BK55" s="224"/>
      <c r="BL55" s="224"/>
      <c r="BM55" s="224"/>
      <c r="BN55" s="224"/>
      <c r="BO55" s="233"/>
      <c r="BP55" s="233"/>
      <c r="BQ55" s="230">
        <v>49</v>
      </c>
      <c r="BR55" s="231"/>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2"/>
    </row>
    <row r="56" spans="1:131" ht="26.25" customHeight="1" x14ac:dyDescent="0.15">
      <c r="A56" s="230">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4"/>
      <c r="BK56" s="224"/>
      <c r="BL56" s="224"/>
      <c r="BM56" s="224"/>
      <c r="BN56" s="224"/>
      <c r="BO56" s="233"/>
      <c r="BP56" s="233"/>
      <c r="BQ56" s="230">
        <v>50</v>
      </c>
      <c r="BR56" s="231"/>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2"/>
    </row>
    <row r="57" spans="1:131" ht="26.25" customHeight="1" x14ac:dyDescent="0.15">
      <c r="A57" s="230">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4"/>
      <c r="BK57" s="224"/>
      <c r="BL57" s="224"/>
      <c r="BM57" s="224"/>
      <c r="BN57" s="224"/>
      <c r="BO57" s="233"/>
      <c r="BP57" s="233"/>
      <c r="BQ57" s="230">
        <v>51</v>
      </c>
      <c r="BR57" s="231"/>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2"/>
    </row>
    <row r="58" spans="1:131" ht="26.25" customHeight="1" x14ac:dyDescent="0.15">
      <c r="A58" s="230">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4"/>
      <c r="BK58" s="224"/>
      <c r="BL58" s="224"/>
      <c r="BM58" s="224"/>
      <c r="BN58" s="224"/>
      <c r="BO58" s="233"/>
      <c r="BP58" s="233"/>
      <c r="BQ58" s="230">
        <v>52</v>
      </c>
      <c r="BR58" s="231"/>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2"/>
    </row>
    <row r="59" spans="1:131" ht="26.25" customHeight="1" x14ac:dyDescent="0.15">
      <c r="A59" s="230">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4"/>
      <c r="BK59" s="224"/>
      <c r="BL59" s="224"/>
      <c r="BM59" s="224"/>
      <c r="BN59" s="224"/>
      <c r="BO59" s="233"/>
      <c r="BP59" s="233"/>
      <c r="BQ59" s="230">
        <v>53</v>
      </c>
      <c r="BR59" s="231"/>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2"/>
    </row>
    <row r="60" spans="1:131" ht="26.25" customHeight="1" x14ac:dyDescent="0.15">
      <c r="A60" s="230">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4"/>
      <c r="BK60" s="224"/>
      <c r="BL60" s="224"/>
      <c r="BM60" s="224"/>
      <c r="BN60" s="224"/>
      <c r="BO60" s="233"/>
      <c r="BP60" s="233"/>
      <c r="BQ60" s="230">
        <v>54</v>
      </c>
      <c r="BR60" s="231"/>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2"/>
    </row>
    <row r="61" spans="1:131" ht="26.25" customHeight="1" thickBot="1" x14ac:dyDescent="0.2">
      <c r="A61" s="230">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4"/>
      <c r="BK61" s="224"/>
      <c r="BL61" s="224"/>
      <c r="BM61" s="224"/>
      <c r="BN61" s="224"/>
      <c r="BO61" s="233"/>
      <c r="BP61" s="233"/>
      <c r="BQ61" s="230">
        <v>55</v>
      </c>
      <c r="BR61" s="231"/>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2"/>
    </row>
    <row r="62" spans="1:131" ht="26.25" customHeight="1" x14ac:dyDescent="0.15">
      <c r="A62" s="230">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396</v>
      </c>
      <c r="BK62" s="793"/>
      <c r="BL62" s="793"/>
      <c r="BM62" s="793"/>
      <c r="BN62" s="794"/>
      <c r="BO62" s="233"/>
      <c r="BP62" s="233"/>
      <c r="BQ62" s="230">
        <v>56</v>
      </c>
      <c r="BR62" s="231"/>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2"/>
    </row>
    <row r="63" spans="1:131" ht="26.25" customHeight="1" thickBot="1" x14ac:dyDescent="0.2">
      <c r="A63" s="232" t="s">
        <v>376</v>
      </c>
      <c r="B63" s="776" t="s">
        <v>397</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3125</v>
      </c>
      <c r="AG63" s="831"/>
      <c r="AH63" s="831"/>
      <c r="AI63" s="831"/>
      <c r="AJ63" s="832"/>
      <c r="AK63" s="833"/>
      <c r="AL63" s="828"/>
      <c r="AM63" s="828"/>
      <c r="AN63" s="828"/>
      <c r="AO63" s="828"/>
      <c r="AP63" s="831">
        <v>9178</v>
      </c>
      <c r="AQ63" s="831"/>
      <c r="AR63" s="831"/>
      <c r="AS63" s="831"/>
      <c r="AT63" s="831"/>
      <c r="AU63" s="831">
        <v>5975</v>
      </c>
      <c r="AV63" s="831"/>
      <c r="AW63" s="831"/>
      <c r="AX63" s="831"/>
      <c r="AY63" s="831"/>
      <c r="AZ63" s="835"/>
      <c r="BA63" s="835"/>
      <c r="BB63" s="835"/>
      <c r="BC63" s="835"/>
      <c r="BD63" s="835"/>
      <c r="BE63" s="836"/>
      <c r="BF63" s="836"/>
      <c r="BG63" s="836"/>
      <c r="BH63" s="836"/>
      <c r="BI63" s="837"/>
      <c r="BJ63" s="838" t="s">
        <v>122</v>
      </c>
      <c r="BK63" s="839"/>
      <c r="BL63" s="839"/>
      <c r="BM63" s="839"/>
      <c r="BN63" s="840"/>
      <c r="BO63" s="233"/>
      <c r="BP63" s="233"/>
      <c r="BQ63" s="230">
        <v>57</v>
      </c>
      <c r="BR63" s="231"/>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2"/>
    </row>
    <row r="64" spans="1:131" ht="26.25" customHeight="1" x14ac:dyDescent="0.15">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2"/>
    </row>
    <row r="65" spans="1:131" ht="26.25" customHeight="1" thickBot="1" x14ac:dyDescent="0.2">
      <c r="A65" s="224" t="s">
        <v>398</v>
      </c>
      <c r="B65" s="224"/>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4"/>
      <c r="AY65" s="224"/>
      <c r="AZ65" s="224"/>
      <c r="BA65" s="224"/>
      <c r="BB65" s="224"/>
      <c r="BC65" s="224"/>
      <c r="BD65" s="224"/>
      <c r="BE65" s="233"/>
      <c r="BF65" s="233"/>
      <c r="BG65" s="233"/>
      <c r="BH65" s="233"/>
      <c r="BI65" s="233"/>
      <c r="BJ65" s="233"/>
      <c r="BK65" s="233"/>
      <c r="BL65" s="233"/>
      <c r="BM65" s="233"/>
      <c r="BN65" s="233"/>
      <c r="BO65" s="233"/>
      <c r="BP65" s="233"/>
      <c r="BQ65" s="230">
        <v>59</v>
      </c>
      <c r="BR65" s="231"/>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2"/>
    </row>
    <row r="66" spans="1:131" ht="26.25" customHeight="1" x14ac:dyDescent="0.15">
      <c r="A66" s="714" t="s">
        <v>399</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400</v>
      </c>
      <c r="AV66" s="721"/>
      <c r="AW66" s="721"/>
      <c r="AX66" s="721"/>
      <c r="AY66" s="722"/>
      <c r="AZ66" s="720" t="s">
        <v>363</v>
      </c>
      <c r="BA66" s="721"/>
      <c r="BB66" s="721"/>
      <c r="BC66" s="721"/>
      <c r="BD66" s="727"/>
      <c r="BE66" s="233"/>
      <c r="BF66" s="233"/>
      <c r="BG66" s="233"/>
      <c r="BH66" s="233"/>
      <c r="BI66" s="233"/>
      <c r="BJ66" s="233"/>
      <c r="BK66" s="233"/>
      <c r="BL66" s="233"/>
      <c r="BM66" s="233"/>
      <c r="BN66" s="233"/>
      <c r="BO66" s="233"/>
      <c r="BP66" s="233"/>
      <c r="BQ66" s="230">
        <v>60</v>
      </c>
      <c r="BR66" s="235"/>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2"/>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3"/>
      <c r="BF67" s="233"/>
      <c r="BG67" s="233"/>
      <c r="BH67" s="233"/>
      <c r="BI67" s="233"/>
      <c r="BJ67" s="233"/>
      <c r="BK67" s="233"/>
      <c r="BL67" s="233"/>
      <c r="BM67" s="233"/>
      <c r="BN67" s="233"/>
      <c r="BO67" s="233"/>
      <c r="BP67" s="233"/>
      <c r="BQ67" s="230">
        <v>61</v>
      </c>
      <c r="BR67" s="235"/>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2"/>
    </row>
    <row r="68" spans="1:131" ht="26.25" customHeight="1" thickTop="1" x14ac:dyDescent="0.15">
      <c r="A68" s="228">
        <v>1</v>
      </c>
      <c r="B68" s="856" t="s">
        <v>554</v>
      </c>
      <c r="C68" s="857"/>
      <c r="D68" s="857"/>
      <c r="E68" s="857"/>
      <c r="F68" s="857"/>
      <c r="G68" s="857"/>
      <c r="H68" s="857"/>
      <c r="I68" s="857"/>
      <c r="J68" s="857"/>
      <c r="K68" s="857"/>
      <c r="L68" s="857"/>
      <c r="M68" s="857"/>
      <c r="N68" s="857"/>
      <c r="O68" s="857"/>
      <c r="P68" s="858"/>
      <c r="Q68" s="859">
        <v>208</v>
      </c>
      <c r="R68" s="853"/>
      <c r="S68" s="853"/>
      <c r="T68" s="853"/>
      <c r="U68" s="853"/>
      <c r="V68" s="853">
        <v>204</v>
      </c>
      <c r="W68" s="853"/>
      <c r="X68" s="853"/>
      <c r="Y68" s="853"/>
      <c r="Z68" s="853"/>
      <c r="AA68" s="853">
        <v>5</v>
      </c>
      <c r="AB68" s="853"/>
      <c r="AC68" s="853"/>
      <c r="AD68" s="853"/>
      <c r="AE68" s="853"/>
      <c r="AF68" s="853">
        <v>5</v>
      </c>
      <c r="AG68" s="853"/>
      <c r="AH68" s="853"/>
      <c r="AI68" s="853"/>
      <c r="AJ68" s="853"/>
      <c r="AK68" s="853">
        <v>54</v>
      </c>
      <c r="AL68" s="853"/>
      <c r="AM68" s="853"/>
      <c r="AN68" s="853"/>
      <c r="AO68" s="853"/>
      <c r="AP68" s="853" t="s">
        <v>567</v>
      </c>
      <c r="AQ68" s="853"/>
      <c r="AR68" s="853"/>
      <c r="AS68" s="853"/>
      <c r="AT68" s="853"/>
      <c r="AU68" s="853" t="s">
        <v>567</v>
      </c>
      <c r="AV68" s="853"/>
      <c r="AW68" s="853"/>
      <c r="AX68" s="853"/>
      <c r="AY68" s="853"/>
      <c r="AZ68" s="854"/>
      <c r="BA68" s="854"/>
      <c r="BB68" s="854"/>
      <c r="BC68" s="854"/>
      <c r="BD68" s="855"/>
      <c r="BE68" s="233"/>
      <c r="BF68" s="233"/>
      <c r="BG68" s="233"/>
      <c r="BH68" s="233"/>
      <c r="BI68" s="233"/>
      <c r="BJ68" s="233"/>
      <c r="BK68" s="233"/>
      <c r="BL68" s="233"/>
      <c r="BM68" s="233"/>
      <c r="BN68" s="233"/>
      <c r="BO68" s="233"/>
      <c r="BP68" s="233"/>
      <c r="BQ68" s="230">
        <v>62</v>
      </c>
      <c r="BR68" s="235"/>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2"/>
    </row>
    <row r="69" spans="1:131" ht="26.25" customHeight="1" x14ac:dyDescent="0.15">
      <c r="A69" s="230">
        <v>2</v>
      </c>
      <c r="B69" s="860" t="s">
        <v>555</v>
      </c>
      <c r="C69" s="861"/>
      <c r="D69" s="861"/>
      <c r="E69" s="861"/>
      <c r="F69" s="861"/>
      <c r="G69" s="861"/>
      <c r="H69" s="861"/>
      <c r="I69" s="861"/>
      <c r="J69" s="861"/>
      <c r="K69" s="861"/>
      <c r="L69" s="861"/>
      <c r="M69" s="861"/>
      <c r="N69" s="861"/>
      <c r="O69" s="861"/>
      <c r="P69" s="862"/>
      <c r="Q69" s="863">
        <v>824</v>
      </c>
      <c r="R69" s="817"/>
      <c r="S69" s="817"/>
      <c r="T69" s="817"/>
      <c r="U69" s="817"/>
      <c r="V69" s="817">
        <v>819</v>
      </c>
      <c r="W69" s="817"/>
      <c r="X69" s="817"/>
      <c r="Y69" s="817"/>
      <c r="Z69" s="817"/>
      <c r="AA69" s="817">
        <v>5</v>
      </c>
      <c r="AB69" s="817"/>
      <c r="AC69" s="817"/>
      <c r="AD69" s="817"/>
      <c r="AE69" s="817"/>
      <c r="AF69" s="817">
        <v>5</v>
      </c>
      <c r="AG69" s="817"/>
      <c r="AH69" s="817"/>
      <c r="AI69" s="817"/>
      <c r="AJ69" s="817"/>
      <c r="AK69" s="817">
        <v>36</v>
      </c>
      <c r="AL69" s="817"/>
      <c r="AM69" s="817"/>
      <c r="AN69" s="817"/>
      <c r="AO69" s="817"/>
      <c r="AP69" s="817" t="s">
        <v>567</v>
      </c>
      <c r="AQ69" s="817"/>
      <c r="AR69" s="817"/>
      <c r="AS69" s="817"/>
      <c r="AT69" s="817"/>
      <c r="AU69" s="817" t="s">
        <v>567</v>
      </c>
      <c r="AV69" s="817"/>
      <c r="AW69" s="817"/>
      <c r="AX69" s="817"/>
      <c r="AY69" s="817"/>
      <c r="AZ69" s="819"/>
      <c r="BA69" s="819"/>
      <c r="BB69" s="819"/>
      <c r="BC69" s="819"/>
      <c r="BD69" s="820"/>
      <c r="BE69" s="233"/>
      <c r="BF69" s="233"/>
      <c r="BG69" s="233"/>
      <c r="BH69" s="233"/>
      <c r="BI69" s="233"/>
      <c r="BJ69" s="233"/>
      <c r="BK69" s="233"/>
      <c r="BL69" s="233"/>
      <c r="BM69" s="233"/>
      <c r="BN69" s="233"/>
      <c r="BO69" s="233"/>
      <c r="BP69" s="233"/>
      <c r="BQ69" s="230">
        <v>63</v>
      </c>
      <c r="BR69" s="235"/>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2"/>
    </row>
    <row r="70" spans="1:131" ht="26.25" customHeight="1" x14ac:dyDescent="0.15">
      <c r="A70" s="230">
        <v>3</v>
      </c>
      <c r="B70" s="860" t="s">
        <v>556</v>
      </c>
      <c r="C70" s="861"/>
      <c r="D70" s="861"/>
      <c r="E70" s="861"/>
      <c r="F70" s="861"/>
      <c r="G70" s="861"/>
      <c r="H70" s="861"/>
      <c r="I70" s="861"/>
      <c r="J70" s="861"/>
      <c r="K70" s="861"/>
      <c r="L70" s="861"/>
      <c r="M70" s="861"/>
      <c r="N70" s="861"/>
      <c r="O70" s="861"/>
      <c r="P70" s="862"/>
      <c r="Q70" s="863">
        <v>184</v>
      </c>
      <c r="R70" s="817"/>
      <c r="S70" s="817"/>
      <c r="T70" s="817"/>
      <c r="U70" s="817"/>
      <c r="V70" s="817">
        <v>180</v>
      </c>
      <c r="W70" s="817"/>
      <c r="X70" s="817"/>
      <c r="Y70" s="817"/>
      <c r="Z70" s="817"/>
      <c r="AA70" s="817">
        <v>4</v>
      </c>
      <c r="AB70" s="817"/>
      <c r="AC70" s="817"/>
      <c r="AD70" s="817"/>
      <c r="AE70" s="817"/>
      <c r="AF70" s="817">
        <v>4</v>
      </c>
      <c r="AG70" s="817"/>
      <c r="AH70" s="817"/>
      <c r="AI70" s="817"/>
      <c r="AJ70" s="817"/>
      <c r="AK70" s="817" t="s">
        <v>567</v>
      </c>
      <c r="AL70" s="817"/>
      <c r="AM70" s="817"/>
      <c r="AN70" s="817"/>
      <c r="AO70" s="817"/>
      <c r="AP70" s="817" t="s">
        <v>567</v>
      </c>
      <c r="AQ70" s="817"/>
      <c r="AR70" s="817"/>
      <c r="AS70" s="817"/>
      <c r="AT70" s="817"/>
      <c r="AU70" s="817" t="s">
        <v>567</v>
      </c>
      <c r="AV70" s="817"/>
      <c r="AW70" s="817"/>
      <c r="AX70" s="817"/>
      <c r="AY70" s="817"/>
      <c r="AZ70" s="819"/>
      <c r="BA70" s="819"/>
      <c r="BB70" s="819"/>
      <c r="BC70" s="819"/>
      <c r="BD70" s="820"/>
      <c r="BE70" s="233"/>
      <c r="BF70" s="233"/>
      <c r="BG70" s="233"/>
      <c r="BH70" s="233"/>
      <c r="BI70" s="233"/>
      <c r="BJ70" s="233"/>
      <c r="BK70" s="233"/>
      <c r="BL70" s="233"/>
      <c r="BM70" s="233"/>
      <c r="BN70" s="233"/>
      <c r="BO70" s="233"/>
      <c r="BP70" s="233"/>
      <c r="BQ70" s="230">
        <v>64</v>
      </c>
      <c r="BR70" s="235"/>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2"/>
    </row>
    <row r="71" spans="1:131" ht="26.25" customHeight="1" x14ac:dyDescent="0.15">
      <c r="A71" s="230">
        <v>4</v>
      </c>
      <c r="B71" s="860" t="s">
        <v>557</v>
      </c>
      <c r="C71" s="861"/>
      <c r="D71" s="861"/>
      <c r="E71" s="861"/>
      <c r="F71" s="861"/>
      <c r="G71" s="861"/>
      <c r="H71" s="861"/>
      <c r="I71" s="861"/>
      <c r="J71" s="861"/>
      <c r="K71" s="861"/>
      <c r="L71" s="861"/>
      <c r="M71" s="861"/>
      <c r="N71" s="861"/>
      <c r="O71" s="861"/>
      <c r="P71" s="862"/>
      <c r="Q71" s="863">
        <v>21</v>
      </c>
      <c r="R71" s="817"/>
      <c r="S71" s="817"/>
      <c r="T71" s="817"/>
      <c r="U71" s="817"/>
      <c r="V71" s="817">
        <v>21</v>
      </c>
      <c r="W71" s="817"/>
      <c r="X71" s="817"/>
      <c r="Y71" s="817"/>
      <c r="Z71" s="817"/>
      <c r="AA71" s="817">
        <v>1</v>
      </c>
      <c r="AB71" s="817"/>
      <c r="AC71" s="817"/>
      <c r="AD71" s="817"/>
      <c r="AE71" s="817"/>
      <c r="AF71" s="817">
        <v>1</v>
      </c>
      <c r="AG71" s="817"/>
      <c r="AH71" s="817"/>
      <c r="AI71" s="817"/>
      <c r="AJ71" s="817"/>
      <c r="AK71" s="817">
        <v>2</v>
      </c>
      <c r="AL71" s="817"/>
      <c r="AM71" s="817"/>
      <c r="AN71" s="817"/>
      <c r="AO71" s="817"/>
      <c r="AP71" s="817" t="s">
        <v>567</v>
      </c>
      <c r="AQ71" s="817"/>
      <c r="AR71" s="817"/>
      <c r="AS71" s="817"/>
      <c r="AT71" s="817"/>
      <c r="AU71" s="817" t="s">
        <v>567</v>
      </c>
      <c r="AV71" s="817"/>
      <c r="AW71" s="817"/>
      <c r="AX71" s="817"/>
      <c r="AY71" s="817"/>
      <c r="AZ71" s="819"/>
      <c r="BA71" s="819"/>
      <c r="BB71" s="819"/>
      <c r="BC71" s="819"/>
      <c r="BD71" s="820"/>
      <c r="BE71" s="233"/>
      <c r="BF71" s="233"/>
      <c r="BG71" s="233"/>
      <c r="BH71" s="233"/>
      <c r="BI71" s="233"/>
      <c r="BJ71" s="233"/>
      <c r="BK71" s="233"/>
      <c r="BL71" s="233"/>
      <c r="BM71" s="233"/>
      <c r="BN71" s="233"/>
      <c r="BO71" s="233"/>
      <c r="BP71" s="233"/>
      <c r="BQ71" s="230">
        <v>65</v>
      </c>
      <c r="BR71" s="235"/>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2"/>
    </row>
    <row r="72" spans="1:131" ht="26.25" customHeight="1" x14ac:dyDescent="0.15">
      <c r="A72" s="230">
        <v>5</v>
      </c>
      <c r="B72" s="860" t="s">
        <v>558</v>
      </c>
      <c r="C72" s="861"/>
      <c r="D72" s="861"/>
      <c r="E72" s="861"/>
      <c r="F72" s="861"/>
      <c r="G72" s="861"/>
      <c r="H72" s="861"/>
      <c r="I72" s="861"/>
      <c r="J72" s="861"/>
      <c r="K72" s="861"/>
      <c r="L72" s="861"/>
      <c r="M72" s="861"/>
      <c r="N72" s="861"/>
      <c r="O72" s="861"/>
      <c r="P72" s="862"/>
      <c r="Q72" s="863">
        <v>22</v>
      </c>
      <c r="R72" s="817"/>
      <c r="S72" s="817"/>
      <c r="T72" s="817"/>
      <c r="U72" s="817"/>
      <c r="V72" s="817">
        <v>11</v>
      </c>
      <c r="W72" s="817"/>
      <c r="X72" s="817"/>
      <c r="Y72" s="817"/>
      <c r="Z72" s="817"/>
      <c r="AA72" s="817">
        <v>11</v>
      </c>
      <c r="AB72" s="817"/>
      <c r="AC72" s="817"/>
      <c r="AD72" s="817"/>
      <c r="AE72" s="817"/>
      <c r="AF72" s="817">
        <v>11</v>
      </c>
      <c r="AG72" s="817"/>
      <c r="AH72" s="817"/>
      <c r="AI72" s="817"/>
      <c r="AJ72" s="817"/>
      <c r="AK72" s="817" t="s">
        <v>567</v>
      </c>
      <c r="AL72" s="817"/>
      <c r="AM72" s="817"/>
      <c r="AN72" s="817"/>
      <c r="AO72" s="817"/>
      <c r="AP72" s="817" t="s">
        <v>567</v>
      </c>
      <c r="AQ72" s="817"/>
      <c r="AR72" s="817"/>
      <c r="AS72" s="817"/>
      <c r="AT72" s="817"/>
      <c r="AU72" s="817" t="s">
        <v>567</v>
      </c>
      <c r="AV72" s="817"/>
      <c r="AW72" s="817"/>
      <c r="AX72" s="817"/>
      <c r="AY72" s="817"/>
      <c r="AZ72" s="819"/>
      <c r="BA72" s="819"/>
      <c r="BB72" s="819"/>
      <c r="BC72" s="819"/>
      <c r="BD72" s="820"/>
      <c r="BE72" s="233"/>
      <c r="BF72" s="233"/>
      <c r="BG72" s="233"/>
      <c r="BH72" s="233"/>
      <c r="BI72" s="233"/>
      <c r="BJ72" s="233"/>
      <c r="BK72" s="233"/>
      <c r="BL72" s="233"/>
      <c r="BM72" s="233"/>
      <c r="BN72" s="233"/>
      <c r="BO72" s="233"/>
      <c r="BP72" s="233"/>
      <c r="BQ72" s="230">
        <v>66</v>
      </c>
      <c r="BR72" s="235"/>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2"/>
    </row>
    <row r="73" spans="1:131" ht="26.25" customHeight="1" x14ac:dyDescent="0.15">
      <c r="A73" s="230">
        <v>6</v>
      </c>
      <c r="B73" s="860" t="s">
        <v>559</v>
      </c>
      <c r="C73" s="861"/>
      <c r="D73" s="861"/>
      <c r="E73" s="861"/>
      <c r="F73" s="861"/>
      <c r="G73" s="861"/>
      <c r="H73" s="861"/>
      <c r="I73" s="861"/>
      <c r="J73" s="861"/>
      <c r="K73" s="861"/>
      <c r="L73" s="861"/>
      <c r="M73" s="861"/>
      <c r="N73" s="861"/>
      <c r="O73" s="861"/>
      <c r="P73" s="862"/>
      <c r="Q73" s="863">
        <v>26</v>
      </c>
      <c r="R73" s="817"/>
      <c r="S73" s="817"/>
      <c r="T73" s="817"/>
      <c r="U73" s="817"/>
      <c r="V73" s="817">
        <v>26</v>
      </c>
      <c r="W73" s="817"/>
      <c r="X73" s="817"/>
      <c r="Y73" s="817"/>
      <c r="Z73" s="817"/>
      <c r="AA73" s="817">
        <v>0</v>
      </c>
      <c r="AB73" s="817"/>
      <c r="AC73" s="817"/>
      <c r="AD73" s="817"/>
      <c r="AE73" s="817"/>
      <c r="AF73" s="817">
        <v>0</v>
      </c>
      <c r="AG73" s="817"/>
      <c r="AH73" s="817"/>
      <c r="AI73" s="817"/>
      <c r="AJ73" s="817"/>
      <c r="AK73" s="817">
        <v>4</v>
      </c>
      <c r="AL73" s="817"/>
      <c r="AM73" s="817"/>
      <c r="AN73" s="817"/>
      <c r="AO73" s="817"/>
      <c r="AP73" s="817" t="s">
        <v>567</v>
      </c>
      <c r="AQ73" s="817"/>
      <c r="AR73" s="817"/>
      <c r="AS73" s="817"/>
      <c r="AT73" s="817"/>
      <c r="AU73" s="817" t="s">
        <v>567</v>
      </c>
      <c r="AV73" s="817"/>
      <c r="AW73" s="817"/>
      <c r="AX73" s="817"/>
      <c r="AY73" s="817"/>
      <c r="AZ73" s="819"/>
      <c r="BA73" s="819"/>
      <c r="BB73" s="819"/>
      <c r="BC73" s="819"/>
      <c r="BD73" s="820"/>
      <c r="BE73" s="233"/>
      <c r="BF73" s="233"/>
      <c r="BG73" s="233"/>
      <c r="BH73" s="233"/>
      <c r="BI73" s="233"/>
      <c r="BJ73" s="233"/>
      <c r="BK73" s="233"/>
      <c r="BL73" s="233"/>
      <c r="BM73" s="233"/>
      <c r="BN73" s="233"/>
      <c r="BO73" s="233"/>
      <c r="BP73" s="233"/>
      <c r="BQ73" s="230">
        <v>67</v>
      </c>
      <c r="BR73" s="235"/>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2"/>
    </row>
    <row r="74" spans="1:131" ht="26.25" customHeight="1" x14ac:dyDescent="0.15">
      <c r="A74" s="230">
        <v>7</v>
      </c>
      <c r="B74" s="860" t="s">
        <v>560</v>
      </c>
      <c r="C74" s="861"/>
      <c r="D74" s="861"/>
      <c r="E74" s="861"/>
      <c r="F74" s="861"/>
      <c r="G74" s="861"/>
      <c r="H74" s="861"/>
      <c r="I74" s="861"/>
      <c r="J74" s="861"/>
      <c r="K74" s="861"/>
      <c r="L74" s="861"/>
      <c r="M74" s="861"/>
      <c r="N74" s="861"/>
      <c r="O74" s="861"/>
      <c r="P74" s="862"/>
      <c r="Q74" s="863">
        <v>81</v>
      </c>
      <c r="R74" s="817"/>
      <c r="S74" s="817"/>
      <c r="T74" s="817"/>
      <c r="U74" s="817"/>
      <c r="V74" s="817">
        <v>81</v>
      </c>
      <c r="W74" s="817"/>
      <c r="X74" s="817"/>
      <c r="Y74" s="817"/>
      <c r="Z74" s="817"/>
      <c r="AA74" s="817">
        <v>0</v>
      </c>
      <c r="AB74" s="817"/>
      <c r="AC74" s="817"/>
      <c r="AD74" s="817"/>
      <c r="AE74" s="817"/>
      <c r="AF74" s="817">
        <v>0</v>
      </c>
      <c r="AG74" s="817"/>
      <c r="AH74" s="817"/>
      <c r="AI74" s="817"/>
      <c r="AJ74" s="817"/>
      <c r="AK74" s="817">
        <v>5</v>
      </c>
      <c r="AL74" s="817"/>
      <c r="AM74" s="817"/>
      <c r="AN74" s="817"/>
      <c r="AO74" s="817"/>
      <c r="AP74" s="817" t="s">
        <v>567</v>
      </c>
      <c r="AQ74" s="817"/>
      <c r="AR74" s="817"/>
      <c r="AS74" s="817"/>
      <c r="AT74" s="817"/>
      <c r="AU74" s="817" t="s">
        <v>567</v>
      </c>
      <c r="AV74" s="817"/>
      <c r="AW74" s="817"/>
      <c r="AX74" s="817"/>
      <c r="AY74" s="817"/>
      <c r="AZ74" s="819"/>
      <c r="BA74" s="819"/>
      <c r="BB74" s="819"/>
      <c r="BC74" s="819"/>
      <c r="BD74" s="820"/>
      <c r="BE74" s="233"/>
      <c r="BF74" s="233"/>
      <c r="BG74" s="233"/>
      <c r="BH74" s="233"/>
      <c r="BI74" s="233"/>
      <c r="BJ74" s="233"/>
      <c r="BK74" s="233"/>
      <c r="BL74" s="233"/>
      <c r="BM74" s="233"/>
      <c r="BN74" s="233"/>
      <c r="BO74" s="233"/>
      <c r="BP74" s="233"/>
      <c r="BQ74" s="230">
        <v>68</v>
      </c>
      <c r="BR74" s="235"/>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2"/>
    </row>
    <row r="75" spans="1:131" ht="26.25" customHeight="1" x14ac:dyDescent="0.15">
      <c r="A75" s="230">
        <v>8</v>
      </c>
      <c r="B75" s="860" t="s">
        <v>561</v>
      </c>
      <c r="C75" s="861"/>
      <c r="D75" s="861"/>
      <c r="E75" s="861"/>
      <c r="F75" s="861"/>
      <c r="G75" s="861"/>
      <c r="H75" s="861"/>
      <c r="I75" s="861"/>
      <c r="J75" s="861"/>
      <c r="K75" s="861"/>
      <c r="L75" s="861"/>
      <c r="M75" s="861"/>
      <c r="N75" s="861"/>
      <c r="O75" s="861"/>
      <c r="P75" s="862"/>
      <c r="Q75" s="864">
        <v>70</v>
      </c>
      <c r="R75" s="865"/>
      <c r="S75" s="865"/>
      <c r="T75" s="865"/>
      <c r="U75" s="821"/>
      <c r="V75" s="866">
        <v>66</v>
      </c>
      <c r="W75" s="865"/>
      <c r="X75" s="865"/>
      <c r="Y75" s="865"/>
      <c r="Z75" s="821"/>
      <c r="AA75" s="866">
        <v>4</v>
      </c>
      <c r="AB75" s="865"/>
      <c r="AC75" s="865"/>
      <c r="AD75" s="865"/>
      <c r="AE75" s="821"/>
      <c r="AF75" s="866">
        <v>4</v>
      </c>
      <c r="AG75" s="865"/>
      <c r="AH75" s="865"/>
      <c r="AI75" s="865"/>
      <c r="AJ75" s="821"/>
      <c r="AK75" s="866">
        <v>3</v>
      </c>
      <c r="AL75" s="865"/>
      <c r="AM75" s="865"/>
      <c r="AN75" s="865"/>
      <c r="AO75" s="821"/>
      <c r="AP75" s="866" t="s">
        <v>567</v>
      </c>
      <c r="AQ75" s="865"/>
      <c r="AR75" s="865"/>
      <c r="AS75" s="865"/>
      <c r="AT75" s="821"/>
      <c r="AU75" s="866" t="s">
        <v>567</v>
      </c>
      <c r="AV75" s="865"/>
      <c r="AW75" s="865"/>
      <c r="AX75" s="865"/>
      <c r="AY75" s="821"/>
      <c r="AZ75" s="819"/>
      <c r="BA75" s="819"/>
      <c r="BB75" s="819"/>
      <c r="BC75" s="819"/>
      <c r="BD75" s="820"/>
      <c r="BE75" s="233"/>
      <c r="BF75" s="233"/>
      <c r="BG75" s="233"/>
      <c r="BH75" s="233"/>
      <c r="BI75" s="233"/>
      <c r="BJ75" s="233"/>
      <c r="BK75" s="233"/>
      <c r="BL75" s="233"/>
      <c r="BM75" s="233"/>
      <c r="BN75" s="233"/>
      <c r="BO75" s="233"/>
      <c r="BP75" s="233"/>
      <c r="BQ75" s="230">
        <v>69</v>
      </c>
      <c r="BR75" s="235"/>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2"/>
    </row>
    <row r="76" spans="1:131" ht="26.25" customHeight="1" x14ac:dyDescent="0.15">
      <c r="A76" s="230">
        <v>9</v>
      </c>
      <c r="B76" s="860" t="s">
        <v>562</v>
      </c>
      <c r="C76" s="861"/>
      <c r="D76" s="861"/>
      <c r="E76" s="861"/>
      <c r="F76" s="861"/>
      <c r="G76" s="861"/>
      <c r="H76" s="861"/>
      <c r="I76" s="861"/>
      <c r="J76" s="861"/>
      <c r="K76" s="861"/>
      <c r="L76" s="861"/>
      <c r="M76" s="861"/>
      <c r="N76" s="861"/>
      <c r="O76" s="861"/>
      <c r="P76" s="862"/>
      <c r="Q76" s="864">
        <v>251106</v>
      </c>
      <c r="R76" s="865"/>
      <c r="S76" s="865"/>
      <c r="T76" s="865"/>
      <c r="U76" s="821"/>
      <c r="V76" s="866">
        <v>250578</v>
      </c>
      <c r="W76" s="865"/>
      <c r="X76" s="865"/>
      <c r="Y76" s="865"/>
      <c r="Z76" s="821"/>
      <c r="AA76" s="866">
        <v>528</v>
      </c>
      <c r="AB76" s="865"/>
      <c r="AC76" s="865"/>
      <c r="AD76" s="865"/>
      <c r="AE76" s="821"/>
      <c r="AF76" s="866">
        <v>528</v>
      </c>
      <c r="AG76" s="865"/>
      <c r="AH76" s="865"/>
      <c r="AI76" s="865"/>
      <c r="AJ76" s="821"/>
      <c r="AK76" s="866" t="s">
        <v>567</v>
      </c>
      <c r="AL76" s="865"/>
      <c r="AM76" s="865"/>
      <c r="AN76" s="865"/>
      <c r="AO76" s="821"/>
      <c r="AP76" s="866" t="s">
        <v>567</v>
      </c>
      <c r="AQ76" s="865"/>
      <c r="AR76" s="865"/>
      <c r="AS76" s="865"/>
      <c r="AT76" s="821"/>
      <c r="AU76" s="866" t="s">
        <v>567</v>
      </c>
      <c r="AV76" s="865"/>
      <c r="AW76" s="865"/>
      <c r="AX76" s="865"/>
      <c r="AY76" s="821"/>
      <c r="AZ76" s="819"/>
      <c r="BA76" s="819"/>
      <c r="BB76" s="819"/>
      <c r="BC76" s="819"/>
      <c r="BD76" s="820"/>
      <c r="BE76" s="233"/>
      <c r="BF76" s="233"/>
      <c r="BG76" s="233"/>
      <c r="BH76" s="233"/>
      <c r="BI76" s="233"/>
      <c r="BJ76" s="233"/>
      <c r="BK76" s="233"/>
      <c r="BL76" s="233"/>
      <c r="BM76" s="233"/>
      <c r="BN76" s="233"/>
      <c r="BO76" s="233"/>
      <c r="BP76" s="233"/>
      <c r="BQ76" s="230">
        <v>70</v>
      </c>
      <c r="BR76" s="235"/>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2"/>
    </row>
    <row r="77" spans="1:131" ht="26.25" customHeight="1" x14ac:dyDescent="0.15">
      <c r="A77" s="230">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3"/>
      <c r="BF77" s="233"/>
      <c r="BG77" s="233"/>
      <c r="BH77" s="233"/>
      <c r="BI77" s="233"/>
      <c r="BJ77" s="233"/>
      <c r="BK77" s="233"/>
      <c r="BL77" s="233"/>
      <c r="BM77" s="233"/>
      <c r="BN77" s="233"/>
      <c r="BO77" s="233"/>
      <c r="BP77" s="233"/>
      <c r="BQ77" s="230">
        <v>71</v>
      </c>
      <c r="BR77" s="235"/>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2"/>
    </row>
    <row r="78" spans="1:131" ht="26.25" customHeight="1" x14ac:dyDescent="0.15">
      <c r="A78" s="230">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3"/>
      <c r="BF78" s="233"/>
      <c r="BG78" s="233"/>
      <c r="BH78" s="233"/>
      <c r="BI78" s="233"/>
      <c r="BJ78" s="222"/>
      <c r="BK78" s="222"/>
      <c r="BL78" s="222"/>
      <c r="BM78" s="222"/>
      <c r="BN78" s="222"/>
      <c r="BO78" s="233"/>
      <c r="BP78" s="233"/>
      <c r="BQ78" s="230">
        <v>72</v>
      </c>
      <c r="BR78" s="235"/>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2"/>
    </row>
    <row r="79" spans="1:131" ht="26.25" customHeight="1" x14ac:dyDescent="0.15">
      <c r="A79" s="230">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3"/>
      <c r="BF79" s="233"/>
      <c r="BG79" s="233"/>
      <c r="BH79" s="233"/>
      <c r="BI79" s="233"/>
      <c r="BJ79" s="222"/>
      <c r="BK79" s="222"/>
      <c r="BL79" s="222"/>
      <c r="BM79" s="222"/>
      <c r="BN79" s="222"/>
      <c r="BO79" s="233"/>
      <c r="BP79" s="233"/>
      <c r="BQ79" s="230">
        <v>73</v>
      </c>
      <c r="BR79" s="235"/>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2"/>
    </row>
    <row r="80" spans="1:131" ht="26.25" customHeight="1" x14ac:dyDescent="0.15">
      <c r="A80" s="230">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3"/>
      <c r="BF80" s="233"/>
      <c r="BG80" s="233"/>
      <c r="BH80" s="233"/>
      <c r="BI80" s="233"/>
      <c r="BJ80" s="233"/>
      <c r="BK80" s="233"/>
      <c r="BL80" s="233"/>
      <c r="BM80" s="233"/>
      <c r="BN80" s="233"/>
      <c r="BO80" s="233"/>
      <c r="BP80" s="233"/>
      <c r="BQ80" s="230">
        <v>74</v>
      </c>
      <c r="BR80" s="235"/>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2"/>
    </row>
    <row r="81" spans="1:131" ht="26.25" customHeight="1" x14ac:dyDescent="0.15">
      <c r="A81" s="230">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3"/>
      <c r="BF81" s="233"/>
      <c r="BG81" s="233"/>
      <c r="BH81" s="233"/>
      <c r="BI81" s="233"/>
      <c r="BJ81" s="233"/>
      <c r="BK81" s="233"/>
      <c r="BL81" s="233"/>
      <c r="BM81" s="233"/>
      <c r="BN81" s="233"/>
      <c r="BO81" s="233"/>
      <c r="BP81" s="233"/>
      <c r="BQ81" s="230">
        <v>75</v>
      </c>
      <c r="BR81" s="235"/>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2"/>
    </row>
    <row r="82" spans="1:131" ht="26.25" customHeight="1" x14ac:dyDescent="0.15">
      <c r="A82" s="230">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3"/>
      <c r="BF82" s="233"/>
      <c r="BG82" s="233"/>
      <c r="BH82" s="233"/>
      <c r="BI82" s="233"/>
      <c r="BJ82" s="233"/>
      <c r="BK82" s="233"/>
      <c r="BL82" s="233"/>
      <c r="BM82" s="233"/>
      <c r="BN82" s="233"/>
      <c r="BO82" s="233"/>
      <c r="BP82" s="233"/>
      <c r="BQ82" s="230">
        <v>76</v>
      </c>
      <c r="BR82" s="235"/>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2"/>
    </row>
    <row r="83" spans="1:131" ht="26.25" customHeight="1" x14ac:dyDescent="0.15">
      <c r="A83" s="230">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3"/>
      <c r="BF83" s="233"/>
      <c r="BG83" s="233"/>
      <c r="BH83" s="233"/>
      <c r="BI83" s="233"/>
      <c r="BJ83" s="233"/>
      <c r="BK83" s="233"/>
      <c r="BL83" s="233"/>
      <c r="BM83" s="233"/>
      <c r="BN83" s="233"/>
      <c r="BO83" s="233"/>
      <c r="BP83" s="233"/>
      <c r="BQ83" s="230">
        <v>77</v>
      </c>
      <c r="BR83" s="235"/>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2"/>
    </row>
    <row r="84" spans="1:131" ht="26.25" customHeight="1" x14ac:dyDescent="0.15">
      <c r="A84" s="230">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3"/>
      <c r="BF84" s="233"/>
      <c r="BG84" s="233"/>
      <c r="BH84" s="233"/>
      <c r="BI84" s="233"/>
      <c r="BJ84" s="233"/>
      <c r="BK84" s="233"/>
      <c r="BL84" s="233"/>
      <c r="BM84" s="233"/>
      <c r="BN84" s="233"/>
      <c r="BO84" s="233"/>
      <c r="BP84" s="233"/>
      <c r="BQ84" s="230">
        <v>78</v>
      </c>
      <c r="BR84" s="235"/>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2"/>
    </row>
    <row r="85" spans="1:131" ht="26.25" customHeight="1" x14ac:dyDescent="0.15">
      <c r="A85" s="230">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3"/>
      <c r="BF85" s="233"/>
      <c r="BG85" s="233"/>
      <c r="BH85" s="233"/>
      <c r="BI85" s="233"/>
      <c r="BJ85" s="233"/>
      <c r="BK85" s="233"/>
      <c r="BL85" s="233"/>
      <c r="BM85" s="233"/>
      <c r="BN85" s="233"/>
      <c r="BO85" s="233"/>
      <c r="BP85" s="233"/>
      <c r="BQ85" s="230">
        <v>79</v>
      </c>
      <c r="BR85" s="235"/>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2"/>
    </row>
    <row r="86" spans="1:131" ht="26.25" customHeight="1" x14ac:dyDescent="0.15">
      <c r="A86" s="230">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3"/>
      <c r="BF86" s="233"/>
      <c r="BG86" s="233"/>
      <c r="BH86" s="233"/>
      <c r="BI86" s="233"/>
      <c r="BJ86" s="233"/>
      <c r="BK86" s="233"/>
      <c r="BL86" s="233"/>
      <c r="BM86" s="233"/>
      <c r="BN86" s="233"/>
      <c r="BO86" s="233"/>
      <c r="BP86" s="233"/>
      <c r="BQ86" s="230">
        <v>80</v>
      </c>
      <c r="BR86" s="235"/>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2"/>
    </row>
    <row r="87" spans="1:131" ht="26.25" customHeight="1" x14ac:dyDescent="0.15">
      <c r="A87" s="236">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3"/>
      <c r="BF87" s="233"/>
      <c r="BG87" s="233"/>
      <c r="BH87" s="233"/>
      <c r="BI87" s="233"/>
      <c r="BJ87" s="233"/>
      <c r="BK87" s="233"/>
      <c r="BL87" s="233"/>
      <c r="BM87" s="233"/>
      <c r="BN87" s="233"/>
      <c r="BO87" s="233"/>
      <c r="BP87" s="233"/>
      <c r="BQ87" s="230">
        <v>81</v>
      </c>
      <c r="BR87" s="235"/>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2"/>
    </row>
    <row r="88" spans="1:131" ht="26.25" customHeight="1" thickBot="1" x14ac:dyDescent="0.2">
      <c r="A88" s="232" t="s">
        <v>376</v>
      </c>
      <c r="B88" s="776" t="s">
        <v>401</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558</v>
      </c>
      <c r="AG88" s="831"/>
      <c r="AH88" s="831"/>
      <c r="AI88" s="831"/>
      <c r="AJ88" s="831"/>
      <c r="AK88" s="828"/>
      <c r="AL88" s="828"/>
      <c r="AM88" s="828"/>
      <c r="AN88" s="828"/>
      <c r="AO88" s="828"/>
      <c r="AP88" s="831" t="s">
        <v>567</v>
      </c>
      <c r="AQ88" s="831"/>
      <c r="AR88" s="831"/>
      <c r="AS88" s="831"/>
      <c r="AT88" s="831"/>
      <c r="AU88" s="831" t="s">
        <v>567</v>
      </c>
      <c r="AV88" s="831"/>
      <c r="AW88" s="831"/>
      <c r="AX88" s="831"/>
      <c r="AY88" s="831"/>
      <c r="AZ88" s="836"/>
      <c r="BA88" s="836"/>
      <c r="BB88" s="836"/>
      <c r="BC88" s="836"/>
      <c r="BD88" s="837"/>
      <c r="BE88" s="233"/>
      <c r="BF88" s="233"/>
      <c r="BG88" s="233"/>
      <c r="BH88" s="233"/>
      <c r="BI88" s="233"/>
      <c r="BJ88" s="233"/>
      <c r="BK88" s="233"/>
      <c r="BL88" s="233"/>
      <c r="BM88" s="233"/>
      <c r="BN88" s="233"/>
      <c r="BO88" s="233"/>
      <c r="BP88" s="233"/>
      <c r="BQ88" s="230">
        <v>82</v>
      </c>
      <c r="BR88" s="235"/>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2"/>
    </row>
    <row r="89" spans="1:131" ht="26.25" hidden="1" customHeight="1" x14ac:dyDescent="0.15">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2"/>
    </row>
    <row r="90" spans="1:131" ht="26.25" hidden="1" customHeight="1" x14ac:dyDescent="0.15">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2"/>
    </row>
    <row r="91" spans="1:131" ht="26.25" hidden="1" customHeight="1" x14ac:dyDescent="0.15">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2"/>
    </row>
    <row r="92" spans="1:131" ht="26.25" hidden="1" customHeight="1" x14ac:dyDescent="0.15">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2"/>
    </row>
    <row r="93" spans="1:131" ht="26.25" hidden="1" customHeight="1" x14ac:dyDescent="0.15">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2"/>
    </row>
    <row r="94" spans="1:131" ht="26.25" hidden="1" customHeight="1" x14ac:dyDescent="0.15">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2"/>
    </row>
    <row r="95" spans="1:131" ht="26.25" hidden="1" customHeight="1" x14ac:dyDescent="0.15">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2"/>
    </row>
    <row r="96" spans="1:131" ht="26.25" hidden="1" customHeight="1" x14ac:dyDescent="0.15">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2"/>
    </row>
    <row r="97" spans="1:131" ht="26.25" hidden="1" customHeight="1" x14ac:dyDescent="0.15">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2"/>
    </row>
    <row r="98" spans="1:131" ht="26.25" hidden="1" customHeight="1" x14ac:dyDescent="0.15">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2"/>
    </row>
    <row r="99" spans="1:131" ht="26.25" hidden="1" customHeight="1" x14ac:dyDescent="0.15">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2"/>
    </row>
    <row r="100" spans="1:131" ht="26.25" hidden="1" customHeight="1" x14ac:dyDescent="0.15">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2"/>
    </row>
    <row r="101" spans="1:131" ht="26.25" hidden="1" customHeight="1" x14ac:dyDescent="0.15">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2"/>
    </row>
    <row r="102" spans="1:131" ht="26.25" customHeight="1" thickBot="1" x14ac:dyDescent="0.2">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376</v>
      </c>
      <c r="BR102" s="776" t="s">
        <v>402</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70</v>
      </c>
      <c r="CS102" s="839"/>
      <c r="CT102" s="839"/>
      <c r="CU102" s="839"/>
      <c r="CV102" s="878"/>
      <c r="CW102" s="877">
        <v>3</v>
      </c>
      <c r="CX102" s="839"/>
      <c r="CY102" s="839"/>
      <c r="CZ102" s="839"/>
      <c r="DA102" s="878"/>
      <c r="DB102" s="877" t="s">
        <v>567</v>
      </c>
      <c r="DC102" s="839"/>
      <c r="DD102" s="839"/>
      <c r="DE102" s="839"/>
      <c r="DF102" s="878"/>
      <c r="DG102" s="877" t="s">
        <v>567</v>
      </c>
      <c r="DH102" s="839"/>
      <c r="DI102" s="839"/>
      <c r="DJ102" s="839"/>
      <c r="DK102" s="878"/>
      <c r="DL102" s="877" t="s">
        <v>567</v>
      </c>
      <c r="DM102" s="839"/>
      <c r="DN102" s="839"/>
      <c r="DO102" s="839"/>
      <c r="DP102" s="878"/>
      <c r="DQ102" s="877" t="s">
        <v>567</v>
      </c>
      <c r="DR102" s="839"/>
      <c r="DS102" s="839"/>
      <c r="DT102" s="839"/>
      <c r="DU102" s="878"/>
      <c r="DV102" s="776"/>
      <c r="DW102" s="777"/>
      <c r="DX102" s="777"/>
      <c r="DY102" s="777"/>
      <c r="DZ102" s="901"/>
      <c r="EA102" s="222"/>
    </row>
    <row r="103" spans="1:131" ht="26.25" customHeight="1" x14ac:dyDescent="0.15">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902" t="s">
        <v>403</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2"/>
    </row>
    <row r="104" spans="1:131" ht="26.25" customHeight="1" x14ac:dyDescent="0.15">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903" t="s">
        <v>404</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2"/>
    </row>
    <row r="105" spans="1:131" ht="11.25" customHeight="1" x14ac:dyDescent="0.1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2"/>
      <c r="BR105" s="222"/>
      <c r="BS105" s="222"/>
      <c r="BT105" s="222"/>
      <c r="BU105" s="222"/>
      <c r="BV105" s="222"/>
      <c r="BW105" s="222"/>
      <c r="BX105" s="222"/>
      <c r="BY105" s="222"/>
      <c r="BZ105" s="222"/>
      <c r="CA105" s="222"/>
      <c r="CB105" s="222"/>
      <c r="CC105" s="222"/>
      <c r="CD105" s="222"/>
      <c r="CE105" s="222"/>
      <c r="CF105" s="222"/>
      <c r="CG105" s="222"/>
      <c r="CH105" s="222"/>
      <c r="CI105" s="222"/>
      <c r="CJ105" s="222"/>
      <c r="CK105" s="222"/>
      <c r="CL105" s="222"/>
      <c r="CM105" s="222"/>
      <c r="CN105" s="222"/>
      <c r="CO105" s="222"/>
      <c r="CP105" s="222"/>
      <c r="CQ105" s="222"/>
      <c r="CR105" s="222"/>
      <c r="CS105" s="222"/>
      <c r="CT105" s="222"/>
      <c r="CU105" s="222"/>
      <c r="CV105" s="222"/>
      <c r="CW105" s="222"/>
      <c r="CX105" s="222"/>
      <c r="CY105" s="222"/>
      <c r="CZ105" s="222"/>
      <c r="DA105" s="222"/>
      <c r="DB105" s="222"/>
      <c r="DC105" s="222"/>
      <c r="DD105" s="222"/>
      <c r="DE105" s="222"/>
      <c r="DF105" s="222"/>
      <c r="DG105" s="222"/>
      <c r="DH105" s="222"/>
      <c r="DI105" s="222"/>
      <c r="DJ105" s="222"/>
      <c r="DK105" s="222"/>
      <c r="DL105" s="222"/>
      <c r="DM105" s="222"/>
      <c r="DN105" s="222"/>
      <c r="DO105" s="222"/>
      <c r="DP105" s="222"/>
      <c r="DQ105" s="222"/>
      <c r="DR105" s="222"/>
      <c r="DS105" s="222"/>
      <c r="DT105" s="222"/>
      <c r="DU105" s="222"/>
      <c r="DV105" s="222"/>
      <c r="DW105" s="222"/>
      <c r="DX105" s="222"/>
      <c r="DY105" s="222"/>
      <c r="DZ105" s="222"/>
      <c r="EA105" s="222"/>
    </row>
    <row r="106" spans="1:131" ht="11.25" customHeight="1" x14ac:dyDescent="0.1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2"/>
      <c r="BR106" s="222"/>
      <c r="BS106" s="222"/>
      <c r="BT106" s="222"/>
      <c r="BU106" s="222"/>
      <c r="BV106" s="222"/>
      <c r="BW106" s="222"/>
      <c r="BX106" s="222"/>
      <c r="BY106" s="222"/>
      <c r="BZ106" s="222"/>
      <c r="CA106" s="222"/>
      <c r="CB106" s="222"/>
      <c r="CC106" s="222"/>
      <c r="CD106" s="222"/>
      <c r="CE106" s="222"/>
      <c r="CF106" s="222"/>
      <c r="CG106" s="222"/>
      <c r="CH106" s="222"/>
      <c r="CI106" s="222"/>
      <c r="CJ106" s="222"/>
      <c r="CK106" s="222"/>
      <c r="CL106" s="222"/>
      <c r="CM106" s="222"/>
      <c r="CN106" s="222"/>
      <c r="CO106" s="222"/>
      <c r="CP106" s="222"/>
      <c r="CQ106" s="222"/>
      <c r="CR106" s="222"/>
      <c r="CS106" s="222"/>
      <c r="CT106" s="222"/>
      <c r="CU106" s="222"/>
      <c r="CV106" s="222"/>
      <c r="CW106" s="222"/>
      <c r="CX106" s="222"/>
      <c r="CY106" s="222"/>
      <c r="CZ106" s="222"/>
      <c r="DA106" s="222"/>
      <c r="DB106" s="222"/>
      <c r="DC106" s="222"/>
      <c r="DD106" s="222"/>
      <c r="DE106" s="222"/>
      <c r="DF106" s="222"/>
      <c r="DG106" s="222"/>
      <c r="DH106" s="222"/>
      <c r="DI106" s="222"/>
      <c r="DJ106" s="222"/>
      <c r="DK106" s="222"/>
      <c r="DL106" s="222"/>
      <c r="DM106" s="222"/>
      <c r="DN106" s="222"/>
      <c r="DO106" s="222"/>
      <c r="DP106" s="222"/>
      <c r="DQ106" s="222"/>
      <c r="DR106" s="222"/>
      <c r="DS106" s="222"/>
      <c r="DT106" s="222"/>
      <c r="DU106" s="222"/>
      <c r="DV106" s="222"/>
      <c r="DW106" s="222"/>
      <c r="DX106" s="222"/>
      <c r="DY106" s="222"/>
      <c r="DZ106" s="222"/>
      <c r="EA106" s="222"/>
    </row>
    <row r="107" spans="1:131" s="222" customFormat="1" ht="26.25" customHeight="1" thickBot="1" x14ac:dyDescent="0.2">
      <c r="A107" s="241" t="s">
        <v>405</v>
      </c>
      <c r="B107" s="242"/>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42"/>
      <c r="AP107" s="242"/>
      <c r="AQ107" s="242"/>
      <c r="AR107" s="242"/>
      <c r="AS107" s="242"/>
      <c r="AT107" s="242"/>
      <c r="AU107" s="241" t="s">
        <v>406</v>
      </c>
      <c r="AV107" s="242"/>
      <c r="AW107" s="242"/>
      <c r="AX107" s="242"/>
      <c r="AY107" s="242"/>
      <c r="AZ107" s="242"/>
      <c r="BA107" s="242"/>
      <c r="BB107" s="242"/>
      <c r="BC107" s="242"/>
      <c r="BD107" s="242"/>
      <c r="BE107" s="242"/>
      <c r="BF107" s="242"/>
      <c r="BG107" s="242"/>
      <c r="BH107" s="242"/>
      <c r="BI107" s="242"/>
      <c r="BJ107" s="242"/>
      <c r="BK107" s="242"/>
      <c r="BL107" s="242"/>
      <c r="BM107" s="242"/>
      <c r="BN107" s="242"/>
      <c r="BO107" s="242"/>
      <c r="BP107" s="242"/>
      <c r="BQ107" s="242"/>
      <c r="BR107" s="242"/>
      <c r="BS107" s="242"/>
      <c r="BT107" s="242"/>
      <c r="BU107" s="242"/>
      <c r="BV107" s="242"/>
      <c r="BW107" s="242"/>
      <c r="BX107" s="242"/>
      <c r="BY107" s="242"/>
      <c r="BZ107" s="242"/>
      <c r="CA107" s="242"/>
      <c r="CB107" s="242"/>
      <c r="CC107" s="242"/>
      <c r="CD107" s="242"/>
      <c r="CE107" s="242"/>
      <c r="CF107" s="242"/>
      <c r="CG107" s="242"/>
      <c r="CH107" s="242"/>
      <c r="CI107" s="242"/>
      <c r="CJ107" s="242"/>
      <c r="CK107" s="242"/>
      <c r="CL107" s="242"/>
      <c r="CM107" s="242"/>
      <c r="CN107" s="242"/>
      <c r="CO107" s="242"/>
      <c r="CP107" s="242"/>
      <c r="CQ107" s="242"/>
      <c r="CR107" s="242"/>
      <c r="CS107" s="242"/>
      <c r="CT107" s="242"/>
      <c r="CU107" s="242"/>
      <c r="CV107" s="242"/>
      <c r="CW107" s="242"/>
      <c r="CX107" s="242"/>
      <c r="CY107" s="242"/>
      <c r="CZ107" s="242"/>
      <c r="DA107" s="242"/>
      <c r="DB107" s="242"/>
      <c r="DC107" s="242"/>
      <c r="DD107" s="242"/>
      <c r="DE107" s="242"/>
      <c r="DF107" s="242"/>
      <c r="DG107" s="242"/>
      <c r="DH107" s="242"/>
      <c r="DI107" s="242"/>
      <c r="DJ107" s="242"/>
      <c r="DK107" s="242"/>
      <c r="DL107" s="242"/>
      <c r="DM107" s="242"/>
      <c r="DN107" s="242"/>
      <c r="DO107" s="242"/>
      <c r="DP107" s="242"/>
      <c r="DQ107" s="242"/>
      <c r="DR107" s="242"/>
      <c r="DS107" s="242"/>
      <c r="DT107" s="242"/>
      <c r="DU107" s="242"/>
      <c r="DV107" s="242"/>
      <c r="DW107" s="242"/>
      <c r="DX107" s="242"/>
      <c r="DY107" s="242"/>
      <c r="DZ107" s="242"/>
    </row>
    <row r="108" spans="1:131" s="222" customFormat="1" ht="26.25" customHeight="1" x14ac:dyDescent="0.15">
      <c r="A108" s="904" t="s">
        <v>407</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408</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2" customFormat="1" ht="26.25" customHeight="1" x14ac:dyDescent="0.15">
      <c r="A109" s="899" t="s">
        <v>409</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410</v>
      </c>
      <c r="AB109" s="880"/>
      <c r="AC109" s="880"/>
      <c r="AD109" s="880"/>
      <c r="AE109" s="881"/>
      <c r="AF109" s="879" t="s">
        <v>411</v>
      </c>
      <c r="AG109" s="880"/>
      <c r="AH109" s="880"/>
      <c r="AI109" s="880"/>
      <c r="AJ109" s="881"/>
      <c r="AK109" s="879" t="s">
        <v>293</v>
      </c>
      <c r="AL109" s="880"/>
      <c r="AM109" s="880"/>
      <c r="AN109" s="880"/>
      <c r="AO109" s="881"/>
      <c r="AP109" s="879" t="s">
        <v>412</v>
      </c>
      <c r="AQ109" s="880"/>
      <c r="AR109" s="880"/>
      <c r="AS109" s="880"/>
      <c r="AT109" s="882"/>
      <c r="AU109" s="899" t="s">
        <v>409</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410</v>
      </c>
      <c r="BR109" s="880"/>
      <c r="BS109" s="880"/>
      <c r="BT109" s="880"/>
      <c r="BU109" s="881"/>
      <c r="BV109" s="879" t="s">
        <v>411</v>
      </c>
      <c r="BW109" s="880"/>
      <c r="BX109" s="880"/>
      <c r="BY109" s="880"/>
      <c r="BZ109" s="881"/>
      <c r="CA109" s="879" t="s">
        <v>293</v>
      </c>
      <c r="CB109" s="880"/>
      <c r="CC109" s="880"/>
      <c r="CD109" s="880"/>
      <c r="CE109" s="881"/>
      <c r="CF109" s="900" t="s">
        <v>412</v>
      </c>
      <c r="CG109" s="900"/>
      <c r="CH109" s="900"/>
      <c r="CI109" s="900"/>
      <c r="CJ109" s="900"/>
      <c r="CK109" s="879" t="s">
        <v>413</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410</v>
      </c>
      <c r="DH109" s="880"/>
      <c r="DI109" s="880"/>
      <c r="DJ109" s="880"/>
      <c r="DK109" s="881"/>
      <c r="DL109" s="879" t="s">
        <v>411</v>
      </c>
      <c r="DM109" s="880"/>
      <c r="DN109" s="880"/>
      <c r="DO109" s="880"/>
      <c r="DP109" s="881"/>
      <c r="DQ109" s="879" t="s">
        <v>293</v>
      </c>
      <c r="DR109" s="880"/>
      <c r="DS109" s="880"/>
      <c r="DT109" s="880"/>
      <c r="DU109" s="881"/>
      <c r="DV109" s="879" t="s">
        <v>412</v>
      </c>
      <c r="DW109" s="880"/>
      <c r="DX109" s="880"/>
      <c r="DY109" s="880"/>
      <c r="DZ109" s="882"/>
    </row>
    <row r="110" spans="1:131" s="222" customFormat="1" ht="26.25" customHeight="1" x14ac:dyDescent="0.15">
      <c r="A110" s="883" t="s">
        <v>414</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1628233</v>
      </c>
      <c r="AB110" s="887"/>
      <c r="AC110" s="887"/>
      <c r="AD110" s="887"/>
      <c r="AE110" s="888"/>
      <c r="AF110" s="889">
        <v>1746483</v>
      </c>
      <c r="AG110" s="887"/>
      <c r="AH110" s="887"/>
      <c r="AI110" s="887"/>
      <c r="AJ110" s="888"/>
      <c r="AK110" s="889">
        <v>1715206</v>
      </c>
      <c r="AL110" s="887"/>
      <c r="AM110" s="887"/>
      <c r="AN110" s="887"/>
      <c r="AO110" s="888"/>
      <c r="AP110" s="890">
        <v>20.6</v>
      </c>
      <c r="AQ110" s="891"/>
      <c r="AR110" s="891"/>
      <c r="AS110" s="891"/>
      <c r="AT110" s="892"/>
      <c r="AU110" s="893" t="s">
        <v>69</v>
      </c>
      <c r="AV110" s="894"/>
      <c r="AW110" s="894"/>
      <c r="AX110" s="894"/>
      <c r="AY110" s="894"/>
      <c r="AZ110" s="916" t="s">
        <v>415</v>
      </c>
      <c r="BA110" s="884"/>
      <c r="BB110" s="884"/>
      <c r="BC110" s="884"/>
      <c r="BD110" s="884"/>
      <c r="BE110" s="884"/>
      <c r="BF110" s="884"/>
      <c r="BG110" s="884"/>
      <c r="BH110" s="884"/>
      <c r="BI110" s="884"/>
      <c r="BJ110" s="884"/>
      <c r="BK110" s="884"/>
      <c r="BL110" s="884"/>
      <c r="BM110" s="884"/>
      <c r="BN110" s="884"/>
      <c r="BO110" s="884"/>
      <c r="BP110" s="885"/>
      <c r="BQ110" s="917">
        <v>15749443</v>
      </c>
      <c r="BR110" s="918"/>
      <c r="BS110" s="918"/>
      <c r="BT110" s="918"/>
      <c r="BU110" s="918"/>
      <c r="BV110" s="918">
        <v>16528714</v>
      </c>
      <c r="BW110" s="918"/>
      <c r="BX110" s="918"/>
      <c r="BY110" s="918"/>
      <c r="BZ110" s="918"/>
      <c r="CA110" s="918">
        <v>19888385</v>
      </c>
      <c r="CB110" s="918"/>
      <c r="CC110" s="918"/>
      <c r="CD110" s="918"/>
      <c r="CE110" s="918"/>
      <c r="CF110" s="931">
        <v>238.4</v>
      </c>
      <c r="CG110" s="932"/>
      <c r="CH110" s="932"/>
      <c r="CI110" s="932"/>
      <c r="CJ110" s="932"/>
      <c r="CK110" s="933" t="s">
        <v>416</v>
      </c>
      <c r="CL110" s="934"/>
      <c r="CM110" s="916" t="s">
        <v>417</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2" customFormat="1" ht="26.25" customHeight="1" x14ac:dyDescent="0.15">
      <c r="A111" s="921" t="s">
        <v>418</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419</v>
      </c>
      <c r="BA111" s="910"/>
      <c r="BB111" s="910"/>
      <c r="BC111" s="910"/>
      <c r="BD111" s="910"/>
      <c r="BE111" s="910"/>
      <c r="BF111" s="910"/>
      <c r="BG111" s="910"/>
      <c r="BH111" s="910"/>
      <c r="BI111" s="910"/>
      <c r="BJ111" s="910"/>
      <c r="BK111" s="910"/>
      <c r="BL111" s="910"/>
      <c r="BM111" s="910"/>
      <c r="BN111" s="910"/>
      <c r="BO111" s="910"/>
      <c r="BP111" s="911"/>
      <c r="BQ111" s="912">
        <v>1870</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420</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2" customFormat="1" ht="26.25" customHeight="1" x14ac:dyDescent="0.15">
      <c r="A112" s="939" t="s">
        <v>421</v>
      </c>
      <c r="B112" s="940"/>
      <c r="C112" s="910" t="s">
        <v>422</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423</v>
      </c>
      <c r="BA112" s="910"/>
      <c r="BB112" s="910"/>
      <c r="BC112" s="910"/>
      <c r="BD112" s="910"/>
      <c r="BE112" s="910"/>
      <c r="BF112" s="910"/>
      <c r="BG112" s="910"/>
      <c r="BH112" s="910"/>
      <c r="BI112" s="910"/>
      <c r="BJ112" s="910"/>
      <c r="BK112" s="910"/>
      <c r="BL112" s="910"/>
      <c r="BM112" s="910"/>
      <c r="BN112" s="910"/>
      <c r="BO112" s="910"/>
      <c r="BP112" s="911"/>
      <c r="BQ112" s="912">
        <v>5699104</v>
      </c>
      <c r="BR112" s="913"/>
      <c r="BS112" s="913"/>
      <c r="BT112" s="913"/>
      <c r="BU112" s="913"/>
      <c r="BV112" s="913">
        <v>5942144</v>
      </c>
      <c r="BW112" s="913"/>
      <c r="BX112" s="913"/>
      <c r="BY112" s="913"/>
      <c r="BZ112" s="913"/>
      <c r="CA112" s="913">
        <v>5975147</v>
      </c>
      <c r="CB112" s="913"/>
      <c r="CC112" s="913"/>
      <c r="CD112" s="913"/>
      <c r="CE112" s="913"/>
      <c r="CF112" s="907">
        <v>71.599999999999994</v>
      </c>
      <c r="CG112" s="908"/>
      <c r="CH112" s="908"/>
      <c r="CI112" s="908"/>
      <c r="CJ112" s="908"/>
      <c r="CK112" s="935"/>
      <c r="CL112" s="936"/>
      <c r="CM112" s="909" t="s">
        <v>424</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2" customFormat="1" ht="26.25" customHeight="1" x14ac:dyDescent="0.15">
      <c r="A113" s="941"/>
      <c r="B113" s="942"/>
      <c r="C113" s="910" t="s">
        <v>425</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694124</v>
      </c>
      <c r="AB113" s="925"/>
      <c r="AC113" s="925"/>
      <c r="AD113" s="925"/>
      <c r="AE113" s="926"/>
      <c r="AF113" s="927">
        <v>695060</v>
      </c>
      <c r="AG113" s="925"/>
      <c r="AH113" s="925"/>
      <c r="AI113" s="925"/>
      <c r="AJ113" s="926"/>
      <c r="AK113" s="927">
        <v>713258</v>
      </c>
      <c r="AL113" s="925"/>
      <c r="AM113" s="925"/>
      <c r="AN113" s="925"/>
      <c r="AO113" s="926"/>
      <c r="AP113" s="928">
        <v>8.6</v>
      </c>
      <c r="AQ113" s="929"/>
      <c r="AR113" s="929"/>
      <c r="AS113" s="929"/>
      <c r="AT113" s="930"/>
      <c r="AU113" s="895"/>
      <c r="AV113" s="896"/>
      <c r="AW113" s="896"/>
      <c r="AX113" s="896"/>
      <c r="AY113" s="896"/>
      <c r="AZ113" s="909" t="s">
        <v>426</v>
      </c>
      <c r="BA113" s="910"/>
      <c r="BB113" s="910"/>
      <c r="BC113" s="910"/>
      <c r="BD113" s="910"/>
      <c r="BE113" s="910"/>
      <c r="BF113" s="910"/>
      <c r="BG113" s="910"/>
      <c r="BH113" s="910"/>
      <c r="BI113" s="910"/>
      <c r="BJ113" s="910"/>
      <c r="BK113" s="910"/>
      <c r="BL113" s="910"/>
      <c r="BM113" s="910"/>
      <c r="BN113" s="910"/>
      <c r="BO113" s="910"/>
      <c r="BP113" s="911"/>
      <c r="BQ113" s="912" t="s">
        <v>122</v>
      </c>
      <c r="BR113" s="913"/>
      <c r="BS113" s="913"/>
      <c r="BT113" s="913"/>
      <c r="BU113" s="913"/>
      <c r="BV113" s="913" t="s">
        <v>122</v>
      </c>
      <c r="BW113" s="913"/>
      <c r="BX113" s="913"/>
      <c r="BY113" s="913"/>
      <c r="BZ113" s="913"/>
      <c r="CA113" s="913" t="s">
        <v>122</v>
      </c>
      <c r="CB113" s="913"/>
      <c r="CC113" s="913"/>
      <c r="CD113" s="913"/>
      <c r="CE113" s="913"/>
      <c r="CF113" s="907" t="s">
        <v>122</v>
      </c>
      <c r="CG113" s="908"/>
      <c r="CH113" s="908"/>
      <c r="CI113" s="908"/>
      <c r="CJ113" s="908"/>
      <c r="CK113" s="935"/>
      <c r="CL113" s="936"/>
      <c r="CM113" s="909" t="s">
        <v>427</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2" customFormat="1" ht="26.25" customHeight="1" x14ac:dyDescent="0.15">
      <c r="A114" s="941"/>
      <c r="B114" s="942"/>
      <c r="C114" s="910" t="s">
        <v>428</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122</v>
      </c>
      <c r="AB114" s="946"/>
      <c r="AC114" s="946"/>
      <c r="AD114" s="946"/>
      <c r="AE114" s="947"/>
      <c r="AF114" s="948" t="s">
        <v>122</v>
      </c>
      <c r="AG114" s="946"/>
      <c r="AH114" s="946"/>
      <c r="AI114" s="946"/>
      <c r="AJ114" s="947"/>
      <c r="AK114" s="948" t="s">
        <v>122</v>
      </c>
      <c r="AL114" s="946"/>
      <c r="AM114" s="946"/>
      <c r="AN114" s="946"/>
      <c r="AO114" s="947"/>
      <c r="AP114" s="949" t="s">
        <v>122</v>
      </c>
      <c r="AQ114" s="950"/>
      <c r="AR114" s="950"/>
      <c r="AS114" s="950"/>
      <c r="AT114" s="951"/>
      <c r="AU114" s="895"/>
      <c r="AV114" s="896"/>
      <c r="AW114" s="896"/>
      <c r="AX114" s="896"/>
      <c r="AY114" s="896"/>
      <c r="AZ114" s="909" t="s">
        <v>429</v>
      </c>
      <c r="BA114" s="910"/>
      <c r="BB114" s="910"/>
      <c r="BC114" s="910"/>
      <c r="BD114" s="910"/>
      <c r="BE114" s="910"/>
      <c r="BF114" s="910"/>
      <c r="BG114" s="910"/>
      <c r="BH114" s="910"/>
      <c r="BI114" s="910"/>
      <c r="BJ114" s="910"/>
      <c r="BK114" s="910"/>
      <c r="BL114" s="910"/>
      <c r="BM114" s="910"/>
      <c r="BN114" s="910"/>
      <c r="BO114" s="910"/>
      <c r="BP114" s="911"/>
      <c r="BQ114" s="912">
        <v>3002262</v>
      </c>
      <c r="BR114" s="913"/>
      <c r="BS114" s="913"/>
      <c r="BT114" s="913"/>
      <c r="BU114" s="913"/>
      <c r="BV114" s="913">
        <v>2856122</v>
      </c>
      <c r="BW114" s="913"/>
      <c r="BX114" s="913"/>
      <c r="BY114" s="913"/>
      <c r="BZ114" s="913"/>
      <c r="CA114" s="913">
        <v>2932599</v>
      </c>
      <c r="CB114" s="913"/>
      <c r="CC114" s="913"/>
      <c r="CD114" s="913"/>
      <c r="CE114" s="913"/>
      <c r="CF114" s="907">
        <v>35.200000000000003</v>
      </c>
      <c r="CG114" s="908"/>
      <c r="CH114" s="908"/>
      <c r="CI114" s="908"/>
      <c r="CJ114" s="908"/>
      <c r="CK114" s="935"/>
      <c r="CL114" s="936"/>
      <c r="CM114" s="909" t="s">
        <v>430</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2" customFormat="1" ht="26.25" customHeight="1" x14ac:dyDescent="0.15">
      <c r="A115" s="941"/>
      <c r="B115" s="942"/>
      <c r="C115" s="910" t="s">
        <v>431</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10554</v>
      </c>
      <c r="AB115" s="925"/>
      <c r="AC115" s="925"/>
      <c r="AD115" s="925"/>
      <c r="AE115" s="926"/>
      <c r="AF115" s="927">
        <v>3106</v>
      </c>
      <c r="AG115" s="925"/>
      <c r="AH115" s="925"/>
      <c r="AI115" s="925"/>
      <c r="AJ115" s="926"/>
      <c r="AK115" s="927">
        <v>1208</v>
      </c>
      <c r="AL115" s="925"/>
      <c r="AM115" s="925"/>
      <c r="AN115" s="925"/>
      <c r="AO115" s="926"/>
      <c r="AP115" s="928">
        <v>0</v>
      </c>
      <c r="AQ115" s="929"/>
      <c r="AR115" s="929"/>
      <c r="AS115" s="929"/>
      <c r="AT115" s="930"/>
      <c r="AU115" s="895"/>
      <c r="AV115" s="896"/>
      <c r="AW115" s="896"/>
      <c r="AX115" s="896"/>
      <c r="AY115" s="896"/>
      <c r="AZ115" s="909" t="s">
        <v>432</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433</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2" customFormat="1" ht="26.25" customHeight="1" x14ac:dyDescent="0.15">
      <c r="A116" s="943"/>
      <c r="B116" s="944"/>
      <c r="C116" s="952" t="s">
        <v>434</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435</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436</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2" customFormat="1" ht="26.25" customHeight="1" x14ac:dyDescent="0.15">
      <c r="A117" s="899" t="s">
        <v>176</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437</v>
      </c>
      <c r="Z117" s="881"/>
      <c r="AA117" s="965">
        <v>2332911</v>
      </c>
      <c r="AB117" s="966"/>
      <c r="AC117" s="966"/>
      <c r="AD117" s="966"/>
      <c r="AE117" s="967"/>
      <c r="AF117" s="968">
        <v>2444649</v>
      </c>
      <c r="AG117" s="966"/>
      <c r="AH117" s="966"/>
      <c r="AI117" s="966"/>
      <c r="AJ117" s="967"/>
      <c r="AK117" s="968">
        <v>2429672</v>
      </c>
      <c r="AL117" s="966"/>
      <c r="AM117" s="966"/>
      <c r="AN117" s="966"/>
      <c r="AO117" s="967"/>
      <c r="AP117" s="969"/>
      <c r="AQ117" s="970"/>
      <c r="AR117" s="970"/>
      <c r="AS117" s="970"/>
      <c r="AT117" s="971"/>
      <c r="AU117" s="895"/>
      <c r="AV117" s="896"/>
      <c r="AW117" s="896"/>
      <c r="AX117" s="896"/>
      <c r="AY117" s="896"/>
      <c r="AZ117" s="961" t="s">
        <v>438</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439</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2" customFormat="1" ht="26.25" customHeight="1" x14ac:dyDescent="0.15">
      <c r="A118" s="899" t="s">
        <v>413</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410</v>
      </c>
      <c r="AB118" s="880"/>
      <c r="AC118" s="880"/>
      <c r="AD118" s="880"/>
      <c r="AE118" s="881"/>
      <c r="AF118" s="879" t="s">
        <v>411</v>
      </c>
      <c r="AG118" s="880"/>
      <c r="AH118" s="880"/>
      <c r="AI118" s="880"/>
      <c r="AJ118" s="881"/>
      <c r="AK118" s="879" t="s">
        <v>293</v>
      </c>
      <c r="AL118" s="880"/>
      <c r="AM118" s="880"/>
      <c r="AN118" s="880"/>
      <c r="AO118" s="881"/>
      <c r="AP118" s="957" t="s">
        <v>412</v>
      </c>
      <c r="AQ118" s="958"/>
      <c r="AR118" s="958"/>
      <c r="AS118" s="958"/>
      <c r="AT118" s="959"/>
      <c r="AU118" s="895"/>
      <c r="AV118" s="896"/>
      <c r="AW118" s="896"/>
      <c r="AX118" s="896"/>
      <c r="AY118" s="896"/>
      <c r="AZ118" s="960" t="s">
        <v>440</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441</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2" customFormat="1" ht="26.25" customHeight="1" x14ac:dyDescent="0.15">
      <c r="A119" s="1043" t="s">
        <v>416</v>
      </c>
      <c r="B119" s="934"/>
      <c r="C119" s="916" t="s">
        <v>417</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3" t="s">
        <v>176</v>
      </c>
      <c r="BA119" s="243"/>
      <c r="BB119" s="243"/>
      <c r="BC119" s="243"/>
      <c r="BD119" s="243"/>
      <c r="BE119" s="243"/>
      <c r="BF119" s="243"/>
      <c r="BG119" s="243"/>
      <c r="BH119" s="243"/>
      <c r="BI119" s="243"/>
      <c r="BJ119" s="243"/>
      <c r="BK119" s="243"/>
      <c r="BL119" s="243"/>
      <c r="BM119" s="243"/>
      <c r="BN119" s="243"/>
      <c r="BO119" s="964" t="s">
        <v>442</v>
      </c>
      <c r="BP119" s="992"/>
      <c r="BQ119" s="986">
        <v>24452679</v>
      </c>
      <c r="BR119" s="987"/>
      <c r="BS119" s="987"/>
      <c r="BT119" s="987"/>
      <c r="BU119" s="987"/>
      <c r="BV119" s="987">
        <v>25326980</v>
      </c>
      <c r="BW119" s="987"/>
      <c r="BX119" s="987"/>
      <c r="BY119" s="987"/>
      <c r="BZ119" s="987"/>
      <c r="CA119" s="987">
        <v>28796131</v>
      </c>
      <c r="CB119" s="987"/>
      <c r="CC119" s="987"/>
      <c r="CD119" s="987"/>
      <c r="CE119" s="987"/>
      <c r="CF119" s="988"/>
      <c r="CG119" s="989"/>
      <c r="CH119" s="989"/>
      <c r="CI119" s="989"/>
      <c r="CJ119" s="990"/>
      <c r="CK119" s="937"/>
      <c r="CL119" s="938"/>
      <c r="CM119" s="960" t="s">
        <v>443</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1870</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2" customFormat="1" ht="26.25" customHeight="1" x14ac:dyDescent="0.15">
      <c r="A120" s="1044"/>
      <c r="B120" s="936"/>
      <c r="C120" s="909" t="s">
        <v>420</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444</v>
      </c>
      <c r="AV120" s="979"/>
      <c r="AW120" s="979"/>
      <c r="AX120" s="979"/>
      <c r="AY120" s="980"/>
      <c r="AZ120" s="916" t="s">
        <v>445</v>
      </c>
      <c r="BA120" s="884"/>
      <c r="BB120" s="884"/>
      <c r="BC120" s="884"/>
      <c r="BD120" s="884"/>
      <c r="BE120" s="884"/>
      <c r="BF120" s="884"/>
      <c r="BG120" s="884"/>
      <c r="BH120" s="884"/>
      <c r="BI120" s="884"/>
      <c r="BJ120" s="884"/>
      <c r="BK120" s="884"/>
      <c r="BL120" s="884"/>
      <c r="BM120" s="884"/>
      <c r="BN120" s="884"/>
      <c r="BO120" s="884"/>
      <c r="BP120" s="885"/>
      <c r="BQ120" s="917">
        <v>7202977</v>
      </c>
      <c r="BR120" s="918"/>
      <c r="BS120" s="918"/>
      <c r="BT120" s="918"/>
      <c r="BU120" s="918"/>
      <c r="BV120" s="918">
        <v>7103148</v>
      </c>
      <c r="BW120" s="918"/>
      <c r="BX120" s="918"/>
      <c r="BY120" s="918"/>
      <c r="BZ120" s="918"/>
      <c r="CA120" s="918">
        <v>5875269</v>
      </c>
      <c r="CB120" s="918"/>
      <c r="CC120" s="918"/>
      <c r="CD120" s="918"/>
      <c r="CE120" s="918"/>
      <c r="CF120" s="931">
        <v>70.400000000000006</v>
      </c>
      <c r="CG120" s="932"/>
      <c r="CH120" s="932"/>
      <c r="CI120" s="932"/>
      <c r="CJ120" s="932"/>
      <c r="CK120" s="993" t="s">
        <v>446</v>
      </c>
      <c r="CL120" s="994"/>
      <c r="CM120" s="994"/>
      <c r="CN120" s="994"/>
      <c r="CO120" s="995"/>
      <c r="CP120" s="1001" t="s">
        <v>391</v>
      </c>
      <c r="CQ120" s="1002"/>
      <c r="CR120" s="1002"/>
      <c r="CS120" s="1002"/>
      <c r="CT120" s="1002"/>
      <c r="CU120" s="1002"/>
      <c r="CV120" s="1002"/>
      <c r="CW120" s="1002"/>
      <c r="CX120" s="1002"/>
      <c r="CY120" s="1002"/>
      <c r="CZ120" s="1002"/>
      <c r="DA120" s="1002"/>
      <c r="DB120" s="1002"/>
      <c r="DC120" s="1002"/>
      <c r="DD120" s="1002"/>
      <c r="DE120" s="1002"/>
      <c r="DF120" s="1003"/>
      <c r="DG120" s="917">
        <v>2262875</v>
      </c>
      <c r="DH120" s="918"/>
      <c r="DI120" s="918"/>
      <c r="DJ120" s="918"/>
      <c r="DK120" s="918"/>
      <c r="DL120" s="918">
        <v>2694892</v>
      </c>
      <c r="DM120" s="918"/>
      <c r="DN120" s="918"/>
      <c r="DO120" s="918"/>
      <c r="DP120" s="918"/>
      <c r="DQ120" s="918">
        <v>3081975</v>
      </c>
      <c r="DR120" s="918"/>
      <c r="DS120" s="918"/>
      <c r="DT120" s="918"/>
      <c r="DU120" s="918"/>
      <c r="DV120" s="919">
        <v>36.9</v>
      </c>
      <c r="DW120" s="919"/>
      <c r="DX120" s="919"/>
      <c r="DY120" s="919"/>
      <c r="DZ120" s="920"/>
    </row>
    <row r="121" spans="1:130" s="222" customFormat="1" ht="26.25" customHeight="1" x14ac:dyDescent="0.15">
      <c r="A121" s="1044"/>
      <c r="B121" s="936"/>
      <c r="C121" s="961" t="s">
        <v>447</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448</v>
      </c>
      <c r="BA121" s="910"/>
      <c r="BB121" s="910"/>
      <c r="BC121" s="910"/>
      <c r="BD121" s="910"/>
      <c r="BE121" s="910"/>
      <c r="BF121" s="910"/>
      <c r="BG121" s="910"/>
      <c r="BH121" s="910"/>
      <c r="BI121" s="910"/>
      <c r="BJ121" s="910"/>
      <c r="BK121" s="910"/>
      <c r="BL121" s="910"/>
      <c r="BM121" s="910"/>
      <c r="BN121" s="910"/>
      <c r="BO121" s="910"/>
      <c r="BP121" s="911"/>
      <c r="BQ121" s="912">
        <v>833187</v>
      </c>
      <c r="BR121" s="913"/>
      <c r="BS121" s="913"/>
      <c r="BT121" s="913"/>
      <c r="BU121" s="913"/>
      <c r="BV121" s="913">
        <v>754998</v>
      </c>
      <c r="BW121" s="913"/>
      <c r="BX121" s="913"/>
      <c r="BY121" s="913"/>
      <c r="BZ121" s="913"/>
      <c r="CA121" s="913">
        <v>687874</v>
      </c>
      <c r="CB121" s="913"/>
      <c r="CC121" s="913"/>
      <c r="CD121" s="913"/>
      <c r="CE121" s="913"/>
      <c r="CF121" s="907">
        <v>8.1999999999999993</v>
      </c>
      <c r="CG121" s="908"/>
      <c r="CH121" s="908"/>
      <c r="CI121" s="908"/>
      <c r="CJ121" s="908"/>
      <c r="CK121" s="996"/>
      <c r="CL121" s="997"/>
      <c r="CM121" s="997"/>
      <c r="CN121" s="997"/>
      <c r="CO121" s="998"/>
      <c r="CP121" s="1006" t="s">
        <v>394</v>
      </c>
      <c r="CQ121" s="1007"/>
      <c r="CR121" s="1007"/>
      <c r="CS121" s="1007"/>
      <c r="CT121" s="1007"/>
      <c r="CU121" s="1007"/>
      <c r="CV121" s="1007"/>
      <c r="CW121" s="1007"/>
      <c r="CX121" s="1007"/>
      <c r="CY121" s="1007"/>
      <c r="CZ121" s="1007"/>
      <c r="DA121" s="1007"/>
      <c r="DB121" s="1007"/>
      <c r="DC121" s="1007"/>
      <c r="DD121" s="1007"/>
      <c r="DE121" s="1007"/>
      <c r="DF121" s="1008"/>
      <c r="DG121" s="912">
        <v>1980927</v>
      </c>
      <c r="DH121" s="913"/>
      <c r="DI121" s="913"/>
      <c r="DJ121" s="913"/>
      <c r="DK121" s="913"/>
      <c r="DL121" s="913">
        <v>1907782</v>
      </c>
      <c r="DM121" s="913"/>
      <c r="DN121" s="913"/>
      <c r="DO121" s="913"/>
      <c r="DP121" s="913"/>
      <c r="DQ121" s="913">
        <v>1719997</v>
      </c>
      <c r="DR121" s="913"/>
      <c r="DS121" s="913"/>
      <c r="DT121" s="913"/>
      <c r="DU121" s="913"/>
      <c r="DV121" s="914">
        <v>20.6</v>
      </c>
      <c r="DW121" s="914"/>
      <c r="DX121" s="914"/>
      <c r="DY121" s="914"/>
      <c r="DZ121" s="915"/>
    </row>
    <row r="122" spans="1:130" s="222" customFormat="1" ht="26.25" customHeight="1" x14ac:dyDescent="0.15">
      <c r="A122" s="1044"/>
      <c r="B122" s="936"/>
      <c r="C122" s="909" t="s">
        <v>430</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449</v>
      </c>
      <c r="BA122" s="952"/>
      <c r="BB122" s="952"/>
      <c r="BC122" s="952"/>
      <c r="BD122" s="952"/>
      <c r="BE122" s="952"/>
      <c r="BF122" s="952"/>
      <c r="BG122" s="952"/>
      <c r="BH122" s="952"/>
      <c r="BI122" s="952"/>
      <c r="BJ122" s="952"/>
      <c r="BK122" s="952"/>
      <c r="BL122" s="952"/>
      <c r="BM122" s="952"/>
      <c r="BN122" s="952"/>
      <c r="BO122" s="952"/>
      <c r="BP122" s="953"/>
      <c r="BQ122" s="986">
        <v>14232394</v>
      </c>
      <c r="BR122" s="987"/>
      <c r="BS122" s="987"/>
      <c r="BT122" s="987"/>
      <c r="BU122" s="987"/>
      <c r="BV122" s="987">
        <v>13775886</v>
      </c>
      <c r="BW122" s="987"/>
      <c r="BX122" s="987"/>
      <c r="BY122" s="987"/>
      <c r="BZ122" s="987"/>
      <c r="CA122" s="987">
        <v>13569467</v>
      </c>
      <c r="CB122" s="987"/>
      <c r="CC122" s="987"/>
      <c r="CD122" s="987"/>
      <c r="CE122" s="987"/>
      <c r="CF122" s="1004">
        <v>162.69999999999999</v>
      </c>
      <c r="CG122" s="1005"/>
      <c r="CH122" s="1005"/>
      <c r="CI122" s="1005"/>
      <c r="CJ122" s="1005"/>
      <c r="CK122" s="996"/>
      <c r="CL122" s="997"/>
      <c r="CM122" s="997"/>
      <c r="CN122" s="997"/>
      <c r="CO122" s="998"/>
      <c r="CP122" s="1006" t="s">
        <v>393</v>
      </c>
      <c r="CQ122" s="1007"/>
      <c r="CR122" s="1007"/>
      <c r="CS122" s="1007"/>
      <c r="CT122" s="1007"/>
      <c r="CU122" s="1007"/>
      <c r="CV122" s="1007"/>
      <c r="CW122" s="1007"/>
      <c r="CX122" s="1007"/>
      <c r="CY122" s="1007"/>
      <c r="CZ122" s="1007"/>
      <c r="DA122" s="1007"/>
      <c r="DB122" s="1007"/>
      <c r="DC122" s="1007"/>
      <c r="DD122" s="1007"/>
      <c r="DE122" s="1007"/>
      <c r="DF122" s="1008"/>
      <c r="DG122" s="912">
        <v>1451198</v>
      </c>
      <c r="DH122" s="913"/>
      <c r="DI122" s="913"/>
      <c r="DJ122" s="913"/>
      <c r="DK122" s="913"/>
      <c r="DL122" s="913">
        <v>1318433</v>
      </c>
      <c r="DM122" s="913"/>
      <c r="DN122" s="913"/>
      <c r="DO122" s="913"/>
      <c r="DP122" s="913"/>
      <c r="DQ122" s="913">
        <v>1145845</v>
      </c>
      <c r="DR122" s="913"/>
      <c r="DS122" s="913"/>
      <c r="DT122" s="913"/>
      <c r="DU122" s="913"/>
      <c r="DV122" s="914">
        <v>13.7</v>
      </c>
      <c r="DW122" s="914"/>
      <c r="DX122" s="914"/>
      <c r="DY122" s="914"/>
      <c r="DZ122" s="915"/>
    </row>
    <row r="123" spans="1:130" s="222" customFormat="1" ht="26.25" customHeight="1" x14ac:dyDescent="0.15">
      <c r="A123" s="1044"/>
      <c r="B123" s="936"/>
      <c r="C123" s="909" t="s">
        <v>436</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3" t="s">
        <v>176</v>
      </c>
      <c r="BA123" s="243"/>
      <c r="BB123" s="243"/>
      <c r="BC123" s="243"/>
      <c r="BD123" s="243"/>
      <c r="BE123" s="243"/>
      <c r="BF123" s="243"/>
      <c r="BG123" s="243"/>
      <c r="BH123" s="243"/>
      <c r="BI123" s="243"/>
      <c r="BJ123" s="243"/>
      <c r="BK123" s="243"/>
      <c r="BL123" s="243"/>
      <c r="BM123" s="243"/>
      <c r="BN123" s="243"/>
      <c r="BO123" s="964" t="s">
        <v>450</v>
      </c>
      <c r="BP123" s="992"/>
      <c r="BQ123" s="1050">
        <v>22268558</v>
      </c>
      <c r="BR123" s="1051"/>
      <c r="BS123" s="1051"/>
      <c r="BT123" s="1051"/>
      <c r="BU123" s="1051"/>
      <c r="BV123" s="1051">
        <v>21634032</v>
      </c>
      <c r="BW123" s="1051"/>
      <c r="BX123" s="1051"/>
      <c r="BY123" s="1051"/>
      <c r="BZ123" s="1051"/>
      <c r="CA123" s="1051">
        <v>20132610</v>
      </c>
      <c r="CB123" s="1051"/>
      <c r="CC123" s="1051"/>
      <c r="CD123" s="1051"/>
      <c r="CE123" s="1051"/>
      <c r="CF123" s="988"/>
      <c r="CG123" s="989"/>
      <c r="CH123" s="989"/>
      <c r="CI123" s="989"/>
      <c r="CJ123" s="990"/>
      <c r="CK123" s="996"/>
      <c r="CL123" s="997"/>
      <c r="CM123" s="997"/>
      <c r="CN123" s="997"/>
      <c r="CO123" s="998"/>
      <c r="CP123" s="1006" t="s">
        <v>395</v>
      </c>
      <c r="CQ123" s="1007"/>
      <c r="CR123" s="1007"/>
      <c r="CS123" s="1007"/>
      <c r="CT123" s="1007"/>
      <c r="CU123" s="1007"/>
      <c r="CV123" s="1007"/>
      <c r="CW123" s="1007"/>
      <c r="CX123" s="1007"/>
      <c r="CY123" s="1007"/>
      <c r="CZ123" s="1007"/>
      <c r="DA123" s="1007"/>
      <c r="DB123" s="1007"/>
      <c r="DC123" s="1007"/>
      <c r="DD123" s="1007"/>
      <c r="DE123" s="1007"/>
      <c r="DF123" s="1008"/>
      <c r="DG123" s="945">
        <v>4104</v>
      </c>
      <c r="DH123" s="946"/>
      <c r="DI123" s="946"/>
      <c r="DJ123" s="946"/>
      <c r="DK123" s="947"/>
      <c r="DL123" s="948">
        <v>21037</v>
      </c>
      <c r="DM123" s="946"/>
      <c r="DN123" s="946"/>
      <c r="DO123" s="946"/>
      <c r="DP123" s="947"/>
      <c r="DQ123" s="948">
        <v>27330</v>
      </c>
      <c r="DR123" s="946"/>
      <c r="DS123" s="946"/>
      <c r="DT123" s="946"/>
      <c r="DU123" s="947"/>
      <c r="DV123" s="949">
        <v>0.3</v>
      </c>
      <c r="DW123" s="950"/>
      <c r="DX123" s="950"/>
      <c r="DY123" s="950"/>
      <c r="DZ123" s="951"/>
    </row>
    <row r="124" spans="1:130" s="222" customFormat="1" ht="26.25" customHeight="1" thickBot="1" x14ac:dyDescent="0.2">
      <c r="A124" s="1044"/>
      <c r="B124" s="936"/>
      <c r="C124" s="909" t="s">
        <v>439</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451</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25.2</v>
      </c>
      <c r="BR124" s="1014"/>
      <c r="BS124" s="1014"/>
      <c r="BT124" s="1014"/>
      <c r="BU124" s="1014"/>
      <c r="BV124" s="1014">
        <v>44.4</v>
      </c>
      <c r="BW124" s="1014"/>
      <c r="BX124" s="1014"/>
      <c r="BY124" s="1014"/>
      <c r="BZ124" s="1014"/>
      <c r="CA124" s="1014">
        <v>103.8</v>
      </c>
      <c r="CB124" s="1014"/>
      <c r="CC124" s="1014"/>
      <c r="CD124" s="1014"/>
      <c r="CE124" s="1014"/>
      <c r="CF124" s="1015"/>
      <c r="CG124" s="1016"/>
      <c r="CH124" s="1016"/>
      <c r="CI124" s="1016"/>
      <c r="CJ124" s="1017"/>
      <c r="CK124" s="999"/>
      <c r="CL124" s="999"/>
      <c r="CM124" s="999"/>
      <c r="CN124" s="999"/>
      <c r="CO124" s="1000"/>
      <c r="CP124" s="1006" t="s">
        <v>452</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2" customFormat="1" ht="26.25" customHeight="1" x14ac:dyDescent="0.15">
      <c r="A125" s="1044"/>
      <c r="B125" s="936"/>
      <c r="C125" s="909" t="s">
        <v>441</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4"/>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24"/>
      <c r="BR125" s="224"/>
      <c r="BS125" s="224"/>
      <c r="BT125" s="224"/>
      <c r="BU125" s="224"/>
      <c r="BV125" s="224"/>
      <c r="BW125" s="224"/>
      <c r="BX125" s="224"/>
      <c r="BY125" s="224"/>
      <c r="BZ125" s="224"/>
      <c r="CA125" s="224"/>
      <c r="CB125" s="224"/>
      <c r="CC125" s="224"/>
      <c r="CD125" s="224"/>
      <c r="CE125" s="224"/>
      <c r="CF125" s="224"/>
      <c r="CG125" s="224"/>
      <c r="CH125" s="224"/>
      <c r="CI125" s="224"/>
      <c r="CJ125" s="246"/>
      <c r="CK125" s="1009" t="s">
        <v>453</v>
      </c>
      <c r="CL125" s="994"/>
      <c r="CM125" s="994"/>
      <c r="CN125" s="994"/>
      <c r="CO125" s="995"/>
      <c r="CP125" s="916" t="s">
        <v>454</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2" customFormat="1" ht="26.25" customHeight="1" thickBot="1" x14ac:dyDescent="0.2">
      <c r="A126" s="1044"/>
      <c r="B126" s="936"/>
      <c r="C126" s="909" t="s">
        <v>443</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1300</v>
      </c>
      <c r="AB126" s="946"/>
      <c r="AC126" s="946"/>
      <c r="AD126" s="946"/>
      <c r="AE126" s="947"/>
      <c r="AF126" s="948">
        <v>1140</v>
      </c>
      <c r="AG126" s="946"/>
      <c r="AH126" s="946"/>
      <c r="AI126" s="946"/>
      <c r="AJ126" s="947"/>
      <c r="AK126" s="948">
        <v>1137</v>
      </c>
      <c r="AL126" s="946"/>
      <c r="AM126" s="946"/>
      <c r="AN126" s="946"/>
      <c r="AO126" s="947"/>
      <c r="AP126" s="949">
        <v>0</v>
      </c>
      <c r="AQ126" s="950"/>
      <c r="AR126" s="950"/>
      <c r="AS126" s="950"/>
      <c r="AT126" s="951"/>
      <c r="AU126" s="224"/>
      <c r="AV126" s="224"/>
      <c r="AW126" s="224"/>
      <c r="AX126" s="224"/>
      <c r="AY126" s="224"/>
      <c r="AZ126" s="224"/>
      <c r="BA126" s="224"/>
      <c r="BB126" s="224"/>
      <c r="BC126" s="224"/>
      <c r="BD126" s="224"/>
      <c r="BE126" s="224"/>
      <c r="BF126" s="224"/>
      <c r="BG126" s="224"/>
      <c r="BH126" s="224"/>
      <c r="BI126" s="224"/>
      <c r="BJ126" s="224"/>
      <c r="BK126" s="224"/>
      <c r="BL126" s="224"/>
      <c r="BM126" s="224"/>
      <c r="BN126" s="224"/>
      <c r="BO126" s="224"/>
      <c r="BP126" s="224"/>
      <c r="BQ126" s="224"/>
      <c r="BR126" s="224"/>
      <c r="BS126" s="224"/>
      <c r="BT126" s="224"/>
      <c r="BU126" s="224"/>
      <c r="BV126" s="224"/>
      <c r="BW126" s="224"/>
      <c r="BX126" s="224"/>
      <c r="BY126" s="224"/>
      <c r="BZ126" s="224"/>
      <c r="CA126" s="224"/>
      <c r="CB126" s="224"/>
      <c r="CC126" s="224"/>
      <c r="CD126" s="247"/>
      <c r="CE126" s="247"/>
      <c r="CF126" s="247"/>
      <c r="CG126" s="224"/>
      <c r="CH126" s="224"/>
      <c r="CI126" s="224"/>
      <c r="CJ126" s="246"/>
      <c r="CK126" s="1010"/>
      <c r="CL126" s="997"/>
      <c r="CM126" s="997"/>
      <c r="CN126" s="997"/>
      <c r="CO126" s="998"/>
      <c r="CP126" s="909" t="s">
        <v>455</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2" customFormat="1" ht="26.25" customHeight="1" x14ac:dyDescent="0.15">
      <c r="A127" s="1045"/>
      <c r="B127" s="938"/>
      <c r="C127" s="960" t="s">
        <v>456</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9254</v>
      </c>
      <c r="AB127" s="946"/>
      <c r="AC127" s="946"/>
      <c r="AD127" s="946"/>
      <c r="AE127" s="947"/>
      <c r="AF127" s="948">
        <v>1966</v>
      </c>
      <c r="AG127" s="946"/>
      <c r="AH127" s="946"/>
      <c r="AI127" s="946"/>
      <c r="AJ127" s="947"/>
      <c r="AK127" s="948">
        <v>71</v>
      </c>
      <c r="AL127" s="946"/>
      <c r="AM127" s="946"/>
      <c r="AN127" s="946"/>
      <c r="AO127" s="947"/>
      <c r="AP127" s="949">
        <v>0</v>
      </c>
      <c r="AQ127" s="950"/>
      <c r="AR127" s="950"/>
      <c r="AS127" s="950"/>
      <c r="AT127" s="951"/>
      <c r="AU127" s="224"/>
      <c r="AV127" s="224"/>
      <c r="AW127" s="224"/>
      <c r="AX127" s="1018" t="s">
        <v>457</v>
      </c>
      <c r="AY127" s="1019"/>
      <c r="AZ127" s="1019"/>
      <c r="BA127" s="1019"/>
      <c r="BB127" s="1019"/>
      <c r="BC127" s="1019"/>
      <c r="BD127" s="1019"/>
      <c r="BE127" s="1020"/>
      <c r="BF127" s="1021" t="s">
        <v>458</v>
      </c>
      <c r="BG127" s="1019"/>
      <c r="BH127" s="1019"/>
      <c r="BI127" s="1019"/>
      <c r="BJ127" s="1019"/>
      <c r="BK127" s="1019"/>
      <c r="BL127" s="1020"/>
      <c r="BM127" s="1021" t="s">
        <v>459</v>
      </c>
      <c r="BN127" s="1019"/>
      <c r="BO127" s="1019"/>
      <c r="BP127" s="1019"/>
      <c r="BQ127" s="1019"/>
      <c r="BR127" s="1019"/>
      <c r="BS127" s="1020"/>
      <c r="BT127" s="1021" t="s">
        <v>460</v>
      </c>
      <c r="BU127" s="1019"/>
      <c r="BV127" s="1019"/>
      <c r="BW127" s="1019"/>
      <c r="BX127" s="1019"/>
      <c r="BY127" s="1019"/>
      <c r="BZ127" s="1042"/>
      <c r="CA127" s="224"/>
      <c r="CB127" s="224"/>
      <c r="CC127" s="224"/>
      <c r="CD127" s="247"/>
      <c r="CE127" s="247"/>
      <c r="CF127" s="247"/>
      <c r="CG127" s="224"/>
      <c r="CH127" s="224"/>
      <c r="CI127" s="224"/>
      <c r="CJ127" s="246"/>
      <c r="CK127" s="1010"/>
      <c r="CL127" s="997"/>
      <c r="CM127" s="997"/>
      <c r="CN127" s="997"/>
      <c r="CO127" s="998"/>
      <c r="CP127" s="909" t="s">
        <v>461</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2" customFormat="1" ht="26.25" customHeight="1" thickBot="1" x14ac:dyDescent="0.2">
      <c r="A128" s="1028" t="s">
        <v>462</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463</v>
      </c>
      <c r="X128" s="1030"/>
      <c r="Y128" s="1030"/>
      <c r="Z128" s="1031"/>
      <c r="AA128" s="1032">
        <v>147585</v>
      </c>
      <c r="AB128" s="1033"/>
      <c r="AC128" s="1033"/>
      <c r="AD128" s="1033"/>
      <c r="AE128" s="1034"/>
      <c r="AF128" s="1035">
        <v>144154</v>
      </c>
      <c r="AG128" s="1033"/>
      <c r="AH128" s="1033"/>
      <c r="AI128" s="1033"/>
      <c r="AJ128" s="1034"/>
      <c r="AK128" s="1035">
        <v>134079</v>
      </c>
      <c r="AL128" s="1033"/>
      <c r="AM128" s="1033"/>
      <c r="AN128" s="1033"/>
      <c r="AO128" s="1034"/>
      <c r="AP128" s="1036"/>
      <c r="AQ128" s="1037"/>
      <c r="AR128" s="1037"/>
      <c r="AS128" s="1037"/>
      <c r="AT128" s="1038"/>
      <c r="AU128" s="224"/>
      <c r="AV128" s="224"/>
      <c r="AW128" s="224"/>
      <c r="AX128" s="883" t="s">
        <v>464</v>
      </c>
      <c r="AY128" s="884"/>
      <c r="AZ128" s="884"/>
      <c r="BA128" s="884"/>
      <c r="BB128" s="884"/>
      <c r="BC128" s="884"/>
      <c r="BD128" s="884"/>
      <c r="BE128" s="885"/>
      <c r="BF128" s="1039" t="s">
        <v>122</v>
      </c>
      <c r="BG128" s="1040"/>
      <c r="BH128" s="1040"/>
      <c r="BI128" s="1040"/>
      <c r="BJ128" s="1040"/>
      <c r="BK128" s="1040"/>
      <c r="BL128" s="1041"/>
      <c r="BM128" s="1039">
        <v>13.35</v>
      </c>
      <c r="BN128" s="1040"/>
      <c r="BO128" s="1040"/>
      <c r="BP128" s="1040"/>
      <c r="BQ128" s="1040"/>
      <c r="BR128" s="1040"/>
      <c r="BS128" s="1041"/>
      <c r="BT128" s="1039">
        <v>20</v>
      </c>
      <c r="BU128" s="1040"/>
      <c r="BV128" s="1040"/>
      <c r="BW128" s="1040"/>
      <c r="BX128" s="1040"/>
      <c r="BY128" s="1040"/>
      <c r="BZ128" s="1063"/>
      <c r="CA128" s="247"/>
      <c r="CB128" s="247"/>
      <c r="CC128" s="247"/>
      <c r="CD128" s="247"/>
      <c r="CE128" s="247"/>
      <c r="CF128" s="247"/>
      <c r="CG128" s="224"/>
      <c r="CH128" s="224"/>
      <c r="CI128" s="224"/>
      <c r="CJ128" s="246"/>
      <c r="CK128" s="1011"/>
      <c r="CL128" s="1012"/>
      <c r="CM128" s="1012"/>
      <c r="CN128" s="1012"/>
      <c r="CO128" s="1013"/>
      <c r="CP128" s="1022" t="s">
        <v>465</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2"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466</v>
      </c>
      <c r="X129" s="1058"/>
      <c r="Y129" s="1058"/>
      <c r="Z129" s="1059"/>
      <c r="AA129" s="945">
        <v>10151275</v>
      </c>
      <c r="AB129" s="946"/>
      <c r="AC129" s="946"/>
      <c r="AD129" s="946"/>
      <c r="AE129" s="947"/>
      <c r="AF129" s="948">
        <v>9885715</v>
      </c>
      <c r="AG129" s="946"/>
      <c r="AH129" s="946"/>
      <c r="AI129" s="946"/>
      <c r="AJ129" s="947"/>
      <c r="AK129" s="948">
        <v>9894585</v>
      </c>
      <c r="AL129" s="946"/>
      <c r="AM129" s="946"/>
      <c r="AN129" s="946"/>
      <c r="AO129" s="947"/>
      <c r="AP129" s="1060"/>
      <c r="AQ129" s="1061"/>
      <c r="AR129" s="1061"/>
      <c r="AS129" s="1061"/>
      <c r="AT129" s="1062"/>
      <c r="AU129" s="225"/>
      <c r="AV129" s="225"/>
      <c r="AW129" s="225"/>
      <c r="AX129" s="1052" t="s">
        <v>467</v>
      </c>
      <c r="AY129" s="910"/>
      <c r="AZ129" s="910"/>
      <c r="BA129" s="910"/>
      <c r="BB129" s="910"/>
      <c r="BC129" s="910"/>
      <c r="BD129" s="910"/>
      <c r="BE129" s="911"/>
      <c r="BF129" s="1053" t="s">
        <v>122</v>
      </c>
      <c r="BG129" s="1054"/>
      <c r="BH129" s="1054"/>
      <c r="BI129" s="1054"/>
      <c r="BJ129" s="1054"/>
      <c r="BK129" s="1054"/>
      <c r="BL129" s="1055"/>
      <c r="BM129" s="1053">
        <v>18.350000000000001</v>
      </c>
      <c r="BN129" s="1054"/>
      <c r="BO129" s="1054"/>
      <c r="BP129" s="1054"/>
      <c r="BQ129" s="1054"/>
      <c r="BR129" s="1054"/>
      <c r="BS129" s="1055"/>
      <c r="BT129" s="1053">
        <v>30</v>
      </c>
      <c r="BU129" s="1054"/>
      <c r="BV129" s="1054"/>
      <c r="BW129" s="1054"/>
      <c r="BX129" s="1054"/>
      <c r="BY129" s="1054"/>
      <c r="BZ129" s="1056"/>
      <c r="CA129" s="248"/>
      <c r="CB129" s="248"/>
      <c r="CC129" s="248"/>
      <c r="CD129" s="248"/>
      <c r="CE129" s="248"/>
      <c r="CF129" s="248"/>
      <c r="CG129" s="248"/>
      <c r="CH129" s="248"/>
      <c r="CI129" s="248"/>
      <c r="CJ129" s="248"/>
      <c r="CK129" s="248"/>
      <c r="CL129" s="248"/>
      <c r="CM129" s="248"/>
      <c r="CN129" s="248"/>
      <c r="CO129" s="248"/>
      <c r="CP129" s="248"/>
      <c r="CQ129" s="248"/>
      <c r="CR129" s="248"/>
      <c r="CS129" s="248"/>
      <c r="CT129" s="248"/>
      <c r="CU129" s="248"/>
      <c r="CV129" s="248"/>
      <c r="CW129" s="248"/>
      <c r="CX129" s="248"/>
      <c r="CY129" s="248"/>
      <c r="CZ129" s="248"/>
      <c r="DA129" s="248"/>
      <c r="DB129" s="248"/>
      <c r="DC129" s="248"/>
      <c r="DD129" s="248"/>
      <c r="DE129" s="248"/>
      <c r="DF129" s="248"/>
      <c r="DG129" s="248"/>
      <c r="DH129" s="248"/>
      <c r="DI129" s="248"/>
      <c r="DJ129" s="248"/>
      <c r="DK129" s="248"/>
      <c r="DL129" s="248"/>
      <c r="DM129" s="248"/>
      <c r="DN129" s="248"/>
      <c r="DO129" s="248"/>
      <c r="DP129" s="225"/>
      <c r="DQ129" s="225"/>
      <c r="DR129" s="225"/>
      <c r="DS129" s="225"/>
      <c r="DT129" s="225"/>
      <c r="DU129" s="225"/>
      <c r="DV129" s="225"/>
      <c r="DW129" s="225"/>
      <c r="DX129" s="225"/>
      <c r="DY129" s="225"/>
      <c r="DZ129" s="225"/>
    </row>
    <row r="130" spans="1:131" s="222" customFormat="1" ht="26.25" customHeight="1" x14ac:dyDescent="0.15">
      <c r="A130" s="921" t="s">
        <v>468</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469</v>
      </c>
      <c r="X130" s="1058"/>
      <c r="Y130" s="1058"/>
      <c r="Z130" s="1059"/>
      <c r="AA130" s="945">
        <v>1505603</v>
      </c>
      <c r="AB130" s="946"/>
      <c r="AC130" s="946"/>
      <c r="AD130" s="946"/>
      <c r="AE130" s="947"/>
      <c r="AF130" s="948">
        <v>1579813</v>
      </c>
      <c r="AG130" s="946"/>
      <c r="AH130" s="946"/>
      <c r="AI130" s="946"/>
      <c r="AJ130" s="947"/>
      <c r="AK130" s="948">
        <v>1552942</v>
      </c>
      <c r="AL130" s="946"/>
      <c r="AM130" s="946"/>
      <c r="AN130" s="946"/>
      <c r="AO130" s="947"/>
      <c r="AP130" s="1060"/>
      <c r="AQ130" s="1061"/>
      <c r="AR130" s="1061"/>
      <c r="AS130" s="1061"/>
      <c r="AT130" s="1062"/>
      <c r="AU130" s="225"/>
      <c r="AV130" s="225"/>
      <c r="AW130" s="225"/>
      <c r="AX130" s="1052" t="s">
        <v>470</v>
      </c>
      <c r="AY130" s="910"/>
      <c r="AZ130" s="910"/>
      <c r="BA130" s="910"/>
      <c r="BB130" s="910"/>
      <c r="BC130" s="910"/>
      <c r="BD130" s="910"/>
      <c r="BE130" s="911"/>
      <c r="BF130" s="1088">
        <v>8.4</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48"/>
      <c r="CB130" s="248"/>
      <c r="CC130" s="248"/>
      <c r="CD130" s="248"/>
      <c r="CE130" s="248"/>
      <c r="CF130" s="248"/>
      <c r="CG130" s="248"/>
      <c r="CH130" s="248"/>
      <c r="CI130" s="248"/>
      <c r="CJ130" s="248"/>
      <c r="CK130" s="248"/>
      <c r="CL130" s="248"/>
      <c r="CM130" s="248"/>
      <c r="CN130" s="248"/>
      <c r="CO130" s="248"/>
      <c r="CP130" s="248"/>
      <c r="CQ130" s="248"/>
      <c r="CR130" s="248"/>
      <c r="CS130" s="248"/>
      <c r="CT130" s="248"/>
      <c r="CU130" s="248"/>
      <c r="CV130" s="248"/>
      <c r="CW130" s="248"/>
      <c r="CX130" s="248"/>
      <c r="CY130" s="248"/>
      <c r="CZ130" s="248"/>
      <c r="DA130" s="248"/>
      <c r="DB130" s="248"/>
      <c r="DC130" s="248"/>
      <c r="DD130" s="248"/>
      <c r="DE130" s="248"/>
      <c r="DF130" s="248"/>
      <c r="DG130" s="248"/>
      <c r="DH130" s="248"/>
      <c r="DI130" s="248"/>
      <c r="DJ130" s="248"/>
      <c r="DK130" s="248"/>
      <c r="DL130" s="248"/>
      <c r="DM130" s="248"/>
      <c r="DN130" s="248"/>
      <c r="DO130" s="248"/>
      <c r="DP130" s="225"/>
      <c r="DQ130" s="225"/>
      <c r="DR130" s="225"/>
      <c r="DS130" s="225"/>
      <c r="DT130" s="225"/>
      <c r="DU130" s="225"/>
      <c r="DV130" s="225"/>
      <c r="DW130" s="225"/>
      <c r="DX130" s="225"/>
      <c r="DY130" s="225"/>
      <c r="DZ130" s="225"/>
    </row>
    <row r="131" spans="1:131" s="222"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471</v>
      </c>
      <c r="X131" s="1095"/>
      <c r="Y131" s="1095"/>
      <c r="Z131" s="1096"/>
      <c r="AA131" s="991">
        <v>8645672</v>
      </c>
      <c r="AB131" s="973"/>
      <c r="AC131" s="973"/>
      <c r="AD131" s="973"/>
      <c r="AE131" s="974"/>
      <c r="AF131" s="972">
        <v>8305902</v>
      </c>
      <c r="AG131" s="973"/>
      <c r="AH131" s="973"/>
      <c r="AI131" s="973"/>
      <c r="AJ131" s="974"/>
      <c r="AK131" s="972">
        <v>8341643</v>
      </c>
      <c r="AL131" s="973"/>
      <c r="AM131" s="973"/>
      <c r="AN131" s="973"/>
      <c r="AO131" s="974"/>
      <c r="AP131" s="1097"/>
      <c r="AQ131" s="1098"/>
      <c r="AR131" s="1098"/>
      <c r="AS131" s="1098"/>
      <c r="AT131" s="1099"/>
      <c r="AU131" s="225"/>
      <c r="AV131" s="225"/>
      <c r="AW131" s="225"/>
      <c r="AX131" s="1070" t="s">
        <v>472</v>
      </c>
      <c r="AY131" s="713"/>
      <c r="AZ131" s="713"/>
      <c r="BA131" s="713"/>
      <c r="BB131" s="713"/>
      <c r="BC131" s="713"/>
      <c r="BD131" s="713"/>
      <c r="BE131" s="1023"/>
      <c r="BF131" s="1071">
        <v>103.8</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48"/>
      <c r="CB131" s="248"/>
      <c r="CC131" s="248"/>
      <c r="CD131" s="248"/>
      <c r="CE131" s="248"/>
      <c r="CF131" s="248"/>
      <c r="CG131" s="248"/>
      <c r="CH131" s="248"/>
      <c r="CI131" s="248"/>
      <c r="CJ131" s="248"/>
      <c r="CK131" s="248"/>
      <c r="CL131" s="248"/>
      <c r="CM131" s="248"/>
      <c r="CN131" s="248"/>
      <c r="CO131" s="248"/>
      <c r="CP131" s="248"/>
      <c r="CQ131" s="248"/>
      <c r="CR131" s="248"/>
      <c r="CS131" s="248"/>
      <c r="CT131" s="248"/>
      <c r="CU131" s="248"/>
      <c r="CV131" s="248"/>
      <c r="CW131" s="248"/>
      <c r="CX131" s="248"/>
      <c r="CY131" s="248"/>
      <c r="CZ131" s="248"/>
      <c r="DA131" s="248"/>
      <c r="DB131" s="248"/>
      <c r="DC131" s="248"/>
      <c r="DD131" s="248"/>
      <c r="DE131" s="248"/>
      <c r="DF131" s="248"/>
      <c r="DG131" s="248"/>
      <c r="DH131" s="248"/>
      <c r="DI131" s="248"/>
      <c r="DJ131" s="248"/>
      <c r="DK131" s="248"/>
      <c r="DL131" s="248"/>
      <c r="DM131" s="248"/>
      <c r="DN131" s="248"/>
      <c r="DO131" s="248"/>
      <c r="DP131" s="225"/>
      <c r="DQ131" s="225"/>
      <c r="DR131" s="225"/>
      <c r="DS131" s="225"/>
      <c r="DT131" s="225"/>
      <c r="DU131" s="225"/>
      <c r="DV131" s="225"/>
      <c r="DW131" s="225"/>
      <c r="DX131" s="225"/>
      <c r="DY131" s="225"/>
      <c r="DZ131" s="225"/>
    </row>
    <row r="132" spans="1:131" s="222" customFormat="1" ht="26.25" customHeight="1" x14ac:dyDescent="0.15">
      <c r="A132" s="1077" t="s">
        <v>473</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474</v>
      </c>
      <c r="W132" s="1081"/>
      <c r="X132" s="1081"/>
      <c r="Y132" s="1081"/>
      <c r="Z132" s="1082"/>
      <c r="AA132" s="1083">
        <v>7.8620030920000001</v>
      </c>
      <c r="AB132" s="1084"/>
      <c r="AC132" s="1084"/>
      <c r="AD132" s="1084"/>
      <c r="AE132" s="1085"/>
      <c r="AF132" s="1086">
        <v>8.6767457649999997</v>
      </c>
      <c r="AG132" s="1084"/>
      <c r="AH132" s="1084"/>
      <c r="AI132" s="1084"/>
      <c r="AJ132" s="1085"/>
      <c r="AK132" s="1086">
        <v>8.9029343500000007</v>
      </c>
      <c r="AL132" s="1084"/>
      <c r="AM132" s="1084"/>
      <c r="AN132" s="1084"/>
      <c r="AO132" s="1085"/>
      <c r="AP132" s="988"/>
      <c r="AQ132" s="989"/>
      <c r="AR132" s="989"/>
      <c r="AS132" s="989"/>
      <c r="AT132" s="1087"/>
      <c r="AU132" s="249"/>
      <c r="AV132" s="225"/>
      <c r="AW132" s="225"/>
      <c r="AX132" s="225"/>
      <c r="AY132" s="225"/>
      <c r="AZ132" s="225"/>
      <c r="BA132" s="225"/>
      <c r="BB132" s="225"/>
      <c r="BC132" s="225"/>
      <c r="BD132" s="225"/>
      <c r="BE132" s="225"/>
      <c r="BF132" s="225"/>
      <c r="BG132" s="225"/>
      <c r="BH132" s="225"/>
      <c r="BI132" s="225"/>
      <c r="BJ132" s="225"/>
      <c r="BK132" s="225"/>
      <c r="BL132" s="225"/>
      <c r="BM132" s="225"/>
      <c r="BN132" s="225"/>
      <c r="BO132" s="225"/>
      <c r="BP132" s="225"/>
      <c r="BQ132" s="225"/>
      <c r="BR132" s="225"/>
      <c r="BS132" s="226"/>
      <c r="BT132" s="225"/>
      <c r="BU132" s="225"/>
      <c r="BV132" s="225"/>
      <c r="BW132" s="225"/>
      <c r="BX132" s="225"/>
      <c r="BY132" s="225"/>
      <c r="BZ132" s="225"/>
      <c r="CA132" s="248"/>
      <c r="CB132" s="248"/>
      <c r="CC132" s="248"/>
      <c r="CD132" s="248"/>
      <c r="CE132" s="248"/>
      <c r="CF132" s="248"/>
      <c r="CG132" s="248"/>
      <c r="CH132" s="248"/>
      <c r="CI132" s="248"/>
      <c r="CJ132" s="248"/>
      <c r="CK132" s="248"/>
      <c r="CL132" s="248"/>
      <c r="CM132" s="248"/>
      <c r="CN132" s="248"/>
      <c r="CO132" s="248"/>
      <c r="CP132" s="248"/>
      <c r="CQ132" s="248"/>
      <c r="CR132" s="248"/>
      <c r="CS132" s="248"/>
      <c r="CT132" s="248"/>
      <c r="CU132" s="248"/>
      <c r="CV132" s="248"/>
      <c r="CW132" s="248"/>
      <c r="CX132" s="248"/>
      <c r="CY132" s="248"/>
      <c r="CZ132" s="248"/>
      <c r="DA132" s="248"/>
      <c r="DB132" s="248"/>
      <c r="DC132" s="248"/>
      <c r="DD132" s="248"/>
      <c r="DE132" s="248"/>
      <c r="DF132" s="248"/>
      <c r="DG132" s="248"/>
      <c r="DH132" s="248"/>
      <c r="DI132" s="248"/>
      <c r="DJ132" s="248"/>
      <c r="DK132" s="248"/>
      <c r="DL132" s="248"/>
      <c r="DM132" s="248"/>
      <c r="DN132" s="248"/>
      <c r="DO132" s="248"/>
      <c r="DP132" s="225"/>
      <c r="DQ132" s="225"/>
      <c r="DR132" s="225"/>
      <c r="DS132" s="225"/>
      <c r="DT132" s="225"/>
      <c r="DU132" s="225"/>
      <c r="DV132" s="225"/>
      <c r="DW132" s="225"/>
      <c r="DX132" s="225"/>
      <c r="DY132" s="225"/>
      <c r="DZ132" s="225"/>
    </row>
    <row r="133" spans="1:131" s="222"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475</v>
      </c>
      <c r="W133" s="1064"/>
      <c r="X133" s="1064"/>
      <c r="Y133" s="1064"/>
      <c r="Z133" s="1065"/>
      <c r="AA133" s="1066">
        <v>8.1</v>
      </c>
      <c r="AB133" s="1067"/>
      <c r="AC133" s="1067"/>
      <c r="AD133" s="1067"/>
      <c r="AE133" s="1068"/>
      <c r="AF133" s="1066">
        <v>8.1</v>
      </c>
      <c r="AG133" s="1067"/>
      <c r="AH133" s="1067"/>
      <c r="AI133" s="1067"/>
      <c r="AJ133" s="1068"/>
      <c r="AK133" s="1066">
        <v>8.4</v>
      </c>
      <c r="AL133" s="1067"/>
      <c r="AM133" s="1067"/>
      <c r="AN133" s="1067"/>
      <c r="AO133" s="1068"/>
      <c r="AP133" s="1015"/>
      <c r="AQ133" s="1016"/>
      <c r="AR133" s="1016"/>
      <c r="AS133" s="1016"/>
      <c r="AT133" s="1069"/>
      <c r="AU133" s="225"/>
      <c r="AV133" s="225"/>
      <c r="AW133" s="225"/>
      <c r="AX133" s="225"/>
      <c r="AY133" s="225"/>
      <c r="AZ133" s="225"/>
      <c r="BA133" s="225"/>
      <c r="BB133" s="225"/>
      <c r="BC133" s="225"/>
      <c r="BD133" s="225"/>
      <c r="BE133" s="225"/>
      <c r="BF133" s="225"/>
      <c r="BG133" s="225"/>
      <c r="BH133" s="225"/>
      <c r="BI133" s="225"/>
      <c r="BJ133" s="225"/>
      <c r="BK133" s="225"/>
      <c r="BL133" s="225"/>
      <c r="BM133" s="225"/>
      <c r="BN133" s="248"/>
      <c r="BO133" s="248"/>
      <c r="BP133" s="248"/>
      <c r="BQ133" s="248"/>
      <c r="BR133" s="248"/>
      <c r="BS133" s="248"/>
      <c r="BT133" s="248"/>
      <c r="BU133" s="248"/>
      <c r="BV133" s="248"/>
      <c r="BW133" s="248"/>
      <c r="BX133" s="248"/>
      <c r="BY133" s="248"/>
      <c r="BZ133" s="248"/>
      <c r="CA133" s="248"/>
      <c r="CB133" s="248"/>
      <c r="CC133" s="248"/>
      <c r="CD133" s="248"/>
      <c r="CE133" s="248"/>
      <c r="CF133" s="248"/>
      <c r="CG133" s="248"/>
      <c r="CH133" s="248"/>
      <c r="CI133" s="248"/>
      <c r="CJ133" s="248"/>
      <c r="CK133" s="248"/>
      <c r="CL133" s="248"/>
      <c r="CM133" s="248"/>
      <c r="CN133" s="248"/>
      <c r="CO133" s="248"/>
      <c r="CP133" s="248"/>
      <c r="CQ133" s="248"/>
      <c r="CR133" s="248"/>
      <c r="CS133" s="248"/>
      <c r="CT133" s="248"/>
      <c r="CU133" s="248"/>
      <c r="CV133" s="248"/>
      <c r="CW133" s="248"/>
      <c r="CX133" s="248"/>
      <c r="CY133" s="248"/>
      <c r="CZ133" s="248"/>
      <c r="DA133" s="248"/>
      <c r="DB133" s="248"/>
      <c r="DC133" s="248"/>
      <c r="DD133" s="248"/>
      <c r="DE133" s="248"/>
      <c r="DF133" s="248"/>
      <c r="DG133" s="248"/>
      <c r="DH133" s="248"/>
      <c r="DI133" s="248"/>
      <c r="DJ133" s="248"/>
      <c r="DK133" s="248"/>
      <c r="DL133" s="248"/>
      <c r="DM133" s="248"/>
      <c r="DN133" s="248"/>
      <c r="DO133" s="248"/>
      <c r="DP133" s="225"/>
      <c r="DQ133" s="225"/>
      <c r="DR133" s="225"/>
      <c r="DS133" s="225"/>
      <c r="DT133" s="225"/>
      <c r="DU133" s="225"/>
      <c r="DV133" s="225"/>
      <c r="DW133" s="225"/>
      <c r="DX133" s="225"/>
      <c r="DY133" s="225"/>
      <c r="DZ133" s="225"/>
    </row>
    <row r="134" spans="1:131" ht="11.25" customHeight="1" x14ac:dyDescent="0.15">
      <c r="A134" s="250"/>
      <c r="B134" s="250"/>
      <c r="C134" s="250"/>
      <c r="D134" s="250"/>
      <c r="E134" s="250"/>
      <c r="F134" s="250"/>
      <c r="G134" s="250"/>
      <c r="H134" s="250"/>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c r="AJ134" s="250"/>
      <c r="AK134" s="250"/>
      <c r="AL134" s="250"/>
      <c r="AM134" s="250"/>
      <c r="AN134" s="250"/>
      <c r="AO134" s="250"/>
      <c r="AP134" s="250"/>
      <c r="AQ134" s="250"/>
      <c r="AR134" s="250"/>
      <c r="AS134" s="250"/>
      <c r="AT134" s="250"/>
      <c r="AU134" s="225"/>
      <c r="AV134" s="225"/>
      <c r="AW134" s="225"/>
      <c r="AX134" s="225"/>
      <c r="AY134" s="225"/>
      <c r="AZ134" s="225"/>
      <c r="BA134" s="225"/>
      <c r="BB134" s="225"/>
      <c r="BC134" s="225"/>
      <c r="BD134" s="225"/>
      <c r="BE134" s="225"/>
      <c r="BF134" s="225"/>
      <c r="BG134" s="225"/>
      <c r="BH134" s="225"/>
      <c r="BI134" s="225"/>
      <c r="BJ134" s="225"/>
      <c r="BK134" s="225"/>
      <c r="BL134" s="225"/>
      <c r="BM134" s="225"/>
      <c r="BN134" s="248"/>
      <c r="BO134" s="248"/>
      <c r="BP134" s="248"/>
      <c r="BQ134" s="248"/>
      <c r="BR134" s="248"/>
      <c r="BS134" s="248"/>
      <c r="BT134" s="248"/>
      <c r="BU134" s="248"/>
      <c r="BV134" s="248"/>
      <c r="BW134" s="248"/>
      <c r="BX134" s="248"/>
      <c r="BY134" s="248"/>
      <c r="BZ134" s="248"/>
      <c r="CA134" s="248"/>
      <c r="CB134" s="248"/>
      <c r="CC134" s="248"/>
      <c r="CD134" s="248"/>
      <c r="CE134" s="248"/>
      <c r="CF134" s="248"/>
      <c r="CG134" s="248"/>
      <c r="CH134" s="248"/>
      <c r="CI134" s="248"/>
      <c r="CJ134" s="248"/>
      <c r="CK134" s="248"/>
      <c r="CL134" s="248"/>
      <c r="CM134" s="248"/>
      <c r="CN134" s="248"/>
      <c r="CO134" s="248"/>
      <c r="CP134" s="248"/>
      <c r="CQ134" s="248"/>
      <c r="CR134" s="248"/>
      <c r="CS134" s="248"/>
      <c r="CT134" s="248"/>
      <c r="CU134" s="248"/>
      <c r="CV134" s="248"/>
      <c r="CW134" s="248"/>
      <c r="CX134" s="248"/>
      <c r="CY134" s="248"/>
      <c r="CZ134" s="248"/>
      <c r="DA134" s="248"/>
      <c r="DB134" s="248"/>
      <c r="DC134" s="248"/>
      <c r="DD134" s="248"/>
      <c r="DE134" s="248"/>
      <c r="DF134" s="248"/>
      <c r="DG134" s="248"/>
      <c r="DH134" s="248"/>
      <c r="DI134" s="248"/>
      <c r="DJ134" s="248"/>
      <c r="DK134" s="248"/>
      <c r="DL134" s="248"/>
      <c r="DM134" s="248"/>
      <c r="DN134" s="248"/>
      <c r="DO134" s="248"/>
      <c r="DP134" s="225"/>
      <c r="DQ134" s="225"/>
      <c r="DR134" s="225"/>
      <c r="DS134" s="225"/>
      <c r="DT134" s="225"/>
      <c r="DU134" s="225"/>
      <c r="DV134" s="225"/>
      <c r="DW134" s="225"/>
      <c r="DX134" s="225"/>
      <c r="DY134" s="225"/>
      <c r="DZ134" s="225"/>
      <c r="EA134" s="222"/>
    </row>
    <row r="135" spans="1:131" ht="14.25" hidden="1" x14ac:dyDescent="0.15">
      <c r="AU135" s="250"/>
      <c r="AV135" s="250"/>
      <c r="AW135" s="250"/>
      <c r="AX135" s="250"/>
      <c r="AY135" s="250"/>
      <c r="AZ135" s="250"/>
      <c r="BA135" s="250"/>
      <c r="BB135" s="250"/>
      <c r="BC135" s="250"/>
      <c r="BD135" s="250"/>
      <c r="BE135" s="250"/>
      <c r="BF135" s="250"/>
      <c r="BG135" s="250"/>
      <c r="BH135" s="250"/>
      <c r="BI135" s="250"/>
      <c r="BJ135" s="250"/>
      <c r="BK135" s="250"/>
      <c r="BL135" s="250"/>
      <c r="BM135" s="250"/>
      <c r="BN135" s="250"/>
      <c r="BO135" s="250"/>
      <c r="BP135" s="250"/>
      <c r="BQ135" s="250"/>
      <c r="BR135" s="250"/>
      <c r="BS135" s="250"/>
      <c r="BT135" s="250"/>
      <c r="BU135" s="250"/>
      <c r="BV135" s="250"/>
      <c r="BW135" s="250"/>
      <c r="BX135" s="250"/>
      <c r="BY135" s="250"/>
      <c r="BZ135" s="250"/>
      <c r="CA135" s="250"/>
      <c r="CB135" s="250"/>
      <c r="CC135" s="250"/>
      <c r="CD135" s="250"/>
      <c r="CE135" s="250"/>
      <c r="CF135" s="250"/>
      <c r="CG135" s="250"/>
      <c r="CH135" s="250"/>
      <c r="CI135" s="250"/>
      <c r="CJ135" s="250"/>
      <c r="CK135" s="250"/>
      <c r="CL135" s="250"/>
      <c r="CM135" s="250"/>
      <c r="CN135" s="250"/>
      <c r="CO135" s="250"/>
      <c r="CP135" s="250"/>
      <c r="CQ135" s="250"/>
      <c r="CR135" s="250"/>
      <c r="CS135" s="250"/>
      <c r="CT135" s="250"/>
      <c r="CU135" s="250"/>
      <c r="CV135" s="250"/>
      <c r="CW135" s="250"/>
      <c r="CX135" s="250"/>
      <c r="CY135" s="250"/>
      <c r="CZ135" s="250"/>
      <c r="DA135" s="250"/>
      <c r="DB135" s="250"/>
      <c r="DC135" s="250"/>
      <c r="DD135" s="250"/>
      <c r="DE135" s="250"/>
      <c r="DF135" s="250"/>
      <c r="DG135" s="250"/>
      <c r="DH135" s="250"/>
      <c r="DI135" s="250"/>
      <c r="DJ135" s="250"/>
      <c r="DK135" s="250"/>
      <c r="DL135" s="250"/>
      <c r="DM135" s="250"/>
      <c r="DN135" s="250"/>
      <c r="DO135" s="250"/>
      <c r="DP135" s="250"/>
      <c r="DQ135" s="250"/>
      <c r="DR135" s="250"/>
      <c r="DS135" s="250"/>
      <c r="DT135" s="250"/>
      <c r="DU135" s="250"/>
      <c r="DV135" s="250"/>
      <c r="DW135" s="250"/>
      <c r="DX135" s="250"/>
      <c r="DY135" s="250"/>
      <c r="DZ135" s="250"/>
    </row>
  </sheetData>
  <sheetProtection algorithmName="SHA-512" hashValue="hAuaMgacv9L0+X1MEgGBY9mMvDowNfKuJiylVizpAjo1t66L5YDKVneXnTzQl3lBsPkAtaGm69U0oZ50PaIpvw==" saltValue="oNFsjrVdQXshxpGUxDBVi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2" customWidth="1"/>
    <col min="121" max="121" width="0" style="251" hidden="1" customWidth="1"/>
    <col min="122" max="16384" width="9" style="251" hidden="1"/>
  </cols>
  <sheetData>
    <row r="1" spans="1:120"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1"/>
    </row>
    <row r="17" spans="119:120" x14ac:dyDescent="0.15">
      <c r="DP17" s="251"/>
    </row>
    <row r="18" spans="119:120" x14ac:dyDescent="0.15"/>
    <row r="19" spans="119:120" x14ac:dyDescent="0.15"/>
    <row r="20" spans="119:120" x14ac:dyDescent="0.15">
      <c r="DO20" s="251"/>
      <c r="DP20" s="251"/>
    </row>
    <row r="21" spans="119:120" x14ac:dyDescent="0.15">
      <c r="DP21" s="251"/>
    </row>
    <row r="22" spans="119:120" x14ac:dyDescent="0.15"/>
    <row r="23" spans="119:120" x14ac:dyDescent="0.15">
      <c r="DO23" s="251"/>
      <c r="DP23" s="251"/>
    </row>
    <row r="24" spans="119:120" x14ac:dyDescent="0.15">
      <c r="DP24" s="251"/>
    </row>
    <row r="25" spans="119:120" x14ac:dyDescent="0.15">
      <c r="DP25" s="251"/>
    </row>
    <row r="26" spans="119:120" x14ac:dyDescent="0.15">
      <c r="DO26" s="251"/>
      <c r="DP26" s="251"/>
    </row>
    <row r="27" spans="119:120" x14ac:dyDescent="0.15"/>
    <row r="28" spans="119:120" x14ac:dyDescent="0.15">
      <c r="DO28" s="251"/>
      <c r="DP28" s="251"/>
    </row>
    <row r="29" spans="119:120" x14ac:dyDescent="0.15">
      <c r="DP29" s="251"/>
    </row>
    <row r="30" spans="119:120" x14ac:dyDescent="0.15"/>
    <row r="31" spans="119:120" x14ac:dyDescent="0.15">
      <c r="DO31" s="251"/>
      <c r="DP31" s="251"/>
    </row>
    <row r="32" spans="119:120" x14ac:dyDescent="0.15"/>
    <row r="33" spans="98:120" x14ac:dyDescent="0.15">
      <c r="DO33" s="251"/>
      <c r="DP33" s="251"/>
    </row>
    <row r="34" spans="98:120" x14ac:dyDescent="0.15">
      <c r="DM34" s="251"/>
    </row>
    <row r="35" spans="98:120" x14ac:dyDescent="0.15">
      <c r="CT35" s="251"/>
      <c r="CU35" s="251"/>
      <c r="CV35" s="251"/>
      <c r="CY35" s="251"/>
      <c r="CZ35" s="251"/>
      <c r="DA35" s="251"/>
      <c r="DD35" s="251"/>
      <c r="DE35" s="251"/>
      <c r="DF35" s="251"/>
      <c r="DI35" s="251"/>
      <c r="DJ35" s="251"/>
      <c r="DK35" s="251"/>
      <c r="DM35" s="251"/>
      <c r="DN35" s="251"/>
      <c r="DO35" s="251"/>
      <c r="DP35" s="251"/>
    </row>
    <row r="36" spans="98:120" x14ac:dyDescent="0.15"/>
    <row r="37" spans="98:120" x14ac:dyDescent="0.15">
      <c r="CW37" s="251"/>
      <c r="DB37" s="251"/>
      <c r="DG37" s="251"/>
      <c r="DL37" s="251"/>
      <c r="DP37" s="251"/>
    </row>
    <row r="38" spans="98:120" x14ac:dyDescent="0.15">
      <c r="CT38" s="251"/>
      <c r="CU38" s="251"/>
      <c r="CV38" s="251"/>
      <c r="CW38" s="251"/>
      <c r="CY38" s="251"/>
      <c r="CZ38" s="251"/>
      <c r="DA38" s="251"/>
      <c r="DB38" s="251"/>
      <c r="DD38" s="251"/>
      <c r="DE38" s="251"/>
      <c r="DF38" s="251"/>
      <c r="DG38" s="251"/>
      <c r="DI38" s="251"/>
      <c r="DJ38" s="251"/>
      <c r="DK38" s="251"/>
      <c r="DL38" s="251"/>
      <c r="DN38" s="251"/>
      <c r="DO38" s="251"/>
      <c r="DP38" s="25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1"/>
      <c r="DO49" s="251"/>
      <c r="DP49" s="25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1"/>
      <c r="CS63" s="251"/>
      <c r="CX63" s="251"/>
      <c r="DC63" s="251"/>
      <c r="DH63" s="251"/>
    </row>
    <row r="64" spans="22:120" x14ac:dyDescent="0.15">
      <c r="V64" s="251"/>
    </row>
    <row r="65" spans="15:120" x14ac:dyDescent="0.15">
      <c r="X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U65" s="251"/>
      <c r="CZ65" s="251"/>
      <c r="DE65" s="251"/>
      <c r="DJ65" s="251"/>
    </row>
    <row r="66" spans="15:120" x14ac:dyDescent="0.15">
      <c r="Q66" s="251"/>
      <c r="S66" s="251"/>
      <c r="U66" s="251"/>
      <c r="DM66" s="251"/>
    </row>
    <row r="67" spans="15:120" x14ac:dyDescent="0.15">
      <c r="O67" s="251"/>
      <c r="P67" s="251"/>
      <c r="R67" s="251"/>
      <c r="T67" s="251"/>
      <c r="Y67" s="251"/>
      <c r="CT67" s="251"/>
      <c r="CV67" s="251"/>
      <c r="CW67" s="251"/>
      <c r="CY67" s="251"/>
      <c r="DA67" s="251"/>
      <c r="DB67" s="251"/>
      <c r="DD67" s="251"/>
      <c r="DF67" s="251"/>
      <c r="DG67" s="251"/>
      <c r="DI67" s="251"/>
      <c r="DK67" s="251"/>
      <c r="DL67" s="251"/>
      <c r="DN67" s="251"/>
      <c r="DO67" s="251"/>
      <c r="DP67" s="251"/>
    </row>
    <row r="68" spans="15:120" x14ac:dyDescent="0.15"/>
    <row r="69" spans="15:120" x14ac:dyDescent="0.15"/>
    <row r="70" spans="15:120" x14ac:dyDescent="0.15"/>
    <row r="71" spans="15:120" x14ac:dyDescent="0.15"/>
    <row r="72" spans="15:120" x14ac:dyDescent="0.15">
      <c r="DP72" s="251"/>
    </row>
    <row r="73" spans="15:120" x14ac:dyDescent="0.15">
      <c r="DP73" s="25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1"/>
      <c r="CX96" s="251"/>
      <c r="DC96" s="251"/>
      <c r="DH96" s="251"/>
    </row>
    <row r="97" spans="24:120" x14ac:dyDescent="0.15">
      <c r="CS97" s="251"/>
      <c r="CX97" s="251"/>
      <c r="DC97" s="251"/>
      <c r="DH97" s="251"/>
      <c r="DP97" s="252" t="s">
        <v>476</v>
      </c>
    </row>
    <row r="98" spans="24:120" hidden="1" x14ac:dyDescent="0.15">
      <c r="CS98" s="251"/>
      <c r="CX98" s="251"/>
      <c r="DC98" s="251"/>
      <c r="DH98" s="251"/>
    </row>
    <row r="99" spans="24:120" hidden="1" x14ac:dyDescent="0.15">
      <c r="CS99" s="251"/>
      <c r="CX99" s="251"/>
      <c r="DC99" s="251"/>
      <c r="DH99" s="251"/>
    </row>
    <row r="101" spans="24:120" ht="12" hidden="1" customHeight="1" x14ac:dyDescent="0.15">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51"/>
      <c r="BR101" s="251"/>
      <c r="BS101" s="251"/>
      <c r="BT101" s="251"/>
      <c r="BU101" s="251"/>
      <c r="BV101" s="251"/>
      <c r="BW101" s="251"/>
      <c r="BX101" s="251"/>
      <c r="BY101" s="251"/>
      <c r="BZ101" s="251"/>
      <c r="CA101" s="251"/>
      <c r="CB101" s="251"/>
      <c r="CC101" s="251"/>
      <c r="CD101" s="251"/>
      <c r="CE101" s="251"/>
      <c r="CF101" s="251"/>
      <c r="CG101" s="251"/>
      <c r="CH101" s="251"/>
      <c r="CI101" s="251"/>
      <c r="CJ101" s="251"/>
      <c r="CK101" s="251"/>
      <c r="CL101" s="251"/>
      <c r="CM101" s="251"/>
      <c r="CN101" s="251"/>
      <c r="CO101" s="251"/>
      <c r="CP101" s="251"/>
      <c r="CQ101" s="251"/>
      <c r="CR101" s="251"/>
      <c r="CU101" s="251"/>
      <c r="CZ101" s="251"/>
      <c r="DE101" s="251"/>
      <c r="DJ101" s="251"/>
    </row>
    <row r="102" spans="24:120" ht="1.5" hidden="1" customHeight="1" x14ac:dyDescent="0.15">
      <c r="CU102" s="251"/>
      <c r="CZ102" s="251"/>
      <c r="DE102" s="251"/>
      <c r="DJ102" s="251"/>
      <c r="DM102" s="251"/>
    </row>
    <row r="103" spans="24:120" hidden="1" x14ac:dyDescent="0.15">
      <c r="CT103" s="251"/>
      <c r="CV103" s="251"/>
      <c r="CW103" s="251"/>
      <c r="CY103" s="251"/>
      <c r="DA103" s="251"/>
      <c r="DB103" s="251"/>
      <c r="DD103" s="251"/>
      <c r="DF103" s="251"/>
      <c r="DG103" s="251"/>
      <c r="DI103" s="251"/>
      <c r="DK103" s="251"/>
      <c r="DL103" s="251"/>
      <c r="DM103" s="251"/>
      <c r="DN103" s="251"/>
      <c r="DO103" s="251"/>
      <c r="DP103" s="251"/>
    </row>
    <row r="104" spans="24:120" hidden="1" x14ac:dyDescent="0.15">
      <c r="CV104" s="251"/>
      <c r="CW104" s="251"/>
      <c r="DA104" s="251"/>
      <c r="DB104" s="251"/>
      <c r="DF104" s="251"/>
      <c r="DG104" s="251"/>
      <c r="DK104" s="251"/>
      <c r="DL104" s="251"/>
      <c r="DN104" s="251"/>
      <c r="DO104" s="251"/>
      <c r="DP104" s="251"/>
    </row>
    <row r="105" spans="24:120" ht="12.75" hidden="1" customHeight="1" x14ac:dyDescent="0.15"/>
  </sheetData>
  <sheetProtection algorithmName="SHA-512" hashValue="ojTbwrQ/z76HNf5QpjZQGgKyfle1Qnm9kt/T1Jt81jPxlEEOStrkCc7vdYVyl4b78ZjCeZU/3qKbH+EqATp7cA==" saltValue="SajjvC0MNq/AIVHZgp1zI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sqref="A1:A1048576"/>
    </sheetView>
  </sheetViews>
  <sheetFormatPr defaultColWidth="0" defaultRowHeight="13.5" customHeight="1" zeroHeight="1" x14ac:dyDescent="0.15"/>
  <cols>
    <col min="1" max="116" width="2.625" style="252" customWidth="1"/>
    <col min="117" max="16384" width="9" style="251" hidden="1"/>
  </cols>
  <sheetData>
    <row r="1" spans="2:116"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row>
    <row r="2" spans="2:116" x14ac:dyDescent="0.15"/>
    <row r="3" spans="2:116" x14ac:dyDescent="0.15"/>
    <row r="4" spans="2:116" x14ac:dyDescent="0.15">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row>
    <row r="5" spans="2:116" x14ac:dyDescent="0.15">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row>
    <row r="19" spans="9:116" x14ac:dyDescent="0.15"/>
    <row r="20" spans="9:116" x14ac:dyDescent="0.15"/>
    <row r="21" spans="9:116" x14ac:dyDescent="0.15">
      <c r="DL21" s="251"/>
    </row>
    <row r="22" spans="9:116" x14ac:dyDescent="0.15">
      <c r="DI22" s="251"/>
      <c r="DJ22" s="251"/>
      <c r="DK22" s="251"/>
      <c r="DL22" s="251"/>
    </row>
    <row r="23" spans="9:116" x14ac:dyDescent="0.15">
      <c r="CY23" s="251"/>
      <c r="CZ23" s="251"/>
      <c r="DA23" s="251"/>
      <c r="DB23" s="251"/>
      <c r="DC23" s="251"/>
      <c r="DD23" s="251"/>
      <c r="DE23" s="251"/>
      <c r="DF23" s="251"/>
      <c r="DG23" s="251"/>
      <c r="DH23" s="251"/>
      <c r="DI23" s="251"/>
      <c r="DJ23" s="251"/>
      <c r="DK23" s="251"/>
      <c r="DL23" s="25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1"/>
      <c r="DA35" s="251"/>
      <c r="DB35" s="251"/>
      <c r="DC35" s="251"/>
      <c r="DD35" s="251"/>
      <c r="DE35" s="251"/>
      <c r="DF35" s="251"/>
      <c r="DG35" s="251"/>
      <c r="DH35" s="251"/>
      <c r="DI35" s="251"/>
      <c r="DJ35" s="251"/>
      <c r="DK35" s="251"/>
      <c r="DL35" s="251"/>
    </row>
    <row r="36" spans="15:116" x14ac:dyDescent="0.15"/>
    <row r="37" spans="15:116" x14ac:dyDescent="0.15">
      <c r="DL37" s="251"/>
    </row>
    <row r="38" spans="15:116" x14ac:dyDescent="0.15">
      <c r="DI38" s="251"/>
      <c r="DJ38" s="251"/>
      <c r="DK38" s="251"/>
      <c r="DL38" s="251"/>
    </row>
    <row r="39" spans="15:116" x14ac:dyDescent="0.15"/>
    <row r="40" spans="15:116" x14ac:dyDescent="0.15"/>
    <row r="41" spans="15:116" x14ac:dyDescent="0.15"/>
    <row r="42" spans="15:116" x14ac:dyDescent="0.15"/>
    <row r="43" spans="15:116" x14ac:dyDescent="0.15">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E43" s="251"/>
      <c r="DF43" s="251"/>
      <c r="DG43" s="251"/>
      <c r="DH43" s="251"/>
      <c r="DI43" s="251"/>
      <c r="DJ43" s="251"/>
      <c r="DK43" s="251"/>
      <c r="DL43" s="251"/>
    </row>
    <row r="44" spans="15:116" x14ac:dyDescent="0.15">
      <c r="DL44" s="251"/>
    </row>
    <row r="45" spans="15:116" x14ac:dyDescent="0.15"/>
    <row r="46" spans="15:116" x14ac:dyDescent="0.15">
      <c r="DA46" s="251"/>
      <c r="DB46" s="251"/>
      <c r="DC46" s="251"/>
      <c r="DD46" s="251"/>
      <c r="DE46" s="251"/>
      <c r="DF46" s="251"/>
      <c r="DG46" s="251"/>
      <c r="DH46" s="251"/>
      <c r="DI46" s="251"/>
      <c r="DJ46" s="251"/>
      <c r="DK46" s="251"/>
      <c r="DL46" s="251"/>
    </row>
    <row r="47" spans="15:116" x14ac:dyDescent="0.15"/>
    <row r="48" spans="15:116" x14ac:dyDescent="0.15"/>
    <row r="49" spans="104:116" x14ac:dyDescent="0.15"/>
    <row r="50" spans="104:116" x14ac:dyDescent="0.15">
      <c r="CZ50" s="251"/>
      <c r="DA50" s="251"/>
      <c r="DB50" s="251"/>
      <c r="DC50" s="251"/>
      <c r="DD50" s="251"/>
      <c r="DE50" s="251"/>
      <c r="DF50" s="251"/>
      <c r="DG50" s="251"/>
      <c r="DH50" s="251"/>
      <c r="DI50" s="251"/>
      <c r="DJ50" s="251"/>
      <c r="DK50" s="251"/>
      <c r="DL50" s="251"/>
    </row>
    <row r="51" spans="104:116" x14ac:dyDescent="0.15"/>
    <row r="52" spans="104:116" x14ac:dyDescent="0.15"/>
    <row r="53" spans="104:116" x14ac:dyDescent="0.15">
      <c r="DL53" s="25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1"/>
      <c r="DD67" s="251"/>
      <c r="DE67" s="251"/>
      <c r="DF67" s="251"/>
      <c r="DG67" s="251"/>
      <c r="DH67" s="251"/>
      <c r="DI67" s="251"/>
      <c r="DJ67" s="251"/>
      <c r="DK67" s="251"/>
      <c r="DL67" s="25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zI3WcfoF5799Cg/Bn3e38zl5ChDTkvZH4t0p6iaA6LzvFGRK5cb7HR3zTomoZo0iF+0//MLeJACXmTD4rIzvg==" saltValue="9kYpVmGA7llFXUp5jxUn9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3" customWidth="1"/>
    <col min="37" max="44" width="17" style="253" customWidth="1"/>
    <col min="45" max="45" width="6.125" style="259" customWidth="1"/>
    <col min="46" max="46" width="3" style="257" customWidth="1"/>
    <col min="47" max="47" width="19.125" style="253" hidden="1" customWidth="1"/>
    <col min="48" max="52" width="12.625" style="253" hidden="1" customWidth="1"/>
    <col min="53" max="16384" width="8.625" style="253"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477</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AK6" s="258" t="s">
        <v>478</v>
      </c>
      <c r="AL6" s="258"/>
      <c r="AM6" s="258"/>
      <c r="AN6" s="258"/>
    </row>
    <row r="7" spans="1:46" ht="13.5" customHeight="1" x14ac:dyDescent="0.15">
      <c r="A7" s="257"/>
      <c r="AK7" s="260"/>
      <c r="AL7" s="261"/>
      <c r="AM7" s="261"/>
      <c r="AN7" s="262"/>
      <c r="AO7" s="1101" t="s">
        <v>479</v>
      </c>
      <c r="AP7" s="263"/>
      <c r="AQ7" s="264" t="s">
        <v>480</v>
      </c>
      <c r="AR7" s="265"/>
    </row>
    <row r="8" spans="1:46" x14ac:dyDescent="0.15">
      <c r="A8" s="257"/>
      <c r="AK8" s="266"/>
      <c r="AL8" s="267"/>
      <c r="AM8" s="267"/>
      <c r="AN8" s="268"/>
      <c r="AO8" s="1102"/>
      <c r="AP8" s="269" t="s">
        <v>481</v>
      </c>
      <c r="AQ8" s="270" t="s">
        <v>482</v>
      </c>
      <c r="AR8" s="271" t="s">
        <v>483</v>
      </c>
    </row>
    <row r="9" spans="1:46" x14ac:dyDescent="0.15">
      <c r="A9" s="257"/>
      <c r="AK9" s="1103" t="s">
        <v>484</v>
      </c>
      <c r="AL9" s="1104"/>
      <c r="AM9" s="1104"/>
      <c r="AN9" s="1105"/>
      <c r="AO9" s="272">
        <v>3081013</v>
      </c>
      <c r="AP9" s="272">
        <v>143463</v>
      </c>
      <c r="AQ9" s="273">
        <v>107616</v>
      </c>
      <c r="AR9" s="274">
        <v>33.299999999999997</v>
      </c>
    </row>
    <row r="10" spans="1:46" ht="13.5" customHeight="1" x14ac:dyDescent="0.15">
      <c r="A10" s="257"/>
      <c r="AK10" s="1103" t="s">
        <v>485</v>
      </c>
      <c r="AL10" s="1104"/>
      <c r="AM10" s="1104"/>
      <c r="AN10" s="1105"/>
      <c r="AO10" s="275">
        <v>22483</v>
      </c>
      <c r="AP10" s="275">
        <v>1047</v>
      </c>
      <c r="AQ10" s="276">
        <v>10095</v>
      </c>
      <c r="AR10" s="277">
        <v>-89.6</v>
      </c>
    </row>
    <row r="11" spans="1:46" ht="13.5" customHeight="1" x14ac:dyDescent="0.15">
      <c r="A11" s="257"/>
      <c r="AK11" s="1103" t="s">
        <v>486</v>
      </c>
      <c r="AL11" s="1104"/>
      <c r="AM11" s="1104"/>
      <c r="AN11" s="1105"/>
      <c r="AO11" s="275">
        <v>199634</v>
      </c>
      <c r="AP11" s="275">
        <v>9296</v>
      </c>
      <c r="AQ11" s="276">
        <v>1704</v>
      </c>
      <c r="AR11" s="277">
        <v>445.5</v>
      </c>
    </row>
    <row r="12" spans="1:46" ht="13.5" customHeight="1" x14ac:dyDescent="0.15">
      <c r="A12" s="257"/>
      <c r="AK12" s="1103" t="s">
        <v>487</v>
      </c>
      <c r="AL12" s="1104"/>
      <c r="AM12" s="1104"/>
      <c r="AN12" s="1105"/>
      <c r="AO12" s="275" t="s">
        <v>488</v>
      </c>
      <c r="AP12" s="275" t="s">
        <v>488</v>
      </c>
      <c r="AQ12" s="276">
        <v>7</v>
      </c>
      <c r="AR12" s="277" t="s">
        <v>488</v>
      </c>
    </row>
    <row r="13" spans="1:46" ht="13.5" customHeight="1" x14ac:dyDescent="0.15">
      <c r="A13" s="257"/>
      <c r="AK13" s="1103" t="s">
        <v>489</v>
      </c>
      <c r="AL13" s="1104"/>
      <c r="AM13" s="1104"/>
      <c r="AN13" s="1105"/>
      <c r="AO13" s="275">
        <v>110957</v>
      </c>
      <c r="AP13" s="275">
        <v>5167</v>
      </c>
      <c r="AQ13" s="276">
        <v>4110</v>
      </c>
      <c r="AR13" s="277">
        <v>25.7</v>
      </c>
    </row>
    <row r="14" spans="1:46" ht="13.5" customHeight="1" x14ac:dyDescent="0.15">
      <c r="A14" s="257"/>
      <c r="AK14" s="1103" t="s">
        <v>490</v>
      </c>
      <c r="AL14" s="1104"/>
      <c r="AM14" s="1104"/>
      <c r="AN14" s="1105"/>
      <c r="AO14" s="275">
        <v>138394</v>
      </c>
      <c r="AP14" s="275">
        <v>6444</v>
      </c>
      <c r="AQ14" s="276">
        <v>2451</v>
      </c>
      <c r="AR14" s="277">
        <v>162.9</v>
      </c>
    </row>
    <row r="15" spans="1:46" ht="13.5" customHeight="1" x14ac:dyDescent="0.15">
      <c r="A15" s="257"/>
      <c r="AK15" s="1106" t="s">
        <v>491</v>
      </c>
      <c r="AL15" s="1107"/>
      <c r="AM15" s="1107"/>
      <c r="AN15" s="1108"/>
      <c r="AO15" s="275">
        <v>-176971</v>
      </c>
      <c r="AP15" s="275">
        <v>-8240</v>
      </c>
      <c r="AQ15" s="276">
        <v>-6399</v>
      </c>
      <c r="AR15" s="277">
        <v>28.8</v>
      </c>
    </row>
    <row r="16" spans="1:46" x14ac:dyDescent="0.15">
      <c r="A16" s="257"/>
      <c r="AK16" s="1106" t="s">
        <v>176</v>
      </c>
      <c r="AL16" s="1107"/>
      <c r="AM16" s="1107"/>
      <c r="AN16" s="1108"/>
      <c r="AO16" s="275">
        <v>3375510</v>
      </c>
      <c r="AP16" s="275">
        <v>157176</v>
      </c>
      <c r="AQ16" s="276">
        <v>119584</v>
      </c>
      <c r="AR16" s="277">
        <v>31.4</v>
      </c>
    </row>
    <row r="17" spans="1:46" x14ac:dyDescent="0.15">
      <c r="A17" s="257"/>
    </row>
    <row r="18" spans="1:46" x14ac:dyDescent="0.15">
      <c r="A18" s="257"/>
      <c r="AQ18" s="278"/>
      <c r="AR18" s="278"/>
    </row>
    <row r="19" spans="1:46" x14ac:dyDescent="0.15">
      <c r="A19" s="257"/>
      <c r="AK19" s="253" t="s">
        <v>492</v>
      </c>
    </row>
    <row r="20" spans="1:46" x14ac:dyDescent="0.15">
      <c r="A20" s="257"/>
      <c r="AK20" s="279"/>
      <c r="AL20" s="280"/>
      <c r="AM20" s="280"/>
      <c r="AN20" s="281"/>
      <c r="AO20" s="282" t="s">
        <v>493</v>
      </c>
      <c r="AP20" s="283" t="s">
        <v>494</v>
      </c>
      <c r="AQ20" s="284" t="s">
        <v>495</v>
      </c>
      <c r="AR20" s="285"/>
    </row>
    <row r="21" spans="1:46" s="258" customFormat="1" x14ac:dyDescent="0.15">
      <c r="A21" s="286"/>
      <c r="AK21" s="1109" t="s">
        <v>496</v>
      </c>
      <c r="AL21" s="1110"/>
      <c r="AM21" s="1110"/>
      <c r="AN21" s="1111"/>
      <c r="AO21" s="287">
        <v>15.55</v>
      </c>
      <c r="AP21" s="288">
        <v>10.86</v>
      </c>
      <c r="AQ21" s="289">
        <v>4.6900000000000004</v>
      </c>
      <c r="AS21" s="290"/>
      <c r="AT21" s="286"/>
    </row>
    <row r="22" spans="1:46" s="258" customFormat="1" x14ac:dyDescent="0.15">
      <c r="A22" s="286"/>
      <c r="AK22" s="1109" t="s">
        <v>497</v>
      </c>
      <c r="AL22" s="1110"/>
      <c r="AM22" s="1110"/>
      <c r="AN22" s="1111"/>
      <c r="AO22" s="291">
        <v>98.4</v>
      </c>
      <c r="AP22" s="292">
        <v>97.3</v>
      </c>
      <c r="AQ22" s="293">
        <v>1.1000000000000001</v>
      </c>
      <c r="AR22" s="278"/>
      <c r="AS22" s="290"/>
      <c r="AT22" s="286"/>
    </row>
    <row r="23" spans="1:46" s="258" customFormat="1" x14ac:dyDescent="0.15">
      <c r="A23" s="286"/>
      <c r="AP23" s="278"/>
      <c r="AQ23" s="278"/>
      <c r="AR23" s="278"/>
      <c r="AS23" s="290"/>
      <c r="AT23" s="286"/>
    </row>
    <row r="24" spans="1:46" s="258" customFormat="1" x14ac:dyDescent="0.15">
      <c r="A24" s="286"/>
      <c r="AP24" s="278"/>
      <c r="AQ24" s="278"/>
      <c r="AR24" s="278"/>
      <c r="AS24" s="290"/>
      <c r="AT24" s="286"/>
    </row>
    <row r="25" spans="1:46" s="258" customFormat="1" x14ac:dyDescent="0.15">
      <c r="A25" s="294"/>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6"/>
      <c r="AQ25" s="296"/>
      <c r="AR25" s="296"/>
      <c r="AS25" s="297"/>
      <c r="AT25" s="286"/>
    </row>
    <row r="26" spans="1:46" s="258" customFormat="1" x14ac:dyDescent="0.15">
      <c r="A26" s="1100" t="s">
        <v>498</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298"/>
      <c r="AS27" s="253"/>
      <c r="AT27" s="253"/>
    </row>
    <row r="28" spans="1:46" ht="17.25" x14ac:dyDescent="0.15">
      <c r="A28" s="254" t="s">
        <v>499</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99"/>
    </row>
    <row r="29" spans="1:46" x14ac:dyDescent="0.15">
      <c r="A29" s="257"/>
      <c r="AK29" s="258" t="s">
        <v>500</v>
      </c>
      <c r="AL29" s="258"/>
      <c r="AM29" s="258"/>
      <c r="AN29" s="258"/>
      <c r="AS29" s="300"/>
    </row>
    <row r="30" spans="1:46" ht="13.5" customHeight="1" x14ac:dyDescent="0.15">
      <c r="A30" s="257"/>
      <c r="AK30" s="260"/>
      <c r="AL30" s="261"/>
      <c r="AM30" s="261"/>
      <c r="AN30" s="262"/>
      <c r="AO30" s="1101" t="s">
        <v>479</v>
      </c>
      <c r="AP30" s="263"/>
      <c r="AQ30" s="264" t="s">
        <v>480</v>
      </c>
      <c r="AR30" s="265"/>
    </row>
    <row r="31" spans="1:46" x14ac:dyDescent="0.15">
      <c r="A31" s="257"/>
      <c r="AK31" s="266"/>
      <c r="AL31" s="267"/>
      <c r="AM31" s="267"/>
      <c r="AN31" s="268"/>
      <c r="AO31" s="1102"/>
      <c r="AP31" s="269" t="s">
        <v>481</v>
      </c>
      <c r="AQ31" s="270" t="s">
        <v>482</v>
      </c>
      <c r="AR31" s="271" t="s">
        <v>483</v>
      </c>
    </row>
    <row r="32" spans="1:46" ht="27" customHeight="1" x14ac:dyDescent="0.15">
      <c r="A32" s="257"/>
      <c r="AK32" s="1117" t="s">
        <v>501</v>
      </c>
      <c r="AL32" s="1118"/>
      <c r="AM32" s="1118"/>
      <c r="AN32" s="1119"/>
      <c r="AO32" s="301">
        <v>1715206</v>
      </c>
      <c r="AP32" s="301">
        <v>79866</v>
      </c>
      <c r="AQ32" s="302">
        <v>75090</v>
      </c>
      <c r="AR32" s="303">
        <v>6.4</v>
      </c>
    </row>
    <row r="33" spans="1:46" ht="13.5" customHeight="1" x14ac:dyDescent="0.15">
      <c r="A33" s="257"/>
      <c r="AK33" s="1117" t="s">
        <v>502</v>
      </c>
      <c r="AL33" s="1118"/>
      <c r="AM33" s="1118"/>
      <c r="AN33" s="1119"/>
      <c r="AO33" s="301" t="s">
        <v>488</v>
      </c>
      <c r="AP33" s="301" t="s">
        <v>488</v>
      </c>
      <c r="AQ33" s="302" t="s">
        <v>488</v>
      </c>
      <c r="AR33" s="303" t="s">
        <v>488</v>
      </c>
    </row>
    <row r="34" spans="1:46" ht="27" customHeight="1" x14ac:dyDescent="0.15">
      <c r="A34" s="257"/>
      <c r="AK34" s="1117" t="s">
        <v>503</v>
      </c>
      <c r="AL34" s="1118"/>
      <c r="AM34" s="1118"/>
      <c r="AN34" s="1119"/>
      <c r="AO34" s="301" t="s">
        <v>488</v>
      </c>
      <c r="AP34" s="301" t="s">
        <v>488</v>
      </c>
      <c r="AQ34" s="302">
        <v>1</v>
      </c>
      <c r="AR34" s="303" t="s">
        <v>488</v>
      </c>
    </row>
    <row r="35" spans="1:46" ht="27" customHeight="1" x14ac:dyDescent="0.15">
      <c r="A35" s="257"/>
      <c r="AK35" s="1117" t="s">
        <v>504</v>
      </c>
      <c r="AL35" s="1118"/>
      <c r="AM35" s="1118"/>
      <c r="AN35" s="1119"/>
      <c r="AO35" s="301">
        <v>713258</v>
      </c>
      <c r="AP35" s="301">
        <v>33212</v>
      </c>
      <c r="AQ35" s="302">
        <v>17211</v>
      </c>
      <c r="AR35" s="303">
        <v>93</v>
      </c>
    </row>
    <row r="36" spans="1:46" ht="27" customHeight="1" x14ac:dyDescent="0.15">
      <c r="A36" s="257"/>
      <c r="AK36" s="1117" t="s">
        <v>505</v>
      </c>
      <c r="AL36" s="1118"/>
      <c r="AM36" s="1118"/>
      <c r="AN36" s="1119"/>
      <c r="AO36" s="301" t="s">
        <v>488</v>
      </c>
      <c r="AP36" s="301" t="s">
        <v>488</v>
      </c>
      <c r="AQ36" s="302">
        <v>2478</v>
      </c>
      <c r="AR36" s="303" t="s">
        <v>488</v>
      </c>
    </row>
    <row r="37" spans="1:46" ht="13.5" customHeight="1" x14ac:dyDescent="0.15">
      <c r="A37" s="257"/>
      <c r="AK37" s="1117" t="s">
        <v>506</v>
      </c>
      <c r="AL37" s="1118"/>
      <c r="AM37" s="1118"/>
      <c r="AN37" s="1119"/>
      <c r="AO37" s="301">
        <v>1208</v>
      </c>
      <c r="AP37" s="301">
        <v>56</v>
      </c>
      <c r="AQ37" s="302">
        <v>654</v>
      </c>
      <c r="AR37" s="303">
        <v>-91.4</v>
      </c>
    </row>
    <row r="38" spans="1:46" ht="27" customHeight="1" x14ac:dyDescent="0.15">
      <c r="A38" s="257"/>
      <c r="AK38" s="1120" t="s">
        <v>507</v>
      </c>
      <c r="AL38" s="1121"/>
      <c r="AM38" s="1121"/>
      <c r="AN38" s="1122"/>
      <c r="AO38" s="304" t="s">
        <v>488</v>
      </c>
      <c r="AP38" s="304" t="s">
        <v>488</v>
      </c>
      <c r="AQ38" s="305">
        <v>4</v>
      </c>
      <c r="AR38" s="293" t="s">
        <v>488</v>
      </c>
      <c r="AS38" s="300"/>
    </row>
    <row r="39" spans="1:46" x14ac:dyDescent="0.15">
      <c r="A39" s="257"/>
      <c r="AK39" s="1120" t="s">
        <v>508</v>
      </c>
      <c r="AL39" s="1121"/>
      <c r="AM39" s="1121"/>
      <c r="AN39" s="1122"/>
      <c r="AO39" s="301">
        <v>-134079</v>
      </c>
      <c r="AP39" s="301">
        <v>-6243</v>
      </c>
      <c r="AQ39" s="302">
        <v>-3502</v>
      </c>
      <c r="AR39" s="303">
        <v>78.3</v>
      </c>
      <c r="AS39" s="300"/>
    </row>
    <row r="40" spans="1:46" ht="27" customHeight="1" x14ac:dyDescent="0.15">
      <c r="A40" s="257"/>
      <c r="AK40" s="1117" t="s">
        <v>509</v>
      </c>
      <c r="AL40" s="1118"/>
      <c r="AM40" s="1118"/>
      <c r="AN40" s="1119"/>
      <c r="AO40" s="301">
        <v>-1552942</v>
      </c>
      <c r="AP40" s="301">
        <v>-72311</v>
      </c>
      <c r="AQ40" s="302">
        <v>-63750</v>
      </c>
      <c r="AR40" s="303">
        <v>13.4</v>
      </c>
      <c r="AS40" s="300"/>
    </row>
    <row r="41" spans="1:46" x14ac:dyDescent="0.15">
      <c r="A41" s="257"/>
      <c r="AK41" s="1123" t="s">
        <v>286</v>
      </c>
      <c r="AL41" s="1124"/>
      <c r="AM41" s="1124"/>
      <c r="AN41" s="1125"/>
      <c r="AO41" s="301">
        <v>742651</v>
      </c>
      <c r="AP41" s="301">
        <v>34581</v>
      </c>
      <c r="AQ41" s="302">
        <v>28185</v>
      </c>
      <c r="AR41" s="303">
        <v>22.7</v>
      </c>
      <c r="AS41" s="300"/>
    </row>
    <row r="42" spans="1:46" x14ac:dyDescent="0.15">
      <c r="A42" s="257"/>
      <c r="AK42" s="306"/>
      <c r="AQ42" s="278"/>
      <c r="AR42" s="278"/>
      <c r="AS42" s="300"/>
    </row>
    <row r="43" spans="1:46" x14ac:dyDescent="0.15">
      <c r="A43" s="257"/>
      <c r="AP43" s="307"/>
      <c r="AQ43" s="278"/>
      <c r="AS43" s="300"/>
    </row>
    <row r="44" spans="1:46" x14ac:dyDescent="0.15">
      <c r="A44" s="257"/>
      <c r="AQ44" s="278"/>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08"/>
      <c r="AR45" s="255"/>
      <c r="AS45" s="255"/>
      <c r="AT45" s="253"/>
    </row>
    <row r="46" spans="1:46" x14ac:dyDescent="0.15">
      <c r="A46" s="309"/>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253"/>
    </row>
    <row r="47" spans="1:46" ht="17.25" customHeight="1" x14ac:dyDescent="0.15">
      <c r="A47" s="310" t="s">
        <v>510</v>
      </c>
    </row>
    <row r="48" spans="1:46" x14ac:dyDescent="0.15">
      <c r="A48" s="257"/>
      <c r="AK48" s="311" t="s">
        <v>511</v>
      </c>
      <c r="AL48" s="311"/>
      <c r="AM48" s="311"/>
      <c r="AN48" s="311"/>
      <c r="AO48" s="311"/>
      <c r="AP48" s="311"/>
      <c r="AQ48" s="312"/>
      <c r="AR48" s="311"/>
    </row>
    <row r="49" spans="1:44" ht="13.5" customHeight="1" x14ac:dyDescent="0.15">
      <c r="A49" s="257"/>
      <c r="AK49" s="313"/>
      <c r="AL49" s="314"/>
      <c r="AM49" s="1112" t="s">
        <v>479</v>
      </c>
      <c r="AN49" s="1114" t="s">
        <v>512</v>
      </c>
      <c r="AO49" s="1115"/>
      <c r="AP49" s="1115"/>
      <c r="AQ49" s="1115"/>
      <c r="AR49" s="1116"/>
    </row>
    <row r="50" spans="1:44" x14ac:dyDescent="0.15">
      <c r="A50" s="257"/>
      <c r="AK50" s="315"/>
      <c r="AL50" s="316"/>
      <c r="AM50" s="1113"/>
      <c r="AN50" s="317" t="s">
        <v>513</v>
      </c>
      <c r="AO50" s="318" t="s">
        <v>514</v>
      </c>
      <c r="AP50" s="319" t="s">
        <v>515</v>
      </c>
      <c r="AQ50" s="320" t="s">
        <v>516</v>
      </c>
      <c r="AR50" s="321" t="s">
        <v>517</v>
      </c>
    </row>
    <row r="51" spans="1:44" x14ac:dyDescent="0.15">
      <c r="A51" s="257"/>
      <c r="AK51" s="313" t="s">
        <v>518</v>
      </c>
      <c r="AL51" s="314"/>
      <c r="AM51" s="322">
        <v>1302598</v>
      </c>
      <c r="AN51" s="323">
        <v>54438</v>
      </c>
      <c r="AO51" s="324">
        <v>35.1</v>
      </c>
      <c r="AP51" s="325">
        <v>94081</v>
      </c>
      <c r="AQ51" s="326">
        <v>10.5</v>
      </c>
      <c r="AR51" s="327">
        <v>24.6</v>
      </c>
    </row>
    <row r="52" spans="1:44" x14ac:dyDescent="0.15">
      <c r="A52" s="257"/>
      <c r="AK52" s="328"/>
      <c r="AL52" s="329" t="s">
        <v>519</v>
      </c>
      <c r="AM52" s="330">
        <v>758496</v>
      </c>
      <c r="AN52" s="331">
        <v>31699</v>
      </c>
      <c r="AO52" s="332">
        <v>26.9</v>
      </c>
      <c r="AP52" s="333">
        <v>48949</v>
      </c>
      <c r="AQ52" s="334">
        <v>11.5</v>
      </c>
      <c r="AR52" s="335">
        <v>15.4</v>
      </c>
    </row>
    <row r="53" spans="1:44" x14ac:dyDescent="0.15">
      <c r="A53" s="257"/>
      <c r="AK53" s="313" t="s">
        <v>520</v>
      </c>
      <c r="AL53" s="314"/>
      <c r="AM53" s="322">
        <v>2444068</v>
      </c>
      <c r="AN53" s="323">
        <v>104559</v>
      </c>
      <c r="AO53" s="324">
        <v>92.1</v>
      </c>
      <c r="AP53" s="325">
        <v>92632</v>
      </c>
      <c r="AQ53" s="326">
        <v>-1.5</v>
      </c>
      <c r="AR53" s="327">
        <v>93.6</v>
      </c>
    </row>
    <row r="54" spans="1:44" x14ac:dyDescent="0.15">
      <c r="A54" s="257"/>
      <c r="AK54" s="328"/>
      <c r="AL54" s="329" t="s">
        <v>519</v>
      </c>
      <c r="AM54" s="330">
        <v>1762646</v>
      </c>
      <c r="AN54" s="331">
        <v>75407</v>
      </c>
      <c r="AO54" s="332">
        <v>137.9</v>
      </c>
      <c r="AP54" s="333">
        <v>47978</v>
      </c>
      <c r="AQ54" s="334">
        <v>-2</v>
      </c>
      <c r="AR54" s="335">
        <v>139.9</v>
      </c>
    </row>
    <row r="55" spans="1:44" x14ac:dyDescent="0.15">
      <c r="A55" s="257"/>
      <c r="AK55" s="313" t="s">
        <v>521</v>
      </c>
      <c r="AL55" s="314"/>
      <c r="AM55" s="322">
        <v>1267692</v>
      </c>
      <c r="AN55" s="323">
        <v>55708</v>
      </c>
      <c r="AO55" s="324">
        <v>-46.7</v>
      </c>
      <c r="AP55" s="325">
        <v>96469</v>
      </c>
      <c r="AQ55" s="326">
        <v>4.0999999999999996</v>
      </c>
      <c r="AR55" s="327">
        <v>-50.8</v>
      </c>
    </row>
    <row r="56" spans="1:44" x14ac:dyDescent="0.15">
      <c r="A56" s="257"/>
      <c r="AK56" s="328"/>
      <c r="AL56" s="329" t="s">
        <v>519</v>
      </c>
      <c r="AM56" s="330">
        <v>901513</v>
      </c>
      <c r="AN56" s="331">
        <v>39616</v>
      </c>
      <c r="AO56" s="332">
        <v>-47.5</v>
      </c>
      <c r="AP56" s="333">
        <v>49775</v>
      </c>
      <c r="AQ56" s="334">
        <v>3.7</v>
      </c>
      <c r="AR56" s="335">
        <v>-51.2</v>
      </c>
    </row>
    <row r="57" spans="1:44" x14ac:dyDescent="0.15">
      <c r="A57" s="257"/>
      <c r="AK57" s="313" t="s">
        <v>522</v>
      </c>
      <c r="AL57" s="314"/>
      <c r="AM57" s="322">
        <v>2877034</v>
      </c>
      <c r="AN57" s="323">
        <v>129795</v>
      </c>
      <c r="AO57" s="324">
        <v>133</v>
      </c>
      <c r="AP57" s="325">
        <v>85743</v>
      </c>
      <c r="AQ57" s="326">
        <v>-11.1</v>
      </c>
      <c r="AR57" s="327">
        <v>144.1</v>
      </c>
    </row>
    <row r="58" spans="1:44" x14ac:dyDescent="0.15">
      <c r="A58" s="257"/>
      <c r="AK58" s="328"/>
      <c r="AL58" s="329" t="s">
        <v>519</v>
      </c>
      <c r="AM58" s="330">
        <v>2473085</v>
      </c>
      <c r="AN58" s="331">
        <v>111571</v>
      </c>
      <c r="AO58" s="332">
        <v>181.6</v>
      </c>
      <c r="AP58" s="333">
        <v>45231</v>
      </c>
      <c r="AQ58" s="334">
        <v>-9.1</v>
      </c>
      <c r="AR58" s="335">
        <v>190.7</v>
      </c>
    </row>
    <row r="59" spans="1:44" x14ac:dyDescent="0.15">
      <c r="A59" s="257"/>
      <c r="AK59" s="313" t="s">
        <v>523</v>
      </c>
      <c r="AL59" s="314"/>
      <c r="AM59" s="322">
        <v>3915001</v>
      </c>
      <c r="AN59" s="323">
        <v>182297</v>
      </c>
      <c r="AO59" s="324">
        <v>40.4</v>
      </c>
      <c r="AP59" s="325">
        <v>92509</v>
      </c>
      <c r="AQ59" s="326">
        <v>7.9</v>
      </c>
      <c r="AR59" s="327">
        <v>32.5</v>
      </c>
    </row>
    <row r="60" spans="1:44" x14ac:dyDescent="0.15">
      <c r="A60" s="257"/>
      <c r="AK60" s="328"/>
      <c r="AL60" s="329" t="s">
        <v>519</v>
      </c>
      <c r="AM60" s="330">
        <v>2727093</v>
      </c>
      <c r="AN60" s="331">
        <v>126983</v>
      </c>
      <c r="AO60" s="332">
        <v>13.8</v>
      </c>
      <c r="AP60" s="333">
        <v>52274</v>
      </c>
      <c r="AQ60" s="334">
        <v>15.6</v>
      </c>
      <c r="AR60" s="335">
        <v>-1.8</v>
      </c>
    </row>
    <row r="61" spans="1:44" x14ac:dyDescent="0.15">
      <c r="A61" s="257"/>
      <c r="AK61" s="313" t="s">
        <v>524</v>
      </c>
      <c r="AL61" s="336"/>
      <c r="AM61" s="322">
        <v>2361279</v>
      </c>
      <c r="AN61" s="323">
        <v>105359</v>
      </c>
      <c r="AO61" s="324">
        <v>50.8</v>
      </c>
      <c r="AP61" s="325">
        <v>92287</v>
      </c>
      <c r="AQ61" s="337">
        <v>2</v>
      </c>
      <c r="AR61" s="327">
        <v>48.8</v>
      </c>
    </row>
    <row r="62" spans="1:44" x14ac:dyDescent="0.15">
      <c r="A62" s="257"/>
      <c r="AK62" s="328"/>
      <c r="AL62" s="329" t="s">
        <v>519</v>
      </c>
      <c r="AM62" s="330">
        <v>1724567</v>
      </c>
      <c r="AN62" s="331">
        <v>77055</v>
      </c>
      <c r="AO62" s="332">
        <v>62.5</v>
      </c>
      <c r="AP62" s="333">
        <v>48841</v>
      </c>
      <c r="AQ62" s="334">
        <v>3.9</v>
      </c>
      <c r="AR62" s="335">
        <v>58.6</v>
      </c>
    </row>
    <row r="63" spans="1:44" x14ac:dyDescent="0.15">
      <c r="A63" s="257"/>
    </row>
    <row r="64" spans="1:44" x14ac:dyDescent="0.15">
      <c r="A64" s="257"/>
    </row>
    <row r="65" spans="1:46" x14ac:dyDescent="0.15">
      <c r="A65" s="257"/>
    </row>
    <row r="66" spans="1:46" x14ac:dyDescent="0.15">
      <c r="A66" s="338"/>
      <c r="B66" s="309"/>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309"/>
      <c r="AP66" s="309"/>
      <c r="AQ66" s="309"/>
      <c r="AR66" s="309"/>
      <c r="AS66" s="339"/>
    </row>
    <row r="67" spans="1:46" ht="13.5" hidden="1" customHeight="1" x14ac:dyDescent="0.15">
      <c r="AS67" s="253"/>
      <c r="AT67" s="253"/>
    </row>
    <row r="70" spans="1:46" hidden="1" x14ac:dyDescent="0.15"/>
    <row r="71" spans="1:46" hidden="1" x14ac:dyDescent="0.15"/>
    <row r="72" spans="1:46" hidden="1" x14ac:dyDescent="0.15"/>
    <row r="73" spans="1:46" hidden="1" x14ac:dyDescent="0.15"/>
  </sheetData>
  <sheetProtection algorithmName="SHA-512" hashValue="ue+s5/LUeQtTX4BUKXzTXeKqG2XpPhMx0+7ExLJLJKbKD/Yq7YZHKWVqLBx6nVlLJSkyiLxuVkiJHw8cGSTTJw==" saltValue="VTxL+hXevwIRjSfEHzTH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2" customWidth="1"/>
    <col min="126" max="16384" width="9" style="251" hidden="1"/>
  </cols>
  <sheetData>
    <row r="1" spans="2:125" ht="13.5" customHeight="1"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2:125" x14ac:dyDescent="0.15">
      <c r="B2" s="251"/>
      <c r="DG2" s="251"/>
    </row>
    <row r="3" spans="2:125" x14ac:dyDescent="0.15">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H3" s="251"/>
      <c r="DI3" s="251"/>
      <c r="DJ3" s="251"/>
      <c r="DK3" s="251"/>
      <c r="DL3" s="251"/>
      <c r="DM3" s="251"/>
      <c r="DN3" s="251"/>
      <c r="DO3" s="251"/>
      <c r="DP3" s="251"/>
      <c r="DQ3" s="251"/>
      <c r="DR3" s="251"/>
      <c r="DS3" s="251"/>
      <c r="DT3" s="251"/>
      <c r="DU3" s="251"/>
    </row>
    <row r="4" spans="2:125" x14ac:dyDescent="0.15"/>
    <row r="5" spans="2:125" x14ac:dyDescent="0.15"/>
    <row r="6" spans="2:125" x14ac:dyDescent="0.15"/>
    <row r="7" spans="2:125" x14ac:dyDescent="0.15"/>
    <row r="8" spans="2:125" x14ac:dyDescent="0.15"/>
    <row r="9" spans="2:125" x14ac:dyDescent="0.15">
      <c r="DU9" s="25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1"/>
    </row>
    <row r="18" spans="125:125" x14ac:dyDescent="0.15"/>
    <row r="19" spans="125:125" x14ac:dyDescent="0.15"/>
    <row r="20" spans="125:125" x14ac:dyDescent="0.15">
      <c r="DU20" s="251"/>
    </row>
    <row r="21" spans="125:125" x14ac:dyDescent="0.15">
      <c r="DU21" s="25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1"/>
    </row>
    <row r="29" spans="125:125" x14ac:dyDescent="0.15"/>
    <row r="30" spans="125:125" x14ac:dyDescent="0.15"/>
    <row r="31" spans="125:125" x14ac:dyDescent="0.15"/>
    <row r="32" spans="125:125" x14ac:dyDescent="0.15"/>
    <row r="33" spans="2:125" x14ac:dyDescent="0.15">
      <c r="B33" s="251"/>
      <c r="G33" s="251"/>
      <c r="I33" s="251"/>
    </row>
    <row r="34" spans="2:125" x14ac:dyDescent="0.15">
      <c r="C34" s="251"/>
      <c r="P34" s="251"/>
      <c r="DE34" s="251"/>
      <c r="DH34" s="251"/>
    </row>
    <row r="35" spans="2:125" x14ac:dyDescent="0.15">
      <c r="D35" s="251"/>
      <c r="E35" s="251"/>
      <c r="DG35" s="251"/>
      <c r="DJ35" s="251"/>
      <c r="DP35" s="251"/>
      <c r="DQ35" s="251"/>
      <c r="DR35" s="251"/>
      <c r="DS35" s="251"/>
      <c r="DT35" s="251"/>
      <c r="DU35" s="251"/>
    </row>
    <row r="36" spans="2:125" x14ac:dyDescent="0.15">
      <c r="F36" s="251"/>
      <c r="H36" s="251"/>
      <c r="J36" s="251"/>
      <c r="K36" s="251"/>
      <c r="L36" s="251"/>
      <c r="M36" s="251"/>
      <c r="N36" s="251"/>
      <c r="O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F36" s="251"/>
      <c r="DI36" s="251"/>
      <c r="DK36" s="251"/>
      <c r="DL36" s="251"/>
      <c r="DM36" s="251"/>
      <c r="DN36" s="251"/>
      <c r="DO36" s="251"/>
      <c r="DP36" s="251"/>
      <c r="DQ36" s="251"/>
      <c r="DR36" s="251"/>
      <c r="DS36" s="251"/>
      <c r="DT36" s="251"/>
      <c r="DU36" s="251"/>
    </row>
    <row r="37" spans="2:125" x14ac:dyDescent="0.15">
      <c r="DU37" s="251"/>
    </row>
    <row r="38" spans="2:125" x14ac:dyDescent="0.15">
      <c r="DT38" s="251"/>
      <c r="DU38" s="251"/>
    </row>
    <row r="39" spans="2:125" x14ac:dyDescent="0.15"/>
    <row r="40" spans="2:125" x14ac:dyDescent="0.15">
      <c r="DH40" s="251"/>
    </row>
    <row r="41" spans="2:125" x14ac:dyDescent="0.15">
      <c r="DE41" s="251"/>
    </row>
    <row r="42" spans="2:125" x14ac:dyDescent="0.15">
      <c r="DG42" s="251"/>
      <c r="DJ42" s="251"/>
    </row>
    <row r="43" spans="2:125" x14ac:dyDescent="0.15">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F43" s="251"/>
      <c r="DI43" s="251"/>
      <c r="DK43" s="251"/>
      <c r="DL43" s="251"/>
      <c r="DM43" s="251"/>
      <c r="DN43" s="251"/>
      <c r="DO43" s="251"/>
      <c r="DP43" s="251"/>
      <c r="DQ43" s="251"/>
      <c r="DR43" s="251"/>
      <c r="DS43" s="251"/>
      <c r="DT43" s="251"/>
      <c r="DU43" s="251"/>
    </row>
    <row r="44" spans="2:125" x14ac:dyDescent="0.15">
      <c r="DU44" s="251"/>
    </row>
    <row r="45" spans="2:125" x14ac:dyDescent="0.15"/>
    <row r="46" spans="2:125" x14ac:dyDescent="0.15"/>
    <row r="47" spans="2:125" x14ac:dyDescent="0.15"/>
    <row r="48" spans="2:125" x14ac:dyDescent="0.15">
      <c r="DT48" s="251"/>
      <c r="DU48" s="251"/>
    </row>
    <row r="49" spans="120:125" x14ac:dyDescent="0.15">
      <c r="DU49" s="251"/>
    </row>
    <row r="50" spans="120:125" x14ac:dyDescent="0.15">
      <c r="DU50" s="251"/>
    </row>
    <row r="51" spans="120:125" x14ac:dyDescent="0.15">
      <c r="DP51" s="251"/>
      <c r="DQ51" s="251"/>
      <c r="DR51" s="251"/>
      <c r="DS51" s="251"/>
      <c r="DT51" s="251"/>
      <c r="DU51" s="251"/>
    </row>
    <row r="52" spans="120:125" x14ac:dyDescent="0.15"/>
    <row r="53" spans="120:125" x14ac:dyDescent="0.15"/>
    <row r="54" spans="120:125" x14ac:dyDescent="0.15">
      <c r="DU54" s="251"/>
    </row>
    <row r="55" spans="120:125" x14ac:dyDescent="0.15"/>
    <row r="56" spans="120:125" x14ac:dyDescent="0.15"/>
    <row r="57" spans="120:125" x14ac:dyDescent="0.15"/>
    <row r="58" spans="120:125" x14ac:dyDescent="0.15">
      <c r="DU58" s="251"/>
    </row>
    <row r="59" spans="120:125" x14ac:dyDescent="0.15"/>
    <row r="60" spans="120:125" x14ac:dyDescent="0.15"/>
    <row r="61" spans="120:125" x14ac:dyDescent="0.15"/>
    <row r="62" spans="120:125" x14ac:dyDescent="0.15"/>
    <row r="63" spans="120:125" x14ac:dyDescent="0.15">
      <c r="DU63" s="251"/>
    </row>
    <row r="64" spans="120:125" x14ac:dyDescent="0.15">
      <c r="DT64" s="251"/>
      <c r="DU64" s="251"/>
    </row>
    <row r="65" spans="123:125" x14ac:dyDescent="0.15"/>
    <row r="66" spans="123:125" x14ac:dyDescent="0.15"/>
    <row r="67" spans="123:125" x14ac:dyDescent="0.15"/>
    <row r="68" spans="123:125" x14ac:dyDescent="0.15"/>
    <row r="69" spans="123:125" x14ac:dyDescent="0.15">
      <c r="DS69" s="251"/>
      <c r="DT69" s="251"/>
      <c r="DU69" s="25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1"/>
    </row>
    <row r="83" spans="116:125" x14ac:dyDescent="0.15">
      <c r="DM83" s="251"/>
      <c r="DN83" s="251"/>
      <c r="DO83" s="251"/>
      <c r="DP83" s="251"/>
      <c r="DQ83" s="251"/>
      <c r="DR83" s="251"/>
      <c r="DS83" s="251"/>
      <c r="DT83" s="251"/>
      <c r="DU83" s="251"/>
    </row>
    <row r="84" spans="116:125" x14ac:dyDescent="0.15"/>
    <row r="85" spans="116:125" x14ac:dyDescent="0.15"/>
    <row r="86" spans="116:125" x14ac:dyDescent="0.15"/>
    <row r="87" spans="116:125" x14ac:dyDescent="0.15"/>
    <row r="88" spans="116:125" x14ac:dyDescent="0.15">
      <c r="DU88" s="25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1"/>
      <c r="DT94" s="251"/>
      <c r="DU94" s="251"/>
    </row>
    <row r="95" spans="116:125" ht="13.5" customHeight="1" x14ac:dyDescent="0.15">
      <c r="DU95" s="25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1"/>
    </row>
    <row r="102" spans="124:125" ht="13.5" customHeight="1" x14ac:dyDescent="0.15"/>
    <row r="103" spans="124:125" ht="13.5" customHeight="1" x14ac:dyDescent="0.15"/>
    <row r="104" spans="124:125" ht="13.5" customHeight="1" x14ac:dyDescent="0.15">
      <c r="DT104" s="251"/>
      <c r="DU104" s="25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476</v>
      </c>
    </row>
    <row r="121" spans="125:125" ht="13.5" hidden="1" customHeight="1" x14ac:dyDescent="0.15">
      <c r="DU121" s="251"/>
    </row>
  </sheetData>
  <sheetProtection algorithmName="SHA-512" hashValue="FjVgTG0Q4S4MeQ/Sz3EX8c9iIDU+TXpghgrx+I+bwOsK8TMw2kkf8nmVEddiGrn2iA660BFtEsan5mktGC2/JA==" saltValue="X596sNWZJHuRGHqpLIUj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2" customWidth="1"/>
    <col min="126" max="142" width="0" style="251" hidden="1" customWidth="1"/>
    <col min="143" max="16384" width="9" style="251" hidden="1"/>
  </cols>
  <sheetData>
    <row r="1" spans="1:125" ht="13.5" customHeight="1"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1:125" x14ac:dyDescent="0.15">
      <c r="B2" s="251"/>
      <c r="T2" s="251"/>
    </row>
    <row r="3" spans="1:125"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1"/>
      <c r="G33" s="251"/>
      <c r="I33" s="251"/>
    </row>
    <row r="34" spans="2:125" x14ac:dyDescent="0.15">
      <c r="C34" s="251"/>
      <c r="P34" s="251"/>
      <c r="R34" s="251"/>
      <c r="U34" s="251"/>
    </row>
    <row r="35" spans="2:125" x14ac:dyDescent="0.15">
      <c r="D35" s="251"/>
      <c r="E35" s="251"/>
      <c r="T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row>
    <row r="36" spans="2:125" x14ac:dyDescent="0.15">
      <c r="F36" s="251"/>
      <c r="H36" s="251"/>
      <c r="J36" s="251"/>
      <c r="K36" s="251"/>
      <c r="L36" s="251"/>
      <c r="M36" s="251"/>
      <c r="N36" s="251"/>
      <c r="O36" s="251"/>
      <c r="Q36" s="251"/>
      <c r="S36" s="251"/>
      <c r="V36" s="251"/>
    </row>
    <row r="37" spans="2:125" x14ac:dyDescent="0.15"/>
    <row r="38" spans="2:125" x14ac:dyDescent="0.15"/>
    <row r="39" spans="2:125" x14ac:dyDescent="0.15"/>
    <row r="40" spans="2:125" x14ac:dyDescent="0.15">
      <c r="U40" s="251"/>
    </row>
    <row r="41" spans="2:125" x14ac:dyDescent="0.15">
      <c r="R41" s="251"/>
    </row>
    <row r="42" spans="2:125" x14ac:dyDescent="0.15">
      <c r="T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c r="CZ42" s="251"/>
      <c r="DA42" s="251"/>
      <c r="DB42" s="251"/>
      <c r="DC42" s="251"/>
      <c r="DD42" s="251"/>
      <c r="DE42" s="251"/>
      <c r="DF42" s="251"/>
      <c r="DG42" s="251"/>
      <c r="DH42" s="251"/>
      <c r="DI42" s="251"/>
      <c r="DJ42" s="251"/>
      <c r="DK42" s="251"/>
      <c r="DL42" s="251"/>
      <c r="DM42" s="251"/>
      <c r="DN42" s="251"/>
      <c r="DO42" s="251"/>
      <c r="DP42" s="251"/>
      <c r="DQ42" s="251"/>
      <c r="DR42" s="251"/>
      <c r="DS42" s="251"/>
      <c r="DT42" s="251"/>
      <c r="DU42" s="251"/>
    </row>
    <row r="43" spans="2:125" x14ac:dyDescent="0.15">
      <c r="Q43" s="251"/>
      <c r="S43" s="251"/>
      <c r="V43" s="25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2" t="s">
        <v>476</v>
      </c>
    </row>
  </sheetData>
  <sheetProtection algorithmName="SHA-512" hashValue="1iPMYkQkEHEisqNj5a5pMb59H8iFgqnP3j4IP7RR8A9+1nQ+limrzjzgnKBHvB3evwGlD6zuAtIjBkpKWl24Ew==" saltValue="1vO9yQQO7SfZa2PlZ82VY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26" t="s">
        <v>3</v>
      </c>
      <c r="D47" s="1126"/>
      <c r="E47" s="1127"/>
      <c r="F47" s="11">
        <v>25.51</v>
      </c>
      <c r="G47" s="12">
        <v>24.94</v>
      </c>
      <c r="H47" s="12">
        <v>26.85</v>
      </c>
      <c r="I47" s="12">
        <v>27.58</v>
      </c>
      <c r="J47" s="13">
        <v>18.46</v>
      </c>
    </row>
    <row r="48" spans="2:10" ht="57.75" customHeight="1" x14ac:dyDescent="0.15">
      <c r="B48" s="14"/>
      <c r="C48" s="1128" t="s">
        <v>4</v>
      </c>
      <c r="D48" s="1128"/>
      <c r="E48" s="1129"/>
      <c r="F48" s="15">
        <v>4.53</v>
      </c>
      <c r="G48" s="16">
        <v>3.8</v>
      </c>
      <c r="H48" s="16">
        <v>6.35</v>
      </c>
      <c r="I48" s="16">
        <v>4.9400000000000004</v>
      </c>
      <c r="J48" s="17">
        <v>2.93</v>
      </c>
    </row>
    <row r="49" spans="2:10" ht="57.75" customHeight="1" thickBot="1" x14ac:dyDescent="0.2">
      <c r="B49" s="18"/>
      <c r="C49" s="1130" t="s">
        <v>5</v>
      </c>
      <c r="D49" s="1130"/>
      <c r="E49" s="1131"/>
      <c r="F49" s="19" t="s">
        <v>531</v>
      </c>
      <c r="G49" s="20" t="s">
        <v>532</v>
      </c>
      <c r="H49" s="20">
        <v>5.37</v>
      </c>
      <c r="I49" s="20" t="s">
        <v>533</v>
      </c>
      <c r="J49" s="21" t="s">
        <v>534</v>
      </c>
    </row>
    <row r="50" spans="2:10" x14ac:dyDescent="0.15"/>
  </sheetData>
  <sheetProtection algorithmName="SHA-512" hashValue="PDDLI6Yc1rJSjy8u5QSaByxaPcy+kbRH+S21Gd2dvcgzFIccK8vAGab/66fvDyyH8Xp/VBoC5sApll1k2UoUwg==" saltValue="Fi/LIoldCj54nhBElRSg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M45" sqref="M45"/>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36" t="s">
        <v>535</v>
      </c>
      <c r="D34" s="1136"/>
      <c r="E34" s="1137"/>
      <c r="F34" s="32" t="s">
        <v>488</v>
      </c>
      <c r="G34" s="33">
        <v>9.23</v>
      </c>
      <c r="H34" s="33">
        <v>10.64</v>
      </c>
      <c r="I34" s="33">
        <v>12.01</v>
      </c>
      <c r="J34" s="34">
        <v>12.72</v>
      </c>
      <c r="K34" s="22"/>
      <c r="L34" s="22"/>
      <c r="M34" s="22"/>
      <c r="N34" s="22"/>
      <c r="O34" s="22"/>
      <c r="P34" s="22"/>
    </row>
    <row r="35" spans="1:16" ht="39" customHeight="1" x14ac:dyDescent="0.15">
      <c r="A35" s="22"/>
      <c r="B35" s="35"/>
      <c r="C35" s="1132" t="s">
        <v>536</v>
      </c>
      <c r="D35" s="1132"/>
      <c r="E35" s="1133"/>
      <c r="F35" s="36">
        <v>5.95</v>
      </c>
      <c r="G35" s="37">
        <v>7.44</v>
      </c>
      <c r="H35" s="37">
        <v>7.88</v>
      </c>
      <c r="I35" s="37">
        <v>9.2799999999999994</v>
      </c>
      <c r="J35" s="38">
        <v>7.59</v>
      </c>
      <c r="K35" s="22"/>
      <c r="L35" s="22"/>
      <c r="M35" s="22"/>
      <c r="N35" s="22"/>
      <c r="O35" s="22"/>
      <c r="P35" s="22"/>
    </row>
    <row r="36" spans="1:16" ht="39" customHeight="1" x14ac:dyDescent="0.15">
      <c r="A36" s="22"/>
      <c r="B36" s="35"/>
      <c r="C36" s="1132" t="s">
        <v>537</v>
      </c>
      <c r="D36" s="1132"/>
      <c r="E36" s="1133"/>
      <c r="F36" s="36">
        <v>3.6</v>
      </c>
      <c r="G36" s="37">
        <v>2.61</v>
      </c>
      <c r="H36" s="37">
        <v>3.19</v>
      </c>
      <c r="I36" s="37">
        <v>4.24</v>
      </c>
      <c r="J36" s="38">
        <v>5.0199999999999996</v>
      </c>
      <c r="K36" s="22"/>
      <c r="L36" s="22"/>
      <c r="M36" s="22"/>
      <c r="N36" s="22"/>
      <c r="O36" s="22"/>
      <c r="P36" s="22"/>
    </row>
    <row r="37" spans="1:16" ht="39" customHeight="1" x14ac:dyDescent="0.15">
      <c r="A37" s="22"/>
      <c r="B37" s="35"/>
      <c r="C37" s="1132" t="s">
        <v>538</v>
      </c>
      <c r="D37" s="1132"/>
      <c r="E37" s="1133"/>
      <c r="F37" s="36" t="s">
        <v>488</v>
      </c>
      <c r="G37" s="37">
        <v>3.96</v>
      </c>
      <c r="H37" s="37">
        <v>2.7</v>
      </c>
      <c r="I37" s="37">
        <v>3.75</v>
      </c>
      <c r="J37" s="38">
        <v>3.82</v>
      </c>
      <c r="K37" s="22"/>
      <c r="L37" s="22"/>
      <c r="M37" s="22"/>
      <c r="N37" s="22"/>
      <c r="O37" s="22"/>
      <c r="P37" s="22"/>
    </row>
    <row r="38" spans="1:16" ht="39" customHeight="1" x14ac:dyDescent="0.15">
      <c r="A38" s="22"/>
      <c r="B38" s="35"/>
      <c r="C38" s="1132" t="s">
        <v>539</v>
      </c>
      <c r="D38" s="1132"/>
      <c r="E38" s="1133"/>
      <c r="F38" s="36">
        <v>4.8</v>
      </c>
      <c r="G38" s="37">
        <v>4.05</v>
      </c>
      <c r="H38" s="37">
        <v>6.35</v>
      </c>
      <c r="I38" s="37">
        <v>4.93</v>
      </c>
      <c r="J38" s="38">
        <v>2.92</v>
      </c>
      <c r="K38" s="22"/>
      <c r="L38" s="22"/>
      <c r="M38" s="22"/>
      <c r="N38" s="22"/>
      <c r="O38" s="22"/>
      <c r="P38" s="22"/>
    </row>
    <row r="39" spans="1:16" ht="39" customHeight="1" x14ac:dyDescent="0.15">
      <c r="A39" s="22"/>
      <c r="B39" s="35"/>
      <c r="C39" s="1132" t="s">
        <v>540</v>
      </c>
      <c r="D39" s="1132"/>
      <c r="E39" s="1133"/>
      <c r="F39" s="36">
        <v>0.61</v>
      </c>
      <c r="G39" s="37">
        <v>0.39</v>
      </c>
      <c r="H39" s="37">
        <v>0.34</v>
      </c>
      <c r="I39" s="37">
        <v>1.32</v>
      </c>
      <c r="J39" s="38">
        <v>2.09</v>
      </c>
      <c r="K39" s="22"/>
      <c r="L39" s="22"/>
      <c r="M39" s="22"/>
      <c r="N39" s="22"/>
      <c r="O39" s="22"/>
      <c r="P39" s="22"/>
    </row>
    <row r="40" spans="1:16" ht="39" customHeight="1" x14ac:dyDescent="0.15">
      <c r="A40" s="22"/>
      <c r="B40" s="35"/>
      <c r="C40" s="1132" t="s">
        <v>541</v>
      </c>
      <c r="D40" s="1132"/>
      <c r="E40" s="1133"/>
      <c r="F40" s="36">
        <v>0.36</v>
      </c>
      <c r="G40" s="37">
        <v>0.92</v>
      </c>
      <c r="H40" s="37">
        <v>1.4</v>
      </c>
      <c r="I40" s="37">
        <v>0.81</v>
      </c>
      <c r="J40" s="38">
        <v>0.31</v>
      </c>
      <c r="K40" s="22"/>
      <c r="L40" s="22"/>
      <c r="M40" s="22"/>
      <c r="N40" s="22"/>
      <c r="O40" s="22"/>
      <c r="P40" s="22"/>
    </row>
    <row r="41" spans="1:16" ht="39" customHeight="1" x14ac:dyDescent="0.15">
      <c r="A41" s="22"/>
      <c r="B41" s="35"/>
      <c r="C41" s="1132" t="s">
        <v>542</v>
      </c>
      <c r="D41" s="1132"/>
      <c r="E41" s="1133"/>
      <c r="F41" s="36">
        <v>0</v>
      </c>
      <c r="G41" s="37">
        <v>0</v>
      </c>
      <c r="H41" s="37">
        <v>0</v>
      </c>
      <c r="I41" s="37">
        <v>0</v>
      </c>
      <c r="J41" s="38">
        <v>0</v>
      </c>
      <c r="K41" s="22"/>
      <c r="L41" s="22"/>
      <c r="M41" s="22"/>
      <c r="N41" s="22"/>
      <c r="O41" s="22"/>
      <c r="P41" s="22"/>
    </row>
    <row r="42" spans="1:16" ht="39" customHeight="1" x14ac:dyDescent="0.15">
      <c r="A42" s="22"/>
      <c r="B42" s="39"/>
      <c r="C42" s="1132" t="s">
        <v>543</v>
      </c>
      <c r="D42" s="1132"/>
      <c r="E42" s="1133"/>
      <c r="F42" s="36" t="s">
        <v>544</v>
      </c>
      <c r="G42" s="37" t="s">
        <v>545</v>
      </c>
      <c r="H42" s="37" t="s">
        <v>488</v>
      </c>
      <c r="I42" s="37" t="s">
        <v>488</v>
      </c>
      <c r="J42" s="38" t="s">
        <v>488</v>
      </c>
      <c r="K42" s="22"/>
      <c r="L42" s="22"/>
      <c r="M42" s="22"/>
      <c r="N42" s="22"/>
      <c r="O42" s="22"/>
      <c r="P42" s="22"/>
    </row>
    <row r="43" spans="1:16" ht="39" customHeight="1" thickBot="1" x14ac:dyDescent="0.2">
      <c r="A43" s="22"/>
      <c r="B43" s="40"/>
      <c r="C43" s="1134" t="s">
        <v>546</v>
      </c>
      <c r="D43" s="1134"/>
      <c r="E43" s="1135"/>
      <c r="F43" s="41">
        <v>13.2</v>
      </c>
      <c r="G43" s="42">
        <v>0</v>
      </c>
      <c r="H43" s="42">
        <v>0</v>
      </c>
      <c r="I43" s="42">
        <v>0</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7W2lPeoYxqPPOFzlVU/bwb+3EI4nRlDbxav6+QbjBTr2kvcdlGEH2zW9TUcRcfb5Fy9v/DTSn9GzNVaCFrvVQ==" saltValue="P//HYzGzLYB6/QxIIM1f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Q55" sqref="Q55"/>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1719</v>
      </c>
      <c r="L45" s="58">
        <v>1693</v>
      </c>
      <c r="M45" s="58">
        <v>1628</v>
      </c>
      <c r="N45" s="58">
        <v>1746</v>
      </c>
      <c r="O45" s="59">
        <v>1715</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488</v>
      </c>
      <c r="L46" s="62" t="s">
        <v>488</v>
      </c>
      <c r="M46" s="62" t="s">
        <v>488</v>
      </c>
      <c r="N46" s="62" t="s">
        <v>488</v>
      </c>
      <c r="O46" s="63" t="s">
        <v>488</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488</v>
      </c>
      <c r="L47" s="62" t="s">
        <v>488</v>
      </c>
      <c r="M47" s="62" t="s">
        <v>488</v>
      </c>
      <c r="N47" s="62" t="s">
        <v>488</v>
      </c>
      <c r="O47" s="63" t="s">
        <v>488</v>
      </c>
      <c r="P47" s="46"/>
      <c r="Q47" s="46"/>
      <c r="R47" s="46"/>
      <c r="S47" s="46"/>
      <c r="T47" s="46"/>
      <c r="U47" s="46"/>
    </row>
    <row r="48" spans="1:21" ht="30.75" customHeight="1" x14ac:dyDescent="0.15">
      <c r="A48" s="46"/>
      <c r="B48" s="1140"/>
      <c r="C48" s="1141"/>
      <c r="D48" s="60"/>
      <c r="E48" s="1146" t="s">
        <v>13</v>
      </c>
      <c r="F48" s="1146"/>
      <c r="G48" s="1146"/>
      <c r="H48" s="1146"/>
      <c r="I48" s="1146"/>
      <c r="J48" s="1147"/>
      <c r="K48" s="61">
        <v>689</v>
      </c>
      <c r="L48" s="62">
        <v>690</v>
      </c>
      <c r="M48" s="62">
        <v>694</v>
      </c>
      <c r="N48" s="62">
        <v>695</v>
      </c>
      <c r="O48" s="63">
        <v>713</v>
      </c>
      <c r="P48" s="46"/>
      <c r="Q48" s="46"/>
      <c r="R48" s="46"/>
      <c r="S48" s="46"/>
      <c r="T48" s="46"/>
      <c r="U48" s="46"/>
    </row>
    <row r="49" spans="1:21" ht="30.75" customHeight="1" x14ac:dyDescent="0.15">
      <c r="A49" s="46"/>
      <c r="B49" s="1140"/>
      <c r="C49" s="1141"/>
      <c r="D49" s="60"/>
      <c r="E49" s="1146" t="s">
        <v>14</v>
      </c>
      <c r="F49" s="1146"/>
      <c r="G49" s="1146"/>
      <c r="H49" s="1146"/>
      <c r="I49" s="1146"/>
      <c r="J49" s="1147"/>
      <c r="K49" s="61" t="s">
        <v>488</v>
      </c>
      <c r="L49" s="62" t="s">
        <v>488</v>
      </c>
      <c r="M49" s="62" t="s">
        <v>488</v>
      </c>
      <c r="N49" s="62" t="s">
        <v>488</v>
      </c>
      <c r="O49" s="63" t="s">
        <v>488</v>
      </c>
      <c r="P49" s="46"/>
      <c r="Q49" s="46"/>
      <c r="R49" s="46"/>
      <c r="S49" s="46"/>
      <c r="T49" s="46"/>
      <c r="U49" s="46"/>
    </row>
    <row r="50" spans="1:21" ht="30.75" customHeight="1" x14ac:dyDescent="0.15">
      <c r="A50" s="46"/>
      <c r="B50" s="1140"/>
      <c r="C50" s="1141"/>
      <c r="D50" s="60"/>
      <c r="E50" s="1146" t="s">
        <v>15</v>
      </c>
      <c r="F50" s="1146"/>
      <c r="G50" s="1146"/>
      <c r="H50" s="1146"/>
      <c r="I50" s="1146"/>
      <c r="J50" s="1147"/>
      <c r="K50" s="61">
        <v>27</v>
      </c>
      <c r="L50" s="62">
        <v>18</v>
      </c>
      <c r="M50" s="62">
        <v>11</v>
      </c>
      <c r="N50" s="62">
        <v>3</v>
      </c>
      <c r="O50" s="63">
        <v>1</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488</v>
      </c>
      <c r="L51" s="62" t="s">
        <v>488</v>
      </c>
      <c r="M51" s="62" t="s">
        <v>488</v>
      </c>
      <c r="N51" s="62" t="s">
        <v>488</v>
      </c>
      <c r="O51" s="63" t="s">
        <v>488</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1735</v>
      </c>
      <c r="L52" s="62">
        <v>1748</v>
      </c>
      <c r="M52" s="62">
        <v>1654</v>
      </c>
      <c r="N52" s="62">
        <v>1724</v>
      </c>
      <c r="O52" s="63">
        <v>1688</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700</v>
      </c>
      <c r="L53" s="67">
        <v>653</v>
      </c>
      <c r="M53" s="67">
        <v>679</v>
      </c>
      <c r="N53" s="67">
        <v>720</v>
      </c>
      <c r="O53" s="68">
        <v>741</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547</v>
      </c>
      <c r="L57" s="79" t="s">
        <v>548</v>
      </c>
      <c r="M57" s="79" t="s">
        <v>549</v>
      </c>
      <c r="N57" s="79" t="s">
        <v>550</v>
      </c>
      <c r="O57" s="80" t="s">
        <v>551</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VjY64rVWyDjSVCaBnaOnVGeghHHaEiXXUFyfEOffvyzL6f8A1jitT+Ev0P5lYAxireMIuI492RqOxzE0xH+6HA==" saltValue="7paw9NDe9Ww+OWrR7s2wM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S49" sqref="S49"/>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526</v>
      </c>
      <c r="J40" s="101" t="s">
        <v>527</v>
      </c>
      <c r="K40" s="101" t="s">
        <v>528</v>
      </c>
      <c r="L40" s="101" t="s">
        <v>529</v>
      </c>
      <c r="M40" s="102" t="s">
        <v>530</v>
      </c>
    </row>
    <row r="41" spans="2:13" ht="27.75" customHeight="1" x14ac:dyDescent="0.15">
      <c r="B41" s="1169" t="s">
        <v>30</v>
      </c>
      <c r="C41" s="1170"/>
      <c r="D41" s="103"/>
      <c r="E41" s="1175" t="s">
        <v>31</v>
      </c>
      <c r="F41" s="1175"/>
      <c r="G41" s="1175"/>
      <c r="H41" s="1176"/>
      <c r="I41" s="340">
        <v>15641</v>
      </c>
      <c r="J41" s="341">
        <v>16091</v>
      </c>
      <c r="K41" s="341">
        <v>15749</v>
      </c>
      <c r="L41" s="341">
        <v>16529</v>
      </c>
      <c r="M41" s="342">
        <v>19888</v>
      </c>
    </row>
    <row r="42" spans="2:13" ht="27.75" customHeight="1" x14ac:dyDescent="0.15">
      <c r="B42" s="1171"/>
      <c r="C42" s="1172"/>
      <c r="D42" s="104"/>
      <c r="E42" s="1177" t="s">
        <v>32</v>
      </c>
      <c r="F42" s="1177"/>
      <c r="G42" s="1177"/>
      <c r="H42" s="1178"/>
      <c r="I42" s="343">
        <v>27</v>
      </c>
      <c r="J42" s="344">
        <v>11</v>
      </c>
      <c r="K42" s="344">
        <v>2</v>
      </c>
      <c r="L42" s="344" t="s">
        <v>488</v>
      </c>
      <c r="M42" s="345" t="s">
        <v>488</v>
      </c>
    </row>
    <row r="43" spans="2:13" ht="27.75" customHeight="1" x14ac:dyDescent="0.15">
      <c r="B43" s="1171"/>
      <c r="C43" s="1172"/>
      <c r="D43" s="104"/>
      <c r="E43" s="1177" t="s">
        <v>33</v>
      </c>
      <c r="F43" s="1177"/>
      <c r="G43" s="1177"/>
      <c r="H43" s="1178"/>
      <c r="I43" s="343">
        <v>5754</v>
      </c>
      <c r="J43" s="344">
        <v>5542</v>
      </c>
      <c r="K43" s="344">
        <v>5699</v>
      </c>
      <c r="L43" s="344">
        <v>5942</v>
      </c>
      <c r="M43" s="345">
        <v>5975</v>
      </c>
    </row>
    <row r="44" spans="2:13" ht="27.75" customHeight="1" x14ac:dyDescent="0.15">
      <c r="B44" s="1171"/>
      <c r="C44" s="1172"/>
      <c r="D44" s="104"/>
      <c r="E44" s="1177" t="s">
        <v>34</v>
      </c>
      <c r="F44" s="1177"/>
      <c r="G44" s="1177"/>
      <c r="H44" s="1178"/>
      <c r="I44" s="343" t="s">
        <v>488</v>
      </c>
      <c r="J44" s="344" t="s">
        <v>488</v>
      </c>
      <c r="K44" s="344" t="s">
        <v>488</v>
      </c>
      <c r="L44" s="344" t="s">
        <v>488</v>
      </c>
      <c r="M44" s="345" t="s">
        <v>488</v>
      </c>
    </row>
    <row r="45" spans="2:13" ht="27.75" customHeight="1" x14ac:dyDescent="0.15">
      <c r="B45" s="1171"/>
      <c r="C45" s="1172"/>
      <c r="D45" s="104"/>
      <c r="E45" s="1177" t="s">
        <v>35</v>
      </c>
      <c r="F45" s="1177"/>
      <c r="G45" s="1177"/>
      <c r="H45" s="1178"/>
      <c r="I45" s="343">
        <v>2978</v>
      </c>
      <c r="J45" s="344">
        <v>3012</v>
      </c>
      <c r="K45" s="344">
        <v>3002</v>
      </c>
      <c r="L45" s="344">
        <v>2856</v>
      </c>
      <c r="M45" s="345">
        <v>2933</v>
      </c>
    </row>
    <row r="46" spans="2:13" ht="27.75" customHeight="1" x14ac:dyDescent="0.15">
      <c r="B46" s="1171"/>
      <c r="C46" s="1172"/>
      <c r="D46" s="105"/>
      <c r="E46" s="1177" t="s">
        <v>36</v>
      </c>
      <c r="F46" s="1177"/>
      <c r="G46" s="1177"/>
      <c r="H46" s="1178"/>
      <c r="I46" s="343" t="s">
        <v>488</v>
      </c>
      <c r="J46" s="344" t="s">
        <v>488</v>
      </c>
      <c r="K46" s="344" t="s">
        <v>488</v>
      </c>
      <c r="L46" s="344" t="s">
        <v>488</v>
      </c>
      <c r="M46" s="345" t="s">
        <v>488</v>
      </c>
    </row>
    <row r="47" spans="2:13" ht="27.75" customHeight="1" x14ac:dyDescent="0.15">
      <c r="B47" s="1171"/>
      <c r="C47" s="1172"/>
      <c r="D47" s="106"/>
      <c r="E47" s="1179" t="s">
        <v>37</v>
      </c>
      <c r="F47" s="1180"/>
      <c r="G47" s="1180"/>
      <c r="H47" s="1181"/>
      <c r="I47" s="343" t="s">
        <v>488</v>
      </c>
      <c r="J47" s="344" t="s">
        <v>488</v>
      </c>
      <c r="K47" s="344" t="s">
        <v>488</v>
      </c>
      <c r="L47" s="344" t="s">
        <v>488</v>
      </c>
      <c r="M47" s="345" t="s">
        <v>488</v>
      </c>
    </row>
    <row r="48" spans="2:13" ht="27.75" customHeight="1" x14ac:dyDescent="0.15">
      <c r="B48" s="1171"/>
      <c r="C48" s="1172"/>
      <c r="D48" s="104"/>
      <c r="E48" s="1177" t="s">
        <v>38</v>
      </c>
      <c r="F48" s="1177"/>
      <c r="G48" s="1177"/>
      <c r="H48" s="1178"/>
      <c r="I48" s="343" t="s">
        <v>488</v>
      </c>
      <c r="J48" s="344" t="s">
        <v>488</v>
      </c>
      <c r="K48" s="344" t="s">
        <v>488</v>
      </c>
      <c r="L48" s="344" t="s">
        <v>488</v>
      </c>
      <c r="M48" s="345" t="s">
        <v>488</v>
      </c>
    </row>
    <row r="49" spans="2:13" ht="27.75" customHeight="1" x14ac:dyDescent="0.15">
      <c r="B49" s="1173"/>
      <c r="C49" s="1174"/>
      <c r="D49" s="104"/>
      <c r="E49" s="1177" t="s">
        <v>39</v>
      </c>
      <c r="F49" s="1177"/>
      <c r="G49" s="1177"/>
      <c r="H49" s="1178"/>
      <c r="I49" s="343" t="s">
        <v>488</v>
      </c>
      <c r="J49" s="344" t="s">
        <v>488</v>
      </c>
      <c r="K49" s="344" t="s">
        <v>488</v>
      </c>
      <c r="L49" s="344" t="s">
        <v>488</v>
      </c>
      <c r="M49" s="345" t="s">
        <v>488</v>
      </c>
    </row>
    <row r="50" spans="2:13" ht="27.75" customHeight="1" x14ac:dyDescent="0.15">
      <c r="B50" s="1182" t="s">
        <v>40</v>
      </c>
      <c r="C50" s="1183"/>
      <c r="D50" s="107"/>
      <c r="E50" s="1177" t="s">
        <v>41</v>
      </c>
      <c r="F50" s="1177"/>
      <c r="G50" s="1177"/>
      <c r="H50" s="1178"/>
      <c r="I50" s="343">
        <v>6575</v>
      </c>
      <c r="J50" s="344">
        <v>6692</v>
      </c>
      <c r="K50" s="344">
        <v>7203</v>
      </c>
      <c r="L50" s="344">
        <v>7103</v>
      </c>
      <c r="M50" s="345">
        <v>5875</v>
      </c>
    </row>
    <row r="51" spans="2:13" ht="27.75" customHeight="1" x14ac:dyDescent="0.15">
      <c r="B51" s="1171"/>
      <c r="C51" s="1172"/>
      <c r="D51" s="104"/>
      <c r="E51" s="1177" t="s">
        <v>42</v>
      </c>
      <c r="F51" s="1177"/>
      <c r="G51" s="1177"/>
      <c r="H51" s="1178"/>
      <c r="I51" s="343">
        <v>1042</v>
      </c>
      <c r="J51" s="344">
        <v>939</v>
      </c>
      <c r="K51" s="344">
        <v>833</v>
      </c>
      <c r="L51" s="344">
        <v>755</v>
      </c>
      <c r="M51" s="345">
        <v>688</v>
      </c>
    </row>
    <row r="52" spans="2:13" ht="27.75" customHeight="1" x14ac:dyDescent="0.15">
      <c r="B52" s="1173"/>
      <c r="C52" s="1174"/>
      <c r="D52" s="104"/>
      <c r="E52" s="1177" t="s">
        <v>43</v>
      </c>
      <c r="F52" s="1177"/>
      <c r="G52" s="1177"/>
      <c r="H52" s="1178"/>
      <c r="I52" s="343">
        <v>14656</v>
      </c>
      <c r="J52" s="344">
        <v>14704</v>
      </c>
      <c r="K52" s="344">
        <v>14232</v>
      </c>
      <c r="L52" s="344">
        <v>13776</v>
      </c>
      <c r="M52" s="345">
        <v>13569</v>
      </c>
    </row>
    <row r="53" spans="2:13" ht="27.75" customHeight="1" thickBot="1" x14ac:dyDescent="0.2">
      <c r="B53" s="1184" t="s">
        <v>19</v>
      </c>
      <c r="C53" s="1185"/>
      <c r="D53" s="108"/>
      <c r="E53" s="1186" t="s">
        <v>44</v>
      </c>
      <c r="F53" s="1186"/>
      <c r="G53" s="1186"/>
      <c r="H53" s="1187"/>
      <c r="I53" s="346">
        <v>2128</v>
      </c>
      <c r="J53" s="347">
        <v>2321</v>
      </c>
      <c r="K53" s="347">
        <v>2184</v>
      </c>
      <c r="L53" s="347">
        <v>3693</v>
      </c>
      <c r="M53" s="348">
        <v>8664</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WZrKCEuJaQU/E4TZTy7HV9co+sGdEBheckBoH5WEiDBI5Yy8wfAHaokXzQxfmrVTEubbRuXokJmv7leHkrKvlg==" saltValue="aTx43ksJ8oEc02kBRhzl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57" sqref="C57:E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528</v>
      </c>
      <c r="G54" s="117" t="s">
        <v>529</v>
      </c>
      <c r="H54" s="118" t="s">
        <v>530</v>
      </c>
    </row>
    <row r="55" spans="2:8" ht="52.5" customHeight="1" x14ac:dyDescent="0.15">
      <c r="B55" s="119"/>
      <c r="C55" s="1196" t="s">
        <v>46</v>
      </c>
      <c r="D55" s="1196"/>
      <c r="E55" s="1197"/>
      <c r="F55" s="120">
        <v>2726</v>
      </c>
      <c r="G55" s="120">
        <v>2726</v>
      </c>
      <c r="H55" s="121">
        <v>1827</v>
      </c>
    </row>
    <row r="56" spans="2:8" ht="52.5" customHeight="1" x14ac:dyDescent="0.15">
      <c r="B56" s="122"/>
      <c r="C56" s="1198" t="s">
        <v>47</v>
      </c>
      <c r="D56" s="1198"/>
      <c r="E56" s="1199"/>
      <c r="F56" s="123">
        <v>404</v>
      </c>
      <c r="G56" s="123">
        <v>404</v>
      </c>
      <c r="H56" s="124">
        <v>447</v>
      </c>
    </row>
    <row r="57" spans="2:8" ht="53.25" customHeight="1" x14ac:dyDescent="0.15">
      <c r="B57" s="122"/>
      <c r="C57" s="1200" t="s">
        <v>48</v>
      </c>
      <c r="D57" s="1200"/>
      <c r="E57" s="1201"/>
      <c r="F57" s="125">
        <v>2987</v>
      </c>
      <c r="G57" s="125">
        <v>2838</v>
      </c>
      <c r="H57" s="126">
        <v>2394</v>
      </c>
    </row>
    <row r="58" spans="2:8" ht="45.75" customHeight="1" x14ac:dyDescent="0.15">
      <c r="B58" s="127"/>
      <c r="C58" s="1188" t="s">
        <v>563</v>
      </c>
      <c r="D58" s="1189"/>
      <c r="E58" s="1190"/>
      <c r="F58" s="128">
        <v>1170</v>
      </c>
      <c r="G58" s="128">
        <v>1170</v>
      </c>
      <c r="H58" s="129">
        <v>1170</v>
      </c>
    </row>
    <row r="59" spans="2:8" ht="45.75" customHeight="1" x14ac:dyDescent="0.15">
      <c r="B59" s="127"/>
      <c r="C59" s="1188" t="s">
        <v>564</v>
      </c>
      <c r="D59" s="1189"/>
      <c r="E59" s="1190"/>
      <c r="F59" s="128">
        <v>357</v>
      </c>
      <c r="G59" s="128">
        <v>342</v>
      </c>
      <c r="H59" s="129">
        <v>318</v>
      </c>
    </row>
    <row r="60" spans="2:8" ht="45.75" customHeight="1" x14ac:dyDescent="0.15">
      <c r="B60" s="127"/>
      <c r="C60" s="1188" t="s">
        <v>565</v>
      </c>
      <c r="D60" s="1189"/>
      <c r="E60" s="1190"/>
      <c r="F60" s="128">
        <v>807</v>
      </c>
      <c r="G60" s="128">
        <v>677</v>
      </c>
      <c r="H60" s="129">
        <v>278</v>
      </c>
    </row>
    <row r="61" spans="2:8" ht="45.75" customHeight="1" x14ac:dyDescent="0.15">
      <c r="B61" s="127"/>
      <c r="C61" s="1188" t="s">
        <v>566</v>
      </c>
      <c r="D61" s="1189"/>
      <c r="E61" s="1190"/>
      <c r="F61" s="128">
        <v>215</v>
      </c>
      <c r="G61" s="128">
        <v>220</v>
      </c>
      <c r="H61" s="129">
        <v>223</v>
      </c>
    </row>
    <row r="62" spans="2:8" ht="45.75" customHeight="1" thickBot="1" x14ac:dyDescent="0.2">
      <c r="B62" s="130"/>
      <c r="C62" s="1191" t="s">
        <v>568</v>
      </c>
      <c r="D62" s="1192"/>
      <c r="E62" s="1193"/>
      <c r="F62" s="349">
        <v>183</v>
      </c>
      <c r="G62" s="349">
        <v>197</v>
      </c>
      <c r="H62" s="350">
        <v>202</v>
      </c>
    </row>
    <row r="63" spans="2:8" ht="52.5" customHeight="1" thickBot="1" x14ac:dyDescent="0.2">
      <c r="B63" s="131"/>
      <c r="C63" s="1194" t="s">
        <v>49</v>
      </c>
      <c r="D63" s="1194"/>
      <c r="E63" s="1195"/>
      <c r="F63" s="132">
        <v>6117</v>
      </c>
      <c r="G63" s="132">
        <v>5969</v>
      </c>
      <c r="H63" s="133">
        <v>4668</v>
      </c>
    </row>
    <row r="64" spans="2:8" x14ac:dyDescent="0.15"/>
  </sheetData>
  <sheetProtection algorithmName="SHA-512" hashValue="sx3gnBfix9xX4Uw1tEhwDukaGeXO/9yNXVFCJBUNxNVaYhU63ejlN7JCWOKF4zLVIP2sztTjWy+H62TVopAoXg==" saltValue="5nCH2dzjjEIG/jQfkmYn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50</v>
      </c>
      <c r="E2" s="145"/>
      <c r="F2" s="146" t="s">
        <v>525</v>
      </c>
      <c r="G2" s="147"/>
      <c r="H2" s="148"/>
    </row>
    <row r="3" spans="1:8" x14ac:dyDescent="0.15">
      <c r="A3" s="144" t="s">
        <v>518</v>
      </c>
      <c r="B3" s="149"/>
      <c r="C3" s="150"/>
      <c r="D3" s="151">
        <v>54438</v>
      </c>
      <c r="E3" s="152"/>
      <c r="F3" s="153">
        <v>94081</v>
      </c>
      <c r="G3" s="154"/>
      <c r="H3" s="155"/>
    </row>
    <row r="4" spans="1:8" x14ac:dyDescent="0.15">
      <c r="A4" s="156"/>
      <c r="B4" s="157"/>
      <c r="C4" s="158"/>
      <c r="D4" s="159">
        <v>31699</v>
      </c>
      <c r="E4" s="160"/>
      <c r="F4" s="161">
        <v>48949</v>
      </c>
      <c r="G4" s="162"/>
      <c r="H4" s="163"/>
    </row>
    <row r="5" spans="1:8" x14ac:dyDescent="0.15">
      <c r="A5" s="144" t="s">
        <v>520</v>
      </c>
      <c r="B5" s="149"/>
      <c r="C5" s="150"/>
      <c r="D5" s="151">
        <v>104559</v>
      </c>
      <c r="E5" s="152"/>
      <c r="F5" s="153">
        <v>92632</v>
      </c>
      <c r="G5" s="154"/>
      <c r="H5" s="155"/>
    </row>
    <row r="6" spans="1:8" x14ac:dyDescent="0.15">
      <c r="A6" s="156"/>
      <c r="B6" s="157"/>
      <c r="C6" s="158"/>
      <c r="D6" s="159">
        <v>75407</v>
      </c>
      <c r="E6" s="160"/>
      <c r="F6" s="161">
        <v>47978</v>
      </c>
      <c r="G6" s="162"/>
      <c r="H6" s="163"/>
    </row>
    <row r="7" spans="1:8" x14ac:dyDescent="0.15">
      <c r="A7" s="144" t="s">
        <v>521</v>
      </c>
      <c r="B7" s="149"/>
      <c r="C7" s="150"/>
      <c r="D7" s="151">
        <v>55708</v>
      </c>
      <c r="E7" s="152"/>
      <c r="F7" s="153">
        <v>96469</v>
      </c>
      <c r="G7" s="154"/>
      <c r="H7" s="155"/>
    </row>
    <row r="8" spans="1:8" x14ac:dyDescent="0.15">
      <c r="A8" s="156"/>
      <c r="B8" s="157"/>
      <c r="C8" s="158"/>
      <c r="D8" s="159">
        <v>39616</v>
      </c>
      <c r="E8" s="160"/>
      <c r="F8" s="161">
        <v>49775</v>
      </c>
      <c r="G8" s="162"/>
      <c r="H8" s="163"/>
    </row>
    <row r="9" spans="1:8" x14ac:dyDescent="0.15">
      <c r="A9" s="144" t="s">
        <v>522</v>
      </c>
      <c r="B9" s="149"/>
      <c r="C9" s="150"/>
      <c r="D9" s="151">
        <v>129795</v>
      </c>
      <c r="E9" s="152"/>
      <c r="F9" s="153">
        <v>85743</v>
      </c>
      <c r="G9" s="154"/>
      <c r="H9" s="155"/>
    </row>
    <row r="10" spans="1:8" x14ac:dyDescent="0.15">
      <c r="A10" s="156"/>
      <c r="B10" s="157"/>
      <c r="C10" s="158"/>
      <c r="D10" s="159">
        <v>111571</v>
      </c>
      <c r="E10" s="160"/>
      <c r="F10" s="161">
        <v>45231</v>
      </c>
      <c r="G10" s="162"/>
      <c r="H10" s="163"/>
    </row>
    <row r="11" spans="1:8" x14ac:dyDescent="0.15">
      <c r="A11" s="144" t="s">
        <v>523</v>
      </c>
      <c r="B11" s="149"/>
      <c r="C11" s="150"/>
      <c r="D11" s="151">
        <v>182297</v>
      </c>
      <c r="E11" s="152"/>
      <c r="F11" s="153">
        <v>92509</v>
      </c>
      <c r="G11" s="154"/>
      <c r="H11" s="155"/>
    </row>
    <row r="12" spans="1:8" x14ac:dyDescent="0.15">
      <c r="A12" s="156"/>
      <c r="B12" s="157"/>
      <c r="C12" s="164"/>
      <c r="D12" s="159">
        <v>126983</v>
      </c>
      <c r="E12" s="160"/>
      <c r="F12" s="161">
        <v>52274</v>
      </c>
      <c r="G12" s="162"/>
      <c r="H12" s="163"/>
    </row>
    <row r="13" spans="1:8" x14ac:dyDescent="0.15">
      <c r="A13" s="144"/>
      <c r="B13" s="149"/>
      <c r="C13" s="150"/>
      <c r="D13" s="151">
        <v>105359</v>
      </c>
      <c r="E13" s="152"/>
      <c r="F13" s="153">
        <v>92287</v>
      </c>
      <c r="G13" s="165"/>
      <c r="H13" s="155"/>
    </row>
    <row r="14" spans="1:8" x14ac:dyDescent="0.15">
      <c r="A14" s="156"/>
      <c r="B14" s="157"/>
      <c r="C14" s="158"/>
      <c r="D14" s="159">
        <v>77055</v>
      </c>
      <c r="E14" s="160"/>
      <c r="F14" s="161">
        <v>48841</v>
      </c>
      <c r="G14" s="162"/>
      <c r="H14" s="163"/>
    </row>
    <row r="17" spans="1:11" x14ac:dyDescent="0.15">
      <c r="A17" s="140" t="s">
        <v>51</v>
      </c>
    </row>
    <row r="18" spans="1:11" x14ac:dyDescent="0.15">
      <c r="A18" s="166"/>
      <c r="B18" s="166" t="str">
        <f>実質収支比率等に係る経年分析!F$46</f>
        <v>R01</v>
      </c>
      <c r="C18" s="166" t="str">
        <f>実質収支比率等に係る経年分析!G$46</f>
        <v>R02</v>
      </c>
      <c r="D18" s="166" t="str">
        <f>実質収支比率等に係る経年分析!H$46</f>
        <v>R03</v>
      </c>
      <c r="E18" s="166" t="str">
        <f>実質収支比率等に係る経年分析!I$46</f>
        <v>R04</v>
      </c>
      <c r="F18" s="166" t="str">
        <f>実質収支比率等に係る経年分析!J$46</f>
        <v>R05</v>
      </c>
    </row>
    <row r="19" spans="1:11" x14ac:dyDescent="0.15">
      <c r="A19" s="166" t="s">
        <v>52</v>
      </c>
      <c r="B19" s="166">
        <f>ROUND(VALUE(SUBSTITUTE(実質収支比率等に係る経年分析!F$48,"▲","-")),2)</f>
        <v>4.53</v>
      </c>
      <c r="C19" s="166">
        <f>ROUND(VALUE(SUBSTITUTE(実質収支比率等に係る経年分析!G$48,"▲","-")),2)</f>
        <v>3.8</v>
      </c>
      <c r="D19" s="166">
        <f>ROUND(VALUE(SUBSTITUTE(実質収支比率等に係る経年分析!H$48,"▲","-")),2)</f>
        <v>6.35</v>
      </c>
      <c r="E19" s="166">
        <f>ROUND(VALUE(SUBSTITUTE(実質収支比率等に係る経年分析!I$48,"▲","-")),2)</f>
        <v>4.9400000000000004</v>
      </c>
      <c r="F19" s="166">
        <f>ROUND(VALUE(SUBSTITUTE(実質収支比率等に係る経年分析!J$48,"▲","-")),2)</f>
        <v>2.93</v>
      </c>
    </row>
    <row r="20" spans="1:11" x14ac:dyDescent="0.15">
      <c r="A20" s="166" t="s">
        <v>53</v>
      </c>
      <c r="B20" s="166">
        <f>ROUND(VALUE(SUBSTITUTE(実質収支比率等に係る経年分析!F$47,"▲","-")),2)</f>
        <v>25.51</v>
      </c>
      <c r="C20" s="166">
        <f>ROUND(VALUE(SUBSTITUTE(実質収支比率等に係る経年分析!G$47,"▲","-")),2)</f>
        <v>24.94</v>
      </c>
      <c r="D20" s="166">
        <f>ROUND(VALUE(SUBSTITUTE(実質収支比率等に係る経年分析!H$47,"▲","-")),2)</f>
        <v>26.85</v>
      </c>
      <c r="E20" s="166">
        <f>ROUND(VALUE(SUBSTITUTE(実質収支比率等に係る経年分析!I$47,"▲","-")),2)</f>
        <v>27.58</v>
      </c>
      <c r="F20" s="166">
        <f>ROUND(VALUE(SUBSTITUTE(実質収支比率等に係る経年分析!J$47,"▲","-")),2)</f>
        <v>18.46</v>
      </c>
    </row>
    <row r="21" spans="1:11" x14ac:dyDescent="0.15">
      <c r="A21" s="166" t="s">
        <v>54</v>
      </c>
      <c r="B21" s="166">
        <f>IF(ISNUMBER(VALUE(SUBSTITUTE(実質収支比率等に係る経年分析!F$49,"▲","-"))),ROUND(VALUE(SUBSTITUTE(実質収支比率等に係る経年分析!F$49,"▲","-")),2),NA())</f>
        <v>-0.75</v>
      </c>
      <c r="C21" s="166">
        <f>IF(ISNUMBER(VALUE(SUBSTITUTE(実質収支比率等に係る経年分析!G$49,"▲","-"))),ROUND(VALUE(SUBSTITUTE(実質収支比率等に係る経年分析!G$49,"▲","-")),2),NA())</f>
        <v>-0.62</v>
      </c>
      <c r="D21" s="166">
        <f>IF(ISNUMBER(VALUE(SUBSTITUTE(実質収支比率等に係る経年分析!H$49,"▲","-"))),ROUND(VALUE(SUBSTITUTE(実質収支比率等に係る経年分析!H$49,"▲","-")),2),NA())</f>
        <v>5.37</v>
      </c>
      <c r="E21" s="166">
        <f>IF(ISNUMBER(VALUE(SUBSTITUTE(実質収支比率等に係る経年分析!I$49,"▲","-"))),ROUND(VALUE(SUBSTITUTE(実質収支比率等に係る経年分析!I$49,"▲","-")),2),NA())</f>
        <v>-1.58</v>
      </c>
      <c r="F21" s="166">
        <f>IF(ISNUMBER(VALUE(SUBSTITUTE(実質収支比率等に係る経年分析!J$49,"▲","-"))),ROUND(VALUE(SUBSTITUTE(実質収支比率等に係る経年分析!J$49,"▲","-")),2),NA())</f>
        <v>-11.09</v>
      </c>
    </row>
    <row r="24" spans="1:11" x14ac:dyDescent="0.15">
      <c r="A24" s="140" t="s">
        <v>55</v>
      </c>
    </row>
    <row r="25" spans="1:11" x14ac:dyDescent="0.15">
      <c r="A25" s="167"/>
      <c r="B25" s="167" t="str">
        <f>連結実質赤字比率に係る赤字・黒字の構成分析!F$33</f>
        <v>R01</v>
      </c>
      <c r="C25" s="167"/>
      <c r="D25" s="167" t="str">
        <f>連結実質赤字比率に係る赤字・黒字の構成分析!G$33</f>
        <v>R02</v>
      </c>
      <c r="E25" s="167"/>
      <c r="F25" s="167" t="str">
        <f>連結実質赤字比率に係る赤字・黒字の構成分析!H$33</f>
        <v>R03</v>
      </c>
      <c r="G25" s="167"/>
      <c r="H25" s="167" t="str">
        <f>連結実質赤字比率に係る赤字・黒字の構成分析!I$33</f>
        <v>R04</v>
      </c>
      <c r="I25" s="167"/>
      <c r="J25" s="167" t="str">
        <f>連結実質赤字比率に係る赤字・黒字の構成分析!J$33</f>
        <v>R05</v>
      </c>
      <c r="K25" s="167"/>
    </row>
    <row r="26" spans="1:11" x14ac:dyDescent="0.15">
      <c r="A26" s="167"/>
      <c r="B26" s="167" t="s">
        <v>56</v>
      </c>
      <c r="C26" s="167" t="s">
        <v>57</v>
      </c>
      <c r="D26" s="167" t="s">
        <v>56</v>
      </c>
      <c r="E26" s="167" t="s">
        <v>57</v>
      </c>
      <c r="F26" s="167" t="s">
        <v>56</v>
      </c>
      <c r="G26" s="167" t="s">
        <v>57</v>
      </c>
      <c r="H26" s="167" t="s">
        <v>56</v>
      </c>
      <c r="I26" s="167" t="s">
        <v>57</v>
      </c>
      <c r="J26" s="167" t="s">
        <v>56</v>
      </c>
      <c r="K26" s="167" t="s">
        <v>57</v>
      </c>
    </row>
    <row r="27" spans="1:11" x14ac:dyDescent="0.15">
      <c r="A27" s="167" t="str">
        <f>IF(連結実質赤字比率に係る赤字・黒字の構成分析!C$43="",NA(),連結実質赤字比率に係る赤字・黒字の構成分析!C$43)</f>
        <v>その他会計（黒字）</v>
      </c>
      <c r="B27" s="167" t="e">
        <f>IF(ROUND(VALUE(SUBSTITUTE(連結実質赤字比率に係る赤字・黒字の構成分析!F$43,"▲", "-")), 2) &lt; 0, ABS(ROUND(VALUE(SUBSTITUTE(連結実質赤字比率に係る赤字・黒字の構成分析!F$43,"▲", "-")), 2)), NA())</f>
        <v>#N/A</v>
      </c>
      <c r="C27" s="167">
        <f>IF(ROUND(VALUE(SUBSTITUTE(連結実質赤字比率に係る赤字・黒字の構成分析!F$43,"▲", "-")), 2) &gt;= 0, ABS(ROUND(VALUE(SUBSTITUTE(連結実質赤字比率に係る赤字・黒字の構成分析!F$43,"▲", "-")), 2)), NA())</f>
        <v>13.2</v>
      </c>
      <c r="D27" s="167" t="e">
        <f>IF(ROUND(VALUE(SUBSTITUTE(連結実質赤字比率に係る赤字・黒字の構成分析!G$43,"▲", "-")), 2) &lt; 0, ABS(ROUND(VALUE(SUBSTITUTE(連結実質赤字比率に係る赤字・黒字の構成分析!G$43,"▲", "-")), 2)), NA())</f>
        <v>#N/A</v>
      </c>
      <c r="E27" s="167">
        <f>IF(ROUND(VALUE(SUBSTITUTE(連結実質赤字比率に係る赤字・黒字の構成分析!G$43,"▲", "-")), 2) &gt;= 0, ABS(ROUND(VALUE(SUBSTITUTE(連結実質赤字比率に係る赤字・黒字の構成分析!G$43,"▲", "-")), 2)), NA())</f>
        <v>0</v>
      </c>
      <c r="F27" s="167" t="e">
        <f>IF(ROUND(VALUE(SUBSTITUTE(連結実質赤字比率に係る赤字・黒字の構成分析!H$43,"▲", "-")), 2) &lt; 0, ABS(ROUND(VALUE(SUBSTITUTE(連結実質赤字比率に係る赤字・黒字の構成分析!H$43,"▲", "-")), 2)), NA())</f>
        <v>#N/A</v>
      </c>
      <c r="G27" s="167">
        <f>IF(ROUND(VALUE(SUBSTITUTE(連結実質赤字比率に係る赤字・黒字の構成分析!H$43,"▲", "-")), 2) &gt;= 0, ABS(ROUND(VALUE(SUBSTITUTE(連結実質赤字比率に係る赤字・黒字の構成分析!H$43,"▲", "-")), 2)), NA())</f>
        <v>0</v>
      </c>
      <c r="H27" s="167" t="e">
        <f>IF(ROUND(VALUE(SUBSTITUTE(連結実質赤字比率に係る赤字・黒字の構成分析!I$43,"▲", "-")), 2) &lt; 0, ABS(ROUND(VALUE(SUBSTITUTE(連結実質赤字比率に係る赤字・黒字の構成分析!I$43,"▲", "-")), 2)), NA())</f>
        <v>#N/A</v>
      </c>
      <c r="I27" s="167">
        <f>IF(ROUND(VALUE(SUBSTITUTE(連結実質赤字比率に係る赤字・黒字の構成分析!I$43,"▲", "-")), 2) &gt;= 0, ABS(ROUND(VALUE(SUBSTITUTE(連結実質赤字比率に係る赤字・黒字の構成分析!I$43,"▲", "-")), 2)), NA())</f>
        <v>0</v>
      </c>
      <c r="J27" s="167" t="e">
        <f>IF(ROUND(VALUE(SUBSTITUTE(連結実質赤字比率に係る赤字・黒字の構成分析!J$43,"▲", "-")), 2) &lt; 0, ABS(ROUND(VALUE(SUBSTITUTE(連結実質赤字比率に係る赤字・黒字の構成分析!J$43,"▲", "-")), 2)), NA())</f>
        <v>#N/A</v>
      </c>
      <c r="K27" s="167">
        <f>IF(ROUND(VALUE(SUBSTITUTE(連結実質赤字比率に係る赤字・黒字の構成分析!J$43,"▲", "-")), 2) &gt;= 0, ABS(ROUND(VALUE(SUBSTITUTE(連結実質赤字比率に係る赤字・黒字の構成分析!J$43,"▲", "-")), 2)), NA())</f>
        <v>0</v>
      </c>
    </row>
    <row r="28" spans="1:11" x14ac:dyDescent="0.15">
      <c r="A28" s="167" t="str">
        <f>IF(連結実質赤字比率に係る赤字・黒字の構成分析!C$42="",NA(),連結実質赤字比率に係る赤字・黒字の構成分析!C$42)</f>
        <v>その他会計（赤字）</v>
      </c>
      <c r="B28" s="167">
        <f>IF(ROUND(VALUE(SUBSTITUTE(連結実質赤字比率に係る赤字・黒字の構成分析!F$42,"▲", "-")), 2) &lt; 0, ABS(ROUND(VALUE(SUBSTITUTE(連結実質赤字比率に係る赤字・黒字の構成分析!F$42,"▲", "-")), 2)), NA())</f>
        <v>0.26</v>
      </c>
      <c r="C28" s="167" t="e">
        <f>IF(ROUND(VALUE(SUBSTITUTE(連結実質赤字比率に係る赤字・黒字の構成分析!F$42,"▲", "-")), 2) &gt;= 0, ABS(ROUND(VALUE(SUBSTITUTE(連結実質赤字比率に係る赤字・黒字の構成分析!F$42,"▲", "-")), 2)), NA())</f>
        <v>#N/A</v>
      </c>
      <c r="D28" s="167">
        <f>IF(ROUND(VALUE(SUBSTITUTE(連結実質赤字比率に係る赤字・黒字の構成分析!G$42,"▲", "-")), 2) &lt; 0, ABS(ROUND(VALUE(SUBSTITUTE(連結実質赤字比率に係る赤字・黒字の構成分析!G$42,"▲", "-")), 2)), NA())</f>
        <v>0.25</v>
      </c>
      <c r="E28" s="167" t="e">
        <f>IF(ROUND(VALUE(SUBSTITUTE(連結実質赤字比率に係る赤字・黒字の構成分析!G$42,"▲", "-")), 2) &gt;= 0, ABS(ROUND(VALUE(SUBSTITUTE(連結実質赤字比率に係る赤字・黒字の構成分析!G$42,"▲", "-")), 2)), NA())</f>
        <v>#N/A</v>
      </c>
      <c r="F28" s="167" t="e">
        <f>IF(ROUND(VALUE(SUBSTITUTE(連結実質赤字比率に係る赤字・黒字の構成分析!H$42,"▲", "-")), 2) &lt; 0, ABS(ROUND(VALUE(SUBSTITUTE(連結実質赤字比率に係る赤字・黒字の構成分析!H$42,"▲", "-")), 2)), NA())</f>
        <v>#VALUE!</v>
      </c>
      <c r="G28" s="167" t="e">
        <f>IF(ROUND(VALUE(SUBSTITUTE(連結実質赤字比率に係る赤字・黒字の構成分析!H$42,"▲", "-")), 2) &gt;= 0, ABS(ROUND(VALUE(SUBSTITUTE(連結実質赤字比率に係る赤字・黒字の構成分析!H$42,"▲", "-")), 2)), NA())</f>
        <v>#VALUE!</v>
      </c>
      <c r="H28" s="167" t="e">
        <f>IF(ROUND(VALUE(SUBSTITUTE(連結実質赤字比率に係る赤字・黒字の構成分析!I$42,"▲", "-")), 2) &lt; 0, ABS(ROUND(VALUE(SUBSTITUTE(連結実質赤字比率に係る赤字・黒字の構成分析!I$42,"▲", "-")), 2)), NA())</f>
        <v>#VALUE!</v>
      </c>
      <c r="I28" s="167" t="e">
        <f>IF(ROUND(VALUE(SUBSTITUTE(連結実質赤字比率に係る赤字・黒字の構成分析!I$42,"▲", "-")), 2) &gt;= 0, ABS(ROUND(VALUE(SUBSTITUTE(連結実質赤字比率に係る赤字・黒字の構成分析!I$42,"▲", "-")), 2)), NA())</f>
        <v>#VALUE!</v>
      </c>
      <c r="J28" s="167" t="e">
        <f>IF(ROUND(VALUE(SUBSTITUTE(連結実質赤字比率に係る赤字・黒字の構成分析!J$42,"▲", "-")), 2) &lt; 0, ABS(ROUND(VALUE(SUBSTITUTE(連結実質赤字比率に係る赤字・黒字の構成分析!J$42,"▲", "-")), 2)), NA())</f>
        <v>#VALUE!</v>
      </c>
      <c r="K28" s="167" t="e">
        <f>IF(ROUND(VALUE(SUBSTITUTE(連結実質赤字比率に係る赤字・黒字の構成分析!J$42,"▲", "-")), 2) &gt;= 0, ABS(ROUND(VALUE(SUBSTITUTE(連結実質赤字比率に係る赤字・黒字の構成分析!J$42,"▲", "-")), 2)), NA())</f>
        <v>#VALUE!</v>
      </c>
    </row>
    <row r="29" spans="1:11" x14ac:dyDescent="0.15">
      <c r="A29" s="167" t="str">
        <f>IF(連結実質赤字比率に係る赤字・黒字の構成分析!C$41="",NA(),連結実質赤字比率に係る赤字・黒字の構成分析!C$41)</f>
        <v>後期高齢者医療事業特別会計</v>
      </c>
      <c r="B29" s="167" t="e">
        <f>IF(ROUND(VALUE(SUBSTITUTE(連結実質赤字比率に係る赤字・黒字の構成分析!F$41,"▲", "-")), 2) &lt; 0, ABS(ROUND(VALUE(SUBSTITUTE(連結実質赤字比率に係る赤字・黒字の構成分析!F$41,"▲", "-")), 2)), NA())</f>
        <v>#N/A</v>
      </c>
      <c r="C29" s="167">
        <f>IF(ROUND(VALUE(SUBSTITUTE(連結実質赤字比率に係る赤字・黒字の構成分析!F$41,"▲", "-")), 2) &gt;= 0, ABS(ROUND(VALUE(SUBSTITUTE(連結実質赤字比率に係る赤字・黒字の構成分析!F$41,"▲", "-")), 2)), NA())</f>
        <v>0</v>
      </c>
      <c r="D29" s="167" t="e">
        <f>IF(ROUND(VALUE(SUBSTITUTE(連結実質赤字比率に係る赤字・黒字の構成分析!G$41,"▲", "-")), 2) &lt; 0, ABS(ROUND(VALUE(SUBSTITUTE(連結実質赤字比率に係る赤字・黒字の構成分析!G$41,"▲", "-")), 2)), NA())</f>
        <v>#N/A</v>
      </c>
      <c r="E29" s="167">
        <f>IF(ROUND(VALUE(SUBSTITUTE(連結実質赤字比率に係る赤字・黒字の構成分析!G$41,"▲", "-")), 2) &gt;= 0, ABS(ROUND(VALUE(SUBSTITUTE(連結実質赤字比率に係る赤字・黒字の構成分析!G$41,"▲", "-")), 2)), NA())</f>
        <v>0</v>
      </c>
      <c r="F29" s="167" t="e">
        <f>IF(ROUND(VALUE(SUBSTITUTE(連結実質赤字比率に係る赤字・黒字の構成分析!H$41,"▲", "-")), 2) &lt; 0, ABS(ROUND(VALUE(SUBSTITUTE(連結実質赤字比率に係る赤字・黒字の構成分析!H$41,"▲", "-")), 2)), NA())</f>
        <v>#N/A</v>
      </c>
      <c r="G29" s="167">
        <f>IF(ROUND(VALUE(SUBSTITUTE(連結実質赤字比率に係る赤字・黒字の構成分析!H$41,"▲", "-")), 2) &gt;= 0, ABS(ROUND(VALUE(SUBSTITUTE(連結実質赤字比率に係る赤字・黒字の構成分析!H$41,"▲", "-")), 2)), NA())</f>
        <v>0</v>
      </c>
      <c r="H29" s="167" t="e">
        <f>IF(ROUND(VALUE(SUBSTITUTE(連結実質赤字比率に係る赤字・黒字の構成分析!I$41,"▲", "-")), 2) &lt; 0, ABS(ROUND(VALUE(SUBSTITUTE(連結実質赤字比率に係る赤字・黒字の構成分析!I$41,"▲", "-")), 2)), NA())</f>
        <v>#N/A</v>
      </c>
      <c r="I29" s="167">
        <f>IF(ROUND(VALUE(SUBSTITUTE(連結実質赤字比率に係る赤字・黒字の構成分析!I$41,"▲", "-")), 2) &gt;= 0, ABS(ROUND(VALUE(SUBSTITUTE(連結実質赤字比率に係る赤字・黒字の構成分析!I$41,"▲", "-")), 2)), NA())</f>
        <v>0</v>
      </c>
      <c r="J29" s="167" t="e">
        <f>IF(ROUND(VALUE(SUBSTITUTE(連結実質赤字比率に係る赤字・黒字の構成分析!J$41,"▲", "-")), 2) &lt; 0, ABS(ROUND(VALUE(SUBSTITUTE(連結実質赤字比率に係る赤字・黒字の構成分析!J$41,"▲", "-")), 2)), NA())</f>
        <v>#N/A</v>
      </c>
      <c r="K29" s="167">
        <f>IF(ROUND(VALUE(SUBSTITUTE(連結実質赤字比率に係る赤字・黒字の構成分析!J$41,"▲", "-")), 2) &gt;= 0, ABS(ROUND(VALUE(SUBSTITUTE(連結実質赤字比率に係る赤字・黒字の構成分析!J$41,"▲", "-")), 2)), NA())</f>
        <v>0</v>
      </c>
    </row>
    <row r="30" spans="1:11" x14ac:dyDescent="0.15">
      <c r="A30" s="167" t="str">
        <f>IF(連結実質赤字比率に係る赤字・黒字の構成分析!C$40="",NA(),連結実質赤字比率に係る赤字・黒字の構成分析!C$40)</f>
        <v>国民健康保険事業特別会計</v>
      </c>
      <c r="B30" s="167" t="e">
        <f>IF(ROUND(VALUE(SUBSTITUTE(連結実質赤字比率に係る赤字・黒字の構成分析!F$40,"▲", "-")), 2) &lt; 0, ABS(ROUND(VALUE(SUBSTITUTE(連結実質赤字比率に係る赤字・黒字の構成分析!F$40,"▲", "-")), 2)), NA())</f>
        <v>#N/A</v>
      </c>
      <c r="C30" s="167">
        <f>IF(ROUND(VALUE(SUBSTITUTE(連結実質赤字比率に係る赤字・黒字の構成分析!F$40,"▲", "-")), 2) &gt;= 0, ABS(ROUND(VALUE(SUBSTITUTE(連結実質赤字比率に係る赤字・黒字の構成分析!F$40,"▲", "-")), 2)), NA())</f>
        <v>0.36</v>
      </c>
      <c r="D30" s="167" t="e">
        <f>IF(ROUND(VALUE(SUBSTITUTE(連結実質赤字比率に係る赤字・黒字の構成分析!G$40,"▲", "-")), 2) &lt; 0, ABS(ROUND(VALUE(SUBSTITUTE(連結実質赤字比率に係る赤字・黒字の構成分析!G$40,"▲", "-")), 2)), NA())</f>
        <v>#N/A</v>
      </c>
      <c r="E30" s="167">
        <f>IF(ROUND(VALUE(SUBSTITUTE(連結実質赤字比率に係る赤字・黒字の構成分析!G$40,"▲", "-")), 2) &gt;= 0, ABS(ROUND(VALUE(SUBSTITUTE(連結実質赤字比率に係る赤字・黒字の構成分析!G$40,"▲", "-")), 2)), NA())</f>
        <v>0.92</v>
      </c>
      <c r="F30" s="167" t="e">
        <f>IF(ROUND(VALUE(SUBSTITUTE(連結実質赤字比率に係る赤字・黒字の構成分析!H$40,"▲", "-")), 2) &lt; 0, ABS(ROUND(VALUE(SUBSTITUTE(連結実質赤字比率に係る赤字・黒字の構成分析!H$40,"▲", "-")), 2)), NA())</f>
        <v>#N/A</v>
      </c>
      <c r="G30" s="167">
        <f>IF(ROUND(VALUE(SUBSTITUTE(連結実質赤字比率に係る赤字・黒字の構成分析!H$40,"▲", "-")), 2) &gt;= 0, ABS(ROUND(VALUE(SUBSTITUTE(連結実質赤字比率に係る赤字・黒字の構成分析!H$40,"▲", "-")), 2)), NA())</f>
        <v>1.4</v>
      </c>
      <c r="H30" s="167" t="e">
        <f>IF(ROUND(VALUE(SUBSTITUTE(連結実質赤字比率に係る赤字・黒字の構成分析!I$40,"▲", "-")), 2) &lt; 0, ABS(ROUND(VALUE(SUBSTITUTE(連結実質赤字比率に係る赤字・黒字の構成分析!I$40,"▲", "-")), 2)), NA())</f>
        <v>#N/A</v>
      </c>
      <c r="I30" s="167">
        <f>IF(ROUND(VALUE(SUBSTITUTE(連結実質赤字比率に係る赤字・黒字の構成分析!I$40,"▲", "-")), 2) &gt;= 0, ABS(ROUND(VALUE(SUBSTITUTE(連結実質赤字比率に係る赤字・黒字の構成分析!I$40,"▲", "-")), 2)), NA())</f>
        <v>0.81</v>
      </c>
      <c r="J30" s="167" t="e">
        <f>IF(ROUND(VALUE(SUBSTITUTE(連結実質赤字比率に係る赤字・黒字の構成分析!J$40,"▲", "-")), 2) &lt; 0, ABS(ROUND(VALUE(SUBSTITUTE(連結実質赤字比率に係る赤字・黒字の構成分析!J$40,"▲", "-")), 2)), NA())</f>
        <v>#N/A</v>
      </c>
      <c r="K30" s="167">
        <f>IF(ROUND(VALUE(SUBSTITUTE(連結実質赤字比率に係る赤字・黒字の構成分析!J$40,"▲", "-")), 2) &gt;= 0, ABS(ROUND(VALUE(SUBSTITUTE(連結実質赤字比率に係る赤字・黒字の構成分析!J$40,"▲", "-")), 2)), NA())</f>
        <v>0.31</v>
      </c>
    </row>
    <row r="31" spans="1:11" x14ac:dyDescent="0.15">
      <c r="A31" s="167" t="str">
        <f>IF(連結実質赤字比率に係る赤字・黒字の構成分析!C$39="",NA(),連結実質赤字比率に係る赤字・黒字の構成分析!C$39)</f>
        <v>介護保険事業特別会計</v>
      </c>
      <c r="B31" s="167" t="e">
        <f>IF(ROUND(VALUE(SUBSTITUTE(連結実質赤字比率に係る赤字・黒字の構成分析!F$39,"▲", "-")), 2) &lt; 0, ABS(ROUND(VALUE(SUBSTITUTE(連結実質赤字比率に係る赤字・黒字の構成分析!F$39,"▲", "-")), 2)), NA())</f>
        <v>#N/A</v>
      </c>
      <c r="C31" s="167">
        <f>IF(ROUND(VALUE(SUBSTITUTE(連結実質赤字比率に係る赤字・黒字の構成分析!F$39,"▲", "-")), 2) &gt;= 0, ABS(ROUND(VALUE(SUBSTITUTE(連結実質赤字比率に係る赤字・黒字の構成分析!F$39,"▲", "-")), 2)), NA())</f>
        <v>0.61</v>
      </c>
      <c r="D31" s="167" t="e">
        <f>IF(ROUND(VALUE(SUBSTITUTE(連結実質赤字比率に係る赤字・黒字の構成分析!G$39,"▲", "-")), 2) &lt; 0, ABS(ROUND(VALUE(SUBSTITUTE(連結実質赤字比率に係る赤字・黒字の構成分析!G$39,"▲", "-")), 2)), NA())</f>
        <v>#N/A</v>
      </c>
      <c r="E31" s="167">
        <f>IF(ROUND(VALUE(SUBSTITUTE(連結実質赤字比率に係る赤字・黒字の構成分析!G$39,"▲", "-")), 2) &gt;= 0, ABS(ROUND(VALUE(SUBSTITUTE(連結実質赤字比率に係る赤字・黒字の構成分析!G$39,"▲", "-")), 2)), NA())</f>
        <v>0.39</v>
      </c>
      <c r="F31" s="167" t="e">
        <f>IF(ROUND(VALUE(SUBSTITUTE(連結実質赤字比率に係る赤字・黒字の構成分析!H$39,"▲", "-")), 2) &lt; 0, ABS(ROUND(VALUE(SUBSTITUTE(連結実質赤字比率に係る赤字・黒字の構成分析!H$39,"▲", "-")), 2)), NA())</f>
        <v>#N/A</v>
      </c>
      <c r="G31" s="167">
        <f>IF(ROUND(VALUE(SUBSTITUTE(連結実質赤字比率に係る赤字・黒字の構成分析!H$39,"▲", "-")), 2) &gt;= 0, ABS(ROUND(VALUE(SUBSTITUTE(連結実質赤字比率に係る赤字・黒字の構成分析!H$39,"▲", "-")), 2)), NA())</f>
        <v>0.34</v>
      </c>
      <c r="H31" s="167" t="e">
        <f>IF(ROUND(VALUE(SUBSTITUTE(連結実質赤字比率に係る赤字・黒字の構成分析!I$39,"▲", "-")), 2) &lt; 0, ABS(ROUND(VALUE(SUBSTITUTE(連結実質赤字比率に係る赤字・黒字の構成分析!I$39,"▲", "-")), 2)), NA())</f>
        <v>#N/A</v>
      </c>
      <c r="I31" s="167">
        <f>IF(ROUND(VALUE(SUBSTITUTE(連結実質赤字比率に係る赤字・黒字の構成分析!I$39,"▲", "-")), 2) &gt;= 0, ABS(ROUND(VALUE(SUBSTITUTE(連結実質赤字比率に係る赤字・黒字の構成分析!I$39,"▲", "-")), 2)), NA())</f>
        <v>1.32</v>
      </c>
      <c r="J31" s="167" t="e">
        <f>IF(ROUND(VALUE(SUBSTITUTE(連結実質赤字比率に係る赤字・黒字の構成分析!J$39,"▲", "-")), 2) &lt; 0, ABS(ROUND(VALUE(SUBSTITUTE(連結実質赤字比率に係る赤字・黒字の構成分析!J$39,"▲", "-")), 2)), NA())</f>
        <v>#N/A</v>
      </c>
      <c r="K31" s="167">
        <f>IF(ROUND(VALUE(SUBSTITUTE(連結実質赤字比率に係る赤字・黒字の構成分析!J$39,"▲", "-")), 2) &gt;= 0, ABS(ROUND(VALUE(SUBSTITUTE(連結実質赤字比率に係る赤字・黒字の構成分析!J$39,"▲", "-")), 2)), NA())</f>
        <v>2.09</v>
      </c>
    </row>
    <row r="32" spans="1:11" x14ac:dyDescent="0.15">
      <c r="A32" s="167" t="str">
        <f>IF(連結実質赤字比率に係る赤字・黒字の構成分析!C$38="",NA(),連結実質赤字比率に係る赤字・黒字の構成分析!C$38)</f>
        <v>一般会計</v>
      </c>
      <c r="B32" s="167" t="e">
        <f>IF(ROUND(VALUE(SUBSTITUTE(連結実質赤字比率に係る赤字・黒字の構成分析!F$38,"▲", "-")), 2) &lt; 0, ABS(ROUND(VALUE(SUBSTITUTE(連結実質赤字比率に係る赤字・黒字の構成分析!F$38,"▲", "-")), 2)), NA())</f>
        <v>#N/A</v>
      </c>
      <c r="C32" s="167">
        <f>IF(ROUND(VALUE(SUBSTITUTE(連結実質赤字比率に係る赤字・黒字の構成分析!F$38,"▲", "-")), 2) &gt;= 0, ABS(ROUND(VALUE(SUBSTITUTE(連結実質赤字比率に係る赤字・黒字の構成分析!F$38,"▲", "-")), 2)), NA())</f>
        <v>4.8</v>
      </c>
      <c r="D32" s="167" t="e">
        <f>IF(ROUND(VALUE(SUBSTITUTE(連結実質赤字比率に係る赤字・黒字の構成分析!G$38,"▲", "-")), 2) &lt; 0, ABS(ROUND(VALUE(SUBSTITUTE(連結実質赤字比率に係る赤字・黒字の構成分析!G$38,"▲", "-")), 2)), NA())</f>
        <v>#N/A</v>
      </c>
      <c r="E32" s="167">
        <f>IF(ROUND(VALUE(SUBSTITUTE(連結実質赤字比率に係る赤字・黒字の構成分析!G$38,"▲", "-")), 2) &gt;= 0, ABS(ROUND(VALUE(SUBSTITUTE(連結実質赤字比率に係る赤字・黒字の構成分析!G$38,"▲", "-")), 2)), NA())</f>
        <v>4.05</v>
      </c>
      <c r="F32" s="167" t="e">
        <f>IF(ROUND(VALUE(SUBSTITUTE(連結実質赤字比率に係る赤字・黒字の構成分析!H$38,"▲", "-")), 2) &lt; 0, ABS(ROUND(VALUE(SUBSTITUTE(連結実質赤字比率に係る赤字・黒字の構成分析!H$38,"▲", "-")), 2)), NA())</f>
        <v>#N/A</v>
      </c>
      <c r="G32" s="167">
        <f>IF(ROUND(VALUE(SUBSTITUTE(連結実質赤字比率に係る赤字・黒字の構成分析!H$38,"▲", "-")), 2) &gt;= 0, ABS(ROUND(VALUE(SUBSTITUTE(連結実質赤字比率に係る赤字・黒字の構成分析!H$38,"▲", "-")), 2)), NA())</f>
        <v>6.35</v>
      </c>
      <c r="H32" s="167" t="e">
        <f>IF(ROUND(VALUE(SUBSTITUTE(連結実質赤字比率に係る赤字・黒字の構成分析!I$38,"▲", "-")), 2) &lt; 0, ABS(ROUND(VALUE(SUBSTITUTE(連結実質赤字比率に係る赤字・黒字の構成分析!I$38,"▲", "-")), 2)), NA())</f>
        <v>#N/A</v>
      </c>
      <c r="I32" s="167">
        <f>IF(ROUND(VALUE(SUBSTITUTE(連結実質赤字比率に係る赤字・黒字の構成分析!I$38,"▲", "-")), 2) &gt;= 0, ABS(ROUND(VALUE(SUBSTITUTE(連結実質赤字比率に係る赤字・黒字の構成分析!I$38,"▲", "-")), 2)), NA())</f>
        <v>4.93</v>
      </c>
      <c r="J32" s="167" t="e">
        <f>IF(ROUND(VALUE(SUBSTITUTE(連結実質赤字比率に係る赤字・黒字の構成分析!J$38,"▲", "-")), 2) &lt; 0, ABS(ROUND(VALUE(SUBSTITUTE(連結実質赤字比率に係る赤字・黒字の構成分析!J$38,"▲", "-")), 2)), NA())</f>
        <v>#N/A</v>
      </c>
      <c r="K32" s="167">
        <f>IF(ROUND(VALUE(SUBSTITUTE(連結実質赤字比率に係る赤字・黒字の構成分析!J$38,"▲", "-")), 2) &gt;= 0, ABS(ROUND(VALUE(SUBSTITUTE(連結実質赤字比率に係る赤字・黒字の構成分析!J$38,"▲", "-")), 2)), NA())</f>
        <v>2.92</v>
      </c>
    </row>
    <row r="33" spans="1:16" x14ac:dyDescent="0.15">
      <c r="A33" s="167" t="str">
        <f>IF(連結実質赤字比率に係る赤字・黒字の構成分析!C$37="",NA(),連結実質赤字比率に係る赤字・黒字の構成分析!C$37)</f>
        <v>観光事業会計</v>
      </c>
      <c r="B33" s="167" t="e">
        <f>IF(ROUND(VALUE(SUBSTITUTE(連結実質赤字比率に係る赤字・黒字の構成分析!F$37,"▲", "-")), 2) &lt; 0, ABS(ROUND(VALUE(SUBSTITUTE(連結実質赤字比率に係る赤字・黒字の構成分析!F$37,"▲", "-")), 2)), NA())</f>
        <v>#VALUE!</v>
      </c>
      <c r="C33" s="167" t="e">
        <f>IF(ROUND(VALUE(SUBSTITUTE(連結実質赤字比率に係る赤字・黒字の構成分析!F$37,"▲", "-")), 2) &gt;= 0, ABS(ROUND(VALUE(SUBSTITUTE(連結実質赤字比率に係る赤字・黒字の構成分析!F$37,"▲", "-")), 2)), NA())</f>
        <v>#VALUE!</v>
      </c>
      <c r="D33" s="167" t="e">
        <f>IF(ROUND(VALUE(SUBSTITUTE(連結実質赤字比率に係る赤字・黒字の構成分析!G$37,"▲", "-")), 2) &lt; 0, ABS(ROUND(VALUE(SUBSTITUTE(連結実質赤字比率に係る赤字・黒字の構成分析!G$37,"▲", "-")), 2)), NA())</f>
        <v>#N/A</v>
      </c>
      <c r="E33" s="167">
        <f>IF(ROUND(VALUE(SUBSTITUTE(連結実質赤字比率に係る赤字・黒字の構成分析!G$37,"▲", "-")), 2) &gt;= 0, ABS(ROUND(VALUE(SUBSTITUTE(連結実質赤字比率に係る赤字・黒字の構成分析!G$37,"▲", "-")), 2)), NA())</f>
        <v>3.96</v>
      </c>
      <c r="F33" s="167" t="e">
        <f>IF(ROUND(VALUE(SUBSTITUTE(連結実質赤字比率に係る赤字・黒字の構成分析!H$37,"▲", "-")), 2) &lt; 0, ABS(ROUND(VALUE(SUBSTITUTE(連結実質赤字比率に係る赤字・黒字の構成分析!H$37,"▲", "-")), 2)), NA())</f>
        <v>#N/A</v>
      </c>
      <c r="G33" s="167">
        <f>IF(ROUND(VALUE(SUBSTITUTE(連結実質赤字比率に係る赤字・黒字の構成分析!H$37,"▲", "-")), 2) &gt;= 0, ABS(ROUND(VALUE(SUBSTITUTE(連結実質赤字比率に係る赤字・黒字の構成分析!H$37,"▲", "-")), 2)), NA())</f>
        <v>2.7</v>
      </c>
      <c r="H33" s="167" t="e">
        <f>IF(ROUND(VALUE(SUBSTITUTE(連結実質赤字比率に係る赤字・黒字の構成分析!I$37,"▲", "-")), 2) &lt; 0, ABS(ROUND(VALUE(SUBSTITUTE(連結実質赤字比率に係る赤字・黒字の構成分析!I$37,"▲", "-")), 2)), NA())</f>
        <v>#N/A</v>
      </c>
      <c r="I33" s="167">
        <f>IF(ROUND(VALUE(SUBSTITUTE(連結実質赤字比率に係る赤字・黒字の構成分析!I$37,"▲", "-")), 2) &gt;= 0, ABS(ROUND(VALUE(SUBSTITUTE(連結実質赤字比率に係る赤字・黒字の構成分析!I$37,"▲", "-")), 2)), NA())</f>
        <v>3.75</v>
      </c>
      <c r="J33" s="167" t="e">
        <f>IF(ROUND(VALUE(SUBSTITUTE(連結実質赤字比率に係る赤字・黒字の構成分析!J$37,"▲", "-")), 2) &lt; 0, ABS(ROUND(VALUE(SUBSTITUTE(連結実質赤字比率に係る赤字・黒字の構成分析!J$37,"▲", "-")), 2)), NA())</f>
        <v>#N/A</v>
      </c>
      <c r="K33" s="167">
        <f>IF(ROUND(VALUE(SUBSTITUTE(連結実質赤字比率に係る赤字・黒字の構成分析!J$37,"▲", "-")), 2) &gt;= 0, ABS(ROUND(VALUE(SUBSTITUTE(連結実質赤字比率に係る赤字・黒字の構成分析!J$37,"▲", "-")), 2)), NA())</f>
        <v>3.82</v>
      </c>
    </row>
    <row r="34" spans="1:16" x14ac:dyDescent="0.15">
      <c r="A34" s="167" t="str">
        <f>IF(連結実質赤字比率に係る赤字・黒字の構成分析!C$36="",NA(),連結実質赤字比率に係る赤字・黒字の構成分析!C$36)</f>
        <v>水道事業会計</v>
      </c>
      <c r="B34" s="167" t="e">
        <f>IF(ROUND(VALUE(SUBSTITUTE(連結実質赤字比率に係る赤字・黒字の構成分析!F$36,"▲", "-")), 2) &lt; 0, ABS(ROUND(VALUE(SUBSTITUTE(連結実質赤字比率に係る赤字・黒字の構成分析!F$36,"▲", "-")), 2)), NA())</f>
        <v>#N/A</v>
      </c>
      <c r="C34" s="167">
        <f>IF(ROUND(VALUE(SUBSTITUTE(連結実質赤字比率に係る赤字・黒字の構成分析!F$36,"▲", "-")), 2) &gt;= 0, ABS(ROUND(VALUE(SUBSTITUTE(連結実質赤字比率に係る赤字・黒字の構成分析!F$36,"▲", "-")), 2)), NA())</f>
        <v>3.6</v>
      </c>
      <c r="D34" s="167" t="e">
        <f>IF(ROUND(VALUE(SUBSTITUTE(連結実質赤字比率に係る赤字・黒字の構成分析!G$36,"▲", "-")), 2) &lt; 0, ABS(ROUND(VALUE(SUBSTITUTE(連結実質赤字比率に係る赤字・黒字の構成分析!G$36,"▲", "-")), 2)), NA())</f>
        <v>#N/A</v>
      </c>
      <c r="E34" s="167">
        <f>IF(ROUND(VALUE(SUBSTITUTE(連結実質赤字比率に係る赤字・黒字の構成分析!G$36,"▲", "-")), 2) &gt;= 0, ABS(ROUND(VALUE(SUBSTITUTE(連結実質赤字比率に係る赤字・黒字の構成分析!G$36,"▲", "-")), 2)), NA())</f>
        <v>2.61</v>
      </c>
      <c r="F34" s="167" t="e">
        <f>IF(ROUND(VALUE(SUBSTITUTE(連結実質赤字比率に係る赤字・黒字の構成分析!H$36,"▲", "-")), 2) &lt; 0, ABS(ROUND(VALUE(SUBSTITUTE(連結実質赤字比率に係る赤字・黒字の構成分析!H$36,"▲", "-")), 2)), NA())</f>
        <v>#N/A</v>
      </c>
      <c r="G34" s="167">
        <f>IF(ROUND(VALUE(SUBSTITUTE(連結実質赤字比率に係る赤字・黒字の構成分析!H$36,"▲", "-")), 2) &gt;= 0, ABS(ROUND(VALUE(SUBSTITUTE(連結実質赤字比率に係る赤字・黒字の構成分析!H$36,"▲", "-")), 2)), NA())</f>
        <v>3.19</v>
      </c>
      <c r="H34" s="167" t="e">
        <f>IF(ROUND(VALUE(SUBSTITUTE(連結実質赤字比率に係る赤字・黒字の構成分析!I$36,"▲", "-")), 2) &lt; 0, ABS(ROUND(VALUE(SUBSTITUTE(連結実質赤字比率に係る赤字・黒字の構成分析!I$36,"▲", "-")), 2)), NA())</f>
        <v>#N/A</v>
      </c>
      <c r="I34" s="167">
        <f>IF(ROUND(VALUE(SUBSTITUTE(連結実質赤字比率に係る赤字・黒字の構成分析!I$36,"▲", "-")), 2) &gt;= 0, ABS(ROUND(VALUE(SUBSTITUTE(連結実質赤字比率に係る赤字・黒字の構成分析!I$36,"▲", "-")), 2)), NA())</f>
        <v>4.24</v>
      </c>
      <c r="J34" s="167" t="e">
        <f>IF(ROUND(VALUE(SUBSTITUTE(連結実質赤字比率に係る赤字・黒字の構成分析!J$36,"▲", "-")), 2) &lt; 0, ABS(ROUND(VALUE(SUBSTITUTE(連結実質赤字比率に係る赤字・黒字の構成分析!J$36,"▲", "-")), 2)), NA())</f>
        <v>#N/A</v>
      </c>
      <c r="K34" s="167">
        <f>IF(ROUND(VALUE(SUBSTITUTE(連結実質赤字比率に係る赤字・黒字の構成分析!J$36,"▲", "-")), 2) &gt;= 0, ABS(ROUND(VALUE(SUBSTITUTE(連結実質赤字比率に係る赤字・黒字の構成分析!J$36,"▲", "-")), 2)), NA())</f>
        <v>5.0199999999999996</v>
      </c>
    </row>
    <row r="35" spans="1:16" x14ac:dyDescent="0.15">
      <c r="A35" s="167" t="str">
        <f>IF(連結実質赤字比率に係る赤字・黒字の構成分析!C$35="",NA(),連結実質赤字比率に係る赤字・黒字の構成分析!C$35)</f>
        <v>病院等事業会計</v>
      </c>
      <c r="B35" s="167" t="e">
        <f>IF(ROUND(VALUE(SUBSTITUTE(連結実質赤字比率に係る赤字・黒字の構成分析!F$35,"▲", "-")), 2) &lt; 0, ABS(ROUND(VALUE(SUBSTITUTE(連結実質赤字比率に係る赤字・黒字の構成分析!F$35,"▲", "-")), 2)), NA())</f>
        <v>#N/A</v>
      </c>
      <c r="C35" s="167">
        <f>IF(ROUND(VALUE(SUBSTITUTE(連結実質赤字比率に係る赤字・黒字の構成分析!F$35,"▲", "-")), 2) &gt;= 0, ABS(ROUND(VALUE(SUBSTITUTE(連結実質赤字比率に係る赤字・黒字の構成分析!F$35,"▲", "-")), 2)), NA())</f>
        <v>5.95</v>
      </c>
      <c r="D35" s="167" t="e">
        <f>IF(ROUND(VALUE(SUBSTITUTE(連結実質赤字比率に係る赤字・黒字の構成分析!G$35,"▲", "-")), 2) &lt; 0, ABS(ROUND(VALUE(SUBSTITUTE(連結実質赤字比率に係る赤字・黒字の構成分析!G$35,"▲", "-")), 2)), NA())</f>
        <v>#N/A</v>
      </c>
      <c r="E35" s="167">
        <f>IF(ROUND(VALUE(SUBSTITUTE(連結実質赤字比率に係る赤字・黒字の構成分析!G$35,"▲", "-")), 2) &gt;= 0, ABS(ROUND(VALUE(SUBSTITUTE(連結実質赤字比率に係る赤字・黒字の構成分析!G$35,"▲", "-")), 2)), NA())</f>
        <v>7.44</v>
      </c>
      <c r="F35" s="167" t="e">
        <f>IF(ROUND(VALUE(SUBSTITUTE(連結実質赤字比率に係る赤字・黒字の構成分析!H$35,"▲", "-")), 2) &lt; 0, ABS(ROUND(VALUE(SUBSTITUTE(連結実質赤字比率に係る赤字・黒字の構成分析!H$35,"▲", "-")), 2)), NA())</f>
        <v>#N/A</v>
      </c>
      <c r="G35" s="167">
        <f>IF(ROUND(VALUE(SUBSTITUTE(連結実質赤字比率に係る赤字・黒字の構成分析!H$35,"▲", "-")), 2) &gt;= 0, ABS(ROUND(VALUE(SUBSTITUTE(連結実質赤字比率に係る赤字・黒字の構成分析!H$35,"▲", "-")), 2)), NA())</f>
        <v>7.88</v>
      </c>
      <c r="H35" s="167" t="e">
        <f>IF(ROUND(VALUE(SUBSTITUTE(連結実質赤字比率に係る赤字・黒字の構成分析!I$35,"▲", "-")), 2) &lt; 0, ABS(ROUND(VALUE(SUBSTITUTE(連結実質赤字比率に係る赤字・黒字の構成分析!I$35,"▲", "-")), 2)), NA())</f>
        <v>#N/A</v>
      </c>
      <c r="I35" s="167">
        <f>IF(ROUND(VALUE(SUBSTITUTE(連結実質赤字比率に係る赤字・黒字の構成分析!I$35,"▲", "-")), 2) &gt;= 0, ABS(ROUND(VALUE(SUBSTITUTE(連結実質赤字比率に係る赤字・黒字の構成分析!I$35,"▲", "-")), 2)), NA())</f>
        <v>9.2799999999999994</v>
      </c>
      <c r="J35" s="167" t="e">
        <f>IF(ROUND(VALUE(SUBSTITUTE(連結実質赤字比率に係る赤字・黒字の構成分析!J$35,"▲", "-")), 2) &lt; 0, ABS(ROUND(VALUE(SUBSTITUTE(連結実質赤字比率に係る赤字・黒字の構成分析!J$35,"▲", "-")), 2)), NA())</f>
        <v>#N/A</v>
      </c>
      <c r="K35" s="167">
        <f>IF(ROUND(VALUE(SUBSTITUTE(連結実質赤字比率に係る赤字・黒字の構成分析!J$35,"▲", "-")), 2) &gt;= 0, ABS(ROUND(VALUE(SUBSTITUTE(連結実質赤字比率に係る赤字・黒字の構成分析!J$35,"▲", "-")), 2)), NA())</f>
        <v>7.59</v>
      </c>
    </row>
    <row r="36" spans="1:16" x14ac:dyDescent="0.15">
      <c r="A36" s="167" t="str">
        <f>IF(連結実質赤字比率に係る赤字・黒字の構成分析!C$34="",NA(),連結実質赤字比率に係る赤字・黒字の構成分析!C$34)</f>
        <v>下水道事業会計</v>
      </c>
      <c r="B36" s="167" t="e">
        <f>IF(ROUND(VALUE(SUBSTITUTE(連結実質赤字比率に係る赤字・黒字の構成分析!F$34,"▲", "-")), 2) &lt; 0, ABS(ROUND(VALUE(SUBSTITUTE(連結実質赤字比率に係る赤字・黒字の構成分析!F$34,"▲", "-")), 2)), NA())</f>
        <v>#VALUE!</v>
      </c>
      <c r="C36" s="167" t="e">
        <f>IF(ROUND(VALUE(SUBSTITUTE(連結実質赤字比率に係る赤字・黒字の構成分析!F$34,"▲", "-")), 2) &gt;= 0, ABS(ROUND(VALUE(SUBSTITUTE(連結実質赤字比率に係る赤字・黒字の構成分析!F$34,"▲", "-")), 2)), NA())</f>
        <v>#VALUE!</v>
      </c>
      <c r="D36" s="167" t="e">
        <f>IF(ROUND(VALUE(SUBSTITUTE(連結実質赤字比率に係る赤字・黒字の構成分析!G$34,"▲", "-")), 2) &lt; 0, ABS(ROUND(VALUE(SUBSTITUTE(連結実質赤字比率に係る赤字・黒字の構成分析!G$34,"▲", "-")), 2)), NA())</f>
        <v>#N/A</v>
      </c>
      <c r="E36" s="167">
        <f>IF(ROUND(VALUE(SUBSTITUTE(連結実質赤字比率に係る赤字・黒字の構成分析!G$34,"▲", "-")), 2) &gt;= 0, ABS(ROUND(VALUE(SUBSTITUTE(連結実質赤字比率に係る赤字・黒字の構成分析!G$34,"▲", "-")), 2)), NA())</f>
        <v>9.23</v>
      </c>
      <c r="F36" s="167" t="e">
        <f>IF(ROUND(VALUE(SUBSTITUTE(連結実質赤字比率に係る赤字・黒字の構成分析!H$34,"▲", "-")), 2) &lt; 0, ABS(ROUND(VALUE(SUBSTITUTE(連結実質赤字比率に係る赤字・黒字の構成分析!H$34,"▲", "-")), 2)), NA())</f>
        <v>#N/A</v>
      </c>
      <c r="G36" s="167">
        <f>IF(ROUND(VALUE(SUBSTITUTE(連結実質赤字比率に係る赤字・黒字の構成分析!H$34,"▲", "-")), 2) &gt;= 0, ABS(ROUND(VALUE(SUBSTITUTE(連結実質赤字比率に係る赤字・黒字の構成分析!H$34,"▲", "-")), 2)), NA())</f>
        <v>10.64</v>
      </c>
      <c r="H36" s="167" t="e">
        <f>IF(ROUND(VALUE(SUBSTITUTE(連結実質赤字比率に係る赤字・黒字の構成分析!I$34,"▲", "-")), 2) &lt; 0, ABS(ROUND(VALUE(SUBSTITUTE(連結実質赤字比率に係る赤字・黒字の構成分析!I$34,"▲", "-")), 2)), NA())</f>
        <v>#N/A</v>
      </c>
      <c r="I36" s="167">
        <f>IF(ROUND(VALUE(SUBSTITUTE(連結実質赤字比率に係る赤字・黒字の構成分析!I$34,"▲", "-")), 2) &gt;= 0, ABS(ROUND(VALUE(SUBSTITUTE(連結実質赤字比率に係る赤字・黒字の構成分析!I$34,"▲", "-")), 2)), NA())</f>
        <v>12.01</v>
      </c>
      <c r="J36" s="167" t="e">
        <f>IF(ROUND(VALUE(SUBSTITUTE(連結実質赤字比率に係る赤字・黒字の構成分析!J$34,"▲", "-")), 2) &lt; 0, ABS(ROUND(VALUE(SUBSTITUTE(連結実質赤字比率に係る赤字・黒字の構成分析!J$34,"▲", "-")), 2)), NA())</f>
        <v>#N/A</v>
      </c>
      <c r="K36" s="167">
        <f>IF(ROUND(VALUE(SUBSTITUTE(連結実質赤字比率に係る赤字・黒字の構成分析!J$34,"▲", "-")), 2) &gt;= 0, ABS(ROUND(VALUE(SUBSTITUTE(連結実質赤字比率に係る赤字・黒字の構成分析!J$34,"▲", "-")), 2)), NA())</f>
        <v>12.72</v>
      </c>
    </row>
    <row r="39" spans="1:16" x14ac:dyDescent="0.15">
      <c r="A39" s="140" t="s">
        <v>58</v>
      </c>
    </row>
    <row r="40" spans="1:16" x14ac:dyDescent="0.15">
      <c r="A40" s="168"/>
      <c r="B40" s="168" t="str">
        <f>'実質公債費比率（分子）の構造'!K$44</f>
        <v>R01</v>
      </c>
      <c r="C40" s="168"/>
      <c r="D40" s="168"/>
      <c r="E40" s="168" t="str">
        <f>'実質公債費比率（分子）の構造'!L$44</f>
        <v>R02</v>
      </c>
      <c r="F40" s="168"/>
      <c r="G40" s="168"/>
      <c r="H40" s="168" t="str">
        <f>'実質公債費比率（分子）の構造'!M$44</f>
        <v>R03</v>
      </c>
      <c r="I40" s="168"/>
      <c r="J40" s="168"/>
      <c r="K40" s="168" t="str">
        <f>'実質公債費比率（分子）の構造'!N$44</f>
        <v>R04</v>
      </c>
      <c r="L40" s="168"/>
      <c r="M40" s="168"/>
      <c r="N40" s="168" t="str">
        <f>'実質公債費比率（分子）の構造'!O$44</f>
        <v>R05</v>
      </c>
      <c r="O40" s="168"/>
      <c r="P40" s="168"/>
    </row>
    <row r="41" spans="1:16" x14ac:dyDescent="0.15">
      <c r="A41" s="168"/>
      <c r="B41" s="168" t="s">
        <v>59</v>
      </c>
      <c r="C41" s="168"/>
      <c r="D41" s="168" t="s">
        <v>60</v>
      </c>
      <c r="E41" s="168" t="s">
        <v>59</v>
      </c>
      <c r="F41" s="168"/>
      <c r="G41" s="168" t="s">
        <v>60</v>
      </c>
      <c r="H41" s="168" t="s">
        <v>59</v>
      </c>
      <c r="I41" s="168"/>
      <c r="J41" s="168" t="s">
        <v>60</v>
      </c>
      <c r="K41" s="168" t="s">
        <v>59</v>
      </c>
      <c r="L41" s="168"/>
      <c r="M41" s="168" t="s">
        <v>60</v>
      </c>
      <c r="N41" s="168" t="s">
        <v>59</v>
      </c>
      <c r="O41" s="168"/>
      <c r="P41" s="168" t="s">
        <v>60</v>
      </c>
    </row>
    <row r="42" spans="1:16" x14ac:dyDescent="0.15">
      <c r="A42" s="168" t="s">
        <v>61</v>
      </c>
      <c r="B42" s="168"/>
      <c r="C42" s="168"/>
      <c r="D42" s="168">
        <f>'実質公債費比率（分子）の構造'!K$52</f>
        <v>1735</v>
      </c>
      <c r="E42" s="168"/>
      <c r="F42" s="168"/>
      <c r="G42" s="168">
        <f>'実質公債費比率（分子）の構造'!L$52</f>
        <v>1748</v>
      </c>
      <c r="H42" s="168"/>
      <c r="I42" s="168"/>
      <c r="J42" s="168">
        <f>'実質公債費比率（分子）の構造'!M$52</f>
        <v>1654</v>
      </c>
      <c r="K42" s="168"/>
      <c r="L42" s="168"/>
      <c r="M42" s="168">
        <f>'実質公債費比率（分子）の構造'!N$52</f>
        <v>1724</v>
      </c>
      <c r="N42" s="168"/>
      <c r="O42" s="168"/>
      <c r="P42" s="168">
        <f>'実質公債費比率（分子）の構造'!O$52</f>
        <v>1688</v>
      </c>
    </row>
    <row r="43" spans="1:16" x14ac:dyDescent="0.15">
      <c r="A43" s="168" t="s">
        <v>16</v>
      </c>
      <c r="B43" s="168" t="str">
        <f>'実質公債費比率（分子）の構造'!K$51</f>
        <v>-</v>
      </c>
      <c r="C43" s="168"/>
      <c r="D43" s="168"/>
      <c r="E43" s="168" t="str">
        <f>'実質公債費比率（分子）の構造'!L$51</f>
        <v>-</v>
      </c>
      <c r="F43" s="168"/>
      <c r="G43" s="168"/>
      <c r="H43" s="168" t="str">
        <f>'実質公債費比率（分子）の構造'!M$51</f>
        <v>-</v>
      </c>
      <c r="I43" s="168"/>
      <c r="J43" s="168"/>
      <c r="K43" s="168" t="str">
        <f>'実質公債費比率（分子）の構造'!N$51</f>
        <v>-</v>
      </c>
      <c r="L43" s="168"/>
      <c r="M43" s="168"/>
      <c r="N43" s="168" t="str">
        <f>'実質公債費比率（分子）の構造'!O$51</f>
        <v>-</v>
      </c>
      <c r="O43" s="168"/>
      <c r="P43" s="168"/>
    </row>
    <row r="44" spans="1:16" x14ac:dyDescent="0.15">
      <c r="A44" s="168" t="s">
        <v>62</v>
      </c>
      <c r="B44" s="168">
        <f>'実質公債費比率（分子）の構造'!K$50</f>
        <v>27</v>
      </c>
      <c r="C44" s="168"/>
      <c r="D44" s="168"/>
      <c r="E44" s="168">
        <f>'実質公債費比率（分子）の構造'!L$50</f>
        <v>18</v>
      </c>
      <c r="F44" s="168"/>
      <c r="G44" s="168"/>
      <c r="H44" s="168">
        <f>'実質公債費比率（分子）の構造'!M$50</f>
        <v>11</v>
      </c>
      <c r="I44" s="168"/>
      <c r="J44" s="168"/>
      <c r="K44" s="168">
        <f>'実質公債費比率（分子）の構造'!N$50</f>
        <v>3</v>
      </c>
      <c r="L44" s="168"/>
      <c r="M44" s="168"/>
      <c r="N44" s="168">
        <f>'実質公債費比率（分子）の構造'!O$50</f>
        <v>1</v>
      </c>
      <c r="O44" s="168"/>
      <c r="P44" s="168"/>
    </row>
    <row r="45" spans="1:16" x14ac:dyDescent="0.15">
      <c r="A45" s="168" t="s">
        <v>63</v>
      </c>
      <c r="B45" s="168" t="str">
        <f>'実質公債費比率（分子）の構造'!K$49</f>
        <v>-</v>
      </c>
      <c r="C45" s="168"/>
      <c r="D45" s="168"/>
      <c r="E45" s="168" t="str">
        <f>'実質公債費比率（分子）の構造'!L$49</f>
        <v>-</v>
      </c>
      <c r="F45" s="168"/>
      <c r="G45" s="168"/>
      <c r="H45" s="168" t="str">
        <f>'実質公債費比率（分子）の構造'!M$49</f>
        <v>-</v>
      </c>
      <c r="I45" s="168"/>
      <c r="J45" s="168"/>
      <c r="K45" s="168" t="str">
        <f>'実質公債費比率（分子）の構造'!N$49</f>
        <v>-</v>
      </c>
      <c r="L45" s="168"/>
      <c r="M45" s="168"/>
      <c r="N45" s="168" t="str">
        <f>'実質公債費比率（分子）の構造'!O$49</f>
        <v>-</v>
      </c>
      <c r="O45" s="168"/>
      <c r="P45" s="168"/>
    </row>
    <row r="46" spans="1:16" x14ac:dyDescent="0.15">
      <c r="A46" s="168" t="s">
        <v>64</v>
      </c>
      <c r="B46" s="168">
        <f>'実質公債費比率（分子）の構造'!K$48</f>
        <v>689</v>
      </c>
      <c r="C46" s="168"/>
      <c r="D46" s="168"/>
      <c r="E46" s="168">
        <f>'実質公債費比率（分子）の構造'!L$48</f>
        <v>690</v>
      </c>
      <c r="F46" s="168"/>
      <c r="G46" s="168"/>
      <c r="H46" s="168">
        <f>'実質公債費比率（分子）の構造'!M$48</f>
        <v>694</v>
      </c>
      <c r="I46" s="168"/>
      <c r="J46" s="168"/>
      <c r="K46" s="168">
        <f>'実質公債費比率（分子）の構造'!N$48</f>
        <v>695</v>
      </c>
      <c r="L46" s="168"/>
      <c r="M46" s="168"/>
      <c r="N46" s="168">
        <f>'実質公債費比率（分子）の構造'!O$48</f>
        <v>713</v>
      </c>
      <c r="O46" s="168"/>
      <c r="P46" s="168"/>
    </row>
    <row r="47" spans="1:16" x14ac:dyDescent="0.15">
      <c r="A47" s="168" t="s">
        <v>12</v>
      </c>
      <c r="B47" s="168" t="str">
        <f>'実質公債費比率（分子）の構造'!K$47</f>
        <v>-</v>
      </c>
      <c r="C47" s="168"/>
      <c r="D47" s="168"/>
      <c r="E47" s="168" t="str">
        <f>'実質公債費比率（分子）の構造'!L$47</f>
        <v>-</v>
      </c>
      <c r="F47" s="168"/>
      <c r="G47" s="168"/>
      <c r="H47" s="168" t="str">
        <f>'実質公債費比率（分子）の構造'!M$47</f>
        <v>-</v>
      </c>
      <c r="I47" s="168"/>
      <c r="J47" s="168"/>
      <c r="K47" s="168" t="str">
        <f>'実質公債費比率（分子）の構造'!N$47</f>
        <v>-</v>
      </c>
      <c r="L47" s="168"/>
      <c r="M47" s="168"/>
      <c r="N47" s="168" t="str">
        <f>'実質公債費比率（分子）の構造'!O$47</f>
        <v>-</v>
      </c>
      <c r="O47" s="168"/>
      <c r="P47" s="168"/>
    </row>
    <row r="48" spans="1:16" x14ac:dyDescent="0.15">
      <c r="A48" s="168" t="s">
        <v>65</v>
      </c>
      <c r="B48" s="168" t="str">
        <f>'実質公債費比率（分子）の構造'!K$46</f>
        <v>-</v>
      </c>
      <c r="C48" s="168"/>
      <c r="D48" s="168"/>
      <c r="E48" s="168" t="str">
        <f>'実質公債費比率（分子）の構造'!L$46</f>
        <v>-</v>
      </c>
      <c r="F48" s="168"/>
      <c r="G48" s="168"/>
      <c r="H48" s="168" t="str">
        <f>'実質公債費比率（分子）の構造'!M$46</f>
        <v>-</v>
      </c>
      <c r="I48" s="168"/>
      <c r="J48" s="168"/>
      <c r="K48" s="168" t="str">
        <f>'実質公債費比率（分子）の構造'!N$46</f>
        <v>-</v>
      </c>
      <c r="L48" s="168"/>
      <c r="M48" s="168"/>
      <c r="N48" s="168" t="str">
        <f>'実質公債費比率（分子）の構造'!O$46</f>
        <v>-</v>
      </c>
      <c r="O48" s="168"/>
      <c r="P48" s="168"/>
    </row>
    <row r="49" spans="1:16" x14ac:dyDescent="0.15">
      <c r="A49" s="168" t="s">
        <v>66</v>
      </c>
      <c r="B49" s="168">
        <f>'実質公債費比率（分子）の構造'!K$45</f>
        <v>1719</v>
      </c>
      <c r="C49" s="168"/>
      <c r="D49" s="168"/>
      <c r="E49" s="168">
        <f>'実質公債費比率（分子）の構造'!L$45</f>
        <v>1693</v>
      </c>
      <c r="F49" s="168"/>
      <c r="G49" s="168"/>
      <c r="H49" s="168">
        <f>'実質公債費比率（分子）の構造'!M$45</f>
        <v>1628</v>
      </c>
      <c r="I49" s="168"/>
      <c r="J49" s="168"/>
      <c r="K49" s="168">
        <f>'実質公債費比率（分子）の構造'!N$45</f>
        <v>1746</v>
      </c>
      <c r="L49" s="168"/>
      <c r="M49" s="168"/>
      <c r="N49" s="168">
        <f>'実質公債費比率（分子）の構造'!O$45</f>
        <v>1715</v>
      </c>
      <c r="O49" s="168"/>
      <c r="P49" s="168"/>
    </row>
    <row r="50" spans="1:16" x14ac:dyDescent="0.15">
      <c r="A50" s="168" t="s">
        <v>67</v>
      </c>
      <c r="B50" s="168" t="e">
        <f>NA()</f>
        <v>#N/A</v>
      </c>
      <c r="C50" s="168">
        <f>IF(ISNUMBER('実質公債費比率（分子）の構造'!K$53),'実質公債費比率（分子）の構造'!K$53,NA())</f>
        <v>700</v>
      </c>
      <c r="D50" s="168" t="e">
        <f>NA()</f>
        <v>#N/A</v>
      </c>
      <c r="E50" s="168" t="e">
        <f>NA()</f>
        <v>#N/A</v>
      </c>
      <c r="F50" s="168">
        <f>IF(ISNUMBER('実質公債費比率（分子）の構造'!L$53),'実質公債費比率（分子）の構造'!L$53,NA())</f>
        <v>653</v>
      </c>
      <c r="G50" s="168" t="e">
        <f>NA()</f>
        <v>#N/A</v>
      </c>
      <c r="H50" s="168" t="e">
        <f>NA()</f>
        <v>#N/A</v>
      </c>
      <c r="I50" s="168">
        <f>IF(ISNUMBER('実質公債費比率（分子）の構造'!M$53),'実質公債費比率（分子）の構造'!M$53,NA())</f>
        <v>679</v>
      </c>
      <c r="J50" s="168" t="e">
        <f>NA()</f>
        <v>#N/A</v>
      </c>
      <c r="K50" s="168" t="e">
        <f>NA()</f>
        <v>#N/A</v>
      </c>
      <c r="L50" s="168">
        <f>IF(ISNUMBER('実質公債費比率（分子）の構造'!N$53),'実質公債費比率（分子）の構造'!N$53,NA())</f>
        <v>720</v>
      </c>
      <c r="M50" s="168" t="e">
        <f>NA()</f>
        <v>#N/A</v>
      </c>
      <c r="N50" s="168" t="e">
        <f>NA()</f>
        <v>#N/A</v>
      </c>
      <c r="O50" s="168">
        <f>IF(ISNUMBER('実質公債費比率（分子）の構造'!O$53),'実質公債費比率（分子）の構造'!O$53,NA())</f>
        <v>741</v>
      </c>
      <c r="P50" s="168" t="e">
        <f>NA()</f>
        <v>#N/A</v>
      </c>
    </row>
    <row r="53" spans="1:16" x14ac:dyDescent="0.15">
      <c r="A53" s="140" t="s">
        <v>68</v>
      </c>
    </row>
    <row r="54" spans="1:16" x14ac:dyDescent="0.15">
      <c r="A54" s="167"/>
      <c r="B54" s="167" t="str">
        <f>'将来負担比率（分子）の構造'!I$40</f>
        <v>R01</v>
      </c>
      <c r="C54" s="167"/>
      <c r="D54" s="167"/>
      <c r="E54" s="167" t="str">
        <f>'将来負担比率（分子）の構造'!J$40</f>
        <v>R02</v>
      </c>
      <c r="F54" s="167"/>
      <c r="G54" s="167"/>
      <c r="H54" s="167" t="str">
        <f>'将来負担比率（分子）の構造'!K$40</f>
        <v>R03</v>
      </c>
      <c r="I54" s="167"/>
      <c r="J54" s="167"/>
      <c r="K54" s="167" t="str">
        <f>'将来負担比率（分子）の構造'!L$40</f>
        <v>R04</v>
      </c>
      <c r="L54" s="167"/>
      <c r="M54" s="167"/>
      <c r="N54" s="167" t="str">
        <f>'将来負担比率（分子）の構造'!M$40</f>
        <v>R05</v>
      </c>
      <c r="O54" s="167"/>
      <c r="P54" s="167"/>
    </row>
    <row r="55" spans="1:16" x14ac:dyDescent="0.15">
      <c r="A55" s="167"/>
      <c r="B55" s="167" t="s">
        <v>69</v>
      </c>
      <c r="C55" s="167"/>
      <c r="D55" s="167" t="s">
        <v>70</v>
      </c>
      <c r="E55" s="167" t="s">
        <v>69</v>
      </c>
      <c r="F55" s="167"/>
      <c r="G55" s="167" t="s">
        <v>70</v>
      </c>
      <c r="H55" s="167" t="s">
        <v>69</v>
      </c>
      <c r="I55" s="167"/>
      <c r="J55" s="167" t="s">
        <v>70</v>
      </c>
      <c r="K55" s="167" t="s">
        <v>69</v>
      </c>
      <c r="L55" s="167"/>
      <c r="M55" s="167" t="s">
        <v>70</v>
      </c>
      <c r="N55" s="167" t="s">
        <v>69</v>
      </c>
      <c r="O55" s="167"/>
      <c r="P55" s="167" t="s">
        <v>70</v>
      </c>
    </row>
    <row r="56" spans="1:16" x14ac:dyDescent="0.15">
      <c r="A56" s="167" t="s">
        <v>43</v>
      </c>
      <c r="B56" s="167"/>
      <c r="C56" s="167"/>
      <c r="D56" s="167">
        <f>'将来負担比率（分子）の構造'!I$52</f>
        <v>14656</v>
      </c>
      <c r="E56" s="167"/>
      <c r="F56" s="167"/>
      <c r="G56" s="167">
        <f>'将来負担比率（分子）の構造'!J$52</f>
        <v>14704</v>
      </c>
      <c r="H56" s="167"/>
      <c r="I56" s="167"/>
      <c r="J56" s="167">
        <f>'将来負担比率（分子）の構造'!K$52</f>
        <v>14232</v>
      </c>
      <c r="K56" s="167"/>
      <c r="L56" s="167"/>
      <c r="M56" s="167">
        <f>'将来負担比率（分子）の構造'!L$52</f>
        <v>13776</v>
      </c>
      <c r="N56" s="167"/>
      <c r="O56" s="167"/>
      <c r="P56" s="167">
        <f>'将来負担比率（分子）の構造'!M$52</f>
        <v>13569</v>
      </c>
    </row>
    <row r="57" spans="1:16" x14ac:dyDescent="0.15">
      <c r="A57" s="167" t="s">
        <v>42</v>
      </c>
      <c r="B57" s="167"/>
      <c r="C57" s="167"/>
      <c r="D57" s="167">
        <f>'将来負担比率（分子）の構造'!I$51</f>
        <v>1042</v>
      </c>
      <c r="E57" s="167"/>
      <c r="F57" s="167"/>
      <c r="G57" s="167">
        <f>'将来負担比率（分子）の構造'!J$51</f>
        <v>939</v>
      </c>
      <c r="H57" s="167"/>
      <c r="I57" s="167"/>
      <c r="J57" s="167">
        <f>'将来負担比率（分子）の構造'!K$51</f>
        <v>833</v>
      </c>
      <c r="K57" s="167"/>
      <c r="L57" s="167"/>
      <c r="M57" s="167">
        <f>'将来負担比率（分子）の構造'!L$51</f>
        <v>755</v>
      </c>
      <c r="N57" s="167"/>
      <c r="O57" s="167"/>
      <c r="P57" s="167">
        <f>'将来負担比率（分子）の構造'!M$51</f>
        <v>688</v>
      </c>
    </row>
    <row r="58" spans="1:16" x14ac:dyDescent="0.15">
      <c r="A58" s="167" t="s">
        <v>41</v>
      </c>
      <c r="B58" s="167"/>
      <c r="C58" s="167"/>
      <c r="D58" s="167">
        <f>'将来負担比率（分子）の構造'!I$50</f>
        <v>6575</v>
      </c>
      <c r="E58" s="167"/>
      <c r="F58" s="167"/>
      <c r="G58" s="167">
        <f>'将来負担比率（分子）の構造'!J$50</f>
        <v>6692</v>
      </c>
      <c r="H58" s="167"/>
      <c r="I58" s="167"/>
      <c r="J58" s="167">
        <f>'将来負担比率（分子）の構造'!K$50</f>
        <v>7203</v>
      </c>
      <c r="K58" s="167"/>
      <c r="L58" s="167"/>
      <c r="M58" s="167">
        <f>'将来負担比率（分子）の構造'!L$50</f>
        <v>7103</v>
      </c>
      <c r="N58" s="167"/>
      <c r="O58" s="167"/>
      <c r="P58" s="167">
        <f>'将来負担比率（分子）の構造'!M$50</f>
        <v>5875</v>
      </c>
    </row>
    <row r="59" spans="1:16" x14ac:dyDescent="0.15">
      <c r="A59" s="167" t="s">
        <v>39</v>
      </c>
      <c r="B59" s="167" t="str">
        <f>'将来負担比率（分子）の構造'!I$49</f>
        <v>-</v>
      </c>
      <c r="C59" s="167"/>
      <c r="D59" s="167"/>
      <c r="E59" s="167" t="str">
        <f>'将来負担比率（分子）の構造'!J$49</f>
        <v>-</v>
      </c>
      <c r="F59" s="167"/>
      <c r="G59" s="167"/>
      <c r="H59" s="167" t="str">
        <f>'将来負担比率（分子）の構造'!K$49</f>
        <v>-</v>
      </c>
      <c r="I59" s="167"/>
      <c r="J59" s="167"/>
      <c r="K59" s="167" t="str">
        <f>'将来負担比率（分子）の構造'!L$49</f>
        <v>-</v>
      </c>
      <c r="L59" s="167"/>
      <c r="M59" s="167"/>
      <c r="N59" s="167" t="str">
        <f>'将来負担比率（分子）の構造'!M$49</f>
        <v>-</v>
      </c>
      <c r="O59" s="167"/>
      <c r="P59" s="167"/>
    </row>
    <row r="60" spans="1:16" x14ac:dyDescent="0.15">
      <c r="A60" s="167" t="s">
        <v>38</v>
      </c>
      <c r="B60" s="167" t="str">
        <f>'将来負担比率（分子）の構造'!I$48</f>
        <v>-</v>
      </c>
      <c r="C60" s="167"/>
      <c r="D60" s="167"/>
      <c r="E60" s="167" t="str">
        <f>'将来負担比率（分子）の構造'!J$48</f>
        <v>-</v>
      </c>
      <c r="F60" s="167"/>
      <c r="G60" s="167"/>
      <c r="H60" s="167" t="str">
        <f>'将来負担比率（分子）の構造'!K$48</f>
        <v>-</v>
      </c>
      <c r="I60" s="167"/>
      <c r="J60" s="167"/>
      <c r="K60" s="167" t="str">
        <f>'将来負担比率（分子）の構造'!L$48</f>
        <v>-</v>
      </c>
      <c r="L60" s="167"/>
      <c r="M60" s="167"/>
      <c r="N60" s="167" t="str">
        <f>'将来負担比率（分子）の構造'!M$48</f>
        <v>-</v>
      </c>
      <c r="O60" s="167"/>
      <c r="P60" s="167"/>
    </row>
    <row r="61" spans="1:16" x14ac:dyDescent="0.15">
      <c r="A61" s="167" t="s">
        <v>36</v>
      </c>
      <c r="B61" s="167" t="str">
        <f>'将来負担比率（分子）の構造'!I$46</f>
        <v>-</v>
      </c>
      <c r="C61" s="167"/>
      <c r="D61" s="167"/>
      <c r="E61" s="167" t="str">
        <f>'将来負担比率（分子）の構造'!J$46</f>
        <v>-</v>
      </c>
      <c r="F61" s="167"/>
      <c r="G61" s="167"/>
      <c r="H61" s="167" t="str">
        <f>'将来負担比率（分子）の構造'!K$46</f>
        <v>-</v>
      </c>
      <c r="I61" s="167"/>
      <c r="J61" s="167"/>
      <c r="K61" s="167" t="str">
        <f>'将来負担比率（分子）の構造'!L$46</f>
        <v>-</v>
      </c>
      <c r="L61" s="167"/>
      <c r="M61" s="167"/>
      <c r="N61" s="167" t="str">
        <f>'将来負担比率（分子）の構造'!M$46</f>
        <v>-</v>
      </c>
      <c r="O61" s="167"/>
      <c r="P61" s="167"/>
    </row>
    <row r="62" spans="1:16" x14ac:dyDescent="0.15">
      <c r="A62" s="167" t="s">
        <v>35</v>
      </c>
      <c r="B62" s="167">
        <f>'将来負担比率（分子）の構造'!I$45</f>
        <v>2978</v>
      </c>
      <c r="C62" s="167"/>
      <c r="D62" s="167"/>
      <c r="E62" s="167">
        <f>'将来負担比率（分子）の構造'!J$45</f>
        <v>3012</v>
      </c>
      <c r="F62" s="167"/>
      <c r="G62" s="167"/>
      <c r="H62" s="167">
        <f>'将来負担比率（分子）の構造'!K$45</f>
        <v>3002</v>
      </c>
      <c r="I62" s="167"/>
      <c r="J62" s="167"/>
      <c r="K62" s="167">
        <f>'将来負担比率（分子）の構造'!L$45</f>
        <v>2856</v>
      </c>
      <c r="L62" s="167"/>
      <c r="M62" s="167"/>
      <c r="N62" s="167">
        <f>'将来負担比率（分子）の構造'!M$45</f>
        <v>2933</v>
      </c>
      <c r="O62" s="167"/>
      <c r="P62" s="167"/>
    </row>
    <row r="63" spans="1:16" x14ac:dyDescent="0.15">
      <c r="A63" s="167" t="s">
        <v>34</v>
      </c>
      <c r="B63" s="167" t="str">
        <f>'将来負担比率（分子）の構造'!I$44</f>
        <v>-</v>
      </c>
      <c r="C63" s="167"/>
      <c r="D63" s="167"/>
      <c r="E63" s="167" t="str">
        <f>'将来負担比率（分子）の構造'!J$44</f>
        <v>-</v>
      </c>
      <c r="F63" s="167"/>
      <c r="G63" s="167"/>
      <c r="H63" s="167" t="str">
        <f>'将来負担比率（分子）の構造'!K$44</f>
        <v>-</v>
      </c>
      <c r="I63" s="167"/>
      <c r="J63" s="167"/>
      <c r="K63" s="167" t="str">
        <f>'将来負担比率（分子）の構造'!L$44</f>
        <v>-</v>
      </c>
      <c r="L63" s="167"/>
      <c r="M63" s="167"/>
      <c r="N63" s="167" t="str">
        <f>'将来負担比率（分子）の構造'!M$44</f>
        <v>-</v>
      </c>
      <c r="O63" s="167"/>
      <c r="P63" s="167"/>
    </row>
    <row r="64" spans="1:16" x14ac:dyDescent="0.15">
      <c r="A64" s="167" t="s">
        <v>33</v>
      </c>
      <c r="B64" s="167">
        <f>'将来負担比率（分子）の構造'!I$43</f>
        <v>5754</v>
      </c>
      <c r="C64" s="167"/>
      <c r="D64" s="167"/>
      <c r="E64" s="167">
        <f>'将来負担比率（分子）の構造'!J$43</f>
        <v>5542</v>
      </c>
      <c r="F64" s="167"/>
      <c r="G64" s="167"/>
      <c r="H64" s="167">
        <f>'将来負担比率（分子）の構造'!K$43</f>
        <v>5699</v>
      </c>
      <c r="I64" s="167"/>
      <c r="J64" s="167"/>
      <c r="K64" s="167">
        <f>'将来負担比率（分子）の構造'!L$43</f>
        <v>5942</v>
      </c>
      <c r="L64" s="167"/>
      <c r="M64" s="167"/>
      <c r="N64" s="167">
        <f>'将来負担比率（分子）の構造'!M$43</f>
        <v>5975</v>
      </c>
      <c r="O64" s="167"/>
      <c r="P64" s="167"/>
    </row>
    <row r="65" spans="1:16" x14ac:dyDescent="0.15">
      <c r="A65" s="167" t="s">
        <v>32</v>
      </c>
      <c r="B65" s="167">
        <f>'将来負担比率（分子）の構造'!I$42</f>
        <v>27</v>
      </c>
      <c r="C65" s="167"/>
      <c r="D65" s="167"/>
      <c r="E65" s="167">
        <f>'将来負担比率（分子）の構造'!J$42</f>
        <v>11</v>
      </c>
      <c r="F65" s="167"/>
      <c r="G65" s="167"/>
      <c r="H65" s="167">
        <f>'将来負担比率（分子）の構造'!K$42</f>
        <v>2</v>
      </c>
      <c r="I65" s="167"/>
      <c r="J65" s="167"/>
      <c r="K65" s="167" t="str">
        <f>'将来負担比率（分子）の構造'!L$42</f>
        <v>-</v>
      </c>
      <c r="L65" s="167"/>
      <c r="M65" s="167"/>
      <c r="N65" s="167" t="str">
        <f>'将来負担比率（分子）の構造'!M$42</f>
        <v>-</v>
      </c>
      <c r="O65" s="167"/>
      <c r="P65" s="167"/>
    </row>
    <row r="66" spans="1:16" x14ac:dyDescent="0.15">
      <c r="A66" s="167" t="s">
        <v>31</v>
      </c>
      <c r="B66" s="167">
        <f>'将来負担比率（分子）の構造'!I$41</f>
        <v>15641</v>
      </c>
      <c r="C66" s="167"/>
      <c r="D66" s="167"/>
      <c r="E66" s="167">
        <f>'将来負担比率（分子）の構造'!J$41</f>
        <v>16091</v>
      </c>
      <c r="F66" s="167"/>
      <c r="G66" s="167"/>
      <c r="H66" s="167">
        <f>'将来負担比率（分子）の構造'!K$41</f>
        <v>15749</v>
      </c>
      <c r="I66" s="167"/>
      <c r="J66" s="167"/>
      <c r="K66" s="167">
        <f>'将来負担比率（分子）の構造'!L$41</f>
        <v>16529</v>
      </c>
      <c r="L66" s="167"/>
      <c r="M66" s="167"/>
      <c r="N66" s="167">
        <f>'将来負担比率（分子）の構造'!M$41</f>
        <v>19888</v>
      </c>
      <c r="O66" s="167"/>
      <c r="P66" s="167"/>
    </row>
    <row r="67" spans="1:16" x14ac:dyDescent="0.15">
      <c r="A67" s="167" t="s">
        <v>71</v>
      </c>
      <c r="B67" s="167" t="e">
        <f>NA()</f>
        <v>#N/A</v>
      </c>
      <c r="C67" s="167">
        <f>IF(ISNUMBER('将来負担比率（分子）の構造'!I$53), IF('将来負担比率（分子）の構造'!I$53 &lt; 0, 0, '将来負担比率（分子）の構造'!I$53), NA())</f>
        <v>2128</v>
      </c>
      <c r="D67" s="167" t="e">
        <f>NA()</f>
        <v>#N/A</v>
      </c>
      <c r="E67" s="167" t="e">
        <f>NA()</f>
        <v>#N/A</v>
      </c>
      <c r="F67" s="167">
        <f>IF(ISNUMBER('将来負担比率（分子）の構造'!J$53), IF('将来負担比率（分子）の構造'!J$53 &lt; 0, 0, '将来負担比率（分子）の構造'!J$53), NA())</f>
        <v>2321</v>
      </c>
      <c r="G67" s="167" t="e">
        <f>NA()</f>
        <v>#N/A</v>
      </c>
      <c r="H67" s="167" t="e">
        <f>NA()</f>
        <v>#N/A</v>
      </c>
      <c r="I67" s="167">
        <f>IF(ISNUMBER('将来負担比率（分子）の構造'!K$53), IF('将来負担比率（分子）の構造'!K$53 &lt; 0, 0, '将来負担比率（分子）の構造'!K$53), NA())</f>
        <v>2184</v>
      </c>
      <c r="J67" s="167" t="e">
        <f>NA()</f>
        <v>#N/A</v>
      </c>
      <c r="K67" s="167" t="e">
        <f>NA()</f>
        <v>#N/A</v>
      </c>
      <c r="L67" s="167">
        <f>IF(ISNUMBER('将来負担比率（分子）の構造'!L$53), IF('将来負担比率（分子）の構造'!L$53 &lt; 0, 0, '将来負担比率（分子）の構造'!L$53), NA())</f>
        <v>3693</v>
      </c>
      <c r="M67" s="167" t="e">
        <f>NA()</f>
        <v>#N/A</v>
      </c>
      <c r="N67" s="167" t="e">
        <f>NA()</f>
        <v>#N/A</v>
      </c>
      <c r="O67" s="167">
        <f>IF(ISNUMBER('将来負担比率（分子）の構造'!M$53), IF('将来負担比率（分子）の構造'!M$53 &lt; 0, 0, '将来負担比率（分子）の構造'!M$53), NA())</f>
        <v>8664</v>
      </c>
      <c r="P67" s="167" t="e">
        <f>NA()</f>
        <v>#N/A</v>
      </c>
    </row>
    <row r="70" spans="1:16" x14ac:dyDescent="0.15">
      <c r="A70" s="169" t="s">
        <v>72</v>
      </c>
      <c r="B70" s="169"/>
      <c r="C70" s="169"/>
      <c r="D70" s="169"/>
      <c r="E70" s="169"/>
      <c r="F70" s="169"/>
    </row>
    <row r="71" spans="1:16" x14ac:dyDescent="0.15">
      <c r="A71" s="170"/>
      <c r="B71" s="170" t="str">
        <f>基金残高に係る経年分析!F54</f>
        <v>R03</v>
      </c>
      <c r="C71" s="170" t="str">
        <f>基金残高に係る経年分析!G54</f>
        <v>R04</v>
      </c>
      <c r="D71" s="170" t="str">
        <f>基金残高に係る経年分析!H54</f>
        <v>R05</v>
      </c>
    </row>
    <row r="72" spans="1:16" x14ac:dyDescent="0.15">
      <c r="A72" s="170" t="s">
        <v>73</v>
      </c>
      <c r="B72" s="171">
        <f>基金残高に係る経年分析!F55</f>
        <v>2726</v>
      </c>
      <c r="C72" s="171">
        <f>基金残高に係る経年分析!G55</f>
        <v>2726</v>
      </c>
      <c r="D72" s="171">
        <f>基金残高に係る経年分析!H55</f>
        <v>1827</v>
      </c>
    </row>
    <row r="73" spans="1:16" x14ac:dyDescent="0.15">
      <c r="A73" s="170" t="s">
        <v>74</v>
      </c>
      <c r="B73" s="171">
        <f>基金残高に係る経年分析!F56</f>
        <v>404</v>
      </c>
      <c r="C73" s="171">
        <f>基金残高に係る経年分析!G56</f>
        <v>404</v>
      </c>
      <c r="D73" s="171">
        <f>基金残高に係る経年分析!H56</f>
        <v>447</v>
      </c>
    </row>
    <row r="74" spans="1:16" x14ac:dyDescent="0.15">
      <c r="A74" s="170" t="s">
        <v>75</v>
      </c>
      <c r="B74" s="171">
        <f>基金残高に係る経年分析!F57</f>
        <v>2987</v>
      </c>
      <c r="C74" s="171">
        <f>基金残高に係る経年分析!G57</f>
        <v>2838</v>
      </c>
      <c r="D74" s="171">
        <f>基金残高に係る経年分析!H57</f>
        <v>2394</v>
      </c>
    </row>
  </sheetData>
  <sheetProtection algorithmName="SHA-512" hashValue="OphvUF/Nrw6G4eTs83JfEJR57/OrX13HJ2rk7xcXcQmRP8zYvnD7KO8DE65X3TZuJvVJMJuZwOsZxUc0j0dsNw==" saltValue="fKWX6kHIOIf8lHHdcjoM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景由　英夫</cp:lastModifiedBy>
  <cp:lastPrinted>2025-03-14T07:10:00Z</cp:lastPrinted>
  <dcterms:created xsi:type="dcterms:W3CDTF">2025-02-19T04:21:19Z</dcterms:created>
  <dcterms:modified xsi:type="dcterms:W3CDTF">2025-03-17T00:13:54Z</dcterms:modified>
  <cp:category/>
</cp:coreProperties>
</file>