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17.41.28\share\03 財政班\★財政状況資料集\R05決算（R07作業）\02 ３月公表\04 市町→県\12 周南市○\04 最終\"/>
    </mc:Choice>
  </mc:AlternateContent>
  <xr:revisionPtr revIDLastSave="0" documentId="13_ncr:1_{0B6752B6-F5E4-480E-B0EE-7B09970D78A4}" xr6:coauthVersionLast="47" xr6:coauthVersionMax="47" xr10:uidLastSave="{00000000-0000-0000-0000-000000000000}"/>
  <bookViews>
    <workbookView xWindow="-120" yWindow="-120" windowWidth="20730" windowHeight="11160" tabRatio="63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C38" i="10"/>
  <c r="BE37" i="10"/>
  <c r="C37" i="10"/>
  <c r="BE36" i="10"/>
  <c r="C36" i="10"/>
  <c r="BE35" i="10"/>
  <c r="C35" i="10"/>
  <c r="U34" i="10"/>
  <c r="U35" i="10" s="1"/>
  <c r="C34" i="10"/>
  <c r="U36" i="10" l="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AM38" i="10" s="1"/>
  <c r="BE34" i="10" l="1"/>
  <c r="BW34" i="10" l="1"/>
  <c r="BW35" i="10" s="1"/>
  <c r="BW36" i="10" s="1"/>
  <c r="BW37" i="10" s="1"/>
  <c r="BW38" i="10" s="1"/>
  <c r="BW39" i="10" s="1"/>
  <c r="BW40" i="10" s="1"/>
  <c r="BW41" i="10" s="1"/>
  <c r="BW42" i="10" s="1"/>
  <c r="BW43"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<sst xmlns="http://schemas.openxmlformats.org/spreadsheetml/2006/main" count="1110" uniqueCount="584">
  <si>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</si>
  <si>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</si>
  <si>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</si>
  <si>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</si>
  <si>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</si>
  <si>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</si>
  <si>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</si>
  <si>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</si>
  <si>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</si>
  <si>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</si>
  <si>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</si>
  <si>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</si>
  <si>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</si>
  <si>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</si>
  <si>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</si>
  <si>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</si>
  <si>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</si>
  <si>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</si>
  <si>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</si>
  <si>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</si>
  <si>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</si>
  <si>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</si>
  <si>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</si>
  <si>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</si>
  <si>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</si>
  <si>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</si>
  <si>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</si>
  <si>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</si>
  <si>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</si>
  <si>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</si>
  <si>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</si>
  <si>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</si>
  <si>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</si>
  <si>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</si>
  <si>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</si>
  <si>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</si>
  <si>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</si>
  <si>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</si>
  <si>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</si>
  <si>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</si>
  <si>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</si>
  <si>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</si>
  <si>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</si>
  <si>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</si>
  <si>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</si>
  <si>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</si>
  <si>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</si>
  <si>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</si>
  <si>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</si>
  <si>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</si>
  <si>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</si>
  <si>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</si>
  <si>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</si>
  <si>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</si>
  <si>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</si>
  <si>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</si>
  <si>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</si>
  <si>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</si>
  <si>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</si>
  <si>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</si>
  <si>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</si>
  <si>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</si>
  <si>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</si>
  <si>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</si>
  <si>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</si>
  <si>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</si>
  <si>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</si>
  <si>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</si>
  <si>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</si>
  <si>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</si>
  <si>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</si>
  <si>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</si>
  <si>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</si>
  <si>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</si>
  <si>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</si>
  <si>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</si>
  <si>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</si>
  <si>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</si>
  <si>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</si>
  <si>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</si>
  <si>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</si>
  <si>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</si>
  <si>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</si>
  <si>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</si>
  <si>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</si>
  <si>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</si>
  <si>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</si>
  <si>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</si>
  <si>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</si>
  <si>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</si>
  <si>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</si>
  <si>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</si>
  <si>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</si>
  <si>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</si>
  <si>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周南市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</si>
  <si>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</si>
  <si>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</si>
  <si>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</si>
  <si>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</si>
  <si>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</si>
  <si>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</si>
  <si>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</si>
  <si>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</si>
  <si>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</si>
  <si>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</si>
  <si>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</si>
  <si>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</si>
  <si>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</si>
  <si>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</si>
  <si>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</si>
  <si>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</si>
  <si>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</si>
  <si>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</si>
  <si>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</si>
  <si>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</si>
  <si>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</si>
  <si>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</si>
  <si>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</si>
  <si>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</si>
  <si>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</si>
  <si>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</si>
  <si>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</si>
  <si>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</si>
  <si>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</si>
  <si>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</si>
  <si>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</si>
  <si>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</si>
  <si>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</si>
  <si>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</si>
  <si>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</si>
  <si>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</si>
  <si>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</si>
  <si>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</si>
  <si>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</si>
  <si>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</si>
  <si>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</si>
  <si>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</si>
  <si>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</si>
  <si>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</si>
  <si>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</si>
  <si>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</si>
  <si>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</si>
  <si>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</si>
  <si>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</si>
  <si>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</si>
  <si>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</si>
  <si>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</si>
  <si>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</si>
  <si>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</si>
  <si>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</si>
  <si>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</si>
  <si>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</si>
  <si>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</si>
  <si>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</si>
  <si>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</si>
  <si>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</si>
  <si>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</si>
  <si>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</si>
  <si>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</si>
  <si>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</si>
  <si>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</si>
  <si>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</si>
  <si>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</si>
  <si>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</si>
  <si>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</si>
  <si>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</si>
  <si>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</si>
  <si>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</si>
  <si>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</si>
  <si>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</si>
  <si>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</si>
  <si>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</si>
  <si>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</si>
  <si>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</si>
  <si>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</si>
  <si>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</si>
  <si>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</si>
  <si>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</si>
  <si>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</si>
  <si>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</si>
  <si>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</si>
  <si>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</si>
  <si>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</si>
  <si>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</si>
  <si>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</si>
  <si>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</si>
  <si>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</si>
  <si>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</si>
  <si>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</si>
  <si>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</si>
  <si>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</si>
  <si>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</si>
  <si>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</si>
  <si>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</si>
  <si>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</si>
  <si>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</si>
  <si>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</si>
  <si>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</si>
  <si>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</si>
  <si>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</si>
  <si>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</si>
  <si>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</si>
  <si>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山口県周南市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</si>
  <si>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</si>
  <si>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</si>
  <si>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</si>
  <si>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</si>
  <si>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</si>
  <si>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</si>
  <si>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</si>
  <si>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</si>
  <si>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</si>
  <si>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</si>
  <si>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</si>
  <si>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</si>
  <si>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</si>
  <si>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</si>
  <si>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</si>
  <si>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</si>
  <si>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</si>
  <si>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</si>
  <si>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</si>
  <si>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</si>
  <si>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</si>
  <si>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</si>
  <si>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</si>
  <si>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</si>
  <si>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</si>
  <si>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</si>
  <si>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</si>
  <si>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</si>
  <si>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</si>
  <si>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</si>
  <si>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</si>
  <si>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</si>
  <si>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</si>
  <si>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</si>
  <si>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</si>
  <si>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</si>
  <si>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</si>
  <si>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</si>
  <si>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</si>
  <si>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</si>
  <si>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</si>
  <si>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</si>
  <si>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</si>
  <si>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</si>
  <si>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</si>
  <si>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</si>
  <si>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</si>
  <si>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</si>
  <si>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</si>
  <si>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</si>
  <si>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</si>
  <si>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</si>
  <si>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</si>
  <si>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</si>
  <si>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</si>
  <si>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</si>
  <si>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</si>
  <si>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</si>
  <si>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</si>
  <si>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</si>
  <si>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</si>
  <si>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</si>
  <si>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</si>
  <si>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</si>
  <si>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</si>
  <si>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</si>
  <si>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</si>
  <si>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</si>
  <si>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</si>
  <si>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</si>
  <si>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</si>
  <si>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</si>
  <si>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</si>
  <si>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</si>
  <si>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</si>
  <si>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</si>
  <si>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</si>
  <si>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</si>
  <si>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</si>
  <si>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</si>
  <si>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</si>
  <si>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</si>
  <si>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</si>
  <si>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</si>
  <si>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</si>
  <si>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</si>
  <si>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</si>
  <si>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</si>
  <si>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</si>
  <si>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</si>
  <si>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</si>
  <si>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</si>
  <si>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</si>
  <si>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</si>
  <si>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</si>
  <si>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</si>
  <si>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</si>
  <si>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</si>
  <si>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</si>
  <si>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</si>
  <si>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</si>
  <si>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</si>
  <si>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</si>
  <si>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</si>
  <si>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</si>
  <si>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</si>
  <si>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</si>
  <si>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</si>
  <si>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</si>
  <si>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</si>
  <si>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</si>
  <si>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</si>
  <si>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</si>
  <si>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</si>
  <si>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</si>
  <si>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</si>
  <si>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</si>
  <si>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</si>
  <si>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</si>
  <si>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</si>
  <si>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</si>
  <si>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</si>
  <si>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</si>
  <si>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</si>
  <si>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</si>
  <si>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</si>
  <si>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</si>
  <si>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</si>
  <si>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</si>
  <si>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</si>
  <si>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</si>
  <si>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</si>
  <si>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</si>
  <si>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</si>
  <si>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</si>
  <si>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</si>
  <si>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</si>
  <si>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</si>
  <si>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</si>
  <si>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</si>
  <si>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</si>
  <si>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</si>
  <si>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</si>
  <si>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</si>
  <si>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</si>
  <si>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</si>
  <si>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</si>
  <si>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</si>
  <si>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</si>
  <si>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</si>
  <si>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山口県周南市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</si>
  <si>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</si>
  <si>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</si>
  <si>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</si>
  <si>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</si>
  <si>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</si>
  <si>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</si>
  <si>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</si>
  <si>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</si>
  <si>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</si>
  <si>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</si>
  <si>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</si>
  <si>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</si>
  <si>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</si>
  <si>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</si>
  <si>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</si>
  <si>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</si>
  <si>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</si>
  <si>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</si>
  <si>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</si>
  <si>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</si>
  <si>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</si>
  <si>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</si>
  <si>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</si>
  <si>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</si>
  <si>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</si>
  <si>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</si>
  <si>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</si>
  <si>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</si>
  <si>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</si>
  <si>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</si>
  <si>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</si>
  <si>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</si>
  <si>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</si>
  <si>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</si>
  <si>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国民健康保険鹿野診療所特別会計</t>
    <phoneticPr fontId="5"/>
  </si>
  <si>
    <t>後期高齢者医療特別会計</t>
    <phoneticPr fontId="5"/>
  </si>
  <si>
    <t>介護保険特別会計</t>
    <phoneticPr fontId="5"/>
  </si>
  <si>
    <t>駐車場事業特別会計</t>
    <phoneticPr fontId="5"/>
  </si>
  <si>
    <t>水道事業会計</t>
    <phoneticPr fontId="5"/>
  </si>
  <si>
    <t>法適用企業</t>
    <phoneticPr fontId="5"/>
  </si>
  <si>
    <t>下水道事業会計</t>
    <phoneticPr fontId="5"/>
  </si>
  <si>
    <t>病院事業会計</t>
    <phoneticPr fontId="5"/>
  </si>
  <si>
    <t>介護老人保健施設事業会計</t>
    <phoneticPr fontId="5"/>
  </si>
  <si>
    <t>モーターボート競走事業会計</t>
    <phoneticPr fontId="5"/>
  </si>
  <si>
    <t>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</si>
  <si>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</si>
  <si>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</si>
  <si>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</si>
  <si>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</si>
  <si>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</si>
  <si>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</si>
  <si>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</si>
  <si>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</si>
  <si>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</si>
  <si>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</si>
  <si>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</si>
  <si>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</si>
  <si>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</si>
  <si>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</si>
  <si>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</si>
  <si>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</si>
  <si>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</si>
  <si>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</si>
  <si>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</si>
  <si>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</si>
  <si>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</si>
  <si>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</si>
  <si>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</si>
  <si>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</si>
  <si>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</si>
  <si>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</si>
  <si>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</si>
  <si>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</si>
  <si>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</si>
  <si>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</si>
  <si>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</si>
  <si>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</si>
  <si>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</si>
  <si>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</si>
  <si>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</si>
  <si>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</si>
  <si>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</si>
  <si>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</si>
  <si>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</si>
  <si>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</si>
  <si>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</si>
  <si>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</si>
  <si>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</si>
  <si>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</si>
  <si>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</si>
  <si>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</si>
  <si>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</si>
  <si>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</si>
  <si>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</si>
  <si>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</si>
  <si>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</si>
  <si>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</si>
  <si>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</si>
  <si>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</si>
  <si>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</si>
  <si>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</si>
  <si>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</si>
  <si>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</si>
  <si>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</si>
  <si>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</si>
  <si>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</si>
  <si>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</si>
  <si>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</si>
  <si>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</si>
  <si>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</si>
  <si>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</si>
  <si>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</si>
  <si>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</si>
  <si>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</si>
  <si>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</si>
  <si>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</si>
  <si>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</si>
  <si>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</si>
  <si>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</si>
  <si>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</si>
  <si>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</si>
  <si>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</si>
  <si>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</si>
  <si>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</si>
  <si>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</si>
  <si>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</si>
  <si>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</si>
  <si>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</si>
  <si>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</si>
  <si>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</si>
  <si>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</si>
  <si>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</si>
  <si>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</si>
  <si>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</si>
  <si>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</si>
  <si>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</si>
  <si>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</si>
  <si>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</si>
  <si>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</si>
  <si>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</si>
  <si>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</si>
  <si>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</si>
  <si>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</si>
  <si>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</si>
  <si>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</si>
  <si>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</si>
  <si>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</si>
  <si>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</si>
  <si>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</si>
  <si>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</si>
  <si>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</si>
  <si>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</si>
  <si>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</si>
  <si>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</si>
  <si>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</si>
  <si>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</si>
  <si>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</si>
  <si>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</si>
  <si>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</si>
  <si>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</si>
  <si>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</si>
  <si>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</si>
  <si>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</si>
  <si>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</si>
  <si>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</si>
  <si>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</si>
  <si>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</si>
  <si>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</si>
  <si>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</si>
  <si>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</si>
  <si>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</si>
  <si>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</si>
  <si>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</si>
  <si>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</si>
  <si>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</si>
  <si>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</si>
  <si>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</si>
  <si>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</si>
  <si>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</si>
  <si>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</si>
  <si>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</si>
  <si>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0.67</t>
  </si>
  <si>
    <t>▲ 0.71</t>
  </si>
  <si>
    <t>▲ 0.31</t>
  </si>
  <si>
    <t>モーターボート競走事業会計</t>
  </si>
  <si>
    <t>一般会計</t>
  </si>
  <si>
    <t>水道事業会計</t>
  </si>
  <si>
    <t>下水道事業会計</t>
  </si>
  <si>
    <t>病院事業会計</t>
  </si>
  <si>
    <t>介護保険特別会計</t>
  </si>
  <si>
    <t>国民健康保険特別会計</t>
  </si>
  <si>
    <t>後期高齢者医療特別会計</t>
  </si>
  <si>
    <t>その他会計（赤字）</t>
  </si>
  <si>
    <t>▲ 0.06</t>
  </si>
  <si>
    <t>その他会計（黒字）</t>
  </si>
  <si>
    <t>R01</t>
    <phoneticPr fontId="5"/>
  </si>
  <si>
    <t>R02</t>
    <phoneticPr fontId="5"/>
  </si>
  <si>
    <t>R03</t>
    <phoneticPr fontId="5"/>
  </si>
  <si>
    <t>R04</t>
    <phoneticPr fontId="5"/>
  </si>
  <si>
    <t>R05</t>
    <phoneticPr fontId="5"/>
  </si>
  <si>
    <t>周南地区福祉施設組合（一般会計）</t>
    <rPh sb="0" eb="2">
      <t>シュウナン</t>
    </rPh>
    <rPh sb="2" eb="4">
      <t>チク</t>
    </rPh>
    <rPh sb="4" eb="6">
      <t>フクシ</t>
    </rPh>
    <rPh sb="6" eb="8">
      <t>シセツ</t>
    </rPh>
    <rPh sb="8" eb="10">
      <t>クミアイ</t>
    </rPh>
    <rPh sb="11" eb="13">
      <t>イッパン</t>
    </rPh>
    <rPh sb="13" eb="15">
      <t>カイケイ</t>
    </rPh>
    <phoneticPr fontId="2"/>
  </si>
  <si>
    <t>周南地区衛生施設組合（一般会計）</t>
  </si>
  <si>
    <t>光地区消防組合（一般会計）</t>
  </si>
  <si>
    <t>山口県市町総合事務組合（一般会計）</t>
  </si>
  <si>
    <t>山口県市町総合事務組合退職手当（特別会計）</t>
  </si>
  <si>
    <t>山口県市町総合事務組合消防団員補償等（特別会計）</t>
  </si>
  <si>
    <t>山口県市町総合事務組合非常勤職員公務災害補償（特別会計）</t>
  </si>
  <si>
    <t>山口県市町総合事務組合山口県市町公平委員会（特別会計）</t>
  </si>
  <si>
    <t>山口県市町総合事務組合交通災害共済（特別会計）</t>
  </si>
  <si>
    <t>山口県市町総合事務組合山口県自治会館管理（特別会計）</t>
  </si>
  <si>
    <t>山口県後期高齢者広域連合（一般会計）</t>
  </si>
  <si>
    <t>山口県後期高齢者医療広域連合後期高齢者医療（特別会計）</t>
  </si>
  <si>
    <t>周南市体育協会</t>
    <rPh sb="0" eb="3">
      <t>シュウナンシ</t>
    </rPh>
    <rPh sb="3" eb="5">
      <t>タイイク</t>
    </rPh>
    <rPh sb="5" eb="7">
      <t>キョウカイ</t>
    </rPh>
    <phoneticPr fontId="2"/>
  </si>
  <si>
    <t>徳山地区漁業振興基金</t>
    <rPh sb="0" eb="2">
      <t>トクヤマ</t>
    </rPh>
    <rPh sb="2" eb="4">
      <t>チク</t>
    </rPh>
    <rPh sb="4" eb="6">
      <t>ギョギョウ</t>
    </rPh>
    <rPh sb="6" eb="8">
      <t>シンコウ</t>
    </rPh>
    <rPh sb="8" eb="10">
      <t>キキン</t>
    </rPh>
    <phoneticPr fontId="2"/>
  </si>
  <si>
    <t>周南市文化振興財団</t>
    <rPh sb="0" eb="3">
      <t>シュウナンシ</t>
    </rPh>
    <rPh sb="3" eb="5">
      <t>ブンカ</t>
    </rPh>
    <rPh sb="5" eb="7">
      <t>シンコウ</t>
    </rPh>
    <rPh sb="7" eb="9">
      <t>ザイダン</t>
    </rPh>
    <phoneticPr fontId="2"/>
  </si>
  <si>
    <t>周南市ふるさと振興財団</t>
    <rPh sb="0" eb="3">
      <t>シュウナンシ</t>
    </rPh>
    <rPh sb="7" eb="9">
      <t>シンコウ</t>
    </rPh>
    <rPh sb="9" eb="11">
      <t>ザイダン</t>
    </rPh>
    <phoneticPr fontId="2"/>
  </si>
  <si>
    <t>周南市医療公社</t>
    <rPh sb="0" eb="3">
      <t>シュウナンシ</t>
    </rPh>
    <rPh sb="3" eb="5">
      <t>イリョウ</t>
    </rPh>
    <rPh sb="5" eb="7">
      <t>コウシャ</t>
    </rPh>
    <phoneticPr fontId="2"/>
  </si>
  <si>
    <t>周南地域地場産業振興センター</t>
    <rPh sb="0" eb="2">
      <t>シュウナン</t>
    </rPh>
    <rPh sb="2" eb="4">
      <t>チイキ</t>
    </rPh>
    <rPh sb="4" eb="6">
      <t>ジバ</t>
    </rPh>
    <rPh sb="6" eb="8">
      <t>サンギョウ</t>
    </rPh>
    <rPh sb="8" eb="10">
      <t>シンコウ</t>
    </rPh>
    <phoneticPr fontId="2"/>
  </si>
  <si>
    <t>大津島巡航</t>
    <rPh sb="0" eb="2">
      <t>オオヅ</t>
    </rPh>
    <rPh sb="2" eb="3">
      <t>シマ</t>
    </rPh>
    <rPh sb="3" eb="5">
      <t>ジュンコウ</t>
    </rPh>
    <phoneticPr fontId="2"/>
  </si>
  <si>
    <t>徳山青果精算</t>
    <rPh sb="0" eb="2">
      <t>トクヤマ</t>
    </rPh>
    <rPh sb="2" eb="4">
      <t>セイカ</t>
    </rPh>
    <rPh sb="4" eb="6">
      <t>セイサン</t>
    </rPh>
    <phoneticPr fontId="2"/>
  </si>
  <si>
    <t>かの高原開発</t>
    <rPh sb="2" eb="4">
      <t>コウゲン</t>
    </rPh>
    <rPh sb="4" eb="6">
      <t>カイハツ</t>
    </rPh>
    <phoneticPr fontId="2"/>
  </si>
  <si>
    <t>新南陽地区漁業振興基金</t>
    <rPh sb="0" eb="3">
      <t>シンナンヨウ</t>
    </rPh>
    <rPh sb="3" eb="5">
      <t>チク</t>
    </rPh>
    <rPh sb="5" eb="7">
      <t>ギョギョウ</t>
    </rPh>
    <rPh sb="7" eb="9">
      <t>シンコウ</t>
    </rPh>
    <rPh sb="9" eb="11">
      <t>キキン</t>
    </rPh>
    <phoneticPr fontId="2"/>
  </si>
  <si>
    <t>周南観光コンベンション協会</t>
    <rPh sb="0" eb="2">
      <t>シュウナン</t>
    </rPh>
    <rPh sb="2" eb="4">
      <t>カンコウ</t>
    </rPh>
    <rPh sb="11" eb="13">
      <t>キョウカイ</t>
    </rPh>
    <phoneticPr fontId="2"/>
  </si>
  <si>
    <t>公立大学法人周南公立大学</t>
  </si>
  <si>
    <t>地域振興基金</t>
    <phoneticPr fontId="5"/>
  </si>
  <si>
    <t>子ども未来夢基金</t>
    <phoneticPr fontId="2"/>
  </si>
  <si>
    <t>公共施設マネジメント基金</t>
    <phoneticPr fontId="2"/>
  </si>
  <si>
    <t>周南公立大学整備等基金</t>
    <phoneticPr fontId="2"/>
  </si>
  <si>
    <t>職員退職手当基金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</si>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</sst>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18"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66343</c:v>
                </c:pt>
                <c:pt idx="1">
                  <c:v>56416</c:v>
                </c:pt>
                <c:pt idx="2">
                  <c:v>49217</c:v>
                </c:pt>
                <c:pt idx="3">
                  <c:v>49211</c:v>
                </c:pt>
                <c:pt idx="4">
                  <c:v>51738</c:v>
                </c:pt>
              </c:numCache>
            </c:numRef>
          </c:val>
          <c:smooth val="0"/>
          <c:extLst>
            <c:ext xmlns:c16="http://schemas.microsoft.com/office/drawing/2014/chart" uri="{C3380CC4-5D6E-409C-BE32-E72D297353CC}">
              <c16:uniqueId val="{00000000-CBCA-4349-BB1C-ABE41805B85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51379</c:v>
                </c:pt>
                <c:pt idx="1">
                  <c:v>59074</c:v>
                </c:pt>
                <c:pt idx="2">
                  <c:v>33400</c:v>
                </c:pt>
                <c:pt idx="3">
                  <c:v>58302</c:v>
                </c:pt>
                <c:pt idx="4">
                  <c:v>81725</c:v>
                </c:pt>
              </c:numCache>
            </c:numRef>
          </c:val>
          <c:smooth val="0"/>
          <c:extLst>
            <c:ext xmlns:c16="http://schemas.microsoft.com/office/drawing/2014/chart" uri="{C3380CC4-5D6E-409C-BE32-E72D297353CC}">
              <c16:uniqueId val="{00000001-CBCA-4349-BB1C-ABE41805B85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5.59</c:v>
                </c:pt>
                <c:pt idx="1">
                  <c:v>4.8600000000000003</c:v>
                </c:pt>
                <c:pt idx="2">
                  <c:v>10.3</c:v>
                </c:pt>
                <c:pt idx="3">
                  <c:v>9.16</c:v>
                </c:pt>
                <c:pt idx="4">
                  <c:v>9.7799999999999994</c:v>
                </c:pt>
              </c:numCache>
            </c:numRef>
          </c:val>
          <c:extLst>
            <c:ext xmlns:c16="http://schemas.microsoft.com/office/drawing/2014/chart" uri="{C3380CC4-5D6E-409C-BE32-E72D297353CC}">
              <c16:uniqueId val="{00000000-9B8B-4413-B75E-99CF989C09C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7.96</c:v>
                </c:pt>
                <c:pt idx="1">
                  <c:v>7.67</c:v>
                </c:pt>
                <c:pt idx="2">
                  <c:v>12.6</c:v>
                </c:pt>
                <c:pt idx="3">
                  <c:v>16.829999999999998</c:v>
                </c:pt>
                <c:pt idx="4">
                  <c:v>15.21</c:v>
                </c:pt>
              </c:numCache>
            </c:numRef>
          </c:val>
          <c:extLst>
            <c:ext xmlns:c16="http://schemas.microsoft.com/office/drawing/2014/chart" uri="{C3380CC4-5D6E-409C-BE32-E72D297353CC}">
              <c16:uniqueId val="{00000001-9B8B-4413-B75E-99CF989C09C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-0.67</c:v>
                </c:pt>
                <c:pt idx="1">
                  <c:v>-0.71</c:v>
                </c:pt>
                <c:pt idx="2">
                  <c:v>10.75</c:v>
                </c:pt>
                <c:pt idx="3">
                  <c:v>2.54</c:v>
                </c:pt>
                <c:pt idx="4">
                  <c:v>-0.31</c:v>
                </c:pt>
              </c:numCache>
            </c:numRef>
          </c:val>
          <c:smooth val="0"/>
          <c:extLst>
            <c:ext xmlns:c16="http://schemas.microsoft.com/office/drawing/2014/chart" uri="{C3380CC4-5D6E-409C-BE32-E72D297353CC}">
              <c16:uniqueId val="{00000002-9B8B-4413-B75E-99CF989C09C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0.22</c:v>
                </c:pt>
                <c:pt idx="2">
                  <c:v>#N/A</c:v>
                </c:pt>
                <c:pt idx="3">
                  <c:v>0.24</c:v>
                </c:pt>
                <c:pt idx="4">
                  <c:v>#N/A</c:v>
                </c:pt>
                <c:pt idx="5">
                  <c:v>0.32</c:v>
                </c:pt>
                <c:pt idx="6">
                  <c:v>#N/A</c:v>
                </c:pt>
                <c:pt idx="7">
                  <c:v>0.32</c:v>
                </c:pt>
                <c:pt idx="8">
                  <c:v>#N/A</c:v>
                </c:pt>
                <c:pt idx="9">
                  <c:v>0.19</c:v>
                </c:pt>
              </c:numCache>
            </c:numRef>
          </c:val>
          <c:extLst>
            <c:ext xmlns:c16="http://schemas.microsoft.com/office/drawing/2014/chart" uri="{C3380CC4-5D6E-409C-BE32-E72D297353CC}">
              <c16:uniqueId val="{00000000-FAC1-44A3-81C3-B63CF3FB020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0.06</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FAC1-44A3-81C3-B63CF3FB020B}"/>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0.17</c:v>
                </c:pt>
                <c:pt idx="2">
                  <c:v>#N/A</c:v>
                </c:pt>
                <c:pt idx="3">
                  <c:v>0.17</c:v>
                </c:pt>
                <c:pt idx="4">
                  <c:v>#N/A</c:v>
                </c:pt>
                <c:pt idx="5">
                  <c:v>0.17</c:v>
                </c:pt>
                <c:pt idx="6">
                  <c:v>#N/A</c:v>
                </c:pt>
                <c:pt idx="7">
                  <c:v>0.24</c:v>
                </c:pt>
                <c:pt idx="8">
                  <c:v>#N/A</c:v>
                </c:pt>
                <c:pt idx="9">
                  <c:v>0.19</c:v>
                </c:pt>
              </c:numCache>
            </c:numRef>
          </c:val>
          <c:extLst>
            <c:ext xmlns:c16="http://schemas.microsoft.com/office/drawing/2014/chart" uri="{C3380CC4-5D6E-409C-BE32-E72D297353CC}">
              <c16:uniqueId val="{00000002-FAC1-44A3-81C3-B63CF3FB020B}"/>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0.49</c:v>
                </c:pt>
                <c:pt idx="2">
                  <c:v>#N/A</c:v>
                </c:pt>
                <c:pt idx="3">
                  <c:v>0.72</c:v>
                </c:pt>
                <c:pt idx="4">
                  <c:v>#N/A</c:v>
                </c:pt>
                <c:pt idx="5">
                  <c:v>0.68</c:v>
                </c:pt>
                <c:pt idx="6">
                  <c:v>#N/A</c:v>
                </c:pt>
                <c:pt idx="7">
                  <c:v>0.6</c:v>
                </c:pt>
                <c:pt idx="8">
                  <c:v>#N/A</c:v>
                </c:pt>
                <c:pt idx="9">
                  <c:v>0.64</c:v>
                </c:pt>
              </c:numCache>
            </c:numRef>
          </c:val>
          <c:extLst>
            <c:ext xmlns:c16="http://schemas.microsoft.com/office/drawing/2014/chart" uri="{C3380CC4-5D6E-409C-BE32-E72D297353CC}">
              <c16:uniqueId val="{00000003-FAC1-44A3-81C3-B63CF3FB020B}"/>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0.84</c:v>
                </c:pt>
                <c:pt idx="2">
                  <c:v>#N/A</c:v>
                </c:pt>
                <c:pt idx="3">
                  <c:v>0.61</c:v>
                </c:pt>
                <c:pt idx="4">
                  <c:v>#N/A</c:v>
                </c:pt>
                <c:pt idx="5">
                  <c:v>0.85</c:v>
                </c:pt>
                <c:pt idx="6">
                  <c:v>#N/A</c:v>
                </c:pt>
                <c:pt idx="7">
                  <c:v>1</c:v>
                </c:pt>
                <c:pt idx="8">
                  <c:v>#N/A</c:v>
                </c:pt>
                <c:pt idx="9">
                  <c:v>1.28</c:v>
                </c:pt>
              </c:numCache>
            </c:numRef>
          </c:val>
          <c:extLst>
            <c:ext xmlns:c16="http://schemas.microsoft.com/office/drawing/2014/chart" uri="{C3380CC4-5D6E-409C-BE32-E72D297353CC}">
              <c16:uniqueId val="{00000004-FAC1-44A3-81C3-B63CF3FB020B}"/>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3.41</c:v>
                </c:pt>
                <c:pt idx="2">
                  <c:v>#N/A</c:v>
                </c:pt>
                <c:pt idx="3">
                  <c:v>3.48</c:v>
                </c:pt>
                <c:pt idx="4">
                  <c:v>#N/A</c:v>
                </c:pt>
                <c:pt idx="5">
                  <c:v>4.46</c:v>
                </c:pt>
                <c:pt idx="6">
                  <c:v>#N/A</c:v>
                </c:pt>
                <c:pt idx="7">
                  <c:v>5.08</c:v>
                </c:pt>
                <c:pt idx="8">
                  <c:v>#N/A</c:v>
                </c:pt>
                <c:pt idx="9">
                  <c:v>4.6399999999999997</c:v>
                </c:pt>
              </c:numCache>
            </c:numRef>
          </c:val>
          <c:extLst>
            <c:ext xmlns:c16="http://schemas.microsoft.com/office/drawing/2014/chart" uri="{C3380CC4-5D6E-409C-BE32-E72D297353CC}">
              <c16:uniqueId val="{00000005-FAC1-44A3-81C3-B63CF3FB020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4.8499999999999996</c:v>
                </c:pt>
                <c:pt idx="2">
                  <c:v>#N/A</c:v>
                </c:pt>
                <c:pt idx="3">
                  <c:v>5.46</c:v>
                </c:pt>
                <c:pt idx="4">
                  <c:v>#N/A</c:v>
                </c:pt>
                <c:pt idx="5">
                  <c:v>5.25</c:v>
                </c:pt>
                <c:pt idx="6">
                  <c:v>#N/A</c:v>
                </c:pt>
                <c:pt idx="7">
                  <c:v>6.27</c:v>
                </c:pt>
                <c:pt idx="8">
                  <c:v>#N/A</c:v>
                </c:pt>
                <c:pt idx="9">
                  <c:v>6.21</c:v>
                </c:pt>
              </c:numCache>
            </c:numRef>
          </c:val>
          <c:extLst>
            <c:ext xmlns:c16="http://schemas.microsoft.com/office/drawing/2014/chart" uri="{C3380CC4-5D6E-409C-BE32-E72D297353CC}">
              <c16:uniqueId val="{00000006-FAC1-44A3-81C3-B63CF3FB020B}"/>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7.94</c:v>
                </c:pt>
                <c:pt idx="2">
                  <c:v>#N/A</c:v>
                </c:pt>
                <c:pt idx="3">
                  <c:v>8.6</c:v>
                </c:pt>
                <c:pt idx="4">
                  <c:v>#N/A</c:v>
                </c:pt>
                <c:pt idx="5">
                  <c:v>9.1300000000000008</c:v>
                </c:pt>
                <c:pt idx="6">
                  <c:v>#N/A</c:v>
                </c:pt>
                <c:pt idx="7">
                  <c:v>9.8800000000000008</c:v>
                </c:pt>
                <c:pt idx="8">
                  <c:v>#N/A</c:v>
                </c:pt>
                <c:pt idx="9">
                  <c:v>8.89</c:v>
                </c:pt>
              </c:numCache>
            </c:numRef>
          </c:val>
          <c:extLst>
            <c:ext xmlns:c16="http://schemas.microsoft.com/office/drawing/2014/chart" uri="{C3380CC4-5D6E-409C-BE32-E72D297353CC}">
              <c16:uniqueId val="{00000007-FAC1-44A3-81C3-B63CF3FB020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5.58</c:v>
                </c:pt>
                <c:pt idx="2">
                  <c:v>#N/A</c:v>
                </c:pt>
                <c:pt idx="3">
                  <c:v>4.8600000000000003</c:v>
                </c:pt>
                <c:pt idx="4">
                  <c:v>#N/A</c:v>
                </c:pt>
                <c:pt idx="5">
                  <c:v>10.3</c:v>
                </c:pt>
                <c:pt idx="6">
                  <c:v>#N/A</c:v>
                </c:pt>
                <c:pt idx="7">
                  <c:v>9.16</c:v>
                </c:pt>
                <c:pt idx="8">
                  <c:v>#N/A</c:v>
                </c:pt>
                <c:pt idx="9">
                  <c:v>9.7799999999999994</c:v>
                </c:pt>
              </c:numCache>
            </c:numRef>
          </c:val>
          <c:extLst>
            <c:ext xmlns:c16="http://schemas.microsoft.com/office/drawing/2014/chart" uri="{C3380CC4-5D6E-409C-BE32-E72D297353CC}">
              <c16:uniqueId val="{00000008-FAC1-44A3-81C3-B63CF3FB020B}"/>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36.75</c:v>
                </c:pt>
                <c:pt idx="2">
                  <c:v>#N/A</c:v>
                </c:pt>
                <c:pt idx="3">
                  <c:v>45.83</c:v>
                </c:pt>
                <c:pt idx="4">
                  <c:v>#N/A</c:v>
                </c:pt>
                <c:pt idx="5">
                  <c:v>52.87</c:v>
                </c:pt>
                <c:pt idx="6">
                  <c:v>#N/A</c:v>
                </c:pt>
                <c:pt idx="7">
                  <c:v>62.63</c:v>
                </c:pt>
                <c:pt idx="8">
                  <c:v>#N/A</c:v>
                </c:pt>
                <c:pt idx="9">
                  <c:v>63.68</c:v>
                </c:pt>
              </c:numCache>
            </c:numRef>
          </c:val>
          <c:extLst>
            <c:ext xmlns:c16="http://schemas.microsoft.com/office/drawing/2014/chart" uri="{C3380CC4-5D6E-409C-BE32-E72D297353CC}">
              <c16:uniqueId val="{00000009-FAC1-44A3-81C3-B63CF3FB020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7884</c:v>
                </c:pt>
                <c:pt idx="5">
                  <c:v>7738</c:v>
                </c:pt>
                <c:pt idx="8">
                  <c:v>7621</c:v>
                </c:pt>
                <c:pt idx="11">
                  <c:v>7401</c:v>
                </c:pt>
                <c:pt idx="14">
                  <c:v>7356</c:v>
                </c:pt>
              </c:numCache>
            </c:numRef>
          </c:val>
          <c:extLst>
            <c:ext xmlns:c16="http://schemas.microsoft.com/office/drawing/2014/chart" uri="{C3380CC4-5D6E-409C-BE32-E72D297353CC}">
              <c16:uniqueId val="{00000000-45BD-41D3-B415-1A236AE5895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5BD-41D3-B415-1A236AE5895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38</c:v>
                </c:pt>
                <c:pt idx="3">
                  <c:v>75</c:v>
                </c:pt>
                <c:pt idx="6">
                  <c:v>38</c:v>
                </c:pt>
                <c:pt idx="9">
                  <c:v>37</c:v>
                </c:pt>
                <c:pt idx="12">
                  <c:v>66</c:v>
                </c:pt>
              </c:numCache>
            </c:numRef>
          </c:val>
          <c:extLst>
            <c:ext xmlns:c16="http://schemas.microsoft.com/office/drawing/2014/chart" uri="{C3380CC4-5D6E-409C-BE32-E72D297353CC}">
              <c16:uniqueId val="{00000002-45BD-41D3-B415-1A236AE5895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167</c:v>
                </c:pt>
                <c:pt idx="3">
                  <c:v>223</c:v>
                </c:pt>
                <c:pt idx="6">
                  <c:v>224</c:v>
                </c:pt>
                <c:pt idx="9">
                  <c:v>223</c:v>
                </c:pt>
                <c:pt idx="12">
                  <c:v>235</c:v>
                </c:pt>
              </c:numCache>
            </c:numRef>
          </c:val>
          <c:extLst>
            <c:ext xmlns:c16="http://schemas.microsoft.com/office/drawing/2014/chart" uri="{C3380CC4-5D6E-409C-BE32-E72D297353CC}">
              <c16:uniqueId val="{00000003-45BD-41D3-B415-1A236AE5895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2014</c:v>
                </c:pt>
                <c:pt idx="3">
                  <c:v>1938</c:v>
                </c:pt>
                <c:pt idx="6">
                  <c:v>1834</c:v>
                </c:pt>
                <c:pt idx="9">
                  <c:v>1898</c:v>
                </c:pt>
                <c:pt idx="12">
                  <c:v>1937</c:v>
                </c:pt>
              </c:numCache>
            </c:numRef>
          </c:val>
          <c:extLst>
            <c:ext xmlns:c16="http://schemas.microsoft.com/office/drawing/2014/chart" uri="{C3380CC4-5D6E-409C-BE32-E72D297353CC}">
              <c16:uniqueId val="{00000004-45BD-41D3-B415-1A236AE5895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BD-41D3-B415-1A236AE5895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5BD-41D3-B415-1A236AE5895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8387</c:v>
                </c:pt>
                <c:pt idx="3">
                  <c:v>8265</c:v>
                </c:pt>
                <c:pt idx="6">
                  <c:v>8297</c:v>
                </c:pt>
                <c:pt idx="9">
                  <c:v>8091</c:v>
                </c:pt>
                <c:pt idx="12">
                  <c:v>8227</c:v>
                </c:pt>
              </c:numCache>
            </c:numRef>
          </c:val>
          <c:extLst>
            <c:ext xmlns:c16="http://schemas.microsoft.com/office/drawing/2014/chart" uri="{C3380CC4-5D6E-409C-BE32-E72D297353CC}">
              <c16:uniqueId val="{00000007-45BD-41D3-B415-1A236AE5895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2722</c:v>
                </c:pt>
                <c:pt idx="2">
                  <c:v>#N/A</c:v>
                </c:pt>
                <c:pt idx="3">
                  <c:v>#N/A</c:v>
                </c:pt>
                <c:pt idx="4">
                  <c:v>2763</c:v>
                </c:pt>
                <c:pt idx="5">
                  <c:v>#N/A</c:v>
                </c:pt>
                <c:pt idx="6">
                  <c:v>#N/A</c:v>
                </c:pt>
                <c:pt idx="7">
                  <c:v>2772</c:v>
                </c:pt>
                <c:pt idx="8">
                  <c:v>#N/A</c:v>
                </c:pt>
                <c:pt idx="9">
                  <c:v>#N/A</c:v>
                </c:pt>
                <c:pt idx="10">
                  <c:v>2848</c:v>
                </c:pt>
                <c:pt idx="11">
                  <c:v>#N/A</c:v>
                </c:pt>
                <c:pt idx="12">
                  <c:v>#N/A</c:v>
                </c:pt>
                <c:pt idx="13">
                  <c:v>3109</c:v>
                </c:pt>
                <c:pt idx="14">
                  <c:v>#N/A</c:v>
                </c:pt>
              </c:numCache>
            </c:numRef>
          </c:val>
          <c:smooth val="0"/>
          <c:extLst>
            <c:ext xmlns:c16="http://schemas.microsoft.com/office/drawing/2014/chart" uri="{C3380CC4-5D6E-409C-BE32-E72D297353CC}">
              <c16:uniqueId val="{00000008-45BD-41D3-B415-1A236AE5895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72222</c:v>
                </c:pt>
                <c:pt idx="5">
                  <c:v>70048</c:v>
                </c:pt>
                <c:pt idx="8">
                  <c:v>67637</c:v>
                </c:pt>
                <c:pt idx="11">
                  <c:v>64001</c:v>
                </c:pt>
                <c:pt idx="14">
                  <c:v>59731</c:v>
                </c:pt>
              </c:numCache>
            </c:numRef>
          </c:val>
          <c:extLst>
            <c:ext xmlns:c16="http://schemas.microsoft.com/office/drawing/2014/chart" uri="{C3380CC4-5D6E-409C-BE32-E72D297353CC}">
              <c16:uniqueId val="{00000000-4FED-4693-A0C1-E206C2A613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13052</c:v>
                </c:pt>
                <c:pt idx="5">
                  <c:v>13093</c:v>
                </c:pt>
                <c:pt idx="8">
                  <c:v>12717</c:v>
                </c:pt>
                <c:pt idx="11">
                  <c:v>12695</c:v>
                </c:pt>
                <c:pt idx="14">
                  <c:v>12390</c:v>
                </c:pt>
              </c:numCache>
            </c:numRef>
          </c:val>
          <c:extLst>
            <c:ext xmlns:c16="http://schemas.microsoft.com/office/drawing/2014/chart" uri="{C3380CC4-5D6E-409C-BE32-E72D297353CC}">
              <c16:uniqueId val="{00000001-4FED-4693-A0C1-E206C2A613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8216</c:v>
                </c:pt>
                <c:pt idx="5">
                  <c:v>8626</c:v>
                </c:pt>
                <c:pt idx="8">
                  <c:v>12821</c:v>
                </c:pt>
                <c:pt idx="11">
                  <c:v>17363</c:v>
                </c:pt>
                <c:pt idx="14">
                  <c:v>18465</c:v>
                </c:pt>
              </c:numCache>
            </c:numRef>
          </c:val>
          <c:extLst>
            <c:ext xmlns:c16="http://schemas.microsoft.com/office/drawing/2014/chart" uri="{C3380CC4-5D6E-409C-BE32-E72D297353CC}">
              <c16:uniqueId val="{00000002-4FED-4693-A0C1-E206C2A613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FED-4693-A0C1-E206C2A613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FED-4693-A0C1-E206C2A613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135</c:v>
                </c:pt>
                <c:pt idx="3">
                  <c:v>126</c:v>
                </c:pt>
                <c:pt idx="6">
                  <c:v>135</c:v>
                </c:pt>
                <c:pt idx="9">
                  <c:v>0</c:v>
                </c:pt>
                <c:pt idx="12">
                  <c:v>0</c:v>
                </c:pt>
              </c:numCache>
            </c:numRef>
          </c:val>
          <c:extLst>
            <c:ext xmlns:c16="http://schemas.microsoft.com/office/drawing/2014/chart" uri="{C3380CC4-5D6E-409C-BE32-E72D297353CC}">
              <c16:uniqueId val="{00000005-4FED-4693-A0C1-E206C2A613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9430</c:v>
                </c:pt>
                <c:pt idx="3">
                  <c:v>9536</c:v>
                </c:pt>
                <c:pt idx="6">
                  <c:v>9665</c:v>
                </c:pt>
                <c:pt idx="9">
                  <c:v>9655</c:v>
                </c:pt>
                <c:pt idx="12">
                  <c:v>10004</c:v>
                </c:pt>
              </c:numCache>
            </c:numRef>
          </c:val>
          <c:extLst>
            <c:ext xmlns:c16="http://schemas.microsoft.com/office/drawing/2014/chart" uri="{C3380CC4-5D6E-409C-BE32-E72D297353CC}">
              <c16:uniqueId val="{00000006-4FED-4693-A0C1-E206C2A613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2738</c:v>
                </c:pt>
                <c:pt idx="3">
                  <c:v>2926</c:v>
                </c:pt>
                <c:pt idx="6">
                  <c:v>2705</c:v>
                </c:pt>
                <c:pt idx="9">
                  <c:v>2433</c:v>
                </c:pt>
                <c:pt idx="12">
                  <c:v>2196</c:v>
                </c:pt>
              </c:numCache>
            </c:numRef>
          </c:val>
          <c:extLst>
            <c:ext xmlns:c16="http://schemas.microsoft.com/office/drawing/2014/chart" uri="{C3380CC4-5D6E-409C-BE32-E72D297353CC}">
              <c16:uniqueId val="{00000007-4FED-4693-A0C1-E206C2A613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17837</c:v>
                </c:pt>
                <c:pt idx="3">
                  <c:v>16721</c:v>
                </c:pt>
                <c:pt idx="6">
                  <c:v>15980</c:v>
                </c:pt>
                <c:pt idx="9">
                  <c:v>15382</c:v>
                </c:pt>
                <c:pt idx="12">
                  <c:v>15263</c:v>
                </c:pt>
              </c:numCache>
            </c:numRef>
          </c:val>
          <c:extLst>
            <c:ext xmlns:c16="http://schemas.microsoft.com/office/drawing/2014/chart" uri="{C3380CC4-5D6E-409C-BE32-E72D297353CC}">
              <c16:uniqueId val="{00000008-4FED-4693-A0C1-E206C2A613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3056</c:v>
                </c:pt>
                <c:pt idx="3">
                  <c:v>2900</c:v>
                </c:pt>
                <c:pt idx="6">
                  <c:v>2782</c:v>
                </c:pt>
                <c:pt idx="9">
                  <c:v>7804</c:v>
                </c:pt>
                <c:pt idx="12">
                  <c:v>7760</c:v>
                </c:pt>
              </c:numCache>
            </c:numRef>
          </c:val>
          <c:extLst>
            <c:ext xmlns:c16="http://schemas.microsoft.com/office/drawing/2014/chart" uri="{C3380CC4-5D6E-409C-BE32-E72D297353CC}">
              <c16:uniqueId val="{00000009-4FED-4693-A0C1-E206C2A613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87104</c:v>
                </c:pt>
                <c:pt idx="3">
                  <c:v>86256</c:v>
                </c:pt>
                <c:pt idx="6">
                  <c:v>82788</c:v>
                </c:pt>
                <c:pt idx="9">
                  <c:v>79288</c:v>
                </c:pt>
                <c:pt idx="12">
                  <c:v>76472</c:v>
                </c:pt>
              </c:numCache>
            </c:numRef>
          </c:val>
          <c:extLst>
            <c:ext xmlns:c16="http://schemas.microsoft.com/office/drawing/2014/chart" uri="{C3380CC4-5D6E-409C-BE32-E72D297353CC}">
              <c16:uniqueId val="{0000000A-4FED-4693-A0C1-E206C2A613F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26809</c:v>
                </c:pt>
                <c:pt idx="2">
                  <c:v>#N/A</c:v>
                </c:pt>
                <c:pt idx="3">
                  <c:v>#N/A</c:v>
                </c:pt>
                <c:pt idx="4">
                  <c:v>26698</c:v>
                </c:pt>
                <c:pt idx="5">
                  <c:v>#N/A</c:v>
                </c:pt>
                <c:pt idx="6">
                  <c:v>#N/A</c:v>
                </c:pt>
                <c:pt idx="7">
                  <c:v>20879</c:v>
                </c:pt>
                <c:pt idx="8">
                  <c:v>#N/A</c:v>
                </c:pt>
                <c:pt idx="9">
                  <c:v>#N/A</c:v>
                </c:pt>
                <c:pt idx="10">
                  <c:v>20503</c:v>
                </c:pt>
                <c:pt idx="11">
                  <c:v>#N/A</c:v>
                </c:pt>
                <c:pt idx="12">
                  <c:v>#N/A</c:v>
                </c:pt>
                <c:pt idx="13">
                  <c:v>21109</c:v>
                </c:pt>
                <c:pt idx="14">
                  <c:v>#N/A</c:v>
                </c:pt>
              </c:numCache>
            </c:numRef>
          </c:val>
          <c:smooth val="0"/>
          <c:extLst>
            <c:ext xmlns:c16="http://schemas.microsoft.com/office/drawing/2014/chart" uri="{C3380CC4-5D6E-409C-BE32-E72D297353CC}">
              <c16:uniqueId val="{0000000B-4FED-4693-A0C1-E206C2A613F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4800</c:v>
                </c:pt>
                <c:pt idx="1">
                  <c:v>6262</c:v>
                </c:pt>
                <c:pt idx="2">
                  <c:v>5814</c:v>
                </c:pt>
              </c:numCache>
            </c:numRef>
          </c:val>
          <c:extLst>
            <c:ext xmlns:c16="http://schemas.microsoft.com/office/drawing/2014/chart" uri="{C3380CC4-5D6E-409C-BE32-E72D297353CC}">
              <c16:uniqueId val="{00000000-DD72-43F0-9B72-F294F6F0970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1256</c:v>
                </c:pt>
                <c:pt idx="1">
                  <c:v>1600</c:v>
                </c:pt>
                <c:pt idx="2">
                  <c:v>1603</c:v>
                </c:pt>
              </c:numCache>
            </c:numRef>
          </c:val>
          <c:extLst>
            <c:ext xmlns:c16="http://schemas.microsoft.com/office/drawing/2014/chart" uri="{C3380CC4-5D6E-409C-BE32-E72D297353CC}">
              <c16:uniqueId val="{00000001-DD72-43F0-9B72-F294F6F0970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9577</c:v>
                </c:pt>
                <c:pt idx="1">
                  <c:v>11960</c:v>
                </c:pt>
                <c:pt idx="2">
                  <c:v>11774</c:v>
                </c:pt>
              </c:numCache>
            </c:numRef>
          </c:val>
          <c:extLst>
            <c:ext xmlns:c16="http://schemas.microsoft.com/office/drawing/2014/chart" uri="{C3380CC4-5D6E-409C-BE32-E72D297353CC}">
              <c16:uniqueId val="{00000002-DD72-43F0-9B72-F294F6F0970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136,179
134,534
656.29
81,048,889
76,885,574
3,739,155
38,230,537
76,471,784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本市の財政構造上、周南コンビナートを形成する大企業の収益動向により税収が大きく左右されるという特徴がある。基準財政需要額は、臨時財政対策債振替相当額の減により約</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億増加した一方で、法人税割や固定資産税の増により、分子である基準財政収入額が約</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億の増となったことで、分子の増が分母の増を上回ったことから、単年度での財政力指数は微増したが、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カ年平均では前年同率となった。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35983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654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41</xdr:row>
      <xdr:rowOff>35983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167217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71560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普通交付税の減に伴い、分母が計</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億減少したことにより、経常収支比率が増加した。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今後も、事業の選択と集中、事務事業の見直しにより事業費の抑制に努めていく。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68</xdr:row>
      <xdr:rowOff>13123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414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7196</xdr:rowOff>
    </xdr:from>
    <xdr:to>
      <xdr:col>23</xdr:col>
      <xdr:colOff>133350</xdr:colOff>
      <xdr:row>65</xdr:row>
      <xdr:rowOff>28787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79996"/>
          <a:ext cx="8382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64</xdr:row>
      <xdr:rowOff>7196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529570"/>
          <a:ext cx="889000" cy="45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70714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2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71120</xdr:rowOff>
    </xdr:from>
    <xdr:to>
      <xdr:col>15</xdr:col>
      <xdr:colOff>82550</xdr:colOff>
      <xdr:row>66</xdr:row>
      <xdr:rowOff>74506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29570"/>
          <a:ext cx="889000" cy="86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159596</xdr:rowOff>
    </xdr:from>
    <xdr:to>
      <xdr:col>15</xdr:col>
      <xdr:colOff>133350</xdr:colOff>
      <xdr:row>61</xdr:row>
      <xdr:rowOff>89746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99923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74506</xdr:rowOff>
    </xdr:from>
    <xdr:to>
      <xdr:col>11</xdr:col>
      <xdr:colOff>31750</xdr:colOff>
      <xdr:row>66</xdr:row>
      <xdr:rowOff>138854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39020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55456</xdr:rowOff>
    </xdr:from>
    <xdr:to>
      <xdr:col>11</xdr:col>
      <xdr:colOff>82550</xdr:colOff>
      <xdr:row>63</xdr:row>
      <xdr:rowOff>157056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167233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143104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149437</xdr:rowOff>
    </xdr:from>
    <xdr:to>
      <xdr:col>23</xdr:col>
      <xdr:colOff>184150</xdr:colOff>
      <xdr:row>65</xdr:row>
      <xdr:rowOff>79587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121514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9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127846</xdr:rowOff>
    </xdr:from>
    <xdr:to>
      <xdr:col>19</xdr:col>
      <xdr:colOff>184150</xdr:colOff>
      <xdr:row>64</xdr:row>
      <xdr:rowOff>57996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42773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1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20320</xdr:rowOff>
    </xdr:from>
    <xdr:to>
      <xdr:col>15</xdr:col>
      <xdr:colOff>133350</xdr:colOff>
      <xdr:row>61</xdr:row>
      <xdr:rowOff>121920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106697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23706</xdr:rowOff>
    </xdr:from>
    <xdr:to>
      <xdr:col>11</xdr:col>
      <xdr:colOff>82550</xdr:colOff>
      <xdr:row>66</xdr:row>
      <xdr:rowOff>125306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110083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88054</xdr:rowOff>
    </xdr:from>
    <xdr:to>
      <xdr:col>7</xdr:col>
      <xdr:colOff>31750</xdr:colOff>
      <xdr:row>67</xdr:row>
      <xdr:rowOff>18204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2981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49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[158,420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消防業務について、広い市域の多くを一部事務組合によらず直接運営しているため、人件費が類似団体平均を大きく上回っている。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また、物件費は前年度により、わずかに減少したが、高止まりの状態である。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今後も引き続き、適正な職員配置による人件費の抑制に努めるとともに、事業の選択や公共施設の統廃合の推進などにより物件費の削減を図っていく。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82214</xdr:rowOff>
    </xdr:from>
    <xdr:to>
      <xdr:col>23</xdr:col>
      <xdr:colOff>133350</xdr:colOff>
      <xdr:row>90</xdr:row>
      <xdr:rowOff>31679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98214"/>
          <a:ext cx="0" cy="1663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3756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3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31679</xdr:rowOff>
    </xdr:from>
    <xdr:to>
      <xdr:col>24</xdr:col>
      <xdr:colOff>12700</xdr:colOff>
      <xdr:row>90</xdr:row>
      <xdr:rowOff>31679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6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168591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4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82214</xdr:rowOff>
    </xdr:from>
    <xdr:to>
      <xdr:col>24</xdr:col>
      <xdr:colOff>12700</xdr:colOff>
      <xdr:row>80</xdr:row>
      <xdr:rowOff>82214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9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159955</xdr:rowOff>
    </xdr:from>
    <xdr:to>
      <xdr:col>23</xdr:col>
      <xdr:colOff>133350</xdr:colOff>
      <xdr:row>87</xdr:row>
      <xdr:rowOff>59246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904655"/>
          <a:ext cx="838200" cy="7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105184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35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88657</xdr:rowOff>
    </xdr:from>
    <xdr:to>
      <xdr:col>23</xdr:col>
      <xdr:colOff>184150</xdr:colOff>
      <xdr:row>85</xdr:row>
      <xdr:rowOff>18807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9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67315</xdr:rowOff>
    </xdr:from>
    <xdr:to>
      <xdr:col>19</xdr:col>
      <xdr:colOff>133350</xdr:colOff>
      <xdr:row>86</xdr:row>
      <xdr:rowOff>159955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812015"/>
          <a:ext cx="889000" cy="9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71002</xdr:rowOff>
    </xdr:from>
    <xdr:to>
      <xdr:col>19</xdr:col>
      <xdr:colOff>184150</xdr:colOff>
      <xdr:row>85</xdr:row>
      <xdr:rowOff>1152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47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11329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41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113872</xdr:rowOff>
    </xdr:from>
    <xdr:to>
      <xdr:col>15</xdr:col>
      <xdr:colOff>82550</xdr:colOff>
      <xdr:row>86</xdr:row>
      <xdr:rowOff>67315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687122"/>
          <a:ext cx="889000" cy="12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165939</xdr:rowOff>
    </xdr:from>
    <xdr:to>
      <xdr:col>15</xdr:col>
      <xdr:colOff>133350</xdr:colOff>
      <xdr:row>84</xdr:row>
      <xdr:rowOff>96089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9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106266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112652</xdr:rowOff>
    </xdr:from>
    <xdr:to>
      <xdr:col>11</xdr:col>
      <xdr:colOff>31750</xdr:colOff>
      <xdr:row>85</xdr:row>
      <xdr:rowOff>113872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514452"/>
          <a:ext cx="889000" cy="17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6319</xdr:rowOff>
    </xdr:from>
    <xdr:to>
      <xdr:col>11</xdr:col>
      <xdr:colOff>82550</xdr:colOff>
      <xdr:row>83</xdr:row>
      <xdr:rowOff>107919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3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118096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37855</xdr:rowOff>
    </xdr:from>
    <xdr:to>
      <xdr:col>7</xdr:col>
      <xdr:colOff>31750</xdr:colOff>
      <xdr:row>82</xdr:row>
      <xdr:rowOff>139455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149632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6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8446</xdr:rowOff>
    </xdr:from>
    <xdr:to>
      <xdr:col>23</xdr:col>
      <xdr:colOff>184150</xdr:colOff>
      <xdr:row>87</xdr:row>
      <xdr:rowOff>110046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92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151973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89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109155</xdr:rowOff>
    </xdr:from>
    <xdr:to>
      <xdr:col>19</xdr:col>
      <xdr:colOff>184150</xdr:colOff>
      <xdr:row>87</xdr:row>
      <xdr:rowOff>39305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85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24082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940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16515</xdr:rowOff>
    </xdr:from>
    <xdr:to>
      <xdr:col>15</xdr:col>
      <xdr:colOff>133350</xdr:colOff>
      <xdr:row>86</xdr:row>
      <xdr:rowOff>118115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76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102892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84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63072</xdr:rowOff>
    </xdr:from>
    <xdr:to>
      <xdr:col>11</xdr:col>
      <xdr:colOff>82550</xdr:colOff>
      <xdr:row>85</xdr:row>
      <xdr:rowOff>164672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63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149449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72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61852</xdr:rowOff>
    </xdr:from>
    <xdr:to>
      <xdr:col>7</xdr:col>
      <xdr:colOff>31750</xdr:colOff>
      <xdr:row>84</xdr:row>
      <xdr:rowOff>163452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46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148229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55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階層変動等により、今後も指数が変動していくことが予想されるが、人事院勧告、地域の民間企業及び類似団体の状況を勘案した水準となるよう制度設計するとともに、組織全体の役職等の見直しにより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89959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40216</xdr:rowOff>
    </xdr:from>
    <xdr:to>
      <xdr:col>81</xdr:col>
      <xdr:colOff>44450</xdr:colOff>
      <xdr:row>88</xdr:row>
      <xdr:rowOff>140759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127816"/>
          <a:ext cx="8382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140759</xdr:rowOff>
    </xdr:from>
    <xdr:to>
      <xdr:col>77</xdr:col>
      <xdr:colOff>44450</xdr:colOff>
      <xdr:row>89</xdr:row>
      <xdr:rowOff>69850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22835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31343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04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69850</xdr:rowOff>
    </xdr:from>
    <xdr:to>
      <xdr:col>72</xdr:col>
      <xdr:colOff>203200</xdr:colOff>
      <xdr:row>89</xdr:row>
      <xdr:rowOff>170391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32890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51452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29634</xdr:rowOff>
    </xdr:from>
    <xdr:to>
      <xdr:col>68</xdr:col>
      <xdr:colOff>152400</xdr:colOff>
      <xdr:row>89</xdr:row>
      <xdr:rowOff>170391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288684"/>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91668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131886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160866</xdr:rowOff>
    </xdr:from>
    <xdr:to>
      <xdr:col>81</xdr:col>
      <xdr:colOff>95250</xdr:colOff>
      <xdr:row>88</xdr:row>
      <xdr:rowOff>91016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132943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89959</xdr:rowOff>
    </xdr:from>
    <xdr:to>
      <xdr:col>77</xdr:col>
      <xdr:colOff>95250</xdr:colOff>
      <xdr:row>89</xdr:row>
      <xdr:rowOff>20109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4886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63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119591</xdr:rowOff>
    </xdr:from>
    <xdr:to>
      <xdr:col>68</xdr:col>
      <xdr:colOff>203200</xdr:colOff>
      <xdr:row>90</xdr:row>
      <xdr:rowOff>49741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37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34518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465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150284</xdr:rowOff>
    </xdr:from>
    <xdr:to>
      <xdr:col>64</xdr:col>
      <xdr:colOff>152400</xdr:colOff>
      <xdr:row>89</xdr:row>
      <xdr:rowOff>80434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65211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採用者数については、中長期的な退職者補充の考え方に基づき、必要な人数を採用している。近年は退職者補充等による職員の積極的採用、また業務量の増加等により、人口当たりの職員数は増えている。</a:t>
          </a:r>
        </a:p>
        <a:p>
          <a:r>
            <a:rPr kumimoji="1" lang="ja-JP" altLang="en-US" sz="1300">
              <a:latin typeface="ＭＳ Ｐゴシック" panose="020B0600070205080204" pitchFamily="50" charset="-128"/>
              <a:ea typeface="ＭＳ Ｐゴシック" panose="020B0600070205080204" pitchFamily="50" charset="-128"/>
            </a:rPr>
            <a:t>　今後についても、業務が適正に行われる人員配置を目指した定員管理となるよう努める。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66</xdr:row>
      <xdr:rowOff>148046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26320"/>
          <a:ext cx="0" cy="1537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120123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3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148046</xdr:rowOff>
    </xdr:from>
    <xdr:to>
      <xdr:col>81</xdr:col>
      <xdr:colOff>133350</xdr:colOff>
      <xdr:row>66</xdr:row>
      <xdr:rowOff>148046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6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71301</xdr:rowOff>
    </xdr:from>
    <xdr:to>
      <xdr:col>81</xdr:col>
      <xdr:colOff>44450</xdr:colOff>
      <xdr:row>65</xdr:row>
      <xdr:rowOff>74749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1215551"/>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98896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8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82369</xdr:rowOff>
    </xdr:from>
    <xdr:to>
      <xdr:col>81</xdr:col>
      <xdr:colOff>95250</xdr:colOff>
      <xdr:row>62</xdr:row>
      <xdr:rowOff>12519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9253</xdr:rowOff>
    </xdr:from>
    <xdr:to>
      <xdr:col>77</xdr:col>
      <xdr:colOff>44450</xdr:colOff>
      <xdr:row>65</xdr:row>
      <xdr:rowOff>74749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153503"/>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51344</xdr:rowOff>
    </xdr:from>
    <xdr:to>
      <xdr:col>77</xdr:col>
      <xdr:colOff>95250</xdr:colOff>
      <xdr:row>61</xdr:row>
      <xdr:rowOff>152944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163121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7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149678</xdr:rowOff>
    </xdr:from>
    <xdr:to>
      <xdr:col>72</xdr:col>
      <xdr:colOff>203200</xdr:colOff>
      <xdr:row>65</xdr:row>
      <xdr:rowOff>9253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12247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41003</xdr:rowOff>
    </xdr:from>
    <xdr:to>
      <xdr:col>73</xdr:col>
      <xdr:colOff>44450</xdr:colOff>
      <xdr:row>61</xdr:row>
      <xdr:rowOff>142603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152780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6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80735</xdr:rowOff>
    </xdr:from>
    <xdr:to>
      <xdr:col>68</xdr:col>
      <xdr:colOff>152400</xdr:colOff>
      <xdr:row>64</xdr:row>
      <xdr:rowOff>149678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05353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129722</xdr:rowOff>
    </xdr:from>
    <xdr:to>
      <xdr:col>68</xdr:col>
      <xdr:colOff>203200</xdr:colOff>
      <xdr:row>61</xdr:row>
      <xdr:rowOff>59872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70049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107967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20501</xdr:rowOff>
    </xdr:from>
    <xdr:to>
      <xdr:col>81</xdr:col>
      <xdr:colOff>95250</xdr:colOff>
      <xdr:row>65</xdr:row>
      <xdr:rowOff>122101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16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164028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13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23949</xdr:rowOff>
    </xdr:from>
    <xdr:to>
      <xdr:col>77</xdr:col>
      <xdr:colOff>95250</xdr:colOff>
      <xdr:row>65</xdr:row>
      <xdr:rowOff>125549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110326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254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129903</xdr:rowOff>
    </xdr:from>
    <xdr:to>
      <xdr:col>73</xdr:col>
      <xdr:colOff>44450</xdr:colOff>
      <xdr:row>65</xdr:row>
      <xdr:rowOff>60053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44830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18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98878</xdr:rowOff>
    </xdr:from>
    <xdr:to>
      <xdr:col>68</xdr:col>
      <xdr:colOff>203200</xdr:colOff>
      <xdr:row>65</xdr:row>
      <xdr:rowOff>29028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0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13805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15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29935</xdr:rowOff>
    </xdr:from>
    <xdr:to>
      <xdr:col>64</xdr:col>
      <xdr:colOff>152400</xdr:colOff>
      <xdr:row>64</xdr:row>
      <xdr:rowOff>131535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0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116312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地方債元利償還金及び準元利償還金について、償還終了分に対し令和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年度から償還開始となったものが大きいため増となった。また、特定財源と基準財政需要額算入額が減となったこともあり、分子全体は約</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億円の増額となった。</a:t>
          </a:r>
        </a:p>
        <a:p>
          <a:r>
            <a:rPr kumimoji="1" lang="ja-JP" altLang="en-US" sz="1300">
              <a:latin typeface="ＭＳ Ｐゴシック" panose="020B0600070205080204" pitchFamily="50" charset="-128"/>
              <a:ea typeface="ＭＳ Ｐゴシック" panose="020B0600070205080204" pitchFamily="50" charset="-128"/>
            </a:rPr>
            <a:t>　標準税収入額等の増による標準財政規模の増に伴い、分母全体は約</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億円の増額となった。</a:t>
          </a:r>
        </a:p>
        <a:p>
          <a:r>
            <a:rPr kumimoji="1" lang="ja-JP" altLang="en-US" sz="1300">
              <a:latin typeface="ＭＳ Ｐゴシック" panose="020B0600070205080204" pitchFamily="50" charset="-128"/>
              <a:ea typeface="ＭＳ Ｐゴシック" panose="020B0600070205080204" pitchFamily="50" charset="-128"/>
            </a:rPr>
            <a:t>　分子、分母ともに増額となっており、単年度の実質公債費比率は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ポイント増となったため、</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カ年平均においても</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151695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61100"/>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43</xdr:row>
      <xdr:rowOff>41628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738716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156932</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67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14817</xdr:rowOff>
    </xdr:from>
    <xdr:to>
      <xdr:col>77</xdr:col>
      <xdr:colOff>44450</xdr:colOff>
      <xdr:row>43</xdr:row>
      <xdr:rowOff>14817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80732</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1411</xdr:rowOff>
    </xdr:from>
    <xdr:to>
      <xdr:col>72</xdr:col>
      <xdr:colOff>203200</xdr:colOff>
      <xdr:row>43</xdr:row>
      <xdr:rowOff>14817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132645</xdr:rowOff>
    </xdr:from>
    <xdr:to>
      <xdr:col>68</xdr:col>
      <xdr:colOff>152400</xdr:colOff>
      <xdr:row>43</xdr:row>
      <xdr:rowOff>1411</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73335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140405</xdr:rowOff>
    </xdr:from>
    <xdr:to>
      <xdr:col>68</xdr:col>
      <xdr:colOff>203200</xdr:colOff>
      <xdr:row>40</xdr:row>
      <xdr:rowOff>70555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80732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162278</xdr:rowOff>
    </xdr:from>
    <xdr:to>
      <xdr:col>81</xdr:col>
      <xdr:colOff>95250</xdr:colOff>
      <xdr:row>43</xdr:row>
      <xdr:rowOff>92428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134355</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135467</xdr:rowOff>
    </xdr:from>
    <xdr:to>
      <xdr:col>73</xdr:col>
      <xdr:colOff>44450</xdr:colOff>
      <xdr:row>43</xdr:row>
      <xdr:rowOff>65617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50394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122061</xdr:rowOff>
    </xdr:from>
    <xdr:to>
      <xdr:col>68</xdr:col>
      <xdr:colOff>203200</xdr:colOff>
      <xdr:row>43</xdr:row>
      <xdr:rowOff>52211</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36988</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81845</xdr:rowOff>
    </xdr:from>
    <xdr:to>
      <xdr:col>64</xdr:col>
      <xdr:colOff>152400</xdr:colOff>
      <xdr:row>43</xdr:row>
      <xdr:rowOff>11995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168222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地方債現在高や公営企業債等繰入見込額等の減により将来負担額は減少している。また、充当可能基金額は増加しているものの基準財政需要額算入見込額の減少額が多く、充当可能財源等の合計も減少となっている。充当可能財源等の計の減少額が将来負担額の減少額を上回っており、分子全体は</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年度に比べて約</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億円の増額となった。また、標準税収入額等の増によって標準財政規模が増となり、分母全体が約</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億円の増額となったことから、将来負担比率は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今後も地方債残高の抑制等、持続可能な財政運営に努める。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40005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12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12082</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5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40005</xdr:rowOff>
    </xdr:from>
    <xdr:to>
      <xdr:col>81</xdr:col>
      <xdr:colOff>133350</xdr:colOff>
      <xdr:row>23</xdr:row>
      <xdr:rowOff>40005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8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169333</xdr:rowOff>
    </xdr:from>
    <xdr:to>
      <xdr:col>81</xdr:col>
      <xdr:colOff>44450</xdr:colOff>
      <xdr:row>19</xdr:row>
      <xdr:rowOff>1905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3255433"/>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169333</xdr:rowOff>
    </xdr:from>
    <xdr:to>
      <xdr:col>77</xdr:col>
      <xdr:colOff>44450</xdr:colOff>
      <xdr:row>19</xdr:row>
      <xdr:rowOff>1905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325543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169333</xdr:rowOff>
    </xdr:from>
    <xdr:to>
      <xdr:col>72</xdr:col>
      <xdr:colOff>203200</xdr:colOff>
      <xdr:row>20</xdr:row>
      <xdr:rowOff>120015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255433"/>
          <a:ext cx="889000" cy="29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145979</xdr:rowOff>
    </xdr:from>
    <xdr:to>
      <xdr:col>73</xdr:col>
      <xdr:colOff>44450</xdr:colOff>
      <xdr:row>14</xdr:row>
      <xdr:rowOff>76129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86306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14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120015</xdr:rowOff>
    </xdr:from>
    <xdr:to>
      <xdr:col>68</xdr:col>
      <xdr:colOff>152400</xdr:colOff>
      <xdr:row>20</xdr:row>
      <xdr:rowOff>161572</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549015"/>
          <a:ext cx="889000" cy="4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170109</xdr:rowOff>
    </xdr:from>
    <xdr:to>
      <xdr:col>68</xdr:col>
      <xdr:colOff>203200</xdr:colOff>
      <xdr:row>14</xdr:row>
      <xdr:rowOff>100259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110436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97719</xdr:rowOff>
    </xdr:from>
    <xdr:to>
      <xdr:col>64</xdr:col>
      <xdr:colOff>152400</xdr:colOff>
      <xdr:row>14</xdr:row>
      <xdr:rowOff>27869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38046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118533</xdr:rowOff>
    </xdr:from>
    <xdr:to>
      <xdr:col>81</xdr:col>
      <xdr:colOff>95250</xdr:colOff>
      <xdr:row>19</xdr:row>
      <xdr:rowOff>48683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20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90610</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17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122555</xdr:rowOff>
    </xdr:from>
    <xdr:to>
      <xdr:col>77</xdr:col>
      <xdr:colOff>95250</xdr:colOff>
      <xdr:row>19</xdr:row>
      <xdr:rowOff>52705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2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37482</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295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118533</xdr:rowOff>
    </xdr:from>
    <xdr:to>
      <xdr:col>73</xdr:col>
      <xdr:colOff>44450</xdr:colOff>
      <xdr:row>19</xdr:row>
      <xdr:rowOff>48683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20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33460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29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69215</xdr:rowOff>
    </xdr:from>
    <xdr:to>
      <xdr:col>68</xdr:col>
      <xdr:colOff>203200</xdr:colOff>
      <xdr:row>20</xdr:row>
      <xdr:rowOff>170815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4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155592</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58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110772</xdr:rowOff>
    </xdr:from>
    <xdr:to>
      <xdr:col>64</xdr:col>
      <xdr:colOff>152400</xdr:colOff>
      <xdr:row>21</xdr:row>
      <xdr:rowOff>40922</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53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25699</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62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136,179
134,534
656.29
81,048,889
76,885,574
3,739,155
38,230,537
76,471,784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年度は退職者数が少なかったことによる退職手当支給額の減少が人件費に影響を及ぼしたが、令和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年度は前年よりは退職者が増え、令和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年度も人件費が占める割合に大きな変動はない。</a:t>
          </a:r>
        </a:p>
        <a:p>
          <a:r>
            <a:rPr kumimoji="1" lang="ja-JP" altLang="en-US" sz="1200">
              <a:latin typeface="ＭＳ Ｐゴシック" panose="020B0600070205080204" pitchFamily="50" charset="-128"/>
              <a:ea typeface="ＭＳ Ｐゴシック" panose="020B0600070205080204" pitchFamily="50" charset="-128"/>
            </a:rPr>
            <a:t>　定年延長制度が開始されたことにより、職員数が一時的に増加すること、定年退職者は</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年に</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度となること等が影響し、今後も変動することが予想されるが、適正範囲の人件費となるよう職員採用や組織構成の検証を進めていく。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61685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60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102507</xdr:rowOff>
    </xdr:from>
    <xdr:to>
      <xdr:col>24</xdr:col>
      <xdr:colOff>25400</xdr:colOff>
      <xdr:row>39</xdr:row>
      <xdr:rowOff>135165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7890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84563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56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68036</xdr:rowOff>
    </xdr:from>
    <xdr:to>
      <xdr:col>24</xdr:col>
      <xdr:colOff>76200</xdr:colOff>
      <xdr:row>37</xdr:row>
      <xdr:rowOff>169636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1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94343</xdr:rowOff>
    </xdr:from>
    <xdr:to>
      <xdr:col>19</xdr:col>
      <xdr:colOff>187325</xdr:colOff>
      <xdr:row>39</xdr:row>
      <xdr:rowOff>135165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609443"/>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100693</xdr:rowOff>
    </xdr:from>
    <xdr:to>
      <xdr:col>20</xdr:col>
      <xdr:colOff>38100</xdr:colOff>
      <xdr:row>38</xdr:row>
      <xdr:rowOff>30843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41020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13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94343</xdr:rowOff>
    </xdr:from>
    <xdr:to>
      <xdr:col>15</xdr:col>
      <xdr:colOff>98425</xdr:colOff>
      <xdr:row>41</xdr:row>
      <xdr:rowOff>69850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609443"/>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69850</xdr:rowOff>
    </xdr:from>
    <xdr:to>
      <xdr:col>11</xdr:col>
      <xdr:colOff>9525</xdr:colOff>
      <xdr:row>41</xdr:row>
      <xdr:rowOff>102507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7099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59872</xdr:rowOff>
    </xdr:from>
    <xdr:to>
      <xdr:col>11</xdr:col>
      <xdr:colOff>60325</xdr:colOff>
      <xdr:row>38</xdr:row>
      <xdr:rowOff>161472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199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4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138991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51707</xdr:rowOff>
    </xdr:from>
    <xdr:to>
      <xdr:col>24</xdr:col>
      <xdr:colOff>76200</xdr:colOff>
      <xdr:row>39</xdr:row>
      <xdr:rowOff>153307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23784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84365</xdr:rowOff>
    </xdr:from>
    <xdr:to>
      <xdr:col>20</xdr:col>
      <xdr:colOff>38100</xdr:colOff>
      <xdr:row>40</xdr:row>
      <xdr:rowOff>14515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170742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85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43543</xdr:rowOff>
    </xdr:from>
    <xdr:to>
      <xdr:col>15</xdr:col>
      <xdr:colOff>149225</xdr:colOff>
      <xdr:row>38</xdr:row>
      <xdr:rowOff>145143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129920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19050</xdr:rowOff>
    </xdr:from>
    <xdr:to>
      <xdr:col>11</xdr:col>
      <xdr:colOff>60325</xdr:colOff>
      <xdr:row>41</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51707</xdr:rowOff>
    </xdr:from>
    <xdr:to>
      <xdr:col>6</xdr:col>
      <xdr:colOff>171450</xdr:colOff>
      <xdr:row>41</xdr:row>
      <xdr:rowOff>153307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138084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16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物件費における経常経費充当一般財源は、単価の上昇による委託料の増等により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億円となり、前年度比では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今後も引き続き、公共施設再配置計画による取組みを進め、維持管理経費の削減を図る。また、行政評価による事務事業の見直しなどにより経費の抑制に努める。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135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53521</xdr:rowOff>
    </xdr:from>
    <xdr:to>
      <xdr:col>82</xdr:col>
      <xdr:colOff>107950</xdr:colOff>
      <xdr:row>15</xdr:row>
      <xdr:rowOff>162379</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625271"/>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41020</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441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5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61686</xdr:rowOff>
    </xdr:from>
    <xdr:to>
      <xdr:col>78</xdr:col>
      <xdr:colOff>69850</xdr:colOff>
      <xdr:row>15</xdr:row>
      <xdr:rowOff>53521</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461986"/>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163286</xdr:rowOff>
    </xdr:from>
    <xdr:to>
      <xdr:col>78</xdr:col>
      <xdr:colOff>120650</xdr:colOff>
      <xdr:row>15</xdr:row>
      <xdr:rowOff>93436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103613</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61686</xdr:rowOff>
    </xdr:from>
    <xdr:to>
      <xdr:col>73</xdr:col>
      <xdr:colOff>180975</xdr:colOff>
      <xdr:row>15</xdr:row>
      <xdr:rowOff>31750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4619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32657</xdr:rowOff>
    </xdr:from>
    <xdr:to>
      <xdr:col>74</xdr:col>
      <xdr:colOff>31750</xdr:colOff>
      <xdr:row>14</xdr:row>
      <xdr:rowOff>134257</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119034</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1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75293</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603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15620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111579</xdr:rowOff>
    </xdr:from>
    <xdr:to>
      <xdr:col>82</xdr:col>
      <xdr:colOff>158750</xdr:colOff>
      <xdr:row>16</xdr:row>
      <xdr:rowOff>41729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83656</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65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2721</xdr:rowOff>
    </xdr:from>
    <xdr:to>
      <xdr:col>78</xdr:col>
      <xdr:colOff>120650</xdr:colOff>
      <xdr:row>15</xdr:row>
      <xdr:rowOff>104321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89098</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660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10886</xdr:rowOff>
    </xdr:from>
    <xdr:to>
      <xdr:col>74</xdr:col>
      <xdr:colOff>31750</xdr:colOff>
      <xdr:row>14</xdr:row>
      <xdr:rowOff>112486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122663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67327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24493</xdr:rowOff>
    </xdr:from>
    <xdr:to>
      <xdr:col>65</xdr:col>
      <xdr:colOff>53975</xdr:colOff>
      <xdr:row>15</xdr:row>
      <xdr:rowOff>126093</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136270</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経常的扶助費全体の金額は前年度比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億となっているが、充当している一般財源は△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億円となったため、比率については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今後も引き続き、高齢化の進行等による社会福祉費の増加が予想されることから、単独事業の見直し等、給付の適正化に努めていく。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167822</xdr:rowOff>
    </xdr:from>
    <xdr:to>
      <xdr:col>24</xdr:col>
      <xdr:colOff>25400</xdr:colOff>
      <xdr:row>61</xdr:row>
      <xdr:rowOff>118835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254672"/>
          <a:ext cx="0" cy="13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90912</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118835</xdr:rowOff>
    </xdr:from>
    <xdr:to>
      <xdr:col>24</xdr:col>
      <xdr:colOff>114300</xdr:colOff>
      <xdr:row>61</xdr:row>
      <xdr:rowOff>118835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82749</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99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167822</xdr:rowOff>
    </xdr:from>
    <xdr:to>
      <xdr:col>24</xdr:col>
      <xdr:colOff>114300</xdr:colOff>
      <xdr:row>53</xdr:row>
      <xdr:rowOff>167822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2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54</xdr:row>
      <xdr:rowOff>45357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2546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138084</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910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166007</xdr:rowOff>
    </xdr:from>
    <xdr:to>
      <xdr:col>24</xdr:col>
      <xdr:colOff>76200</xdr:colOff>
      <xdr:row>58</xdr:row>
      <xdr:rowOff>96157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54</xdr:row>
      <xdr:rowOff>45357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2220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154412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135165</xdr:rowOff>
    </xdr:from>
    <xdr:to>
      <xdr:col>15</xdr:col>
      <xdr:colOff>98425</xdr:colOff>
      <xdr:row>55</xdr:row>
      <xdr:rowOff>37193</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flipV="1">
          <a:off x="2209800" y="9222015"/>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157843</xdr:rowOff>
    </xdr:from>
    <xdr:to>
      <xdr:col>15</xdr:col>
      <xdr:colOff>149225</xdr:colOff>
      <xdr:row>57</xdr:row>
      <xdr:rowOff>87993</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37193</xdr:rowOff>
    </xdr:from>
    <xdr:to>
      <xdr:col>11</xdr:col>
      <xdr:colOff>9525</xdr:colOff>
      <xdr:row>55</xdr:row>
      <xdr:rowOff>118835</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flipV="1">
          <a:off x="1320800" y="94669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100693</xdr:rowOff>
    </xdr:from>
    <xdr:to>
      <xdr:col>11</xdr:col>
      <xdr:colOff>60325</xdr:colOff>
      <xdr:row>58</xdr:row>
      <xdr:rowOff>30843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15620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43543</xdr:rowOff>
    </xdr:from>
    <xdr:to>
      <xdr:col>6</xdr:col>
      <xdr:colOff>171450</xdr:colOff>
      <xdr:row>58</xdr:row>
      <xdr:rowOff>145143</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129920</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117022</xdr:rowOff>
    </xdr:from>
    <xdr:to>
      <xdr:col>24</xdr:col>
      <xdr:colOff>76200</xdr:colOff>
      <xdr:row>54</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25599</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11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166007</xdr:rowOff>
    </xdr:from>
    <xdr:to>
      <xdr:col>20</xdr:col>
      <xdr:colOff>38100</xdr:colOff>
      <xdr:row>54</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106334</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84365</xdr:rowOff>
    </xdr:from>
    <xdr:to>
      <xdr:col>15</xdr:col>
      <xdr:colOff>149225</xdr:colOff>
      <xdr:row>54</xdr:row>
      <xdr:rowOff>14515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157843</xdr:rowOff>
    </xdr:from>
    <xdr:to>
      <xdr:col>11</xdr:col>
      <xdr:colOff>60325</xdr:colOff>
      <xdr:row>55</xdr:row>
      <xdr:rowOff>87993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98170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介護保険特別会計に対する一般会計からの繰出金の増等により、前年度比では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今後も引き続き、特別会計の経営の効率化等を図ることで、繰出金などの負担の減少に努める。</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152400</xdr:rowOff>
    </xdr:from>
    <xdr:to>
      <xdr:col>82</xdr:col>
      <xdr:colOff>107950</xdr:colOff>
      <xdr:row>61</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678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16527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44450</xdr:rowOff>
    </xdr:from>
    <xdr:to>
      <xdr:col>82</xdr:col>
      <xdr:colOff>196850</xdr:colOff>
      <xdr:row>61</xdr:row>
      <xdr:rowOff>44450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0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67327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152400</xdr:rowOff>
    </xdr:from>
    <xdr:to>
      <xdr:col>82</xdr:col>
      <xdr:colOff>196850</xdr:colOff>
      <xdr:row>52</xdr:row>
      <xdr:rowOff>152400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107950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804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143527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114300</xdr:rowOff>
    </xdr:from>
    <xdr:to>
      <xdr:col>78</xdr:col>
      <xdr:colOff>69850</xdr:colOff>
      <xdr:row>57</xdr:row>
      <xdr:rowOff>31750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715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114300</xdr:rowOff>
    </xdr:from>
    <xdr:to>
      <xdr:col>73</xdr:col>
      <xdr:colOff>180975</xdr:colOff>
      <xdr:row>57</xdr:row>
      <xdr:rowOff>120650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7155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44450</xdr:rowOff>
    </xdr:from>
    <xdr:to>
      <xdr:col>74</xdr:col>
      <xdr:colOff>31750</xdr:colOff>
      <xdr:row>57</xdr:row>
      <xdr:rowOff>146050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95250</xdr:rowOff>
    </xdr:from>
    <xdr:to>
      <xdr:col>69</xdr:col>
      <xdr:colOff>92075</xdr:colOff>
      <xdr:row>57</xdr:row>
      <xdr:rowOff>120650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867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133350</xdr:rowOff>
    </xdr:from>
    <xdr:to>
      <xdr:col>69</xdr:col>
      <xdr:colOff>142875</xdr:colOff>
      <xdr:row>58</xdr:row>
      <xdr:rowOff>63500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73677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63500</xdr:rowOff>
    </xdr:from>
    <xdr:to>
      <xdr:col>74</xdr:col>
      <xdr:colOff>31750</xdr:colOff>
      <xdr:row>56</xdr:row>
      <xdr:rowOff>165100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69850</xdr:rowOff>
    </xdr:from>
    <xdr:to>
      <xdr:col>69</xdr:col>
      <xdr:colOff>142875</xdr:colOff>
      <xdr:row>58</xdr:row>
      <xdr:rowOff>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44450</xdr:rowOff>
    </xdr:from>
    <xdr:to>
      <xdr:col>65</xdr:col>
      <xdr:colOff>53975</xdr:colOff>
      <xdr:row>57</xdr:row>
      <xdr:rowOff>146050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156227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補助費等における経常経費充当一般財源は、前年度より開学した周南公立大学の補助金交付の増等により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億円増となり、前年度比では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今後も各種団体への補助金等について、必要性や効果の検証及び見直しを進め、一層の適正化を図っていく。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5981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35</xdr:row>
      <xdr:rowOff>168910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1391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134637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596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118110</xdr:rowOff>
    </xdr:from>
    <xdr:to>
      <xdr:col>82</xdr:col>
      <xdr:colOff>158750</xdr:colOff>
      <xdr:row>36</xdr:row>
      <xdr:rowOff>48260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16510</xdr:rowOff>
    </xdr:from>
    <xdr:to>
      <xdr:col>78</xdr:col>
      <xdr:colOff>69850</xdr:colOff>
      <xdr:row>35</xdr:row>
      <xdr:rowOff>138430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0172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17797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16510</xdr:rowOff>
    </xdr:from>
    <xdr:to>
      <xdr:col>73</xdr:col>
      <xdr:colOff>180975</xdr:colOff>
      <xdr:row>35</xdr:row>
      <xdr:rowOff>123190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0172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49530</xdr:rowOff>
    </xdr:from>
    <xdr:to>
      <xdr:col>74</xdr:col>
      <xdr:colOff>31750</xdr:colOff>
      <xdr:row>35</xdr:row>
      <xdr:rowOff>151130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135907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115570</xdr:rowOff>
    </xdr:from>
    <xdr:to>
      <xdr:col>69</xdr:col>
      <xdr:colOff>92075</xdr:colOff>
      <xdr:row>35</xdr:row>
      <xdr:rowOff>123190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116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102870</xdr:rowOff>
    </xdr:from>
    <xdr:to>
      <xdr:col>69</xdr:col>
      <xdr:colOff>142875</xdr:colOff>
      <xdr:row>36</xdr:row>
      <xdr:rowOff>33020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17797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118110</xdr:rowOff>
    </xdr:from>
    <xdr:to>
      <xdr:col>82</xdr:col>
      <xdr:colOff>158750</xdr:colOff>
      <xdr:row>36</xdr:row>
      <xdr:rowOff>48260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90187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0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137160</xdr:rowOff>
    </xdr:from>
    <xdr:to>
      <xdr:col>74</xdr:col>
      <xdr:colOff>31750</xdr:colOff>
      <xdr:row>35</xdr:row>
      <xdr:rowOff>67310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77487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72390</xdr:rowOff>
    </xdr:from>
    <xdr:to>
      <xdr:col>69</xdr:col>
      <xdr:colOff>142875</xdr:colOff>
      <xdr:row>36</xdr:row>
      <xdr:rowOff>2540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12717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151147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公債費における経常経費充当一般財源は、公債費全体の増額当により、前年度比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億円となったことから、比率については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引き続き公債費は高めに推移する見込みであることから、基金等の活用による借入額の抑制等により、公債費の縮小に努める。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2" name="公債費グラフ枠">
          <a:extLst>
            <a:ext uri="{FF2B5EF4-FFF2-40B4-BE49-F238E27FC236}">
              <a16:creationId xmlns:a16="http://schemas.microsoft.com/office/drawing/2014/main" id="{00000000-0008-0000-0400-00007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74" name="公債費最小値テキスト">
          <a:extLst>
            <a:ext uri="{FF2B5EF4-FFF2-40B4-BE49-F238E27FC236}">
              <a16:creationId xmlns:a16="http://schemas.microsoft.com/office/drawing/2014/main" id="{00000000-0008-0000-0400-000076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6" name="公債費最大値テキスト">
          <a:extLst>
            <a:ext uri="{FF2B5EF4-FFF2-40B4-BE49-F238E27FC236}">
              <a16:creationId xmlns:a16="http://schemas.microsoft.com/office/drawing/2014/main" id="{00000000-0008-0000-0400-000078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32294</xdr:rowOff>
    </xdr:from>
    <xdr:to>
      <xdr:col>24</xdr:col>
      <xdr:colOff>25400</xdr:colOff>
      <xdr:row>80</xdr:row>
      <xdr:rowOff>91077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987800" y="1374829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20882</xdr:rowOff>
    </xdr:from>
    <xdr:ext cx="762000" cy="259045"/>
    <xdr:sp macro="" textlink="">
      <xdr:nvSpPr>
        <xdr:cNvPr id="379" name="公債費平均値テキスト">
          <a:extLst>
            <a:ext uri="{FF2B5EF4-FFF2-40B4-BE49-F238E27FC236}">
              <a16:creationId xmlns:a16="http://schemas.microsoft.com/office/drawing/2014/main" id="{00000000-0008-0000-0400-00007B010000}"/>
            </a:ext>
          </a:extLst>
        </xdr:cNvPr>
        <xdr:cNvSpPr txBox="1"/>
      </xdr:nvSpPr>
      <xdr:spPr>
        <a:xfrm>
          <a:off x="4914900" y="13222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4355</xdr:rowOff>
    </xdr:from>
    <xdr:to>
      <xdr:col>24</xdr:col>
      <xdr:colOff>76200</xdr:colOff>
      <xdr:row>78</xdr:row>
      <xdr:rowOff>105955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4775200" y="133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32294</xdr:rowOff>
    </xdr:from>
    <xdr:to>
      <xdr:col>19</xdr:col>
      <xdr:colOff>187325</xdr:colOff>
      <xdr:row>80</xdr:row>
      <xdr:rowOff>32294</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3098800" y="13748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17418</xdr:rowOff>
    </xdr:from>
    <xdr:to>
      <xdr:col>20</xdr:col>
      <xdr:colOff>38100</xdr:colOff>
      <xdr:row>78</xdr:row>
      <xdr:rowOff>119018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937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129195</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15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32294</xdr:rowOff>
    </xdr:from>
    <xdr:to>
      <xdr:col>15</xdr:col>
      <xdr:colOff>98425</xdr:colOff>
      <xdr:row>80</xdr:row>
      <xdr:rowOff>169455</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2209800" y="13748294"/>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90006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169455</xdr:rowOff>
    </xdr:from>
    <xdr:to>
      <xdr:col>11</xdr:col>
      <xdr:colOff>9525</xdr:colOff>
      <xdr:row>80</xdr:row>
      <xdr:rowOff>169455</xdr:rowOff>
    </xdr:to>
    <xdr:cxnSp macro="">
      <xdr:nvCxnSpPr>
        <xdr:cNvPr id="387" name="直線コネクタ 386">
          <a:extLst>
            <a:ext uri="{FF2B5EF4-FFF2-40B4-BE49-F238E27FC236}">
              <a16:creationId xmlns:a16="http://schemas.microsoft.com/office/drawing/2014/main" id="{00000000-0008-0000-0400-000083010000}"/>
            </a:ext>
          </a:extLst>
        </xdr:cNvPr>
        <xdr:cNvCxnSpPr/>
      </xdr:nvCxnSpPr>
      <xdr:spPr>
        <a:xfrm>
          <a:off x="1320800" y="13885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37012</xdr:rowOff>
    </xdr:from>
    <xdr:to>
      <xdr:col>11</xdr:col>
      <xdr:colOff>60325</xdr:colOff>
      <xdr:row>78</xdr:row>
      <xdr:rowOff>138612</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2159000" y="1341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148789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17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90" name="フローチャート: 判断 389">
          <a:extLst>
            <a:ext uri="{FF2B5EF4-FFF2-40B4-BE49-F238E27FC236}">
              <a16:creationId xmlns:a16="http://schemas.microsoft.com/office/drawing/2014/main" id="{00000000-0008-0000-0400-000086010000}"/>
            </a:ext>
          </a:extLst>
        </xdr:cNvPr>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122663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40277</xdr:rowOff>
    </xdr:from>
    <xdr:to>
      <xdr:col>24</xdr:col>
      <xdr:colOff>76200</xdr:colOff>
      <xdr:row>80</xdr:row>
      <xdr:rowOff>141877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4775200" y="1375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120304</xdr:rowOff>
    </xdr:from>
    <xdr:ext cx="762000" cy="259045"/>
    <xdr:sp macro="" textlink="">
      <xdr:nvSpPr>
        <xdr:cNvPr id="398" name="公債費該当値テキスト">
          <a:extLst>
            <a:ext uri="{FF2B5EF4-FFF2-40B4-BE49-F238E27FC236}">
              <a16:creationId xmlns:a16="http://schemas.microsoft.com/office/drawing/2014/main" id="{00000000-0008-0000-0400-00008E010000}"/>
            </a:ext>
          </a:extLst>
        </xdr:cNvPr>
        <xdr:cNvSpPr txBox="1"/>
      </xdr:nvSpPr>
      <xdr:spPr>
        <a:xfrm>
          <a:off x="4914900" y="1366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152944</xdr:rowOff>
    </xdr:from>
    <xdr:to>
      <xdr:col>20</xdr:col>
      <xdr:colOff>38100</xdr:colOff>
      <xdr:row>80</xdr:row>
      <xdr:rowOff>83094</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937000" y="1369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67871</xdr:rowOff>
    </xdr:from>
    <xdr:ext cx="7366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3606800" y="13783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152944</xdr:rowOff>
    </xdr:from>
    <xdr:to>
      <xdr:col>15</xdr:col>
      <xdr:colOff>149225</xdr:colOff>
      <xdr:row>80</xdr:row>
      <xdr:rowOff>83094</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3048000" y="1369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67871</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2717800" y="1378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118655</xdr:rowOff>
    </xdr:from>
    <xdr:to>
      <xdr:col>11</xdr:col>
      <xdr:colOff>60325</xdr:colOff>
      <xdr:row>81</xdr:row>
      <xdr:rowOff>48805</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2159000" y="1383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33582</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828800" y="1392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118655</xdr:rowOff>
    </xdr:from>
    <xdr:to>
      <xdr:col>6</xdr:col>
      <xdr:colOff>171450</xdr:colOff>
      <xdr:row>81</xdr:row>
      <xdr:rowOff>48805</xdr:rowOff>
    </xdr:to>
    <xdr:sp macro="" textlink="">
      <xdr:nvSpPr>
        <xdr:cNvPr id="405" name="楕円 404">
          <a:extLst>
            <a:ext uri="{FF2B5EF4-FFF2-40B4-BE49-F238E27FC236}">
              <a16:creationId xmlns:a16="http://schemas.microsoft.com/office/drawing/2014/main" id="{00000000-0008-0000-0400-000095010000}"/>
            </a:ext>
          </a:extLst>
        </xdr:cNvPr>
        <xdr:cNvSpPr/>
      </xdr:nvSpPr>
      <xdr:spPr>
        <a:xfrm>
          <a:off x="1270000" y="1383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33582</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939800" y="1392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維持補修費や補助費等の増により公債費を除いた全体では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今後も施設等の適切な維持管理や、事業の選択と集中により支出の削減に努めていく。</a:t>
          </a:r>
        </a:p>
      </xdr:txBody>
    </xdr:sp>
    <xdr:clientData/>
  </xdr:twoCellAnchor>
  <xdr:oneCellAnchor>
    <xdr:from>
      <xdr:col>62</xdr:col>
      <xdr:colOff>6350</xdr:colOff>
      <xdr:row>69</xdr:row>
      <xdr:rowOff>107950</xdr:rowOff>
    </xdr:from>
    <xdr:ext cx="298543" cy="225703"/>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a:extLst>
            <a:ext uri="{FF2B5EF4-FFF2-40B4-BE49-F238E27FC236}">
              <a16:creationId xmlns:a16="http://schemas.microsoft.com/office/drawing/2014/main" id="{00000000-0008-0000-0400-0000A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161289</xdr:rowOff>
    </xdr:from>
    <xdr:to>
      <xdr:col>82</xdr:col>
      <xdr:colOff>107950</xdr:colOff>
      <xdr:row>81</xdr:row>
      <xdr:rowOff>65278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6510000" y="13020039"/>
          <a:ext cx="0" cy="932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37355</xdr:rowOff>
    </xdr:from>
    <xdr:ext cx="762000" cy="259045"/>
    <xdr:sp macro="" textlink="">
      <xdr:nvSpPr>
        <xdr:cNvPr id="433" name="公債費以外最小値テキスト">
          <a:extLst>
            <a:ext uri="{FF2B5EF4-FFF2-40B4-BE49-F238E27FC236}">
              <a16:creationId xmlns:a16="http://schemas.microsoft.com/office/drawing/2014/main" id="{00000000-0008-0000-0400-0000B1010000}"/>
            </a:ext>
          </a:extLst>
        </xdr:cNvPr>
        <xdr:cNvSpPr txBox="1"/>
      </xdr:nvSpPr>
      <xdr:spPr>
        <a:xfrm>
          <a:off x="16598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65278</xdr:rowOff>
    </xdr:from>
    <xdr:to>
      <xdr:col>82</xdr:col>
      <xdr:colOff>196850</xdr:colOff>
      <xdr:row>81</xdr:row>
      <xdr:rowOff>65278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76217</xdr:rowOff>
    </xdr:from>
    <xdr:ext cx="762000" cy="259045"/>
    <xdr:sp macro="" textlink="">
      <xdr:nvSpPr>
        <xdr:cNvPr id="435" name="公債費以外最大値テキスト">
          <a:extLst>
            <a:ext uri="{FF2B5EF4-FFF2-40B4-BE49-F238E27FC236}">
              <a16:creationId xmlns:a16="http://schemas.microsoft.com/office/drawing/2014/main" id="{00000000-0008-0000-0400-0000B3010000}"/>
            </a:ext>
          </a:extLst>
        </xdr:cNvPr>
        <xdr:cNvSpPr txBox="1"/>
      </xdr:nvSpPr>
      <xdr:spPr>
        <a:xfrm>
          <a:off x="16598900" y="1276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161289</xdr:rowOff>
    </xdr:from>
    <xdr:to>
      <xdr:col>82</xdr:col>
      <xdr:colOff>196850</xdr:colOff>
      <xdr:row>75</xdr:row>
      <xdr:rowOff>161289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302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24130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5671800" y="131572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64279</xdr:rowOff>
    </xdr:from>
    <xdr:ext cx="762000" cy="259045"/>
    <xdr:sp macro="" textlink="">
      <xdr:nvSpPr>
        <xdr:cNvPr id="438" name="公債費以外平均値テキスト">
          <a:extLst>
            <a:ext uri="{FF2B5EF4-FFF2-40B4-BE49-F238E27FC236}">
              <a16:creationId xmlns:a16="http://schemas.microsoft.com/office/drawing/2014/main" id="{00000000-0008-0000-0400-0000B6010000}"/>
            </a:ext>
          </a:extLst>
        </xdr:cNvPr>
        <xdr:cNvSpPr txBox="1"/>
      </xdr:nvSpPr>
      <xdr:spPr>
        <a:xfrm>
          <a:off x="16598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42418</xdr:rowOff>
    </xdr:from>
    <xdr:to>
      <xdr:col>78</xdr:col>
      <xdr:colOff>69850</xdr:colOff>
      <xdr:row>76</xdr:row>
      <xdr:rowOff>127000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4782800" y="12901168"/>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42418</xdr:rowOff>
    </xdr:from>
    <xdr:to>
      <xdr:col>73</xdr:col>
      <xdr:colOff>180975</xdr:colOff>
      <xdr:row>77</xdr:row>
      <xdr:rowOff>92711</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3893800" y="12901168"/>
          <a:ext cx="889000" cy="39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130573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77</xdr:row>
      <xdr:rowOff>129287</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004800" y="132943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69342</xdr:rowOff>
    </xdr:from>
    <xdr:to>
      <xdr:col>65</xdr:col>
      <xdr:colOff>53975</xdr:colOff>
      <xdr:row>77</xdr:row>
      <xdr:rowOff>170942</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2954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9669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161307</xdr:rowOff>
    </xdr:from>
    <xdr:ext cx="762000" cy="259045"/>
    <xdr:sp macro="" textlink="">
      <xdr:nvSpPr>
        <xdr:cNvPr id="457" name="公債費以外該当値テキスト">
          <a:extLst>
            <a:ext uri="{FF2B5EF4-FFF2-40B4-BE49-F238E27FC236}">
              <a16:creationId xmlns:a16="http://schemas.microsoft.com/office/drawing/2014/main" id="{00000000-0008-0000-0400-0000C9010000}"/>
            </a:ext>
          </a:extLst>
        </xdr:cNvPr>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163068</xdr:rowOff>
    </xdr:from>
    <xdr:to>
      <xdr:col>74</xdr:col>
      <xdr:colOff>31750</xdr:colOff>
      <xdr:row>75</xdr:row>
      <xdr:rowOff>93218</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4732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103395</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4401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41911</xdr:rowOff>
    </xdr:from>
    <xdr:to>
      <xdr:col>69</xdr:col>
      <xdr:colOff>142875</xdr:colOff>
      <xdr:row>77</xdr:row>
      <xdr:rowOff>143511</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78487</xdr:rowOff>
    </xdr:from>
    <xdr:to>
      <xdr:col>65</xdr:col>
      <xdr:colOff>53975</xdr:colOff>
      <xdr:row>78</xdr:row>
      <xdr:rowOff>8637</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2954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164864</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2623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67160</xdr:rowOff>
    </xdr:from>
    <xdr:to>
      <xdr:col>29</xdr:col>
      <xdr:colOff>127000</xdr:colOff>
      <xdr:row>20</xdr:row>
      <xdr:rowOff>88900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43635"/>
          <a:ext cx="0" cy="1221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60977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3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88900</xdr:rowOff>
    </xdr:from>
    <xdr:to>
      <xdr:col>30</xdr:col>
      <xdr:colOff>25400</xdr:colOff>
      <xdr:row>20</xdr:row>
      <xdr:rowOff>88900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65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153537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8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67160</xdr:rowOff>
    </xdr:from>
    <xdr:to>
      <xdr:col>30</xdr:col>
      <xdr:colOff>25400</xdr:colOff>
      <xdr:row>13</xdr:row>
      <xdr:rowOff>67160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436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33693</xdr:rowOff>
    </xdr:from>
    <xdr:to>
      <xdr:col>29</xdr:col>
      <xdr:colOff>127000</xdr:colOff>
      <xdr:row>16</xdr:row>
      <xdr:rowOff>79093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24518"/>
          <a:ext cx="647700" cy="45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111767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074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139690</xdr:rowOff>
    </xdr:from>
    <xdr:to>
      <xdr:col>29</xdr:col>
      <xdr:colOff>177800</xdr:colOff>
      <xdr:row>18</xdr:row>
      <xdr:rowOff>69840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101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79093</xdr:rowOff>
    </xdr:from>
    <xdr:to>
      <xdr:col>26</xdr:col>
      <xdr:colOff>50800</xdr:colOff>
      <xdr:row>16</xdr:row>
      <xdr:rowOff>130894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69918"/>
          <a:ext cx="698500" cy="51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7582</xdr:rowOff>
    </xdr:from>
    <xdr:to>
      <xdr:col>26</xdr:col>
      <xdr:colOff>101600</xdr:colOff>
      <xdr:row>18</xdr:row>
      <xdr:rowOff>109182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41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93959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227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130894</xdr:rowOff>
    </xdr:from>
    <xdr:to>
      <xdr:col>22</xdr:col>
      <xdr:colOff>114300</xdr:colOff>
      <xdr:row>16</xdr:row>
      <xdr:rowOff>162601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21719"/>
          <a:ext cx="698500" cy="31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19012</xdr:rowOff>
    </xdr:from>
    <xdr:to>
      <xdr:col>22</xdr:col>
      <xdr:colOff>165100</xdr:colOff>
      <xdr:row>18</xdr:row>
      <xdr:rowOff>120612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52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105389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23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162601</xdr:rowOff>
    </xdr:from>
    <xdr:to>
      <xdr:col>18</xdr:col>
      <xdr:colOff>177800</xdr:colOff>
      <xdr:row>17</xdr:row>
      <xdr:rowOff>32573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53426"/>
          <a:ext cx="698500" cy="41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91912</xdr:rowOff>
    </xdr:from>
    <xdr:to>
      <xdr:col>19</xdr:col>
      <xdr:colOff>38100</xdr:colOff>
      <xdr:row>19</xdr:row>
      <xdr:rowOff>22062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225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6840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1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117241</xdr:rowOff>
    </xdr:from>
    <xdr:to>
      <xdr:col>15</xdr:col>
      <xdr:colOff>101600</xdr:colOff>
      <xdr:row>19</xdr:row>
      <xdr:rowOff>47391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2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32168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33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154343</xdr:rowOff>
    </xdr:from>
    <xdr:to>
      <xdr:col>29</xdr:col>
      <xdr:colOff>177800</xdr:colOff>
      <xdr:row>16</xdr:row>
      <xdr:rowOff>84493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73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170870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61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28293</xdr:rowOff>
    </xdr:from>
    <xdr:to>
      <xdr:col>26</xdr:col>
      <xdr:colOff>101600</xdr:colOff>
      <xdr:row>16</xdr:row>
      <xdr:rowOff>129893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19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140070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8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80094</xdr:rowOff>
    </xdr:from>
    <xdr:to>
      <xdr:col>22</xdr:col>
      <xdr:colOff>165100</xdr:colOff>
      <xdr:row>17</xdr:row>
      <xdr:rowOff>10244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70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20421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3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111801</xdr:rowOff>
    </xdr:from>
    <xdr:to>
      <xdr:col>19</xdr:col>
      <xdr:colOff>38100</xdr:colOff>
      <xdr:row>17</xdr:row>
      <xdr:rowOff>41951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02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52128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7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153223</xdr:rowOff>
    </xdr:from>
    <xdr:to>
      <xdr:col>15</xdr:col>
      <xdr:colOff>101600</xdr:colOff>
      <xdr:row>17</xdr:row>
      <xdr:rowOff>83373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44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93550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12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123891</xdr:rowOff>
    </xdr:from>
    <xdr:to>
      <xdr:col>29</xdr:col>
      <xdr:colOff>127000</xdr:colOff>
      <xdr:row>38</xdr:row>
      <xdr:rowOff>6710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391341"/>
          <a:ext cx="0" cy="10829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321687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44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6710</xdr:rowOff>
    </xdr:from>
    <xdr:to>
      <xdr:col>30</xdr:col>
      <xdr:colOff>25400</xdr:colOff>
      <xdr:row>38</xdr:row>
      <xdr:rowOff>6710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74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210268</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3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123891</xdr:rowOff>
    </xdr:from>
    <xdr:to>
      <xdr:col>30</xdr:col>
      <xdr:colOff>25400</xdr:colOff>
      <xdr:row>34</xdr:row>
      <xdr:rowOff>123891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391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169154</xdr:rowOff>
    </xdr:from>
    <xdr:to>
      <xdr:col>29</xdr:col>
      <xdr:colOff>127000</xdr:colOff>
      <xdr:row>34</xdr:row>
      <xdr:rowOff>270332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436604"/>
          <a:ext cx="647700" cy="101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279209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889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307132</xdr:rowOff>
    </xdr:from>
    <xdr:to>
      <xdr:col>29</xdr:col>
      <xdr:colOff>177800</xdr:colOff>
      <xdr:row>36</xdr:row>
      <xdr:rowOff>65832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17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270332</xdr:rowOff>
    </xdr:from>
    <xdr:to>
      <xdr:col>26</xdr:col>
      <xdr:colOff>50800</xdr:colOff>
      <xdr:row>34</xdr:row>
      <xdr:rowOff>304257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537782"/>
          <a:ext cx="698500" cy="33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313258</xdr:rowOff>
    </xdr:from>
    <xdr:to>
      <xdr:col>26</xdr:col>
      <xdr:colOff>101600</xdr:colOff>
      <xdr:row>36</xdr:row>
      <xdr:rowOff>71958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56735</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009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304257</xdr:rowOff>
    </xdr:from>
    <xdr:to>
      <xdr:col>22</xdr:col>
      <xdr:colOff>114300</xdr:colOff>
      <xdr:row>34</xdr:row>
      <xdr:rowOff>317104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571707"/>
          <a:ext cx="698500" cy="12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327751</xdr:rowOff>
    </xdr:from>
    <xdr:to>
      <xdr:col>22</xdr:col>
      <xdr:colOff>165100</xdr:colOff>
      <xdr:row>36</xdr:row>
      <xdr:rowOff>86451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71228</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02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317104</xdr:rowOff>
    </xdr:from>
    <xdr:to>
      <xdr:col>18</xdr:col>
      <xdr:colOff>177800</xdr:colOff>
      <xdr:row>34</xdr:row>
      <xdr:rowOff>339552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584554"/>
          <a:ext cx="698500" cy="22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17450</xdr:rowOff>
    </xdr:from>
    <xdr:to>
      <xdr:col>19</xdr:col>
      <xdr:colOff>38100</xdr:colOff>
      <xdr:row>36</xdr:row>
      <xdr:rowOff>119050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103827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0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27966</xdr:rowOff>
    </xdr:from>
    <xdr:to>
      <xdr:col>15</xdr:col>
      <xdr:colOff>101600</xdr:colOff>
      <xdr:row>36</xdr:row>
      <xdr:rowOff>129566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114343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118354</xdr:rowOff>
    </xdr:from>
    <xdr:to>
      <xdr:col>29</xdr:col>
      <xdr:colOff>177800</xdr:colOff>
      <xdr:row>34</xdr:row>
      <xdr:rowOff>219954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385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26931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29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219532</xdr:rowOff>
    </xdr:from>
    <xdr:to>
      <xdr:col>26</xdr:col>
      <xdr:colOff>101600</xdr:colOff>
      <xdr:row>34</xdr:row>
      <xdr:rowOff>321132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486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331309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25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253457</xdr:rowOff>
    </xdr:from>
    <xdr:to>
      <xdr:col>22</xdr:col>
      <xdr:colOff>165100</xdr:colOff>
      <xdr:row>35</xdr:row>
      <xdr:rowOff>12157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520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22334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28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266304</xdr:rowOff>
    </xdr:from>
    <xdr:to>
      <xdr:col>19</xdr:col>
      <xdr:colOff>38100</xdr:colOff>
      <xdr:row>35</xdr:row>
      <xdr:rowOff>25004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533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35181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30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288752</xdr:rowOff>
    </xdr:from>
    <xdr:to>
      <xdr:col>15</xdr:col>
      <xdr:colOff>101600</xdr:colOff>
      <xdr:row>35</xdr:row>
      <xdr:rowOff>47452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56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57629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32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136,179
134,534
656.29
81,048,889
76,885,574
3,739,155
38,230,537
76,471,784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160045</xdr:rowOff>
    </xdr:from>
    <xdr:to>
      <xdr:col>24</xdr:col>
      <xdr:colOff>62865</xdr:colOff>
      <xdr:row>39</xdr:row>
      <xdr:rowOff>41745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2095"/>
          <a:ext cx="1270" cy="159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45572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41745</xdr:rowOff>
    </xdr:from>
    <xdr:to>
      <xdr:col>24</xdr:col>
      <xdr:colOff>152400</xdr:colOff>
      <xdr:row>39</xdr:row>
      <xdr:rowOff>41745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106722</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160045</xdr:rowOff>
    </xdr:from>
    <xdr:to>
      <xdr:col>24</xdr:col>
      <xdr:colOff>152400</xdr:colOff>
      <xdr:row>29</xdr:row>
      <xdr:rowOff>160045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77444</xdr:rowOff>
    </xdr:from>
    <xdr:to>
      <xdr:col>24</xdr:col>
      <xdr:colOff>63500</xdr:colOff>
      <xdr:row>32</xdr:row>
      <xdr:rowOff>91008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563844"/>
          <a:ext cx="8382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26522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48095</xdr:rowOff>
    </xdr:from>
    <xdr:to>
      <xdr:col>24</xdr:col>
      <xdr:colOff>114300</xdr:colOff>
      <xdr:row>35</xdr:row>
      <xdr:rowOff>149695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77444</xdr:rowOff>
    </xdr:from>
    <xdr:to>
      <xdr:col>19</xdr:col>
      <xdr:colOff>177800</xdr:colOff>
      <xdr:row>32</xdr:row>
      <xdr:rowOff>164465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563844"/>
          <a:ext cx="889000" cy="8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60439</xdr:rowOff>
    </xdr:from>
    <xdr:to>
      <xdr:col>20</xdr:col>
      <xdr:colOff>38100</xdr:colOff>
      <xdr:row>35</xdr:row>
      <xdr:rowOff>162039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153166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164465</xdr:rowOff>
    </xdr:from>
    <xdr:to>
      <xdr:col>15</xdr:col>
      <xdr:colOff>50800</xdr:colOff>
      <xdr:row>33</xdr:row>
      <xdr:rowOff>21209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50865"/>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61049</xdr:rowOff>
    </xdr:from>
    <xdr:to>
      <xdr:col>15</xdr:col>
      <xdr:colOff>101600</xdr:colOff>
      <xdr:row>35</xdr:row>
      <xdr:rowOff>162649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153776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21209</xdr:rowOff>
    </xdr:from>
    <xdr:to>
      <xdr:col>10</xdr:col>
      <xdr:colOff>114300</xdr:colOff>
      <xdr:row>33</xdr:row>
      <xdr:rowOff>58966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79059"/>
          <a:ext cx="889000" cy="3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171005</xdr:rowOff>
    </xdr:from>
    <xdr:to>
      <xdr:col>10</xdr:col>
      <xdr:colOff>165100</xdr:colOff>
      <xdr:row>36</xdr:row>
      <xdr:rowOff>101155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92282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82309</xdr:rowOff>
    </xdr:from>
    <xdr:to>
      <xdr:col>6</xdr:col>
      <xdr:colOff>38100</xdr:colOff>
      <xdr:row>38</xdr:row>
      <xdr:rowOff>12458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3586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40208</xdr:rowOff>
    </xdr:from>
    <xdr:to>
      <xdr:col>24</xdr:col>
      <xdr:colOff>114300</xdr:colOff>
      <xdr:row>32</xdr:row>
      <xdr:rowOff>141808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2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63085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7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26644</xdr:rowOff>
    </xdr:from>
    <xdr:to>
      <xdr:col>20</xdr:col>
      <xdr:colOff>38100</xdr:colOff>
      <xdr:row>32</xdr:row>
      <xdr:rowOff>128244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144771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28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113665</xdr:rowOff>
    </xdr:from>
    <xdr:to>
      <xdr:col>15</xdr:col>
      <xdr:colOff>101600</xdr:colOff>
      <xdr:row>33</xdr:row>
      <xdr:rowOff>43815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60342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37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141859</xdr:rowOff>
    </xdr:from>
    <xdr:to>
      <xdr:col>10</xdr:col>
      <xdr:colOff>165100</xdr:colOff>
      <xdr:row>33</xdr:row>
      <xdr:rowOff>72009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2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88536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40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8166</xdr:rowOff>
    </xdr:from>
    <xdr:to>
      <xdr:col>6</xdr:col>
      <xdr:colOff>38100</xdr:colOff>
      <xdr:row>33</xdr:row>
      <xdr:rowOff>109766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6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126293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44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129707</xdr:rowOff>
    </xdr:from>
    <xdr:to>
      <xdr:col>24</xdr:col>
      <xdr:colOff>62865</xdr:colOff>
      <xdr:row>58</xdr:row>
      <xdr:rowOff>98127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30757"/>
          <a:ext cx="1270" cy="1511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101954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4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98127</xdr:rowOff>
    </xdr:from>
    <xdr:to>
      <xdr:col>24</xdr:col>
      <xdr:colOff>152400</xdr:colOff>
      <xdr:row>58</xdr:row>
      <xdr:rowOff>98127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2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76384</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0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129707</xdr:rowOff>
    </xdr:from>
    <xdr:to>
      <xdr:col>24</xdr:col>
      <xdr:colOff>152400</xdr:colOff>
      <xdr:row>49</xdr:row>
      <xdr:rowOff>129707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3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34021</xdr:rowOff>
    </xdr:from>
    <xdr:to>
      <xdr:col>24</xdr:col>
      <xdr:colOff>63500</xdr:colOff>
      <xdr:row>53</xdr:row>
      <xdr:rowOff>65797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120871"/>
          <a:ext cx="8382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28694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86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50267</xdr:rowOff>
    </xdr:from>
    <xdr:to>
      <xdr:col>24</xdr:col>
      <xdr:colOff>114300</xdr:colOff>
      <xdr:row>54</xdr:row>
      <xdr:rowOff>151867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0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65797</xdr:rowOff>
    </xdr:from>
    <xdr:to>
      <xdr:col>19</xdr:col>
      <xdr:colOff>177800</xdr:colOff>
      <xdr:row>53</xdr:row>
      <xdr:rowOff>136075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152647"/>
          <a:ext cx="889000" cy="7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16140</xdr:rowOff>
    </xdr:from>
    <xdr:to>
      <xdr:col>20</xdr:col>
      <xdr:colOff>38100</xdr:colOff>
      <xdr:row>54</xdr:row>
      <xdr:rowOff>117740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2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108867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6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136075</xdr:rowOff>
    </xdr:from>
    <xdr:to>
      <xdr:col>15</xdr:col>
      <xdr:colOff>50800</xdr:colOff>
      <xdr:row>54</xdr:row>
      <xdr:rowOff>121804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222925"/>
          <a:ext cx="889000" cy="15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129950</xdr:rowOff>
    </xdr:from>
    <xdr:to>
      <xdr:col>15</xdr:col>
      <xdr:colOff>101600</xdr:colOff>
      <xdr:row>55</xdr:row>
      <xdr:rowOff>60100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51227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8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121804</xdr:rowOff>
    </xdr:from>
    <xdr:to>
      <xdr:col>10</xdr:col>
      <xdr:colOff>114300</xdr:colOff>
      <xdr:row>55</xdr:row>
      <xdr:rowOff>72622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380104"/>
          <a:ext cx="889000" cy="12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111041</xdr:rowOff>
    </xdr:from>
    <xdr:to>
      <xdr:col>10</xdr:col>
      <xdr:colOff>165100</xdr:colOff>
      <xdr:row>56</xdr:row>
      <xdr:rowOff>41191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32318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111760</xdr:rowOff>
    </xdr:from>
    <xdr:to>
      <xdr:col>6</xdr:col>
      <xdr:colOff>38100</xdr:colOff>
      <xdr:row>56</xdr:row>
      <xdr:rowOff>41910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33037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3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154671</xdr:rowOff>
    </xdr:from>
    <xdr:to>
      <xdr:col>24</xdr:col>
      <xdr:colOff>114300</xdr:colOff>
      <xdr:row>53</xdr:row>
      <xdr:rowOff>84821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07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6098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92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14997</xdr:rowOff>
    </xdr:from>
    <xdr:to>
      <xdr:col>20</xdr:col>
      <xdr:colOff>38100</xdr:colOff>
      <xdr:row>53</xdr:row>
      <xdr:rowOff>116597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10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133124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87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85275</xdr:rowOff>
    </xdr:from>
    <xdr:to>
      <xdr:col>15</xdr:col>
      <xdr:colOff>101600</xdr:colOff>
      <xdr:row>54</xdr:row>
      <xdr:rowOff>15425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17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31952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894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71004</xdr:rowOff>
    </xdr:from>
    <xdr:to>
      <xdr:col>10</xdr:col>
      <xdr:colOff>165100</xdr:colOff>
      <xdr:row>55</xdr:row>
      <xdr:rowOff>1154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32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17681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10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21822</xdr:rowOff>
    </xdr:from>
    <xdr:to>
      <xdr:col>6</xdr:col>
      <xdr:colOff>38100</xdr:colOff>
      <xdr:row>55</xdr:row>
      <xdr:rowOff>123422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45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139949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22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170180</xdr:rowOff>
    </xdr:from>
    <xdr:to>
      <xdr:col>24</xdr:col>
      <xdr:colOff>62865</xdr:colOff>
      <xdr:row>78</xdr:row>
      <xdr:rowOff>18669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00230"/>
          <a:ext cx="1270" cy="1391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22496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9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18669</xdr:rowOff>
    </xdr:from>
    <xdr:to>
      <xdr:col>24</xdr:col>
      <xdr:colOff>152400</xdr:colOff>
      <xdr:row>78</xdr:row>
      <xdr:rowOff>18669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116857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7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170180</xdr:rowOff>
    </xdr:from>
    <xdr:to>
      <xdr:col>24</xdr:col>
      <xdr:colOff>152400</xdr:colOff>
      <xdr:row>69</xdr:row>
      <xdr:rowOff>170180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0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8889</xdr:rowOff>
    </xdr:from>
    <xdr:to>
      <xdr:col>24</xdr:col>
      <xdr:colOff>63500</xdr:colOff>
      <xdr:row>76</xdr:row>
      <xdr:rowOff>113664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039089"/>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80154</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767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57277</xdr:rowOff>
    </xdr:from>
    <xdr:to>
      <xdr:col>24</xdr:col>
      <xdr:colOff>114300</xdr:colOff>
      <xdr:row>75</xdr:row>
      <xdr:rowOff>158877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1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113664</xdr:rowOff>
    </xdr:from>
    <xdr:to>
      <xdr:col>19</xdr:col>
      <xdr:colOff>177800</xdr:colOff>
      <xdr:row>76</xdr:row>
      <xdr:rowOff>168402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143864"/>
          <a:ext cx="889000" cy="5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78740</xdr:rowOff>
    </xdr:from>
    <xdr:to>
      <xdr:col>20</xdr:col>
      <xdr:colOff>38100</xdr:colOff>
      <xdr:row>76</xdr:row>
      <xdr:rowOff>8889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25417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1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168402</xdr:rowOff>
    </xdr:from>
    <xdr:to>
      <xdr:col>15</xdr:col>
      <xdr:colOff>50800</xdr:colOff>
      <xdr:row>76</xdr:row>
      <xdr:rowOff>169926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19860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87376</xdr:rowOff>
    </xdr:from>
    <xdr:to>
      <xdr:col>15</xdr:col>
      <xdr:colOff>101600</xdr:colOff>
      <xdr:row>76</xdr:row>
      <xdr:rowOff>17526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34053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2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169926</xdr:rowOff>
    </xdr:from>
    <xdr:to>
      <xdr:col>10</xdr:col>
      <xdr:colOff>114300</xdr:colOff>
      <xdr:row>77</xdr:row>
      <xdr:rowOff>18162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200126"/>
          <a:ext cx="889000" cy="1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148717</xdr:rowOff>
    </xdr:from>
    <xdr:to>
      <xdr:col>10</xdr:col>
      <xdr:colOff>165100</xdr:colOff>
      <xdr:row>76</xdr:row>
      <xdr:rowOff>78867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95394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78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156463</xdr:rowOff>
    </xdr:from>
    <xdr:to>
      <xdr:col>6</xdr:col>
      <xdr:colOff>38100</xdr:colOff>
      <xdr:row>76</xdr:row>
      <xdr:rowOff>86613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103141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7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129540</xdr:rowOff>
    </xdr:from>
    <xdr:to>
      <xdr:col>24</xdr:col>
      <xdr:colOff>114300</xdr:colOff>
      <xdr:row>76</xdr:row>
      <xdr:rowOff>59689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107967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96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62864</xdr:rowOff>
    </xdr:from>
    <xdr:to>
      <xdr:col>20</xdr:col>
      <xdr:colOff>38100</xdr:colOff>
      <xdr:row>76</xdr:row>
      <xdr:rowOff>164464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0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155591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18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117602</xdr:rowOff>
    </xdr:from>
    <xdr:to>
      <xdr:col>15</xdr:col>
      <xdr:colOff>101600</xdr:colOff>
      <xdr:row>77</xdr:row>
      <xdr:rowOff>47752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14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38879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24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119126</xdr:rowOff>
    </xdr:from>
    <xdr:to>
      <xdr:col>10</xdr:col>
      <xdr:colOff>165100</xdr:colOff>
      <xdr:row>77</xdr:row>
      <xdr:rowOff>49276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14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40403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24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138812</xdr:rowOff>
    </xdr:from>
    <xdr:to>
      <xdr:col>6</xdr:col>
      <xdr:colOff>38100</xdr:colOff>
      <xdr:row>77</xdr:row>
      <xdr:rowOff>68962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6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60089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2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156868</xdr:rowOff>
    </xdr:from>
    <xdr:to>
      <xdr:col>24</xdr:col>
      <xdr:colOff>62865</xdr:colOff>
      <xdr:row>97</xdr:row>
      <xdr:rowOff>100335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758818"/>
          <a:ext cx="1270" cy="97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104162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3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100335</xdr:rowOff>
    </xdr:from>
    <xdr:to>
      <xdr:col>24</xdr:col>
      <xdr:colOff>152400</xdr:colOff>
      <xdr:row>97</xdr:row>
      <xdr:rowOff>100335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3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103545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53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156868</xdr:rowOff>
    </xdr:from>
    <xdr:to>
      <xdr:col>24</xdr:col>
      <xdr:colOff>152400</xdr:colOff>
      <xdr:row>91</xdr:row>
      <xdr:rowOff>156868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75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15204</xdr:rowOff>
    </xdr:from>
    <xdr:to>
      <xdr:col>24</xdr:col>
      <xdr:colOff>63500</xdr:colOff>
      <xdr:row>97</xdr:row>
      <xdr:rowOff>12370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74404"/>
          <a:ext cx="838200" cy="16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137518</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0823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114641</xdr:rowOff>
    </xdr:from>
    <xdr:to>
      <xdr:col>24</xdr:col>
      <xdr:colOff>114300</xdr:colOff>
      <xdr:row>95</xdr:row>
      <xdr:rowOff>44791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3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63599</xdr:rowOff>
    </xdr:from>
    <xdr:to>
      <xdr:col>19</xdr:col>
      <xdr:colOff>177800</xdr:colOff>
      <xdr:row>97</xdr:row>
      <xdr:rowOff>12370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351349"/>
          <a:ext cx="889000" cy="29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136334</xdr:rowOff>
    </xdr:from>
    <xdr:to>
      <xdr:col>20</xdr:col>
      <xdr:colOff>38100</xdr:colOff>
      <xdr:row>96</xdr:row>
      <xdr:rowOff>66484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83011</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19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63599</xdr:rowOff>
    </xdr:from>
    <xdr:to>
      <xdr:col>15</xdr:col>
      <xdr:colOff>50800</xdr:colOff>
      <xdr:row>98</xdr:row>
      <xdr:rowOff>68126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51349"/>
          <a:ext cx="889000" cy="51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29099</xdr:rowOff>
    </xdr:from>
    <xdr:to>
      <xdr:col>15</xdr:col>
      <xdr:colOff>101600</xdr:colOff>
      <xdr:row>94</xdr:row>
      <xdr:rowOff>130699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1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147226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592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68126</xdr:rowOff>
    </xdr:from>
    <xdr:to>
      <xdr:col>10</xdr:col>
      <xdr:colOff>114300</xdr:colOff>
      <xdr:row>98</xdr:row>
      <xdr:rowOff>125755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70226"/>
          <a:ext cx="889000" cy="5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53924</xdr:rowOff>
    </xdr:from>
    <xdr:to>
      <xdr:col>10</xdr:col>
      <xdr:colOff>165100</xdr:colOff>
      <xdr:row>97</xdr:row>
      <xdr:rowOff>155524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8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601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4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141546</xdr:rowOff>
    </xdr:from>
    <xdr:to>
      <xdr:col>6</xdr:col>
      <xdr:colOff>38100</xdr:colOff>
      <xdr:row>98</xdr:row>
      <xdr:rowOff>71696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7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88223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54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135854</xdr:rowOff>
    </xdr:from>
    <xdr:to>
      <xdr:col>24</xdr:col>
      <xdr:colOff>114300</xdr:colOff>
      <xdr:row>96</xdr:row>
      <xdr:rowOff>66004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2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114281</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0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133020</xdr:rowOff>
    </xdr:from>
    <xdr:to>
      <xdr:col>20</xdr:col>
      <xdr:colOff>38100</xdr:colOff>
      <xdr:row>97</xdr:row>
      <xdr:rowOff>63170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9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54297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8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12799</xdr:rowOff>
    </xdr:from>
    <xdr:to>
      <xdr:col>15</xdr:col>
      <xdr:colOff>101600</xdr:colOff>
      <xdr:row>95</xdr:row>
      <xdr:rowOff>114399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0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105526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39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17326</xdr:rowOff>
    </xdr:from>
    <xdr:to>
      <xdr:col>10</xdr:col>
      <xdr:colOff>165100</xdr:colOff>
      <xdr:row>98</xdr:row>
      <xdr:rowOff>118926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110053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1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74955</xdr:rowOff>
    </xdr:from>
    <xdr:to>
      <xdr:col>6</xdr:col>
      <xdr:colOff>38100</xdr:colOff>
      <xdr:row>99</xdr:row>
      <xdr:rowOff>5105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7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167682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6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143282</xdr:rowOff>
    </xdr:from>
    <xdr:to>
      <xdr:col>54</xdr:col>
      <xdr:colOff>189865</xdr:colOff>
      <xdr:row>38</xdr:row>
      <xdr:rowOff>53496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629682"/>
          <a:ext cx="1270" cy="938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57323</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7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53496</xdr:rowOff>
    </xdr:from>
    <xdr:to>
      <xdr:col>55</xdr:col>
      <xdr:colOff>88900</xdr:colOff>
      <xdr:row>38</xdr:row>
      <xdr:rowOff>53496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6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89959</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40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143282</xdr:rowOff>
    </xdr:from>
    <xdr:to>
      <xdr:col>55</xdr:col>
      <xdr:colOff>88900</xdr:colOff>
      <xdr:row>32</xdr:row>
      <xdr:rowOff>143282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62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120421</xdr:rowOff>
    </xdr:from>
    <xdr:to>
      <xdr:col>55</xdr:col>
      <xdr:colOff>0</xdr:colOff>
      <xdr:row>36</xdr:row>
      <xdr:rowOff>3596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121171"/>
          <a:ext cx="838200" cy="5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142471</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4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164044</xdr:rowOff>
    </xdr:from>
    <xdr:to>
      <xdr:col>55</xdr:col>
      <xdr:colOff>50800</xdr:colOff>
      <xdr:row>36</xdr:row>
      <xdr:rowOff>94194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16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120421</xdr:rowOff>
    </xdr:from>
    <xdr:to>
      <xdr:col>50</xdr:col>
      <xdr:colOff>114300</xdr:colOff>
      <xdr:row>36</xdr:row>
      <xdr:rowOff>71272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121171"/>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151471</xdr:rowOff>
    </xdr:from>
    <xdr:to>
      <xdr:col>50</xdr:col>
      <xdr:colOff>165100</xdr:colOff>
      <xdr:row>36</xdr:row>
      <xdr:rowOff>81621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1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72748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24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15755</xdr:rowOff>
    </xdr:from>
    <xdr:to>
      <xdr:col>45</xdr:col>
      <xdr:colOff>177800</xdr:colOff>
      <xdr:row>36</xdr:row>
      <xdr:rowOff>71272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159255"/>
          <a:ext cx="889000" cy="108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170478</xdr:rowOff>
    </xdr:from>
    <xdr:to>
      <xdr:col>46</xdr:col>
      <xdr:colOff>38100</xdr:colOff>
      <xdr:row>36</xdr:row>
      <xdr:rowOff>100628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1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117155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594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15755</xdr:rowOff>
    </xdr:from>
    <xdr:to>
      <xdr:col>41</xdr:col>
      <xdr:colOff>50800</xdr:colOff>
      <xdr:row>36</xdr:row>
      <xdr:rowOff>146340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159255"/>
          <a:ext cx="889000" cy="115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123538</xdr:rowOff>
    </xdr:from>
    <xdr:to>
      <xdr:col>41</xdr:col>
      <xdr:colOff>101600</xdr:colOff>
      <xdr:row>30</xdr:row>
      <xdr:rowOff>53688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09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70215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487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120469</xdr:rowOff>
    </xdr:from>
    <xdr:to>
      <xdr:col>36</xdr:col>
      <xdr:colOff>165100</xdr:colOff>
      <xdr:row>37</xdr:row>
      <xdr:rowOff>50619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9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41746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38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124246</xdr:rowOff>
    </xdr:from>
    <xdr:to>
      <xdr:col>55</xdr:col>
      <xdr:colOff>50800</xdr:colOff>
      <xdr:row>36</xdr:row>
      <xdr:rowOff>54396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12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147123</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97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69621</xdr:rowOff>
    </xdr:from>
    <xdr:to>
      <xdr:col>50</xdr:col>
      <xdr:colOff>165100</xdr:colOff>
      <xdr:row>35</xdr:row>
      <xdr:rowOff>171221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07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16298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8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20472</xdr:rowOff>
    </xdr:from>
    <xdr:to>
      <xdr:col>46</xdr:col>
      <xdr:colOff>38100</xdr:colOff>
      <xdr:row>36</xdr:row>
      <xdr:rowOff>122072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19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113199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28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136405</xdr:rowOff>
    </xdr:from>
    <xdr:to>
      <xdr:col>41</xdr:col>
      <xdr:colOff>101600</xdr:colOff>
      <xdr:row>30</xdr:row>
      <xdr:rowOff>66555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10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57682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20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95540</xdr:rowOff>
    </xdr:from>
    <xdr:to>
      <xdr:col>36</xdr:col>
      <xdr:colOff>165100</xdr:colOff>
      <xdr:row>37</xdr:row>
      <xdr:rowOff>25690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6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42217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4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102857</xdr:rowOff>
    </xdr:from>
    <xdr:to>
      <xdr:col>54</xdr:col>
      <xdr:colOff>189865</xdr:colOff>
      <xdr:row>58</xdr:row>
      <xdr:rowOff>34379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75357"/>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38206</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34379</xdr:rowOff>
    </xdr:from>
    <xdr:to>
      <xdr:col>55</xdr:col>
      <xdr:colOff>88900</xdr:colOff>
      <xdr:row>58</xdr:row>
      <xdr:rowOff>34379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7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49534</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102857</xdr:rowOff>
    </xdr:from>
    <xdr:to>
      <xdr:col>55</xdr:col>
      <xdr:colOff>88900</xdr:colOff>
      <xdr:row>50</xdr:row>
      <xdr:rowOff>102857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7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35243</xdr:rowOff>
    </xdr:from>
    <xdr:to>
      <xdr:col>55</xdr:col>
      <xdr:colOff>0</xdr:colOff>
      <xdr:row>54</xdr:row>
      <xdr:rowOff>161265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122093"/>
          <a:ext cx="838200" cy="29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805</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30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22378</xdr:rowOff>
    </xdr:from>
    <xdr:to>
      <xdr:col>55</xdr:col>
      <xdr:colOff>50800</xdr:colOff>
      <xdr:row>55</xdr:row>
      <xdr:rowOff>123978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45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161265</xdr:rowOff>
    </xdr:from>
    <xdr:to>
      <xdr:col>50</xdr:col>
      <xdr:colOff>114300</xdr:colOff>
      <xdr:row>56</xdr:row>
      <xdr:rowOff>134620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419565"/>
          <a:ext cx="889000" cy="31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54470</xdr:rowOff>
    </xdr:from>
    <xdr:to>
      <xdr:col>50</xdr:col>
      <xdr:colOff>165100</xdr:colOff>
      <xdr:row>55</xdr:row>
      <xdr:rowOff>156070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48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147197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57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151461</xdr:rowOff>
    </xdr:from>
    <xdr:to>
      <xdr:col>45</xdr:col>
      <xdr:colOff>177800</xdr:colOff>
      <xdr:row>56</xdr:row>
      <xdr:rowOff>134620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409761"/>
          <a:ext cx="889000" cy="32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54394</xdr:rowOff>
    </xdr:from>
    <xdr:to>
      <xdr:col>46</xdr:col>
      <xdr:colOff>38100</xdr:colOff>
      <xdr:row>55</xdr:row>
      <xdr:rowOff>155994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4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1071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2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151461</xdr:rowOff>
    </xdr:from>
    <xdr:to>
      <xdr:col>41</xdr:col>
      <xdr:colOff>50800</xdr:colOff>
      <xdr:row>55</xdr:row>
      <xdr:rowOff>77736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409761"/>
          <a:ext cx="889000" cy="9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134417</xdr:rowOff>
    </xdr:from>
    <xdr:to>
      <xdr:col>41</xdr:col>
      <xdr:colOff>101600</xdr:colOff>
      <xdr:row>55</xdr:row>
      <xdr:rowOff>64567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39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55694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48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8344</xdr:rowOff>
    </xdr:from>
    <xdr:to>
      <xdr:col>36</xdr:col>
      <xdr:colOff>165100</xdr:colOff>
      <xdr:row>54</xdr:row>
      <xdr:rowOff>109944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2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126471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04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155893</xdr:rowOff>
    </xdr:from>
    <xdr:to>
      <xdr:col>55</xdr:col>
      <xdr:colOff>50800</xdr:colOff>
      <xdr:row>53</xdr:row>
      <xdr:rowOff>86043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07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7320</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892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110465</xdr:rowOff>
    </xdr:from>
    <xdr:to>
      <xdr:col>50</xdr:col>
      <xdr:colOff>165100</xdr:colOff>
      <xdr:row>55</xdr:row>
      <xdr:rowOff>40615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36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57142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14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83820</xdr:rowOff>
    </xdr:from>
    <xdr:to>
      <xdr:col>46</xdr:col>
      <xdr:colOff>38100</xdr:colOff>
      <xdr:row>57</xdr:row>
      <xdr:rowOff>13970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5097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7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100661</xdr:rowOff>
    </xdr:from>
    <xdr:to>
      <xdr:col>41</xdr:col>
      <xdr:colOff>101600</xdr:colOff>
      <xdr:row>55</xdr:row>
      <xdr:rowOff>30811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35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47338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13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26936</xdr:rowOff>
    </xdr:from>
    <xdr:to>
      <xdr:col>36</xdr:col>
      <xdr:colOff>165100</xdr:colOff>
      <xdr:row>55</xdr:row>
      <xdr:rowOff>128536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45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119663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5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157302</xdr:rowOff>
    </xdr:from>
    <xdr:to>
      <xdr:col>54</xdr:col>
      <xdr:colOff>189865</xdr:colOff>
      <xdr:row>78</xdr:row>
      <xdr:rowOff>136958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330252"/>
          <a:ext cx="1270" cy="117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140785</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3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136958</xdr:rowOff>
    </xdr:from>
    <xdr:to>
      <xdr:col>55</xdr:col>
      <xdr:colOff>88900</xdr:colOff>
      <xdr:row>78</xdr:row>
      <xdr:rowOff>136958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103979</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10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157302</xdr:rowOff>
    </xdr:from>
    <xdr:to>
      <xdr:col>55</xdr:col>
      <xdr:colOff>88900</xdr:colOff>
      <xdr:row>71</xdr:row>
      <xdr:rowOff>157302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33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4163</xdr:rowOff>
    </xdr:from>
    <xdr:to>
      <xdr:col>55</xdr:col>
      <xdr:colOff>0</xdr:colOff>
      <xdr:row>78</xdr:row>
      <xdr:rowOff>24577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034363"/>
          <a:ext cx="838200" cy="36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143268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73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164841</xdr:rowOff>
    </xdr:from>
    <xdr:to>
      <xdr:col>55</xdr:col>
      <xdr:colOff>50800</xdr:colOff>
      <xdr:row>77</xdr:row>
      <xdr:rowOff>94991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19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24577</xdr:rowOff>
    </xdr:from>
    <xdr:to>
      <xdr:col>50</xdr:col>
      <xdr:colOff>114300</xdr:colOff>
      <xdr:row>78</xdr:row>
      <xdr:rowOff>112542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397677"/>
          <a:ext cx="889000" cy="8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24617</xdr:rowOff>
    </xdr:from>
    <xdr:to>
      <xdr:col>50</xdr:col>
      <xdr:colOff>165100</xdr:colOff>
      <xdr:row>77</xdr:row>
      <xdr:rowOff>126217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2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142744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0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112542</xdr:rowOff>
    </xdr:from>
    <xdr:to>
      <xdr:col>45</xdr:col>
      <xdr:colOff>177800</xdr:colOff>
      <xdr:row>78</xdr:row>
      <xdr:rowOff>113708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485642"/>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164429</xdr:rowOff>
    </xdr:from>
    <xdr:to>
      <xdr:col>46</xdr:col>
      <xdr:colOff>38100</xdr:colOff>
      <xdr:row>77</xdr:row>
      <xdr:rowOff>94579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19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111106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96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72445</xdr:rowOff>
    </xdr:from>
    <xdr:to>
      <xdr:col>41</xdr:col>
      <xdr:colOff>50800</xdr:colOff>
      <xdr:row>78</xdr:row>
      <xdr:rowOff>113708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445545"/>
          <a:ext cx="8890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71230</xdr:rowOff>
    </xdr:from>
    <xdr:to>
      <xdr:col>41</xdr:col>
      <xdr:colOff>101600</xdr:colOff>
      <xdr:row>77</xdr:row>
      <xdr:rowOff>1380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10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17906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87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49238</xdr:rowOff>
    </xdr:from>
    <xdr:to>
      <xdr:col>36</xdr:col>
      <xdr:colOff>165100</xdr:colOff>
      <xdr:row>75</xdr:row>
      <xdr:rowOff>150837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29079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167365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6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124813</xdr:rowOff>
    </xdr:from>
    <xdr:to>
      <xdr:col>55</xdr:col>
      <xdr:colOff>50800</xdr:colOff>
      <xdr:row>76</xdr:row>
      <xdr:rowOff>54964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9835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147690</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83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145227</xdr:rowOff>
    </xdr:from>
    <xdr:to>
      <xdr:col>50</xdr:col>
      <xdr:colOff>165100</xdr:colOff>
      <xdr:row>78</xdr:row>
      <xdr:rowOff>75377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4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66504</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439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61742</xdr:rowOff>
    </xdr:from>
    <xdr:to>
      <xdr:col>46</xdr:col>
      <xdr:colOff>38100</xdr:colOff>
      <xdr:row>78</xdr:row>
      <xdr:rowOff>163342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154469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27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62908</xdr:rowOff>
    </xdr:from>
    <xdr:to>
      <xdr:col>41</xdr:col>
      <xdr:colOff>101600</xdr:colOff>
      <xdr:row>78</xdr:row>
      <xdr:rowOff>164508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3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155635</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2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21645</xdr:rowOff>
    </xdr:from>
    <xdr:to>
      <xdr:col>36</xdr:col>
      <xdr:colOff>165100</xdr:colOff>
      <xdr:row>78</xdr:row>
      <xdr:rowOff>123245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9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114372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48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131738</xdr:rowOff>
    </xdr:from>
    <xdr:to>
      <xdr:col>54</xdr:col>
      <xdr:colOff>189865</xdr:colOff>
      <xdr:row>98</xdr:row>
      <xdr:rowOff>96799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62238"/>
          <a:ext cx="1270" cy="13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100626</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0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96799</xdr:rowOff>
    </xdr:from>
    <xdr:to>
      <xdr:col>55</xdr:col>
      <xdr:colOff>88900</xdr:colOff>
      <xdr:row>98</xdr:row>
      <xdr:rowOff>96799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9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78415</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3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131738</xdr:rowOff>
    </xdr:from>
    <xdr:to>
      <xdr:col>55</xdr:col>
      <xdr:colOff>88900</xdr:colOff>
      <xdr:row>90</xdr:row>
      <xdr:rowOff>131738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160235</xdr:rowOff>
    </xdr:from>
    <xdr:to>
      <xdr:col>55</xdr:col>
      <xdr:colOff>0</xdr:colOff>
      <xdr:row>95</xdr:row>
      <xdr:rowOff>5569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276535"/>
          <a:ext cx="838200" cy="1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70527</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35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92100</xdr:rowOff>
    </xdr:from>
    <xdr:to>
      <xdr:col>55</xdr:col>
      <xdr:colOff>50800</xdr:colOff>
      <xdr:row>96</xdr:row>
      <xdr:rowOff>22250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3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5569</xdr:rowOff>
    </xdr:from>
    <xdr:to>
      <xdr:col>50</xdr:col>
      <xdr:colOff>114300</xdr:colOff>
      <xdr:row>96</xdr:row>
      <xdr:rowOff>83255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293319"/>
          <a:ext cx="889000" cy="24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114064</xdr:rowOff>
    </xdr:from>
    <xdr:to>
      <xdr:col>50</xdr:col>
      <xdr:colOff>165100</xdr:colOff>
      <xdr:row>96</xdr:row>
      <xdr:rowOff>44214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35341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49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168351</xdr:rowOff>
    </xdr:from>
    <xdr:to>
      <xdr:col>45</xdr:col>
      <xdr:colOff>177800</xdr:colOff>
      <xdr:row>96</xdr:row>
      <xdr:rowOff>83255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113201"/>
          <a:ext cx="889000" cy="42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168948</xdr:rowOff>
    </xdr:from>
    <xdr:to>
      <xdr:col>46</xdr:col>
      <xdr:colOff>38100</xdr:colOff>
      <xdr:row>96</xdr:row>
      <xdr:rowOff>99098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115625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2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168351</xdr:rowOff>
    </xdr:from>
    <xdr:to>
      <xdr:col>41</xdr:col>
      <xdr:colOff>50800</xdr:colOff>
      <xdr:row>94</xdr:row>
      <xdr:rowOff>74854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113201"/>
          <a:ext cx="8890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77451</xdr:rowOff>
    </xdr:from>
    <xdr:to>
      <xdr:col>41</xdr:col>
      <xdr:colOff>101600</xdr:colOff>
      <xdr:row>96</xdr:row>
      <xdr:rowOff>7601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170178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5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156851</xdr:rowOff>
    </xdr:from>
    <xdr:to>
      <xdr:col>36</xdr:col>
      <xdr:colOff>165100</xdr:colOff>
      <xdr:row>96</xdr:row>
      <xdr:rowOff>87001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78128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3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109435</xdr:rowOff>
    </xdr:from>
    <xdr:to>
      <xdr:col>55</xdr:col>
      <xdr:colOff>50800</xdr:colOff>
      <xdr:row>95</xdr:row>
      <xdr:rowOff>39585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2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132312</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07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126219</xdr:rowOff>
    </xdr:from>
    <xdr:to>
      <xdr:col>50</xdr:col>
      <xdr:colOff>165100</xdr:colOff>
      <xdr:row>95</xdr:row>
      <xdr:rowOff>56369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24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72896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01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32455</xdr:rowOff>
    </xdr:from>
    <xdr:to>
      <xdr:col>46</xdr:col>
      <xdr:colOff>38100</xdr:colOff>
      <xdr:row>96</xdr:row>
      <xdr:rowOff>134055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49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125182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58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117551</xdr:rowOff>
    </xdr:from>
    <xdr:to>
      <xdr:col>41</xdr:col>
      <xdr:colOff>101600</xdr:colOff>
      <xdr:row>94</xdr:row>
      <xdr:rowOff>47701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06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64228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583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24054</xdr:rowOff>
    </xdr:from>
    <xdr:to>
      <xdr:col>36</xdr:col>
      <xdr:colOff>165100</xdr:colOff>
      <xdr:row>94</xdr:row>
      <xdr:rowOff>125654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14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142181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591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29020</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43970"/>
          <a:ext cx="1269" cy="138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147147</xdr:rowOff>
    </xdr:from>
    <xdr:ext cx="469744"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1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29020</xdr:rowOff>
    </xdr:from>
    <xdr:to>
      <xdr:col>86</xdr:col>
      <xdr:colOff>25400</xdr:colOff>
      <xdr:row>31</xdr:row>
      <xdr:rowOff>29020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4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22542</xdr:rowOff>
    </xdr:from>
    <xdr:to>
      <xdr:col>85</xdr:col>
      <xdr:colOff>127000</xdr:colOff>
      <xdr:row>36</xdr:row>
      <xdr:rowOff>54547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5680392"/>
          <a:ext cx="838200" cy="5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6176</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34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27749</xdr:rowOff>
    </xdr:from>
    <xdr:to>
      <xdr:col>85</xdr:col>
      <xdr:colOff>177800</xdr:colOff>
      <xdr:row>37</xdr:row>
      <xdr:rowOff>129349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371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54547</xdr:rowOff>
    </xdr:from>
    <xdr:to>
      <xdr:col>81</xdr:col>
      <xdr:colOff>50800</xdr:colOff>
      <xdr:row>37</xdr:row>
      <xdr:rowOff>30353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226747"/>
          <a:ext cx="889000" cy="14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14796</xdr:rowOff>
    </xdr:from>
    <xdr:to>
      <xdr:col>81</xdr:col>
      <xdr:colOff>101600</xdr:colOff>
      <xdr:row>37</xdr:row>
      <xdr:rowOff>116396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35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107523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5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68072</xdr:rowOff>
    </xdr:from>
    <xdr:to>
      <xdr:col>76</xdr:col>
      <xdr:colOff>114300</xdr:colOff>
      <xdr:row>37</xdr:row>
      <xdr:rowOff>30353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240272"/>
          <a:ext cx="8890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28893</xdr:rowOff>
    </xdr:from>
    <xdr:to>
      <xdr:col>76</xdr:col>
      <xdr:colOff>165100</xdr:colOff>
      <xdr:row>38</xdr:row>
      <xdr:rowOff>130493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121620</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636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67310</xdr:rowOff>
    </xdr:from>
    <xdr:to>
      <xdr:col>71</xdr:col>
      <xdr:colOff>177800</xdr:colOff>
      <xdr:row>36</xdr:row>
      <xdr:rowOff>68072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5382260"/>
          <a:ext cx="889000" cy="85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317</xdr:rowOff>
    </xdr:from>
    <xdr:to>
      <xdr:col>72</xdr:col>
      <xdr:colOff>38100</xdr:colOff>
      <xdr:row>37</xdr:row>
      <xdr:rowOff>101917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34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93044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3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100140</xdr:rowOff>
    </xdr:from>
    <xdr:to>
      <xdr:col>67</xdr:col>
      <xdr:colOff>101600</xdr:colOff>
      <xdr:row>32</xdr:row>
      <xdr:rowOff>30290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541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32</xdr:row>
      <xdr:rowOff>21417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550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143192</xdr:rowOff>
    </xdr:from>
    <xdr:to>
      <xdr:col>85</xdr:col>
      <xdr:colOff>177800</xdr:colOff>
      <xdr:row>33</xdr:row>
      <xdr:rowOff>73342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562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166069</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548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3747</xdr:rowOff>
    </xdr:from>
    <xdr:to>
      <xdr:col>81</xdr:col>
      <xdr:colOff>101600</xdr:colOff>
      <xdr:row>36</xdr:row>
      <xdr:rowOff>105347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17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121874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595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151003</xdr:rowOff>
    </xdr:from>
    <xdr:to>
      <xdr:col>76</xdr:col>
      <xdr:colOff>165100</xdr:colOff>
      <xdr:row>37</xdr:row>
      <xdr:rowOff>81153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32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97680</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09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17272</xdr:rowOff>
    </xdr:from>
    <xdr:to>
      <xdr:col>72</xdr:col>
      <xdr:colOff>38100</xdr:colOff>
      <xdr:row>36</xdr:row>
      <xdr:rowOff>118872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18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135399</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596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16510</xdr:rowOff>
    </xdr:from>
    <xdr:to>
      <xdr:col>67</xdr:col>
      <xdr:colOff>101600</xdr:colOff>
      <xdr:row>31</xdr:row>
      <xdr:rowOff>118110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533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134637</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510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131775</xdr:rowOff>
    </xdr:from>
    <xdr:to>
      <xdr:col>85</xdr:col>
      <xdr:colOff>126364</xdr:colOff>
      <xdr:row>78</xdr:row>
      <xdr:rowOff>71958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304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75785</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4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71958</xdr:rowOff>
    </xdr:from>
    <xdr:to>
      <xdr:col>86</xdr:col>
      <xdr:colOff>25400</xdr:colOff>
      <xdr:row>78</xdr:row>
      <xdr:rowOff>71958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4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78452</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20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131775</xdr:rowOff>
    </xdr:from>
    <xdr:to>
      <xdr:col>86</xdr:col>
      <xdr:colOff>25400</xdr:colOff>
      <xdr:row>71</xdr:row>
      <xdr:rowOff>131775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30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93732</xdr:rowOff>
    </xdr:from>
    <xdr:to>
      <xdr:col>85</xdr:col>
      <xdr:colOff>127000</xdr:colOff>
      <xdr:row>72</xdr:row>
      <xdr:rowOff>128536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438132"/>
          <a:ext cx="838200" cy="3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91806</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779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113379</xdr:rowOff>
    </xdr:from>
    <xdr:to>
      <xdr:col>85</xdr:col>
      <xdr:colOff>177800</xdr:colOff>
      <xdr:row>75</xdr:row>
      <xdr:rowOff>43529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111468</xdr:rowOff>
    </xdr:from>
    <xdr:to>
      <xdr:col>81</xdr:col>
      <xdr:colOff>50800</xdr:colOff>
      <xdr:row>72</xdr:row>
      <xdr:rowOff>128536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2455868"/>
          <a:ext cx="8890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112522</xdr:rowOff>
    </xdr:from>
    <xdr:to>
      <xdr:col>81</xdr:col>
      <xdr:colOff>101600</xdr:colOff>
      <xdr:row>75</xdr:row>
      <xdr:rowOff>42672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33799</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9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111468</xdr:rowOff>
    </xdr:from>
    <xdr:to>
      <xdr:col>76</xdr:col>
      <xdr:colOff>114300</xdr:colOff>
      <xdr:row>72</xdr:row>
      <xdr:rowOff>126918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455868"/>
          <a:ext cx="889000" cy="1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113455</xdr:rowOff>
    </xdr:from>
    <xdr:to>
      <xdr:col>76</xdr:col>
      <xdr:colOff>165100</xdr:colOff>
      <xdr:row>75</xdr:row>
      <xdr:rowOff>43605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34732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123260</xdr:rowOff>
    </xdr:from>
    <xdr:to>
      <xdr:col>71</xdr:col>
      <xdr:colOff>177800</xdr:colOff>
      <xdr:row>72</xdr:row>
      <xdr:rowOff>126918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2467660"/>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157328</xdr:rowOff>
    </xdr:from>
    <xdr:to>
      <xdr:col>72</xdr:col>
      <xdr:colOff>38100</xdr:colOff>
      <xdr:row>75</xdr:row>
      <xdr:rowOff>87478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78605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168510</xdr:rowOff>
    </xdr:from>
    <xdr:to>
      <xdr:col>67</xdr:col>
      <xdr:colOff>101600</xdr:colOff>
      <xdr:row>75</xdr:row>
      <xdr:rowOff>98660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89787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42932</xdr:rowOff>
    </xdr:from>
    <xdr:to>
      <xdr:col>85</xdr:col>
      <xdr:colOff>177800</xdr:colOff>
      <xdr:row>72</xdr:row>
      <xdr:rowOff>144532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38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65809</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23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77736</xdr:rowOff>
    </xdr:from>
    <xdr:to>
      <xdr:col>81</xdr:col>
      <xdr:colOff>101600</xdr:colOff>
      <xdr:row>73</xdr:row>
      <xdr:rowOff>7886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24413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19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60668</xdr:rowOff>
    </xdr:from>
    <xdr:to>
      <xdr:col>76</xdr:col>
      <xdr:colOff>165100</xdr:colOff>
      <xdr:row>72</xdr:row>
      <xdr:rowOff>162268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4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7345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18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76118</xdr:rowOff>
    </xdr:from>
    <xdr:to>
      <xdr:col>72</xdr:col>
      <xdr:colOff>38100</xdr:colOff>
      <xdr:row>73</xdr:row>
      <xdr:rowOff>6268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42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22795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19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72460</xdr:rowOff>
    </xdr:from>
    <xdr:to>
      <xdr:col>67</xdr:col>
      <xdr:colOff>101600</xdr:colOff>
      <xdr:row>73</xdr:row>
      <xdr:rowOff>2610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41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19137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19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138215</xdr:rowOff>
    </xdr:from>
    <xdr:to>
      <xdr:col>85</xdr:col>
      <xdr:colOff>126364</xdr:colOff>
      <xdr:row>98</xdr:row>
      <xdr:rowOff>140900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397265"/>
          <a:ext cx="1269" cy="154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144727</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140900</xdr:rowOff>
    </xdr:from>
    <xdr:to>
      <xdr:col>86</xdr:col>
      <xdr:colOff>25400</xdr:colOff>
      <xdr:row>98</xdr:row>
      <xdr:rowOff>140900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84892</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7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138215</xdr:rowOff>
    </xdr:from>
    <xdr:to>
      <xdr:col>86</xdr:col>
      <xdr:colOff>25400</xdr:colOff>
      <xdr:row>89</xdr:row>
      <xdr:rowOff>138215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39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128823</xdr:rowOff>
    </xdr:from>
    <xdr:to>
      <xdr:col>85</xdr:col>
      <xdr:colOff>127000</xdr:colOff>
      <xdr:row>93</xdr:row>
      <xdr:rowOff>158826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5902223"/>
          <a:ext cx="838200" cy="20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71765</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30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93338</xdr:rowOff>
    </xdr:from>
    <xdr:to>
      <xdr:col>85</xdr:col>
      <xdr:colOff>177800</xdr:colOff>
      <xdr:row>97</xdr:row>
      <xdr:rowOff>23488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5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162979</xdr:rowOff>
    </xdr:from>
    <xdr:to>
      <xdr:col>81</xdr:col>
      <xdr:colOff>50800</xdr:colOff>
      <xdr:row>92</xdr:row>
      <xdr:rowOff>128823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5593479"/>
          <a:ext cx="889000" cy="30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79451</xdr:rowOff>
    </xdr:from>
    <xdr:to>
      <xdr:col>81</xdr:col>
      <xdr:colOff>101600</xdr:colOff>
      <xdr:row>97</xdr:row>
      <xdr:rowOff>9601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728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3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162979</xdr:rowOff>
    </xdr:from>
    <xdr:to>
      <xdr:col>76</xdr:col>
      <xdr:colOff>114300</xdr:colOff>
      <xdr:row>96</xdr:row>
      <xdr:rowOff>85217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5593479"/>
          <a:ext cx="889000" cy="95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63545</xdr:rowOff>
    </xdr:from>
    <xdr:to>
      <xdr:col>76</xdr:col>
      <xdr:colOff>165100</xdr:colOff>
      <xdr:row>96</xdr:row>
      <xdr:rowOff>165145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156272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85217</xdr:rowOff>
    </xdr:from>
    <xdr:to>
      <xdr:col>71</xdr:col>
      <xdr:colOff>177800</xdr:colOff>
      <xdr:row>97</xdr:row>
      <xdr:rowOff>71596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544417"/>
          <a:ext cx="889000" cy="15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88348</xdr:rowOff>
    </xdr:from>
    <xdr:to>
      <xdr:col>72</xdr:col>
      <xdr:colOff>38100</xdr:colOff>
      <xdr:row>98</xdr:row>
      <xdr:rowOff>18498</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9625</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81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72689</xdr:rowOff>
    </xdr:from>
    <xdr:to>
      <xdr:col>67</xdr:col>
      <xdr:colOff>101600</xdr:colOff>
      <xdr:row>97</xdr:row>
      <xdr:rowOff>2839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19366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108026</xdr:rowOff>
    </xdr:from>
    <xdr:to>
      <xdr:col>85</xdr:col>
      <xdr:colOff>177800</xdr:colOff>
      <xdr:row>94</xdr:row>
      <xdr:rowOff>38176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05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130903</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590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78023</xdr:rowOff>
    </xdr:from>
    <xdr:to>
      <xdr:col>81</xdr:col>
      <xdr:colOff>101600</xdr:colOff>
      <xdr:row>93</xdr:row>
      <xdr:rowOff>8173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585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24700</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562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112179</xdr:rowOff>
    </xdr:from>
    <xdr:to>
      <xdr:col>76</xdr:col>
      <xdr:colOff>165100</xdr:colOff>
      <xdr:row>91</xdr:row>
      <xdr:rowOff>42329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554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58856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531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34417</xdr:rowOff>
    </xdr:from>
    <xdr:to>
      <xdr:col>72</xdr:col>
      <xdr:colOff>38100</xdr:colOff>
      <xdr:row>96</xdr:row>
      <xdr:rowOff>136017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49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152544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26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20796</xdr:rowOff>
    </xdr:from>
    <xdr:to>
      <xdr:col>67</xdr:col>
      <xdr:colOff>101600</xdr:colOff>
      <xdr:row>97</xdr:row>
      <xdr:rowOff>122396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65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113523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74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60833</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75783"/>
          <a:ext cx="1269" cy="1409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7510</xdr:rowOff>
    </xdr:from>
    <xdr:ext cx="469744"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5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60833</xdr:rowOff>
    </xdr:from>
    <xdr:to>
      <xdr:col>116</xdr:col>
      <xdr:colOff>152400</xdr:colOff>
      <xdr:row>31</xdr:row>
      <xdr:rowOff>60833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7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3193</xdr:rowOff>
    </xdr:from>
    <xdr:to>
      <xdr:col>116</xdr:col>
      <xdr:colOff>63500</xdr:colOff>
      <xdr:row>34</xdr:row>
      <xdr:rowOff>130229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5832493"/>
          <a:ext cx="838200" cy="12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33200</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0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54773</xdr:rowOff>
    </xdr:from>
    <xdr:to>
      <xdr:col>116</xdr:col>
      <xdr:colOff>114300</xdr:colOff>
      <xdr:row>36</xdr:row>
      <xdr:rowOff>156373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2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130229</xdr:rowOff>
    </xdr:from>
    <xdr:to>
      <xdr:col>111</xdr:col>
      <xdr:colOff>177800</xdr:colOff>
      <xdr:row>34</xdr:row>
      <xdr:rowOff>135618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5959529"/>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57712</xdr:rowOff>
    </xdr:from>
    <xdr:to>
      <xdr:col>112</xdr:col>
      <xdr:colOff>38100</xdr:colOff>
      <xdr:row>36</xdr:row>
      <xdr:rowOff>159312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2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150439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91204</xdr:rowOff>
    </xdr:from>
    <xdr:to>
      <xdr:col>107</xdr:col>
      <xdr:colOff>50800</xdr:colOff>
      <xdr:row>34</xdr:row>
      <xdr:rowOff>135618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5920504"/>
          <a:ext cx="889000" cy="4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115352</xdr:rowOff>
    </xdr:from>
    <xdr:to>
      <xdr:col>107</xdr:col>
      <xdr:colOff>101600</xdr:colOff>
      <xdr:row>37</xdr:row>
      <xdr:rowOff>45502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28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36629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8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91204</xdr:rowOff>
    </xdr:from>
    <xdr:to>
      <xdr:col>102</xdr:col>
      <xdr:colOff>114300</xdr:colOff>
      <xdr:row>34</xdr:row>
      <xdr:rowOff>144599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5920504"/>
          <a:ext cx="889000" cy="5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137233</xdr:rowOff>
    </xdr:from>
    <xdr:to>
      <xdr:col>102</xdr:col>
      <xdr:colOff>165100</xdr:colOff>
      <xdr:row>37</xdr:row>
      <xdr:rowOff>67383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58510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40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4481</xdr:rowOff>
    </xdr:from>
    <xdr:to>
      <xdr:col>98</xdr:col>
      <xdr:colOff>38100</xdr:colOff>
      <xdr:row>37</xdr:row>
      <xdr:rowOff>106081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34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97208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44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123843</xdr:rowOff>
    </xdr:from>
    <xdr:to>
      <xdr:col>116</xdr:col>
      <xdr:colOff>114300</xdr:colOff>
      <xdr:row>34</xdr:row>
      <xdr:rowOff>53993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578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146720</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63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79429</xdr:rowOff>
    </xdr:from>
    <xdr:to>
      <xdr:col>112</xdr:col>
      <xdr:colOff>38100</xdr:colOff>
      <xdr:row>35</xdr:row>
      <xdr:rowOff>9579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590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26106</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568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84818</xdr:rowOff>
    </xdr:from>
    <xdr:to>
      <xdr:col>107</xdr:col>
      <xdr:colOff>101600</xdr:colOff>
      <xdr:row>35</xdr:row>
      <xdr:rowOff>14968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591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31495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568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40404</xdr:rowOff>
    </xdr:from>
    <xdr:to>
      <xdr:col>102</xdr:col>
      <xdr:colOff>165100</xdr:colOff>
      <xdr:row>34</xdr:row>
      <xdr:rowOff>142004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586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158531</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564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93799</xdr:rowOff>
    </xdr:from>
    <xdr:to>
      <xdr:col>98</xdr:col>
      <xdr:colOff>38100</xdr:colOff>
      <xdr:row>35</xdr:row>
      <xdr:rowOff>23949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59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40476</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569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38659</xdr:rowOff>
    </xdr:from>
    <xdr:to>
      <xdr:col>116</xdr:col>
      <xdr:colOff>62864</xdr:colOff>
      <xdr:row>58</xdr:row>
      <xdr:rowOff>25000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82609"/>
          <a:ext cx="1269" cy="1186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99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25000</xdr:rowOff>
    </xdr:from>
    <xdr:to>
      <xdr:col>116</xdr:col>
      <xdr:colOff>152400</xdr:colOff>
      <xdr:row>58</xdr:row>
      <xdr:rowOff>25000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99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156786</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38659</xdr:rowOff>
    </xdr:from>
    <xdr:to>
      <xdr:col>116</xdr:col>
      <xdr:colOff>152400</xdr:colOff>
      <xdr:row>51</xdr:row>
      <xdr:rowOff>38659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60490</xdr:rowOff>
    </xdr:from>
    <xdr:to>
      <xdr:col>116</xdr:col>
      <xdr:colOff>63500</xdr:colOff>
      <xdr:row>55</xdr:row>
      <xdr:rowOff>99295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490240"/>
          <a:ext cx="838200" cy="3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17149</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18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38722</xdr:rowOff>
    </xdr:from>
    <xdr:to>
      <xdr:col>116</xdr:col>
      <xdr:colOff>114300</xdr:colOff>
      <xdr:row>56</xdr:row>
      <xdr:rowOff>140322</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6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99295</xdr:rowOff>
    </xdr:from>
    <xdr:to>
      <xdr:col>111</xdr:col>
      <xdr:colOff>177800</xdr:colOff>
      <xdr:row>56</xdr:row>
      <xdr:rowOff>79693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529045"/>
          <a:ext cx="889000" cy="15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30721</xdr:rowOff>
    </xdr:from>
    <xdr:to>
      <xdr:col>112</xdr:col>
      <xdr:colOff>38100</xdr:colOff>
      <xdr:row>56</xdr:row>
      <xdr:rowOff>132321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123448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72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43173</xdr:rowOff>
    </xdr:from>
    <xdr:to>
      <xdr:col>107</xdr:col>
      <xdr:colOff>50800</xdr:colOff>
      <xdr:row>56</xdr:row>
      <xdr:rowOff>79693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644373"/>
          <a:ext cx="889000" cy="3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29064</xdr:rowOff>
    </xdr:from>
    <xdr:to>
      <xdr:col>107</xdr:col>
      <xdr:colOff>101600</xdr:colOff>
      <xdr:row>56</xdr:row>
      <xdr:rowOff>130664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121791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43173</xdr:rowOff>
    </xdr:from>
    <xdr:to>
      <xdr:col>102</xdr:col>
      <xdr:colOff>114300</xdr:colOff>
      <xdr:row>56</xdr:row>
      <xdr:rowOff>140557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644373"/>
          <a:ext cx="889000" cy="9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31521</xdr:rowOff>
    </xdr:from>
    <xdr:to>
      <xdr:col>102</xdr:col>
      <xdr:colOff>165100</xdr:colOff>
      <xdr:row>56</xdr:row>
      <xdr:rowOff>133121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124248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72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47752</xdr:rowOff>
    </xdr:from>
    <xdr:to>
      <xdr:col>98</xdr:col>
      <xdr:colOff>38100</xdr:colOff>
      <xdr:row>56</xdr:row>
      <xdr:rowOff>149352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165879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9690</xdr:rowOff>
    </xdr:from>
    <xdr:to>
      <xdr:col>116</xdr:col>
      <xdr:colOff>114300</xdr:colOff>
      <xdr:row>55</xdr:row>
      <xdr:rowOff>111290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4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32567</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29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48495</xdr:rowOff>
    </xdr:from>
    <xdr:to>
      <xdr:col>112</xdr:col>
      <xdr:colOff>38100</xdr:colOff>
      <xdr:row>55</xdr:row>
      <xdr:rowOff>150095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4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166622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25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28893</xdr:rowOff>
    </xdr:from>
    <xdr:to>
      <xdr:col>107</xdr:col>
      <xdr:colOff>101600</xdr:colOff>
      <xdr:row>56</xdr:row>
      <xdr:rowOff>130493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63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147020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40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163823</xdr:rowOff>
    </xdr:from>
    <xdr:to>
      <xdr:col>102</xdr:col>
      <xdr:colOff>165100</xdr:colOff>
      <xdr:row>56</xdr:row>
      <xdr:rowOff>93973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59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110500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36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89757</xdr:rowOff>
    </xdr:from>
    <xdr:to>
      <xdr:col>98</xdr:col>
      <xdr:colOff>38100</xdr:colOff>
      <xdr:row>57</xdr:row>
      <xdr:rowOff>19907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6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11034</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78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19045</xdr:rowOff>
    </xdr:from>
    <xdr:to>
      <xdr:col>116</xdr:col>
      <xdr:colOff>62864</xdr:colOff>
      <xdr:row>77</xdr:row>
      <xdr:rowOff>64901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20545"/>
          <a:ext cx="1269" cy="1246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68728</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27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64901</xdr:rowOff>
    </xdr:from>
    <xdr:to>
      <xdr:col>116</xdr:col>
      <xdr:colOff>152400</xdr:colOff>
      <xdr:row>77</xdr:row>
      <xdr:rowOff>64901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26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137172</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79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19045</xdr:rowOff>
    </xdr:from>
    <xdr:to>
      <xdr:col>116</xdr:col>
      <xdr:colOff>152400</xdr:colOff>
      <xdr:row>70</xdr:row>
      <xdr:rowOff>19045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2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74366</xdr:rowOff>
    </xdr:from>
    <xdr:to>
      <xdr:col>116</xdr:col>
      <xdr:colOff>63500</xdr:colOff>
      <xdr:row>73</xdr:row>
      <xdr:rowOff>125161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590216"/>
          <a:ext cx="838200" cy="5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115059</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630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136632</xdr:rowOff>
    </xdr:from>
    <xdr:to>
      <xdr:col>116</xdr:col>
      <xdr:colOff>114300</xdr:colOff>
      <xdr:row>74</xdr:row>
      <xdr:rowOff>66782</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6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125161</xdr:rowOff>
    </xdr:from>
    <xdr:to>
      <xdr:col>111</xdr:col>
      <xdr:colOff>177800</xdr:colOff>
      <xdr:row>73</xdr:row>
      <xdr:rowOff>138192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641011"/>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32299</xdr:rowOff>
    </xdr:from>
    <xdr:to>
      <xdr:col>112</xdr:col>
      <xdr:colOff>38100</xdr:colOff>
      <xdr:row>74</xdr:row>
      <xdr:rowOff>133899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125026</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81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110073</xdr:rowOff>
    </xdr:from>
    <xdr:to>
      <xdr:col>107</xdr:col>
      <xdr:colOff>50800</xdr:colOff>
      <xdr:row>73</xdr:row>
      <xdr:rowOff>138192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2625923"/>
          <a:ext cx="889000" cy="2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63388</xdr:rowOff>
    </xdr:from>
    <xdr:to>
      <xdr:col>107</xdr:col>
      <xdr:colOff>101600</xdr:colOff>
      <xdr:row>74</xdr:row>
      <xdr:rowOff>164988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156115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84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110073</xdr:rowOff>
    </xdr:from>
    <xdr:to>
      <xdr:col>102</xdr:col>
      <xdr:colOff>114300</xdr:colOff>
      <xdr:row>73</xdr:row>
      <xdr:rowOff>156388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625923"/>
          <a:ext cx="889000" cy="4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122641</xdr:rowOff>
    </xdr:from>
    <xdr:to>
      <xdr:col>102</xdr:col>
      <xdr:colOff>165100</xdr:colOff>
      <xdr:row>75</xdr:row>
      <xdr:rowOff>52791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43918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9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64577</xdr:rowOff>
    </xdr:from>
    <xdr:to>
      <xdr:col>98</xdr:col>
      <xdr:colOff>38100</xdr:colOff>
      <xdr:row>71</xdr:row>
      <xdr:rowOff>166177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11254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23566</xdr:rowOff>
    </xdr:from>
    <xdr:to>
      <xdr:col>116</xdr:col>
      <xdr:colOff>114300</xdr:colOff>
      <xdr:row>73</xdr:row>
      <xdr:rowOff>125166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53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46443</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39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74361</xdr:rowOff>
    </xdr:from>
    <xdr:to>
      <xdr:col>112</xdr:col>
      <xdr:colOff>38100</xdr:colOff>
      <xdr:row>74</xdr:row>
      <xdr:rowOff>4511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59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21038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36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87392</xdr:rowOff>
    </xdr:from>
    <xdr:to>
      <xdr:col>107</xdr:col>
      <xdr:colOff>101600</xdr:colOff>
      <xdr:row>74</xdr:row>
      <xdr:rowOff>17542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60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34069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37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59273</xdr:rowOff>
    </xdr:from>
    <xdr:to>
      <xdr:col>102</xdr:col>
      <xdr:colOff>165100</xdr:colOff>
      <xdr:row>73</xdr:row>
      <xdr:rowOff>160873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57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5950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35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105588</xdr:rowOff>
    </xdr:from>
    <xdr:to>
      <xdr:col>98</xdr:col>
      <xdr:colOff>38100</xdr:colOff>
      <xdr:row>74</xdr:row>
      <xdr:rowOff>35738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6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26865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71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消防業務について、広い市域の多くを一部事務組合によらず直接運営していることにより、類似団体平均を大きく上回っている。今後においても、人件費の抑制のため、職員配置適正化の取組みにより、計画的な職員採用及び配置に努めるとともに、働き方改革を推進することで総人件費の抑制に努める。</a:t>
          </a:r>
        </a:p>
        <a:p>
          <a:r>
            <a:rPr kumimoji="1" lang="ja-JP" altLang="en-US" sz="1300">
              <a:latin typeface="ＭＳ Ｐゴシック" panose="020B0600070205080204" pitchFamily="50" charset="-128"/>
              <a:ea typeface="ＭＳ Ｐゴシック" panose="020B0600070205080204" pitchFamily="50" charset="-128"/>
            </a:rPr>
            <a:t>　物件費は、消防費において消防車の修繕料が増加したことなどにより、類似団体平均を上回っている。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普通建設事業費のうち新規整備分は、周南公立大学の新校舎整備により、大幅に増加している。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災害復旧事業費は、台風等による被害が大きかったことから、前年度より大幅に増加した。</a:t>
          </a:r>
        </a:p>
        <a:p>
          <a:r>
            <a:rPr kumimoji="1" lang="ja-JP" altLang="en-US" sz="1300">
              <a:latin typeface="ＭＳ Ｐゴシック" panose="020B0600070205080204" pitchFamily="50" charset="-128"/>
              <a:ea typeface="ＭＳ Ｐゴシック" panose="020B0600070205080204" pitchFamily="50" charset="-128"/>
            </a:rPr>
            <a:t>　積立金は、財政調整基金積立金当の減により、減少している。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136,179
134,534
656.29
81,048,889
76,885,574
3,739,155
38,230,537
76,471,784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100511</xdr:rowOff>
    </xdr:from>
    <xdr:to>
      <xdr:col>24</xdr:col>
      <xdr:colOff>62865</xdr:colOff>
      <xdr:row>39</xdr:row>
      <xdr:rowOff>16147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44011"/>
          <a:ext cx="127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19974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16147</xdr:rowOff>
    </xdr:from>
    <xdr:to>
      <xdr:col>24</xdr:col>
      <xdr:colOff>152400</xdr:colOff>
      <xdr:row>39</xdr:row>
      <xdr:rowOff>16147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47188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100511</xdr:rowOff>
    </xdr:from>
    <xdr:to>
      <xdr:col>24</xdr:col>
      <xdr:colOff>152400</xdr:colOff>
      <xdr:row>30</xdr:row>
      <xdr:rowOff>100511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4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106499</xdr:rowOff>
    </xdr:from>
    <xdr:to>
      <xdr:col>24</xdr:col>
      <xdr:colOff>63500</xdr:colOff>
      <xdr:row>33</xdr:row>
      <xdr:rowOff>154396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764349"/>
          <a:ext cx="838200" cy="4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110870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40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132443</xdr:rowOff>
    </xdr:from>
    <xdr:to>
      <xdr:col>24</xdr:col>
      <xdr:colOff>114300</xdr:colOff>
      <xdr:row>35</xdr:row>
      <xdr:rowOff>62593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154396</xdr:rowOff>
    </xdr:from>
    <xdr:to>
      <xdr:col>19</xdr:col>
      <xdr:colOff>177800</xdr:colOff>
      <xdr:row>34</xdr:row>
      <xdr:rowOff>44994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1224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168366</xdr:rowOff>
    </xdr:from>
    <xdr:to>
      <xdr:col>20</xdr:col>
      <xdr:colOff>38100</xdr:colOff>
      <xdr:row>35</xdr:row>
      <xdr:rowOff>98516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89643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9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44994</xdr:rowOff>
    </xdr:from>
    <xdr:to>
      <xdr:col>15</xdr:col>
      <xdr:colOff>50800</xdr:colOff>
      <xdr:row>34</xdr:row>
      <xdr:rowOff>169092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874294"/>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29573</xdr:rowOff>
    </xdr:from>
    <xdr:to>
      <xdr:col>15</xdr:col>
      <xdr:colOff>101600</xdr:colOff>
      <xdr:row>35</xdr:row>
      <xdr:rowOff>131173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122300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165281</xdr:rowOff>
    </xdr:from>
    <xdr:to>
      <xdr:col>10</xdr:col>
      <xdr:colOff>114300</xdr:colOff>
      <xdr:row>34</xdr:row>
      <xdr:rowOff>169092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23131"/>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81824</xdr:rowOff>
    </xdr:from>
    <xdr:to>
      <xdr:col>10</xdr:col>
      <xdr:colOff>165100</xdr:colOff>
      <xdr:row>36</xdr:row>
      <xdr:rowOff>11974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3101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55699</xdr:rowOff>
    </xdr:from>
    <xdr:to>
      <xdr:col>24</xdr:col>
      <xdr:colOff>114300</xdr:colOff>
      <xdr:row>33</xdr:row>
      <xdr:rowOff>157299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1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78576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6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103596</xdr:rowOff>
    </xdr:from>
    <xdr:to>
      <xdr:col>20</xdr:col>
      <xdr:colOff>38100</xdr:colOff>
      <xdr:row>34</xdr:row>
      <xdr:rowOff>33746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6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50273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3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165644</xdr:rowOff>
    </xdr:from>
    <xdr:to>
      <xdr:col>15</xdr:col>
      <xdr:colOff>101600</xdr:colOff>
      <xdr:row>34</xdr:row>
      <xdr:rowOff>95794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112321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9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118292</xdr:rowOff>
    </xdr:from>
    <xdr:to>
      <xdr:col>10</xdr:col>
      <xdr:colOff>165100</xdr:colOff>
      <xdr:row>35</xdr:row>
      <xdr:rowOff>48442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64969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114481</xdr:rowOff>
    </xdr:from>
    <xdr:to>
      <xdr:col>6</xdr:col>
      <xdr:colOff>38100</xdr:colOff>
      <xdr:row>34</xdr:row>
      <xdr:rowOff>44631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7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61158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4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7733</xdr:rowOff>
    </xdr:from>
    <xdr:to>
      <xdr:col>24</xdr:col>
      <xdr:colOff>62865</xdr:colOff>
      <xdr:row>59</xdr:row>
      <xdr:rowOff>84923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9437483"/>
          <a:ext cx="1270" cy="7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88750</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0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84923</xdr:rowOff>
    </xdr:from>
    <xdr:to>
      <xdr:col>24</xdr:col>
      <xdr:colOff>152400</xdr:colOff>
      <xdr:row>59</xdr:row>
      <xdr:rowOff>84923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00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125860</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921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7733</xdr:rowOff>
    </xdr:from>
    <xdr:to>
      <xdr:col>24</xdr:col>
      <xdr:colOff>152400</xdr:colOff>
      <xdr:row>55</xdr:row>
      <xdr:rowOff>7733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943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169320</xdr:rowOff>
    </xdr:from>
    <xdr:to>
      <xdr:col>24</xdr:col>
      <xdr:colOff>63500</xdr:colOff>
      <xdr:row>55</xdr:row>
      <xdr:rowOff>106433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427620"/>
          <a:ext cx="838200" cy="10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41267</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813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62840</xdr:rowOff>
    </xdr:from>
    <xdr:to>
      <xdr:col>24</xdr:col>
      <xdr:colOff>114300</xdr:colOff>
      <xdr:row>57</xdr:row>
      <xdr:rowOff>164440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8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26097</xdr:rowOff>
    </xdr:from>
    <xdr:to>
      <xdr:col>19</xdr:col>
      <xdr:colOff>177800</xdr:colOff>
      <xdr:row>54</xdr:row>
      <xdr:rowOff>169320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284397"/>
          <a:ext cx="889000" cy="14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59727</xdr:rowOff>
    </xdr:from>
    <xdr:to>
      <xdr:col>20</xdr:col>
      <xdr:colOff>38100</xdr:colOff>
      <xdr:row>57</xdr:row>
      <xdr:rowOff>161327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83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152454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92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86142</xdr:rowOff>
    </xdr:from>
    <xdr:to>
      <xdr:col>15</xdr:col>
      <xdr:colOff>50800</xdr:colOff>
      <xdr:row>54</xdr:row>
      <xdr:rowOff>26097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8658642"/>
          <a:ext cx="889000" cy="6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40796</xdr:rowOff>
    </xdr:from>
    <xdr:to>
      <xdr:col>15</xdr:col>
      <xdr:colOff>101600</xdr:colOff>
      <xdr:row>57</xdr:row>
      <xdr:rowOff>142396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1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133523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90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86142</xdr:rowOff>
    </xdr:from>
    <xdr:to>
      <xdr:col>10</xdr:col>
      <xdr:colOff>114300</xdr:colOff>
      <xdr:row>57</xdr:row>
      <xdr:rowOff>68562</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8658642"/>
          <a:ext cx="889000" cy="118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74737</xdr:rowOff>
    </xdr:from>
    <xdr:to>
      <xdr:col>10</xdr:col>
      <xdr:colOff>165100</xdr:colOff>
      <xdr:row>52</xdr:row>
      <xdr:rowOff>4887</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881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167464</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8911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73540</xdr:rowOff>
    </xdr:from>
    <xdr:to>
      <xdr:col>6</xdr:col>
      <xdr:colOff>38100</xdr:colOff>
      <xdr:row>58</xdr:row>
      <xdr:rowOff>3690</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8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166267</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9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55633</xdr:rowOff>
    </xdr:from>
    <xdr:to>
      <xdr:col>24</xdr:col>
      <xdr:colOff>114300</xdr:colOff>
      <xdr:row>55</xdr:row>
      <xdr:rowOff>157233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48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142010</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40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118520</xdr:rowOff>
    </xdr:from>
    <xdr:to>
      <xdr:col>20</xdr:col>
      <xdr:colOff>38100</xdr:colOff>
      <xdr:row>55</xdr:row>
      <xdr:rowOff>48670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37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65197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97795" y="915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146747</xdr:rowOff>
    </xdr:from>
    <xdr:to>
      <xdr:col>15</xdr:col>
      <xdr:colOff>101600</xdr:colOff>
      <xdr:row>54</xdr:row>
      <xdr:rowOff>76897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23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93424</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08795" y="900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35342</xdr:rowOff>
    </xdr:from>
    <xdr:to>
      <xdr:col>10</xdr:col>
      <xdr:colOff>165100</xdr:colOff>
      <xdr:row>50</xdr:row>
      <xdr:rowOff>136942</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86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153469</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838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17762</xdr:rowOff>
    </xdr:from>
    <xdr:to>
      <xdr:col>6</xdr:col>
      <xdr:colOff>38100</xdr:colOff>
      <xdr:row>57</xdr:row>
      <xdr:rowOff>119362</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79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135889</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5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106476</xdr:rowOff>
    </xdr:from>
    <xdr:to>
      <xdr:col>24</xdr:col>
      <xdr:colOff>62865</xdr:colOff>
      <xdr:row>79</xdr:row>
      <xdr:rowOff>45346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279426"/>
          <a:ext cx="1270" cy="131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49173</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5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45346</xdr:rowOff>
    </xdr:from>
    <xdr:to>
      <xdr:col>24</xdr:col>
      <xdr:colOff>152400</xdr:colOff>
      <xdr:row>79</xdr:row>
      <xdr:rowOff>45346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58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53153</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205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208,744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106476</xdr:rowOff>
    </xdr:from>
    <xdr:to>
      <xdr:col>24</xdr:col>
      <xdr:colOff>152400</xdr:colOff>
      <xdr:row>71</xdr:row>
      <xdr:rowOff>106476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27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83979</xdr:rowOff>
    </xdr:from>
    <xdr:to>
      <xdr:col>24</xdr:col>
      <xdr:colOff>63500</xdr:colOff>
      <xdr:row>77</xdr:row>
      <xdr:rowOff>7702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114179"/>
          <a:ext cx="838200" cy="9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129856</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817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106979</xdr:rowOff>
    </xdr:from>
    <xdr:to>
      <xdr:col>24</xdr:col>
      <xdr:colOff>114300</xdr:colOff>
      <xdr:row>76</xdr:row>
      <xdr:rowOff>37130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9657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86379</xdr:rowOff>
    </xdr:from>
    <xdr:to>
      <xdr:col>19</xdr:col>
      <xdr:colOff>177800</xdr:colOff>
      <xdr:row>77</xdr:row>
      <xdr:rowOff>7702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3116579"/>
          <a:ext cx="889000" cy="9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107017</xdr:rowOff>
    </xdr:from>
    <xdr:to>
      <xdr:col>20</xdr:col>
      <xdr:colOff>38100</xdr:colOff>
      <xdr:row>77</xdr:row>
      <xdr:rowOff>37167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53694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91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86379</xdr:rowOff>
    </xdr:from>
    <xdr:to>
      <xdr:col>15</xdr:col>
      <xdr:colOff>50800</xdr:colOff>
      <xdr:row>78</xdr:row>
      <xdr:rowOff>157417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116579"/>
          <a:ext cx="889000" cy="41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110274</xdr:rowOff>
    </xdr:from>
    <xdr:to>
      <xdr:col>15</xdr:col>
      <xdr:colOff>101600</xdr:colOff>
      <xdr:row>76</xdr:row>
      <xdr:rowOff>40424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9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56951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74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157417</xdr:rowOff>
    </xdr:from>
    <xdr:to>
      <xdr:col>10</xdr:col>
      <xdr:colOff>114300</xdr:colOff>
      <xdr:row>79</xdr:row>
      <xdr:rowOff>76758</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530517"/>
          <a:ext cx="889000" cy="9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57925</xdr:rowOff>
    </xdr:from>
    <xdr:to>
      <xdr:col>10</xdr:col>
      <xdr:colOff>165100</xdr:colOff>
      <xdr:row>78</xdr:row>
      <xdr:rowOff>159525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43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4602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20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153860</xdr:rowOff>
    </xdr:from>
    <xdr:to>
      <xdr:col>6</xdr:col>
      <xdr:colOff>38100</xdr:colOff>
      <xdr:row>79</xdr:row>
      <xdr:rowOff>84010</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52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100537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30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33179</xdr:rowOff>
    </xdr:from>
    <xdr:to>
      <xdr:col>24</xdr:col>
      <xdr:colOff>114300</xdr:colOff>
      <xdr:row>76</xdr:row>
      <xdr:rowOff>134779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06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11606</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04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128352</xdr:rowOff>
    </xdr:from>
    <xdr:to>
      <xdr:col>20</xdr:col>
      <xdr:colOff>38100</xdr:colOff>
      <xdr:row>77</xdr:row>
      <xdr:rowOff>58502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15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49629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251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35579</xdr:rowOff>
    </xdr:from>
    <xdr:to>
      <xdr:col>15</xdr:col>
      <xdr:colOff>101600</xdr:colOff>
      <xdr:row>76</xdr:row>
      <xdr:rowOff>137179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06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128306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15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106617</xdr:rowOff>
    </xdr:from>
    <xdr:to>
      <xdr:col>10</xdr:col>
      <xdr:colOff>165100</xdr:colOff>
      <xdr:row>79</xdr:row>
      <xdr:rowOff>36767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47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27894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5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25958</xdr:rowOff>
    </xdr:from>
    <xdr:to>
      <xdr:col>6</xdr:col>
      <xdr:colOff>38100</xdr:colOff>
      <xdr:row>79</xdr:row>
      <xdr:rowOff>127558</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57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118685</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66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157302</xdr:rowOff>
    </xdr:from>
    <xdr:to>
      <xdr:col>24</xdr:col>
      <xdr:colOff>62865</xdr:colOff>
      <xdr:row>99</xdr:row>
      <xdr:rowOff>79084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87802"/>
          <a:ext cx="1270" cy="1464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82911</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0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79084</xdr:rowOff>
    </xdr:from>
    <xdr:to>
      <xdr:col>24</xdr:col>
      <xdr:colOff>152400</xdr:colOff>
      <xdr:row>99</xdr:row>
      <xdr:rowOff>79084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5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103979</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157302</xdr:rowOff>
    </xdr:from>
    <xdr:to>
      <xdr:col>24</xdr:col>
      <xdr:colOff>152400</xdr:colOff>
      <xdr:row>90</xdr:row>
      <xdr:rowOff>157302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87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6311</xdr:rowOff>
    </xdr:from>
    <xdr:to>
      <xdr:col>24</xdr:col>
      <xdr:colOff>63500</xdr:colOff>
      <xdr:row>95</xdr:row>
      <xdr:rowOff>82589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294061"/>
          <a:ext cx="838200" cy="7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118342</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40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139915</xdr:rowOff>
    </xdr:from>
    <xdr:to>
      <xdr:col>24</xdr:col>
      <xdr:colOff>114300</xdr:colOff>
      <xdr:row>96</xdr:row>
      <xdr:rowOff>70065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4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6311</xdr:rowOff>
    </xdr:from>
    <xdr:to>
      <xdr:col>19</xdr:col>
      <xdr:colOff>177800</xdr:colOff>
      <xdr:row>95</xdr:row>
      <xdr:rowOff>48907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294061"/>
          <a:ext cx="8890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118618</xdr:rowOff>
    </xdr:from>
    <xdr:to>
      <xdr:col>20</xdr:col>
      <xdr:colOff>38100</xdr:colOff>
      <xdr:row>96</xdr:row>
      <xdr:rowOff>48768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4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39895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4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48907</xdr:rowOff>
    </xdr:from>
    <xdr:to>
      <xdr:col>15</xdr:col>
      <xdr:colOff>50800</xdr:colOff>
      <xdr:row>96</xdr:row>
      <xdr:rowOff>160655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336657"/>
          <a:ext cx="889000" cy="28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108789</xdr:rowOff>
    </xdr:from>
    <xdr:to>
      <xdr:col>15</xdr:col>
      <xdr:colOff>101600</xdr:colOff>
      <xdr:row>96</xdr:row>
      <xdr:rowOff>38939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3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30066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48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160655</xdr:rowOff>
    </xdr:from>
    <xdr:to>
      <xdr:col>10</xdr:col>
      <xdr:colOff>114300</xdr:colOff>
      <xdr:row>97</xdr:row>
      <xdr:rowOff>101561</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619855"/>
          <a:ext cx="889000" cy="11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87300</xdr:rowOff>
    </xdr:from>
    <xdr:to>
      <xdr:col>10</xdr:col>
      <xdr:colOff>165100</xdr:colOff>
      <xdr:row>98</xdr:row>
      <xdr:rowOff>17450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1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8577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81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143726</xdr:rowOff>
    </xdr:from>
    <xdr:to>
      <xdr:col>6</xdr:col>
      <xdr:colOff>38100</xdr:colOff>
      <xdr:row>98</xdr:row>
      <xdr:rowOff>73876</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77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65003</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86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31789</xdr:rowOff>
    </xdr:from>
    <xdr:to>
      <xdr:col>24</xdr:col>
      <xdr:colOff>114300</xdr:colOff>
      <xdr:row>95</xdr:row>
      <xdr:rowOff>133389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31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54666</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17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126961</xdr:rowOff>
    </xdr:from>
    <xdr:to>
      <xdr:col>20</xdr:col>
      <xdr:colOff>38100</xdr:colOff>
      <xdr:row>95</xdr:row>
      <xdr:rowOff>57111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24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73638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01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169557</xdr:rowOff>
    </xdr:from>
    <xdr:to>
      <xdr:col>15</xdr:col>
      <xdr:colOff>101600</xdr:colOff>
      <xdr:row>95</xdr:row>
      <xdr:rowOff>99707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28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116234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06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109855</xdr:rowOff>
    </xdr:from>
    <xdr:to>
      <xdr:col>10</xdr:col>
      <xdr:colOff>165100</xdr:colOff>
      <xdr:row>97</xdr:row>
      <xdr:rowOff>40005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56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56532</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34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50761</xdr:rowOff>
    </xdr:from>
    <xdr:to>
      <xdr:col>6</xdr:col>
      <xdr:colOff>38100</xdr:colOff>
      <xdr:row>97</xdr:row>
      <xdr:rowOff>152361</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68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168888</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4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69931</xdr:rowOff>
    </xdr:from>
    <xdr:to>
      <xdr:col>54</xdr:col>
      <xdr:colOff>189865</xdr:colOff>
      <xdr:row>38</xdr:row>
      <xdr:rowOff>131196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13431"/>
          <a:ext cx="1270" cy="143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135023</xdr:rowOff>
    </xdr:from>
    <xdr:ext cx="313932"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501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131196</xdr:rowOff>
    </xdr:from>
    <xdr:to>
      <xdr:col>55</xdr:col>
      <xdr:colOff>88900</xdr:colOff>
      <xdr:row>38</xdr:row>
      <xdr:rowOff>131196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4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16608</xdr:rowOff>
    </xdr:from>
    <xdr:ext cx="534377"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8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69931</xdr:rowOff>
    </xdr:from>
    <xdr:to>
      <xdr:col>55</xdr:col>
      <xdr:colOff>88900</xdr:colOff>
      <xdr:row>30</xdr:row>
      <xdr:rowOff>69931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1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87305</xdr:rowOff>
    </xdr:from>
    <xdr:to>
      <xdr:col>55</xdr:col>
      <xdr:colOff>0</xdr:colOff>
      <xdr:row>38</xdr:row>
      <xdr:rowOff>94254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602405"/>
          <a:ext cx="838200" cy="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90654</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62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67777</xdr:rowOff>
    </xdr:from>
    <xdr:to>
      <xdr:col>55</xdr:col>
      <xdr:colOff>50800</xdr:colOff>
      <xdr:row>37</xdr:row>
      <xdr:rowOff>169377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1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87305</xdr:rowOff>
    </xdr:from>
    <xdr:to>
      <xdr:col>50</xdr:col>
      <xdr:colOff>114300</xdr:colOff>
      <xdr:row>38</xdr:row>
      <xdr:rowOff>95626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02405"/>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69332</xdr:rowOff>
    </xdr:from>
    <xdr:to>
      <xdr:col>50</xdr:col>
      <xdr:colOff>165100</xdr:colOff>
      <xdr:row>37</xdr:row>
      <xdr:rowOff>170932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16009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95626</xdr:rowOff>
    </xdr:from>
    <xdr:to>
      <xdr:col>45</xdr:col>
      <xdr:colOff>177800</xdr:colOff>
      <xdr:row>38</xdr:row>
      <xdr:rowOff>104496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610726"/>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65034</xdr:rowOff>
    </xdr:from>
    <xdr:to>
      <xdr:col>46</xdr:col>
      <xdr:colOff>38100</xdr:colOff>
      <xdr:row>37</xdr:row>
      <xdr:rowOff>166634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11711</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104496</xdr:rowOff>
    </xdr:from>
    <xdr:to>
      <xdr:col>41</xdr:col>
      <xdr:colOff>50800</xdr:colOff>
      <xdr:row>38</xdr:row>
      <xdr:rowOff>105501</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19596"/>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61651</xdr:rowOff>
    </xdr:from>
    <xdr:to>
      <xdr:col>41</xdr:col>
      <xdr:colOff>101600</xdr:colOff>
      <xdr:row>37</xdr:row>
      <xdr:rowOff>163251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8328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43271</xdr:rowOff>
    </xdr:from>
    <xdr:to>
      <xdr:col>36</xdr:col>
      <xdr:colOff>165100</xdr:colOff>
      <xdr:row>37</xdr:row>
      <xdr:rowOff>144871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161398</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43454</xdr:rowOff>
    </xdr:from>
    <xdr:to>
      <xdr:col>55</xdr:col>
      <xdr:colOff>50800</xdr:colOff>
      <xdr:row>38</xdr:row>
      <xdr:rowOff>145054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5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129831</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73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36505</xdr:rowOff>
    </xdr:from>
    <xdr:to>
      <xdr:col>50</xdr:col>
      <xdr:colOff>165100</xdr:colOff>
      <xdr:row>38</xdr:row>
      <xdr:rowOff>138105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129232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44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44826</xdr:rowOff>
    </xdr:from>
    <xdr:to>
      <xdr:col>46</xdr:col>
      <xdr:colOff>38100</xdr:colOff>
      <xdr:row>38</xdr:row>
      <xdr:rowOff>146426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5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137553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52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53696</xdr:rowOff>
    </xdr:from>
    <xdr:to>
      <xdr:col>41</xdr:col>
      <xdr:colOff>101600</xdr:colOff>
      <xdr:row>38</xdr:row>
      <xdr:rowOff>155296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6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146423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54701</xdr:rowOff>
    </xdr:from>
    <xdr:to>
      <xdr:col>36</xdr:col>
      <xdr:colOff>165100</xdr:colOff>
      <xdr:row>38</xdr:row>
      <xdr:rowOff>156301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147428</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62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104381</xdr:rowOff>
    </xdr:from>
    <xdr:to>
      <xdr:col>54</xdr:col>
      <xdr:colOff>189865</xdr:colOff>
      <xdr:row>57</xdr:row>
      <xdr:rowOff>109810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76881"/>
          <a:ext cx="1270" cy="120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113637</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988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109810</xdr:rowOff>
    </xdr:from>
    <xdr:to>
      <xdr:col>55</xdr:col>
      <xdr:colOff>88900</xdr:colOff>
      <xdr:row>57</xdr:row>
      <xdr:rowOff>109810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88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51058</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104381</xdr:rowOff>
    </xdr:from>
    <xdr:to>
      <xdr:col>55</xdr:col>
      <xdr:colOff>88900</xdr:colOff>
      <xdr:row>50</xdr:row>
      <xdr:rowOff>104381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7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51918</xdr:rowOff>
    </xdr:from>
    <xdr:to>
      <xdr:col>55</xdr:col>
      <xdr:colOff>0</xdr:colOff>
      <xdr:row>54</xdr:row>
      <xdr:rowOff>69005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310218"/>
          <a:ext cx="838200" cy="1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122248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380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143821</xdr:rowOff>
    </xdr:from>
    <xdr:to>
      <xdr:col>55</xdr:col>
      <xdr:colOff>50800</xdr:colOff>
      <xdr:row>55</xdr:row>
      <xdr:rowOff>73971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69005</xdr:rowOff>
    </xdr:from>
    <xdr:to>
      <xdr:col>50</xdr:col>
      <xdr:colOff>114300</xdr:colOff>
      <xdr:row>54</xdr:row>
      <xdr:rowOff>98666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327305"/>
          <a:ext cx="889000" cy="2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137592</xdr:rowOff>
    </xdr:from>
    <xdr:to>
      <xdr:col>50</xdr:col>
      <xdr:colOff>165100</xdr:colOff>
      <xdr:row>55</xdr:row>
      <xdr:rowOff>67742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39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58869</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48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98666</xdr:rowOff>
    </xdr:from>
    <xdr:to>
      <xdr:col>45</xdr:col>
      <xdr:colOff>177800</xdr:colOff>
      <xdr:row>54</xdr:row>
      <xdr:rowOff>100095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356966"/>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152622</xdr:rowOff>
    </xdr:from>
    <xdr:to>
      <xdr:col>46</xdr:col>
      <xdr:colOff>38100</xdr:colOff>
      <xdr:row>55</xdr:row>
      <xdr:rowOff>82772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41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73899</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50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100095</xdr:rowOff>
    </xdr:from>
    <xdr:to>
      <xdr:col>41</xdr:col>
      <xdr:colOff>50800</xdr:colOff>
      <xdr:row>54</xdr:row>
      <xdr:rowOff>134842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358395"/>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40951</xdr:rowOff>
    </xdr:from>
    <xdr:to>
      <xdr:col>41</xdr:col>
      <xdr:colOff>101600</xdr:colOff>
      <xdr:row>55</xdr:row>
      <xdr:rowOff>142551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47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133678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56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77241</xdr:rowOff>
    </xdr:from>
    <xdr:to>
      <xdr:col>36</xdr:col>
      <xdr:colOff>165100</xdr:colOff>
      <xdr:row>55</xdr:row>
      <xdr:rowOff>7391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3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23918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11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1118</xdr:rowOff>
    </xdr:from>
    <xdr:to>
      <xdr:col>55</xdr:col>
      <xdr:colOff>50800</xdr:colOff>
      <xdr:row>54</xdr:row>
      <xdr:rowOff>102718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25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23995</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11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18205</xdr:rowOff>
    </xdr:from>
    <xdr:to>
      <xdr:col>50</xdr:col>
      <xdr:colOff>165100</xdr:colOff>
      <xdr:row>54</xdr:row>
      <xdr:rowOff>119805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2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136332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05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47866</xdr:rowOff>
    </xdr:from>
    <xdr:to>
      <xdr:col>46</xdr:col>
      <xdr:colOff>38100</xdr:colOff>
      <xdr:row>54</xdr:row>
      <xdr:rowOff>149466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30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165993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0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49295</xdr:rowOff>
    </xdr:from>
    <xdr:to>
      <xdr:col>41</xdr:col>
      <xdr:colOff>101600</xdr:colOff>
      <xdr:row>54</xdr:row>
      <xdr:rowOff>150895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30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167422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08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84042</xdr:rowOff>
    </xdr:from>
    <xdr:to>
      <xdr:col>36</xdr:col>
      <xdr:colOff>165100</xdr:colOff>
      <xdr:row>55</xdr:row>
      <xdr:rowOff>14192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34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5319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4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137382</xdr:rowOff>
    </xdr:from>
    <xdr:to>
      <xdr:col>54</xdr:col>
      <xdr:colOff>189865</xdr:colOff>
      <xdr:row>79</xdr:row>
      <xdr:rowOff>30527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38882"/>
          <a:ext cx="1270" cy="143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34354</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7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30527</xdr:rowOff>
    </xdr:from>
    <xdr:to>
      <xdr:col>55</xdr:col>
      <xdr:colOff>88900</xdr:colOff>
      <xdr:row>79</xdr:row>
      <xdr:rowOff>30527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5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84059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1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137382</xdr:rowOff>
    </xdr:from>
    <xdr:to>
      <xdr:col>55</xdr:col>
      <xdr:colOff>88900</xdr:colOff>
      <xdr:row>70</xdr:row>
      <xdr:rowOff>137382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3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128629</xdr:rowOff>
    </xdr:from>
    <xdr:to>
      <xdr:col>55</xdr:col>
      <xdr:colOff>0</xdr:colOff>
      <xdr:row>76</xdr:row>
      <xdr:rowOff>64818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987379"/>
          <a:ext cx="838200" cy="10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109585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39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131158</xdr:rowOff>
    </xdr:from>
    <xdr:to>
      <xdr:col>55</xdr:col>
      <xdr:colOff>50800</xdr:colOff>
      <xdr:row>77</xdr:row>
      <xdr:rowOff>61308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6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128629</xdr:rowOff>
    </xdr:from>
    <xdr:to>
      <xdr:col>50</xdr:col>
      <xdr:colOff>114300</xdr:colOff>
      <xdr:row>76</xdr:row>
      <xdr:rowOff>23571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987379"/>
          <a:ext cx="889000" cy="6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80834</xdr:rowOff>
    </xdr:from>
    <xdr:to>
      <xdr:col>50</xdr:col>
      <xdr:colOff>165100</xdr:colOff>
      <xdr:row>77</xdr:row>
      <xdr:rowOff>10984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11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2111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20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23571</xdr:rowOff>
    </xdr:from>
    <xdr:to>
      <xdr:col>45</xdr:col>
      <xdr:colOff>177800</xdr:colOff>
      <xdr:row>76</xdr:row>
      <xdr:rowOff>95808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053771"/>
          <a:ext cx="8890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10914</xdr:rowOff>
    </xdr:from>
    <xdr:to>
      <xdr:col>46</xdr:col>
      <xdr:colOff>38100</xdr:colOff>
      <xdr:row>76</xdr:row>
      <xdr:rowOff>112514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103641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95808</xdr:rowOff>
    </xdr:from>
    <xdr:to>
      <xdr:col>41</xdr:col>
      <xdr:colOff>50800</xdr:colOff>
      <xdr:row>77</xdr:row>
      <xdr:rowOff>99270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126008"/>
          <a:ext cx="889000" cy="17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89650</xdr:rowOff>
    </xdr:from>
    <xdr:to>
      <xdr:col>41</xdr:col>
      <xdr:colOff>101600</xdr:colOff>
      <xdr:row>77</xdr:row>
      <xdr:rowOff>19800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10927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2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39326</xdr:rowOff>
    </xdr:from>
    <xdr:to>
      <xdr:col>36</xdr:col>
      <xdr:colOff>165100</xdr:colOff>
      <xdr:row>77</xdr:row>
      <xdr:rowOff>140926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157453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0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14018</xdr:rowOff>
    </xdr:from>
    <xdr:to>
      <xdr:col>55</xdr:col>
      <xdr:colOff>50800</xdr:colOff>
      <xdr:row>76</xdr:row>
      <xdr:rowOff>115618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04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36894</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89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77829</xdr:rowOff>
    </xdr:from>
    <xdr:to>
      <xdr:col>50</xdr:col>
      <xdr:colOff>165100</xdr:colOff>
      <xdr:row>76</xdr:row>
      <xdr:rowOff>7979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93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24506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71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144221</xdr:rowOff>
    </xdr:from>
    <xdr:to>
      <xdr:col>46</xdr:col>
      <xdr:colOff>38100</xdr:colOff>
      <xdr:row>76</xdr:row>
      <xdr:rowOff>74371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0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90898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77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45008</xdr:rowOff>
    </xdr:from>
    <xdr:to>
      <xdr:col>41</xdr:col>
      <xdr:colOff>101600</xdr:colOff>
      <xdr:row>76</xdr:row>
      <xdr:rowOff>146608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07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163136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85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48470</xdr:rowOff>
    </xdr:from>
    <xdr:to>
      <xdr:col>36</xdr:col>
      <xdr:colOff>165100</xdr:colOff>
      <xdr:row>77</xdr:row>
      <xdr:rowOff>150070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141197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34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9740</xdr:rowOff>
    </xdr:from>
    <xdr:to>
      <xdr:col>54</xdr:col>
      <xdr:colOff>189865</xdr:colOff>
      <xdr:row>98</xdr:row>
      <xdr:rowOff>127375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40240"/>
          <a:ext cx="1270" cy="148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131202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3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127375</xdr:rowOff>
    </xdr:from>
    <xdr:to>
      <xdr:col>55</xdr:col>
      <xdr:colOff>88900</xdr:colOff>
      <xdr:row>98</xdr:row>
      <xdr:rowOff>127375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127867</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1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9740</xdr:rowOff>
    </xdr:from>
    <xdr:to>
      <xdr:col>55</xdr:col>
      <xdr:colOff>88900</xdr:colOff>
      <xdr:row>90</xdr:row>
      <xdr:rowOff>9740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128042</xdr:rowOff>
    </xdr:from>
    <xdr:to>
      <xdr:col>55</xdr:col>
      <xdr:colOff>0</xdr:colOff>
      <xdr:row>95</xdr:row>
      <xdr:rowOff>72073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244342"/>
          <a:ext cx="838200" cy="11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11473</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70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33046</xdr:rowOff>
    </xdr:from>
    <xdr:to>
      <xdr:col>55</xdr:col>
      <xdr:colOff>50800</xdr:colOff>
      <xdr:row>96</xdr:row>
      <xdr:rowOff>134646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4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72073</xdr:rowOff>
    </xdr:from>
    <xdr:to>
      <xdr:col>50</xdr:col>
      <xdr:colOff>114300</xdr:colOff>
      <xdr:row>97</xdr:row>
      <xdr:rowOff>77597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359823"/>
          <a:ext cx="889000" cy="34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42514</xdr:rowOff>
    </xdr:from>
    <xdr:to>
      <xdr:col>50</xdr:col>
      <xdr:colOff>165100</xdr:colOff>
      <xdr:row>96</xdr:row>
      <xdr:rowOff>144114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5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135241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59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135928</xdr:rowOff>
    </xdr:from>
    <xdr:to>
      <xdr:col>45</xdr:col>
      <xdr:colOff>177800</xdr:colOff>
      <xdr:row>97</xdr:row>
      <xdr:rowOff>77597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595128"/>
          <a:ext cx="889000" cy="11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55753</xdr:rowOff>
    </xdr:from>
    <xdr:to>
      <xdr:col>46</xdr:col>
      <xdr:colOff>38100</xdr:colOff>
      <xdr:row>96</xdr:row>
      <xdr:rowOff>157353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1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2430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29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135928</xdr:rowOff>
    </xdr:from>
    <xdr:to>
      <xdr:col>41</xdr:col>
      <xdr:colOff>50800</xdr:colOff>
      <xdr:row>97</xdr:row>
      <xdr:rowOff>18714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595128"/>
          <a:ext cx="889000" cy="5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70879</xdr:rowOff>
    </xdr:from>
    <xdr:to>
      <xdr:col>41</xdr:col>
      <xdr:colOff>101600</xdr:colOff>
      <xdr:row>97</xdr:row>
      <xdr:rowOff>1029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53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17556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30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94272</xdr:rowOff>
    </xdr:from>
    <xdr:to>
      <xdr:col>36</xdr:col>
      <xdr:colOff>165100</xdr:colOff>
      <xdr:row>95</xdr:row>
      <xdr:rowOff>24422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2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40949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59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77242</xdr:rowOff>
    </xdr:from>
    <xdr:to>
      <xdr:col>55</xdr:col>
      <xdr:colOff>50800</xdr:colOff>
      <xdr:row>95</xdr:row>
      <xdr:rowOff>7392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19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100119</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04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21273</xdr:rowOff>
    </xdr:from>
    <xdr:to>
      <xdr:col>50</xdr:col>
      <xdr:colOff>165100</xdr:colOff>
      <xdr:row>95</xdr:row>
      <xdr:rowOff>122873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30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139400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08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26797</xdr:rowOff>
    </xdr:from>
    <xdr:to>
      <xdr:col>46</xdr:col>
      <xdr:colOff>38100</xdr:colOff>
      <xdr:row>97</xdr:row>
      <xdr:rowOff>128397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5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119524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75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85128</xdr:rowOff>
    </xdr:from>
    <xdr:to>
      <xdr:col>41</xdr:col>
      <xdr:colOff>101600</xdr:colOff>
      <xdr:row>97</xdr:row>
      <xdr:rowOff>15278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54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6405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63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139364</xdr:rowOff>
    </xdr:from>
    <xdr:to>
      <xdr:col>36</xdr:col>
      <xdr:colOff>165100</xdr:colOff>
      <xdr:row>97</xdr:row>
      <xdr:rowOff>69514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59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60641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69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85369</xdr:rowOff>
    </xdr:from>
    <xdr:to>
      <xdr:col>85</xdr:col>
      <xdr:colOff>126364</xdr:colOff>
      <xdr:row>38</xdr:row>
      <xdr:rowOff>124231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28869"/>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128058</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4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124231</xdr:rowOff>
    </xdr:from>
    <xdr:to>
      <xdr:col>86</xdr:col>
      <xdr:colOff>25400</xdr:colOff>
      <xdr:row>38</xdr:row>
      <xdr:rowOff>124231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3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32046</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85369</xdr:rowOff>
    </xdr:from>
    <xdr:to>
      <xdr:col>86</xdr:col>
      <xdr:colOff>25400</xdr:colOff>
      <xdr:row>30</xdr:row>
      <xdr:rowOff>85369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2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133680</xdr:rowOff>
    </xdr:from>
    <xdr:to>
      <xdr:col>85</xdr:col>
      <xdr:colOff>127000</xdr:colOff>
      <xdr:row>35</xdr:row>
      <xdr:rowOff>5359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5791530"/>
          <a:ext cx="838200" cy="21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64050</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3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85623</xdr:rowOff>
    </xdr:from>
    <xdr:to>
      <xdr:col>85</xdr:col>
      <xdr:colOff>177800</xdr:colOff>
      <xdr:row>37</xdr:row>
      <xdr:rowOff>15773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133680</xdr:rowOff>
    </xdr:from>
    <xdr:to>
      <xdr:col>81</xdr:col>
      <xdr:colOff>50800</xdr:colOff>
      <xdr:row>35</xdr:row>
      <xdr:rowOff>80188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5791530"/>
          <a:ext cx="889000" cy="28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145212</xdr:rowOff>
    </xdr:from>
    <xdr:to>
      <xdr:col>81</xdr:col>
      <xdr:colOff>101600</xdr:colOff>
      <xdr:row>37</xdr:row>
      <xdr:rowOff>75362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66489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41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87198</xdr:rowOff>
    </xdr:from>
    <xdr:to>
      <xdr:col>76</xdr:col>
      <xdr:colOff>114300</xdr:colOff>
      <xdr:row>35</xdr:row>
      <xdr:rowOff>80188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5573598"/>
          <a:ext cx="889000" cy="50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144678</xdr:rowOff>
    </xdr:from>
    <xdr:to>
      <xdr:col>76</xdr:col>
      <xdr:colOff>165100</xdr:colOff>
      <xdr:row>37</xdr:row>
      <xdr:rowOff>74828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65955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4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87198</xdr:rowOff>
    </xdr:from>
    <xdr:to>
      <xdr:col>71</xdr:col>
      <xdr:colOff>177800</xdr:colOff>
      <xdr:row>35</xdr:row>
      <xdr:rowOff>84303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5573598"/>
          <a:ext cx="889000" cy="5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69850</xdr:rowOff>
    </xdr:from>
    <xdr:to>
      <xdr:col>72</xdr:col>
      <xdr:colOff>38100</xdr:colOff>
      <xdr:row>37</xdr:row>
      <xdr:rowOff>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162577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3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98349</xdr:rowOff>
    </xdr:from>
    <xdr:to>
      <xdr:col>67</xdr:col>
      <xdr:colOff>101600</xdr:colOff>
      <xdr:row>37</xdr:row>
      <xdr:rowOff>28499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19626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6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126009</xdr:rowOff>
    </xdr:from>
    <xdr:to>
      <xdr:col>85</xdr:col>
      <xdr:colOff>177800</xdr:colOff>
      <xdr:row>35</xdr:row>
      <xdr:rowOff>56159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95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148886</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80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82880</xdr:rowOff>
    </xdr:from>
    <xdr:to>
      <xdr:col>81</xdr:col>
      <xdr:colOff>101600</xdr:colOff>
      <xdr:row>34</xdr:row>
      <xdr:rowOff>13030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7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29557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51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29388</xdr:rowOff>
    </xdr:from>
    <xdr:to>
      <xdr:col>76</xdr:col>
      <xdr:colOff>165100</xdr:colOff>
      <xdr:row>35</xdr:row>
      <xdr:rowOff>130988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03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147515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80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36398</xdr:rowOff>
    </xdr:from>
    <xdr:to>
      <xdr:col>72</xdr:col>
      <xdr:colOff>38100</xdr:colOff>
      <xdr:row>32</xdr:row>
      <xdr:rowOff>137998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552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154525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29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33503</xdr:rowOff>
    </xdr:from>
    <xdr:to>
      <xdr:col>67</xdr:col>
      <xdr:colOff>101600</xdr:colOff>
      <xdr:row>35</xdr:row>
      <xdr:rowOff>135103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03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151630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80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63005</xdr:rowOff>
    </xdr:from>
    <xdr:to>
      <xdr:col>85</xdr:col>
      <xdr:colOff>126364</xdr:colOff>
      <xdr:row>59</xdr:row>
      <xdr:rowOff>38042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35505"/>
          <a:ext cx="1269" cy="1518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41869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15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38042</xdr:rowOff>
    </xdr:from>
    <xdr:to>
      <xdr:col>86</xdr:col>
      <xdr:colOff>25400</xdr:colOff>
      <xdr:row>59</xdr:row>
      <xdr:rowOff>38042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15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9682</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1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63005</xdr:rowOff>
    </xdr:from>
    <xdr:to>
      <xdr:col>86</xdr:col>
      <xdr:colOff>25400</xdr:colOff>
      <xdr:row>50</xdr:row>
      <xdr:rowOff>63005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3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19822</xdr:rowOff>
    </xdr:from>
    <xdr:to>
      <xdr:col>85</xdr:col>
      <xdr:colOff>127000</xdr:colOff>
      <xdr:row>56</xdr:row>
      <xdr:rowOff>99284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106672"/>
          <a:ext cx="838200" cy="59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38364</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39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59937</xdr:rowOff>
    </xdr:from>
    <xdr:to>
      <xdr:col>85</xdr:col>
      <xdr:colOff>177800</xdr:colOff>
      <xdr:row>56</xdr:row>
      <xdr:rowOff>161537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6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99284</xdr:rowOff>
    </xdr:from>
    <xdr:to>
      <xdr:col>81</xdr:col>
      <xdr:colOff>50800</xdr:colOff>
      <xdr:row>57</xdr:row>
      <xdr:rowOff>90939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700484"/>
          <a:ext cx="889000" cy="16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106502</xdr:rowOff>
    </xdr:from>
    <xdr:to>
      <xdr:col>81</xdr:col>
      <xdr:colOff>101600</xdr:colOff>
      <xdr:row>57</xdr:row>
      <xdr:rowOff>36652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27779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8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30407</xdr:rowOff>
    </xdr:from>
    <xdr:to>
      <xdr:col>76</xdr:col>
      <xdr:colOff>114300</xdr:colOff>
      <xdr:row>57</xdr:row>
      <xdr:rowOff>90939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631607"/>
          <a:ext cx="889000" cy="23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58222</xdr:rowOff>
    </xdr:from>
    <xdr:to>
      <xdr:col>76</xdr:col>
      <xdr:colOff>165100</xdr:colOff>
      <xdr:row>57</xdr:row>
      <xdr:rowOff>159822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92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30407</xdr:rowOff>
    </xdr:from>
    <xdr:to>
      <xdr:col>71</xdr:col>
      <xdr:colOff>177800</xdr:colOff>
      <xdr:row>56</xdr:row>
      <xdr:rowOff>57952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631607"/>
          <a:ext cx="889000" cy="2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62771</xdr:rowOff>
    </xdr:from>
    <xdr:to>
      <xdr:col>72</xdr:col>
      <xdr:colOff>38100</xdr:colOff>
      <xdr:row>56</xdr:row>
      <xdr:rowOff>164371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6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155498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75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141250</xdr:rowOff>
    </xdr:from>
    <xdr:to>
      <xdr:col>67</xdr:col>
      <xdr:colOff>101600</xdr:colOff>
      <xdr:row>57</xdr:row>
      <xdr:rowOff>71400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62527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83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140472</xdr:rowOff>
    </xdr:from>
    <xdr:to>
      <xdr:col>85</xdr:col>
      <xdr:colOff>177800</xdr:colOff>
      <xdr:row>53</xdr:row>
      <xdr:rowOff>70622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0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163349</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890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48484</xdr:rowOff>
    </xdr:from>
    <xdr:to>
      <xdr:col>81</xdr:col>
      <xdr:colOff>101600</xdr:colOff>
      <xdr:row>56</xdr:row>
      <xdr:rowOff>150084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64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166611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42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40139</xdr:rowOff>
    </xdr:from>
    <xdr:to>
      <xdr:col>76</xdr:col>
      <xdr:colOff>165100</xdr:colOff>
      <xdr:row>57</xdr:row>
      <xdr:rowOff>141739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1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158266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58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151057</xdr:rowOff>
    </xdr:from>
    <xdr:to>
      <xdr:col>72</xdr:col>
      <xdr:colOff>38100</xdr:colOff>
      <xdr:row>56</xdr:row>
      <xdr:rowOff>81207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58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97734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35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7152</xdr:rowOff>
    </xdr:from>
    <xdr:to>
      <xdr:col>67</xdr:col>
      <xdr:colOff>101600</xdr:colOff>
      <xdr:row>56</xdr:row>
      <xdr:rowOff>108752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60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125279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38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29019</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01969"/>
          <a:ext cx="1269" cy="138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147146</xdr:rowOff>
    </xdr:from>
    <xdr:ext cx="469744"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29019</xdr:rowOff>
    </xdr:from>
    <xdr:to>
      <xdr:col>86</xdr:col>
      <xdr:colOff>25400</xdr:colOff>
      <xdr:row>71</xdr:row>
      <xdr:rowOff>29019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22543</xdr:rowOff>
    </xdr:from>
    <xdr:to>
      <xdr:col>85</xdr:col>
      <xdr:colOff>127000</xdr:colOff>
      <xdr:row>76</xdr:row>
      <xdr:rowOff>54547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2538393"/>
          <a:ext cx="838200" cy="54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6177</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0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27750</xdr:rowOff>
    </xdr:from>
    <xdr:to>
      <xdr:col>85</xdr:col>
      <xdr:colOff>177800</xdr:colOff>
      <xdr:row>77</xdr:row>
      <xdr:rowOff>129350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2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54547</xdr:rowOff>
    </xdr:from>
    <xdr:to>
      <xdr:col>81</xdr:col>
      <xdr:colOff>50800</xdr:colOff>
      <xdr:row>77</xdr:row>
      <xdr:rowOff>30353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084747"/>
          <a:ext cx="889000" cy="14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14796</xdr:rowOff>
    </xdr:from>
    <xdr:to>
      <xdr:col>81</xdr:col>
      <xdr:colOff>101600</xdr:colOff>
      <xdr:row>77</xdr:row>
      <xdr:rowOff>116396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2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107523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3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68072</xdr:rowOff>
    </xdr:from>
    <xdr:to>
      <xdr:col>76</xdr:col>
      <xdr:colOff>114300</xdr:colOff>
      <xdr:row>77</xdr:row>
      <xdr:rowOff>30353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098272"/>
          <a:ext cx="8890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28893</xdr:rowOff>
    </xdr:from>
    <xdr:to>
      <xdr:col>76</xdr:col>
      <xdr:colOff>165100</xdr:colOff>
      <xdr:row>78</xdr:row>
      <xdr:rowOff>130493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0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121620</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494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67310</xdr:rowOff>
    </xdr:from>
    <xdr:to>
      <xdr:col>71</xdr:col>
      <xdr:colOff>177800</xdr:colOff>
      <xdr:row>76</xdr:row>
      <xdr:rowOff>68072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2240260"/>
          <a:ext cx="889000" cy="85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318</xdr:rowOff>
    </xdr:from>
    <xdr:to>
      <xdr:col>72</xdr:col>
      <xdr:colOff>38100</xdr:colOff>
      <xdr:row>77</xdr:row>
      <xdr:rowOff>101918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2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93045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2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100140</xdr:rowOff>
    </xdr:from>
    <xdr:to>
      <xdr:col>67</xdr:col>
      <xdr:colOff>101600</xdr:colOff>
      <xdr:row>72</xdr:row>
      <xdr:rowOff>30290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227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21417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23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143193</xdr:rowOff>
    </xdr:from>
    <xdr:to>
      <xdr:col>85</xdr:col>
      <xdr:colOff>177800</xdr:colOff>
      <xdr:row>73</xdr:row>
      <xdr:rowOff>73343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248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166070</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233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3747</xdr:rowOff>
    </xdr:from>
    <xdr:to>
      <xdr:col>81</xdr:col>
      <xdr:colOff>101600</xdr:colOff>
      <xdr:row>76</xdr:row>
      <xdr:rowOff>105347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03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121873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28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151003</xdr:rowOff>
    </xdr:from>
    <xdr:to>
      <xdr:col>76</xdr:col>
      <xdr:colOff>165100</xdr:colOff>
      <xdr:row>77</xdr:row>
      <xdr:rowOff>81153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18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97680</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295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17272</xdr:rowOff>
    </xdr:from>
    <xdr:to>
      <xdr:col>72</xdr:col>
      <xdr:colOff>38100</xdr:colOff>
      <xdr:row>76</xdr:row>
      <xdr:rowOff>118872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04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135399</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282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16510</xdr:rowOff>
    </xdr:from>
    <xdr:to>
      <xdr:col>67</xdr:col>
      <xdr:colOff>101600</xdr:colOff>
      <xdr:row>71</xdr:row>
      <xdr:rowOff>118110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218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134637</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196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131775</xdr:rowOff>
    </xdr:from>
    <xdr:to>
      <xdr:col>85</xdr:col>
      <xdr:colOff>126364</xdr:colOff>
      <xdr:row>98</xdr:row>
      <xdr:rowOff>71958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733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75785</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7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71958</xdr:rowOff>
    </xdr:from>
    <xdr:to>
      <xdr:col>86</xdr:col>
      <xdr:colOff>25400</xdr:colOff>
      <xdr:row>98</xdr:row>
      <xdr:rowOff>71958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8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78452</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50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131775</xdr:rowOff>
    </xdr:from>
    <xdr:to>
      <xdr:col>86</xdr:col>
      <xdr:colOff>25400</xdr:colOff>
      <xdr:row>91</xdr:row>
      <xdr:rowOff>131775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73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93732</xdr:rowOff>
    </xdr:from>
    <xdr:to>
      <xdr:col>85</xdr:col>
      <xdr:colOff>127000</xdr:colOff>
      <xdr:row>92</xdr:row>
      <xdr:rowOff>128536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5867132"/>
          <a:ext cx="838200" cy="3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91806</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0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113379</xdr:rowOff>
    </xdr:from>
    <xdr:to>
      <xdr:col>85</xdr:col>
      <xdr:colOff>177800</xdr:colOff>
      <xdr:row>95</xdr:row>
      <xdr:rowOff>43529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111468</xdr:rowOff>
    </xdr:from>
    <xdr:to>
      <xdr:col>81</xdr:col>
      <xdr:colOff>50800</xdr:colOff>
      <xdr:row>92</xdr:row>
      <xdr:rowOff>128536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5884868"/>
          <a:ext cx="8890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112522</xdr:rowOff>
    </xdr:from>
    <xdr:to>
      <xdr:col>81</xdr:col>
      <xdr:colOff>101600</xdr:colOff>
      <xdr:row>95</xdr:row>
      <xdr:rowOff>42672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33799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32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111468</xdr:rowOff>
    </xdr:from>
    <xdr:to>
      <xdr:col>76</xdr:col>
      <xdr:colOff>114300</xdr:colOff>
      <xdr:row>92</xdr:row>
      <xdr:rowOff>126842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5884868"/>
          <a:ext cx="889000" cy="1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113436</xdr:rowOff>
    </xdr:from>
    <xdr:to>
      <xdr:col>76</xdr:col>
      <xdr:colOff>165100</xdr:colOff>
      <xdr:row>95</xdr:row>
      <xdr:rowOff>43586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32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123259</xdr:rowOff>
    </xdr:from>
    <xdr:to>
      <xdr:col>71</xdr:col>
      <xdr:colOff>177800</xdr:colOff>
      <xdr:row>92</xdr:row>
      <xdr:rowOff>126842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5896659"/>
          <a:ext cx="889000" cy="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157327</xdr:rowOff>
    </xdr:from>
    <xdr:to>
      <xdr:col>72</xdr:col>
      <xdr:colOff>38100</xdr:colOff>
      <xdr:row>95</xdr:row>
      <xdr:rowOff>87477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78604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36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168396</xdr:rowOff>
    </xdr:from>
    <xdr:to>
      <xdr:col>67</xdr:col>
      <xdr:colOff>101600</xdr:colOff>
      <xdr:row>95</xdr:row>
      <xdr:rowOff>98546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89673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3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42932</xdr:rowOff>
    </xdr:from>
    <xdr:to>
      <xdr:col>85</xdr:col>
      <xdr:colOff>177800</xdr:colOff>
      <xdr:row>92</xdr:row>
      <xdr:rowOff>144532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581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65809</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66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77736</xdr:rowOff>
    </xdr:from>
    <xdr:to>
      <xdr:col>81</xdr:col>
      <xdr:colOff>101600</xdr:colOff>
      <xdr:row>93</xdr:row>
      <xdr:rowOff>7886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5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24413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6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60668</xdr:rowOff>
    </xdr:from>
    <xdr:to>
      <xdr:col>76</xdr:col>
      <xdr:colOff>165100</xdr:colOff>
      <xdr:row>92</xdr:row>
      <xdr:rowOff>162268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583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7345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560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76042</xdr:rowOff>
    </xdr:from>
    <xdr:to>
      <xdr:col>72</xdr:col>
      <xdr:colOff>38100</xdr:colOff>
      <xdr:row>93</xdr:row>
      <xdr:rowOff>6192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584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22719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562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72459</xdr:rowOff>
    </xdr:from>
    <xdr:to>
      <xdr:col>67</xdr:col>
      <xdr:colOff>101600</xdr:colOff>
      <xdr:row>93</xdr:row>
      <xdr:rowOff>2609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584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19136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62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167132</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482082"/>
          <a:ext cx="1269"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113809</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25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167132</xdr:rowOff>
    </xdr:from>
    <xdr:to>
      <xdr:col>116</xdr:col>
      <xdr:colOff>152400</xdr:colOff>
      <xdr:row>31</xdr:row>
      <xdr:rowOff>167132</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58742</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023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35864</xdr:rowOff>
    </xdr:from>
    <xdr:to>
      <xdr:col>116</xdr:col>
      <xdr:colOff>114300</xdr:colOff>
      <xdr:row>38</xdr:row>
      <xdr:rowOff>137464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5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43637</xdr:rowOff>
    </xdr:from>
    <xdr:to>
      <xdr:col>112</xdr:col>
      <xdr:colOff>38100</xdr:colOff>
      <xdr:row>38</xdr:row>
      <xdr:rowOff>145237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161764</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66333" y="6333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13462</xdr:rowOff>
    </xdr:from>
    <xdr:to>
      <xdr:col>107</xdr:col>
      <xdr:colOff>101600</xdr:colOff>
      <xdr:row>38</xdr:row>
      <xdr:rowOff>115062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131589</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60096</xdr:rowOff>
    </xdr:from>
    <xdr:to>
      <xdr:col>102</xdr:col>
      <xdr:colOff>165100</xdr:colOff>
      <xdr:row>38</xdr:row>
      <xdr:rowOff>161696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6773</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350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148336</xdr:rowOff>
    </xdr:from>
    <xdr:to>
      <xdr:col>98</xdr:col>
      <xdr:colOff>38100</xdr:colOff>
      <xdr:row>38</xdr:row>
      <xdr:rowOff>78486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95013</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14292</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29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総務費は、財政調整基金等の積立金の減により減少しているが、各総合支所等の建替え事業などにより、類似団体平均を大きく上回っている。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土木費は、再開発推進事業や古川跨線橋等の事業の進捗により、前年度より増加しており、類似団体等の平均を大きく上回っている。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消防費は、消防緊急通信指令システム及び消防無線の整備工事の完了により減少しているが、広い市域の多くを一部事務組合によらず直接運営していることによって、類似団体よりはなお高い状況にある。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教育費は、周南公立大学の整備や、周南緑地の</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事業により、大幅に増加しており、類似団体等の平均を大きく上回っている。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災害復旧費は、</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月の台風により前年度より大幅に増加している。</a:t>
          </a:r>
        </a:p>
        <a:p>
          <a:r>
            <a:rPr kumimoji="1" lang="ja-JP" altLang="en-US" sz="1300">
              <a:latin typeface="ＭＳ Ｐゴシック" panose="020B0600070205080204" pitchFamily="50" charset="-128"/>
              <a:ea typeface="ＭＳ Ｐゴシック" panose="020B0600070205080204" pitchFamily="50" charset="-128"/>
            </a:rPr>
            <a:t>　公債費は、平成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年度まで合併特例債を積極的に活用したまちづくりを行ってきたことにより、類似団体平均を上回る状況が続いている。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年度決算は、基金繰入金や市債を活用した大型建設事業の進捗等により、歳入・歳出ともに前年度の決算額を上回った。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実質収支は、前年度に比べ約</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億円増の</a:t>
          </a:r>
          <a:r>
            <a:rPr kumimoji="1" lang="en-US" altLang="ja-JP" sz="1400">
              <a:latin typeface="ＭＳ ゴシック" pitchFamily="49" charset="-128"/>
              <a:ea typeface="ＭＳ ゴシック" pitchFamily="49" charset="-128"/>
            </a:rPr>
            <a:t>37.4</a:t>
          </a:r>
          <a:r>
            <a:rPr kumimoji="1" lang="ja-JP" altLang="en-US" sz="1400">
              <a:latin typeface="ＭＳ ゴシック" pitchFamily="49" charset="-128"/>
              <a:ea typeface="ＭＳ ゴシック" pitchFamily="49" charset="-128"/>
            </a:rPr>
            <a:t>億円の黒字となっており、引き続き高い水準となっている。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今後も安定的な財政運営のため、引き続き歳出削減及び収納率向上、使用料の見直し等による自主財源の確保に努める。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モーターボート競走事業会計、一般会計、水道事業会計の黒字額が大きいため、今後も連結実質赤字比率が赤字になることはないと推測される。引き続き、赤字会計が生じないよう健全化を進めていく。</a:t>
          </a:r>
        </a:p>
        <a:p>
          <a:endParaRPr kumimoji="1" lang="ja-JP" altLang="en-US"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過去の赤字会計の状況</a:t>
          </a:r>
          <a:r>
            <a:rPr kumimoji="1" lang="en-US" altLang="ja-JP" sz="1400">
              <a:latin typeface="ＭＳ ゴシック" pitchFamily="49" charset="-128"/>
              <a:ea typeface="ＭＳ ゴシック" pitchFamily="49" charset="-128"/>
            </a:rPr>
            <a:t>】</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国民健康保険特別会計（平成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a:t>
          </a:r>
        </a:p>
        <a:p>
          <a:r>
            <a:rPr kumimoji="1" lang="ja-JP" altLang="en-US" sz="1400">
              <a:latin typeface="ＭＳ ゴシック" pitchFamily="49" charset="-128"/>
              <a:ea typeface="ＭＳ ゴシック" pitchFamily="49" charset="-128"/>
            </a:rPr>
            <a:t>　保険給付費や負担金の増加の一方、国庫支出金や保険料収入の減により赤字となった。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○国民宿舎特別会計（令和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a:t>
          </a:r>
        </a:p>
        <a:p>
          <a:r>
            <a:rPr kumimoji="1" lang="ja-JP" altLang="en-US" sz="1400">
              <a:latin typeface="ＭＳ ゴシック" pitchFamily="49" charset="-128"/>
              <a:ea typeface="ＭＳ ゴシック" pitchFamily="49" charset="-128"/>
            </a:rPr>
            <a:t>　新型コロナウイルス感染症拡大の影響による利用者数の大幅減に伴い、歳入が減となったことから赤字となった。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地方債元利償還金及び準元利償還金について、償還終了分に対し令和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年度から償還開始となったものが大きいため増となった。また、特定財源と基準財政需要額算入額が減となったこともあり、分子全体は約</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億円の増額となった。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今後は、合併特例債の活用が終了した中で公債費負担を少しでも少なくする必要がることから、基金の活用等により、地方債の借入額を抑制していく。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や公営企業債等繰入見込額等の減により将来負担額は減少している。また、充当可能基金額は増加しているものの基準財政需要額算入見込額の減少額が多く、充当可能財源等の合計も減少となっている。充当可能財源等の計の減少額が将来負担額の減少額を上回っており、分子全体は</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年度に比べて約</a:t>
          </a:r>
          <a:r>
            <a:rPr kumimoji="1" lang="en-US" altLang="ja-JP" sz="1400">
              <a:latin typeface="ＭＳ ゴシック" pitchFamily="49" charset="-128"/>
              <a:ea typeface="ＭＳ ゴシック" pitchFamily="49" charset="-128"/>
            </a:rPr>
            <a:t>6.1</a:t>
          </a:r>
          <a:r>
            <a:rPr kumimoji="1" lang="ja-JP" altLang="en-US" sz="1400">
              <a:latin typeface="ＭＳ ゴシック" pitchFamily="49" charset="-128"/>
              <a:ea typeface="ＭＳ ゴシック" pitchFamily="49" charset="-128"/>
            </a:rPr>
            <a:t>億円の増額となった。また、標準税収入額等の増によって標準財政規模が増となり、分母全体が約</a:t>
          </a:r>
          <a:r>
            <a:rPr kumimoji="1" lang="en-US" altLang="ja-JP" sz="1400">
              <a:latin typeface="ＭＳ ゴシック" pitchFamily="49" charset="-128"/>
              <a:ea typeface="ＭＳ ゴシック" pitchFamily="49" charset="-128"/>
            </a:rPr>
            <a:t>10.7</a:t>
          </a:r>
          <a:r>
            <a:rPr kumimoji="1" lang="ja-JP" altLang="en-US" sz="1400">
              <a:latin typeface="ＭＳ ゴシック" pitchFamily="49" charset="-128"/>
              <a:ea typeface="ＭＳ ゴシック" pitchFamily="49" charset="-128"/>
            </a:rPr>
            <a:t>億円の増額となったことから、将来負担比率は</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％減少となった。</a:t>
          </a:r>
        </a:p>
        <a:p>
          <a:r>
            <a:rPr kumimoji="1" lang="ja-JP" altLang="en-US" sz="1400">
              <a:latin typeface="ＭＳ ゴシック" pitchFamily="49" charset="-128"/>
              <a:ea typeface="ＭＳ ゴシック" pitchFamily="49" charset="-128"/>
            </a:rPr>
            <a:t>　今後も地方債残高の抑制等、持続可能な財政運営に努める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山口県周南市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億円の減、周南公立大学整備等基金が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億円の減となったことなどにより、基金全体では前年度比△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・市債の償還に必要な財源を確保し、将来にわたる市財政の健全な運営に資するため、今後も財政状況に応じて計画的に積み立てを実施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していく。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・地域振興基金：市民の連帯の強化及び地域の振興に資する事業を推進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・周南公立大学整備等基金：周南公立大学の運営及び施設整備に要する経費に充てる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・子ども未来夢基金：安心して子育てができる環境づくりを推進するための事業を推進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・公共施設マネジメント基金：公共施設のマネジメントを推進し、もって施設のサービスの維持・向上、安心・安全な利用の確保等を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・地域振興基金：市民の連帯の強化及び地域の振興に資する事業の財源として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億円取り崩した一方、ボートレース事業からの繰入金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・周南公立大学整備等基金：周南公立大学の整備等の財源として取り崩したことによる基金残高は△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・子ども未来夢基金：安心して子育てができる環境づくりを推進するための事業の財源として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億円取り崩した一方、ボートレース事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業からの繰入金などにより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・公共施設マネジメント基金：公共施設の改修や維持等の財源として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億円取り崩した一方、ボートレース事業からの繰入金などにより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・地域振興基金：市民の連帯の強化及び地域の振興に資する事業の財源として、必要に応じて今後も活用していく予定。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・子ども未来夢基金：安心して子育てができる環境づくりを推進するための事業の財源として、必要に応じて今後も活用していく予定。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・公共施設マネジメント事業：公共施設の大規模改修や維持等を推進するための事業の財源として、必要に応じて活用していく予定。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・財源調整のための取り崩しの増により、残高は前年度比△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・持続可能な財政運営に向けて、特定目的金の活用を図りながら、着実な積み立てを行う。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億円取り崩したが、普通交付税の追加交付等により積立額がわずかに上回ったことから、前年度比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・市債の償還に必要な財源を確保し、将来にわたる市財政の健全な運営に資するため、今後も財政状況に応じて計画的に積み立てを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81048889</v>
      </c>
      <c r="BO4" s="436"/>
      <c r="BP4" s="436"/>
      <c r="BQ4" s="436"/>
      <c r="BR4" s="436"/>
      <c r="BS4" s="436"/>
      <c r="BT4" s="436"/>
      <c r="BU4" s="437"/>
      <c r="BV4" s="435">
        <v>78461344</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9.8000000000000007</v>
      </c>
      <c r="CU4" s="576"/>
      <c r="CV4" s="576"/>
      <c r="CW4" s="576"/>
      <c r="CX4" s="576"/>
      <c r="CY4" s="576"/>
      <c r="CZ4" s="576"/>
      <c r="DA4" s="577"/>
      <c r="DB4" s="575">
        <v>9.1999999999999993</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76885574</v>
      </c>
      <c r="BO5" s="407"/>
      <c r="BP5" s="407"/>
      <c r="BQ5" s="407"/>
      <c r="BR5" s="407"/>
      <c r="BS5" s="407"/>
      <c r="BT5" s="407"/>
      <c r="BU5" s="408"/>
      <c r="BV5" s="406">
        <v>74670369</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94.7</v>
      </c>
      <c r="CU5" s="404"/>
      <c r="CV5" s="404"/>
      <c r="CW5" s="404"/>
      <c r="CX5" s="404"/>
      <c r="CY5" s="404"/>
      <c r="CZ5" s="404"/>
      <c r="DA5" s="405"/>
      <c r="DB5" s="403">
        <v>92.3</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4163315</v>
      </c>
      <c r="BO6" s="407"/>
      <c r="BP6" s="407"/>
      <c r="BQ6" s="407"/>
      <c r="BR6" s="407"/>
      <c r="BS6" s="407"/>
      <c r="BT6" s="407"/>
      <c r="BU6" s="408"/>
      <c r="BV6" s="406">
        <v>3790975</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95.5</v>
      </c>
      <c r="CU6" s="550"/>
      <c r="CV6" s="550"/>
      <c r="CW6" s="550"/>
      <c r="CX6" s="550"/>
      <c r="CY6" s="550"/>
      <c r="CZ6" s="550"/>
      <c r="DA6" s="551"/>
      <c r="DB6" s="549">
        <v>94.3</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424160</v>
      </c>
      <c r="BO7" s="407"/>
      <c r="BP7" s="407"/>
      <c r="BQ7" s="407"/>
      <c r="BR7" s="407"/>
      <c r="BS7" s="407"/>
      <c r="BT7" s="407"/>
      <c r="BU7" s="408"/>
      <c r="BV7" s="406">
        <v>381867</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38230537</v>
      </c>
      <c r="CU7" s="407"/>
      <c r="CV7" s="407"/>
      <c r="CW7" s="407"/>
      <c r="CX7" s="407"/>
      <c r="CY7" s="407"/>
      <c r="CZ7" s="407"/>
      <c r="DA7" s="408"/>
      <c r="DB7" s="406">
        <v>37201203</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3739155</v>
      </c>
      <c r="BO8" s="407"/>
      <c r="BP8" s="407"/>
      <c r="BQ8" s="407"/>
      <c r="BR8" s="407"/>
      <c r="BS8" s="407"/>
      <c r="BT8" s="407"/>
      <c r="BU8" s="408"/>
      <c r="BV8" s="406">
        <v>3409108</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0.76</v>
      </c>
      <c r="CU8" s="510"/>
      <c r="CV8" s="510"/>
      <c r="CW8" s="510"/>
      <c r="CX8" s="510"/>
      <c r="CY8" s="510"/>
      <c r="CZ8" s="510"/>
      <c r="DA8" s="511"/>
      <c r="DB8" s="509">
        <v>0.76</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137540</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330047</v>
      </c>
      <c r="BO9" s="407"/>
      <c r="BP9" s="407"/>
      <c r="BQ9" s="407"/>
      <c r="BR9" s="407"/>
      <c r="BS9" s="407"/>
      <c r="BT9" s="407"/>
      <c r="BU9" s="408"/>
      <c r="BV9" s="406">
        <v>-516362</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14.8</v>
      </c>
      <c r="CU9" s="404"/>
      <c r="CV9" s="404"/>
      <c r="CW9" s="404"/>
      <c r="CX9" s="404"/>
      <c r="CY9" s="404"/>
      <c r="CZ9" s="404"/>
      <c r="DA9" s="405"/>
      <c r="DB9" s="403">
        <v>14.5</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144842</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90</v>
      </c>
      <c r="AV10" s="465"/>
      <c r="AW10" s="465"/>
      <c r="AX10" s="465"/>
      <c r="AY10" s="420" t="s">
        <v>114</v>
      </c>
      <c r="AZ10" s="421"/>
      <c r="BA10" s="421"/>
      <c r="BB10" s="421"/>
      <c r="BC10" s="421"/>
      <c r="BD10" s="421"/>
      <c r="BE10" s="421"/>
      <c r="BF10" s="421"/>
      <c r="BG10" s="421"/>
      <c r="BH10" s="421"/>
      <c r="BI10" s="421"/>
      <c r="BJ10" s="421"/>
      <c r="BK10" s="421"/>
      <c r="BL10" s="421"/>
      <c r="BM10" s="422"/>
      <c r="BN10" s="406">
        <v>2007169</v>
      </c>
      <c r="BO10" s="407"/>
      <c r="BP10" s="407"/>
      <c r="BQ10" s="407"/>
      <c r="BR10" s="407"/>
      <c r="BS10" s="407"/>
      <c r="BT10" s="407"/>
      <c r="BU10" s="408"/>
      <c r="BV10" s="406">
        <v>3376732</v>
      </c>
      <c r="BW10" s="407"/>
      <c r="BX10" s="407"/>
      <c r="BY10" s="407"/>
      <c r="BZ10" s="407"/>
      <c r="CA10" s="407"/>
      <c r="CB10" s="407"/>
      <c r="CC10" s="408"/>
      <c r="CD10" s="178" t="s">
        <v>115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116</v>
      </c>
      <c r="M11" s="368"/>
      <c r="N11" s="368"/>
      <c r="O11" s="368"/>
      <c r="P11" s="368"/>
      <c r="Q11" s="369"/>
      <c r="R11" s="535" t="s">
        <v>117</v>
      </c>
      <c r="S11" s="536"/>
      <c r="T11" s="536"/>
      <c r="U11" s="536"/>
      <c r="V11" s="537"/>
      <c r="W11" s="547"/>
      <c r="X11" s="357"/>
      <c r="Y11" s="357"/>
      <c r="Z11" s="357"/>
      <c r="AA11" s="357"/>
      <c r="AB11" s="357"/>
      <c r="AC11" s="357"/>
      <c r="AD11" s="357"/>
      <c r="AE11" s="357"/>
      <c r="AF11" s="357"/>
      <c r="AG11" s="357"/>
      <c r="AH11" s="357"/>
      <c r="AI11" s="357"/>
      <c r="AJ11" s="357"/>
      <c r="AK11" s="357"/>
      <c r="AL11" s="548"/>
      <c r="AM11" s="463" t="s">
        <v>118</v>
      </c>
      <c r="AN11" s="363"/>
      <c r="AO11" s="363"/>
      <c r="AP11" s="363"/>
      <c r="AQ11" s="363"/>
      <c r="AR11" s="363"/>
      <c r="AS11" s="363"/>
      <c r="AT11" s="364"/>
      <c r="AU11" s="464" t="s">
        <v>119</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136179</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2454640</v>
      </c>
      <c r="BO12" s="407"/>
      <c r="BP12" s="407"/>
      <c r="BQ12" s="407"/>
      <c r="BR12" s="407"/>
      <c r="BS12" s="407"/>
      <c r="BT12" s="407"/>
      <c r="BU12" s="408"/>
      <c r="BV12" s="406">
        <v>1914425</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130</v>
      </c>
      <c r="N13" s="491"/>
      <c r="O13" s="491"/>
      <c r="P13" s="491"/>
      <c r="Q13" s="492"/>
      <c r="R13" s="493">
        <v>134534</v>
      </c>
      <c r="S13" s="494"/>
      <c r="T13" s="494"/>
      <c r="U13" s="494"/>
      <c r="V13" s="495"/>
      <c r="W13" s="496" t="s">
        <v>131</v>
      </c>
      <c r="X13" s="392"/>
      <c r="Y13" s="392"/>
      <c r="Z13" s="392"/>
      <c r="AA13" s="392"/>
      <c r="AB13" s="393"/>
      <c r="AC13" s="359">
        <v>1556</v>
      </c>
      <c r="AD13" s="360"/>
      <c r="AE13" s="360"/>
      <c r="AF13" s="360"/>
      <c r="AG13" s="361"/>
      <c r="AH13" s="359">
        <v>2043</v>
      </c>
      <c r="AI13" s="360"/>
      <c r="AJ13" s="360"/>
      <c r="AK13" s="360"/>
      <c r="AL13" s="419"/>
      <c r="AM13" s="463" t="s">
        <v>132</v>
      </c>
      <c r="AN13" s="363"/>
      <c r="AO13" s="363"/>
      <c r="AP13" s="363"/>
      <c r="AQ13" s="363"/>
      <c r="AR13" s="363"/>
      <c r="AS13" s="363"/>
      <c r="AT13" s="364"/>
      <c r="AU13" s="464" t="s">
        <v>119</v>
      </c>
      <c r="AV13" s="465"/>
      <c r="AW13" s="465"/>
      <c r="AX13" s="465"/>
      <c r="AY13" s="420" t="s">
        <v>133</v>
      </c>
      <c r="AZ13" s="421"/>
      <c r="BA13" s="421"/>
      <c r="BB13" s="421"/>
      <c r="BC13" s="421"/>
      <c r="BD13" s="421"/>
      <c r="BE13" s="421"/>
      <c r="BF13" s="421"/>
      <c r="BG13" s="421"/>
      <c r="BH13" s="421"/>
      <c r="BI13" s="421"/>
      <c r="BJ13" s="421"/>
      <c r="BK13" s="421"/>
      <c r="BL13" s="421"/>
      <c r="BM13" s="422"/>
      <c r="BN13" s="406">
        <v>-117424</v>
      </c>
      <c r="BO13" s="407"/>
      <c r="BP13" s="407"/>
      <c r="BQ13" s="407"/>
      <c r="BR13" s="407"/>
      <c r="BS13" s="407"/>
      <c r="BT13" s="407"/>
      <c r="BU13" s="408"/>
      <c r="BV13" s="406">
        <v>945945</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9.1999999999999993</v>
      </c>
      <c r="CU13" s="404"/>
      <c r="CV13" s="404"/>
      <c r="CW13" s="404"/>
      <c r="CX13" s="404"/>
      <c r="CY13" s="404"/>
      <c r="CZ13" s="404"/>
      <c r="DA13" s="405"/>
      <c r="DB13" s="403">
        <v>9</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138104</v>
      </c>
      <c r="S14" s="494"/>
      <c r="T14" s="494"/>
      <c r="U14" s="494"/>
      <c r="V14" s="495"/>
      <c r="W14" s="497"/>
      <c r="X14" s="395"/>
      <c r="Y14" s="395"/>
      <c r="Z14" s="395"/>
      <c r="AA14" s="395"/>
      <c r="AB14" s="396"/>
      <c r="AC14" s="486">
        <v>2.6</v>
      </c>
      <c r="AD14" s="487"/>
      <c r="AE14" s="487"/>
      <c r="AF14" s="487"/>
      <c r="AG14" s="488"/>
      <c r="AH14" s="486">
        <v>3.2</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66</v>
      </c>
      <c r="CU14" s="504"/>
      <c r="CV14" s="504"/>
      <c r="CW14" s="504"/>
      <c r="CX14" s="504"/>
      <c r="CY14" s="504"/>
      <c r="CZ14" s="504"/>
      <c r="DA14" s="505"/>
      <c r="DB14" s="503">
        <v>66.3</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130</v>
      </c>
      <c r="N15" s="491"/>
      <c r="O15" s="491"/>
      <c r="P15" s="491"/>
      <c r="Q15" s="492"/>
      <c r="R15" s="493">
        <v>136507</v>
      </c>
      <c r="S15" s="494"/>
      <c r="T15" s="494"/>
      <c r="U15" s="494"/>
      <c r="V15" s="495"/>
      <c r="W15" s="496" t="s">
        <v>137</v>
      </c>
      <c r="X15" s="392"/>
      <c r="Y15" s="392"/>
      <c r="Z15" s="392"/>
      <c r="AA15" s="392"/>
      <c r="AB15" s="393"/>
      <c r="AC15" s="359">
        <v>19391</v>
      </c>
      <c r="AD15" s="360"/>
      <c r="AE15" s="360"/>
      <c r="AF15" s="360"/>
      <c r="AG15" s="361"/>
      <c r="AH15" s="359">
        <v>20002</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24568610</v>
      </c>
      <c r="BO15" s="436"/>
      <c r="BP15" s="436"/>
      <c r="BQ15" s="436"/>
      <c r="BR15" s="436"/>
      <c r="BS15" s="436"/>
      <c r="BT15" s="436"/>
      <c r="BU15" s="437"/>
      <c r="BV15" s="435">
        <v>22889129</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32.1</v>
      </c>
      <c r="AD16" s="487"/>
      <c r="AE16" s="487"/>
      <c r="AF16" s="487"/>
      <c r="AG16" s="488"/>
      <c r="AH16" s="486">
        <v>31.1</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31004060</v>
      </c>
      <c r="BO16" s="407"/>
      <c r="BP16" s="407"/>
      <c r="BQ16" s="407"/>
      <c r="BR16" s="407"/>
      <c r="BS16" s="407"/>
      <c r="BT16" s="407"/>
      <c r="BU16" s="408"/>
      <c r="BV16" s="406">
        <v>29920549</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143</v>
      </c>
      <c r="N17" s="500"/>
      <c r="O17" s="500"/>
      <c r="P17" s="500"/>
      <c r="Q17" s="501"/>
      <c r="R17" s="483" t="s">
        <v>141</v>
      </c>
      <c r="S17" s="484"/>
      <c r="T17" s="484"/>
      <c r="U17" s="484"/>
      <c r="V17" s="485"/>
      <c r="W17" s="496" t="s">
        <v>144</v>
      </c>
      <c r="X17" s="392"/>
      <c r="Y17" s="392"/>
      <c r="Z17" s="392"/>
      <c r="AA17" s="392"/>
      <c r="AB17" s="393"/>
      <c r="AC17" s="359">
        <v>39431</v>
      </c>
      <c r="AD17" s="360"/>
      <c r="AE17" s="360"/>
      <c r="AF17" s="360"/>
      <c r="AG17" s="361"/>
      <c r="AH17" s="359">
        <v>42243</v>
      </c>
      <c r="AI17" s="360"/>
      <c r="AJ17" s="360"/>
      <c r="AK17" s="360"/>
      <c r="AL17" s="419"/>
      <c r="AM17" s="463"/>
      <c r="AN17" s="363"/>
      <c r="AO17" s="363"/>
      <c r="AP17" s="363"/>
      <c r="AQ17" s="363"/>
      <c r="AR17" s="363"/>
      <c r="AS17" s="363"/>
      <c r="AT17" s="364"/>
      <c r="AU17" s="464"/>
      <c r="AV17" s="465"/>
      <c r="AW17" s="465"/>
      <c r="AX17" s="465"/>
      <c r="AY17" s="420" t="s">
        <v>145</v>
      </c>
      <c r="AZ17" s="421"/>
      <c r="BA17" s="421"/>
      <c r="BB17" s="421"/>
      <c r="BC17" s="421"/>
      <c r="BD17" s="421"/>
      <c r="BE17" s="421"/>
      <c r="BF17" s="421"/>
      <c r="BG17" s="421"/>
      <c r="BH17" s="421"/>
      <c r="BI17" s="421"/>
      <c r="BJ17" s="421"/>
      <c r="BK17" s="421"/>
      <c r="BL17" s="421"/>
      <c r="BM17" s="422"/>
      <c r="BN17" s="406">
        <v>31491036</v>
      </c>
      <c r="BO17" s="407"/>
      <c r="BP17" s="407"/>
      <c r="BQ17" s="407"/>
      <c r="BR17" s="407"/>
      <c r="BS17" s="407"/>
      <c r="BT17" s="407"/>
      <c r="BU17" s="408"/>
      <c r="BV17" s="406">
        <v>29344804</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146</v>
      </c>
      <c r="C18" s="457"/>
      <c r="D18" s="457"/>
      <c r="E18" s="458"/>
      <c r="F18" s="458"/>
      <c r="G18" s="458"/>
      <c r="H18" s="458"/>
      <c r="I18" s="458"/>
      <c r="J18" s="458"/>
      <c r="K18" s="458"/>
      <c r="L18" s="459">
        <v>656.29</v>
      </c>
      <c r="M18" s="459"/>
      <c r="N18" s="459"/>
      <c r="O18" s="459"/>
      <c r="P18" s="459"/>
      <c r="Q18" s="459"/>
      <c r="R18" s="460"/>
      <c r="S18" s="460"/>
      <c r="T18" s="460"/>
      <c r="U18" s="460"/>
      <c r="V18" s="461"/>
      <c r="W18" s="477"/>
      <c r="X18" s="478"/>
      <c r="Y18" s="478"/>
      <c r="Z18" s="478"/>
      <c r="AA18" s="478"/>
      <c r="AB18" s="502"/>
      <c r="AC18" s="376">
        <v>65.3</v>
      </c>
      <c r="AD18" s="377"/>
      <c r="AE18" s="377"/>
      <c r="AF18" s="377"/>
      <c r="AG18" s="462"/>
      <c r="AH18" s="376">
        <v>65.7</v>
      </c>
      <c r="AI18" s="377"/>
      <c r="AJ18" s="377"/>
      <c r="AK18" s="377"/>
      <c r="AL18" s="378"/>
      <c r="AM18" s="463"/>
      <c r="AN18" s="363"/>
      <c r="AO18" s="363"/>
      <c r="AP18" s="363"/>
      <c r="AQ18" s="363"/>
      <c r="AR18" s="363"/>
      <c r="AS18" s="363"/>
      <c r="AT18" s="364"/>
      <c r="AU18" s="464"/>
      <c r="AV18" s="465"/>
      <c r="AW18" s="465"/>
      <c r="AX18" s="465"/>
      <c r="AY18" s="420" t="s">
        <v>147</v>
      </c>
      <c r="AZ18" s="421"/>
      <c r="BA18" s="421"/>
      <c r="BB18" s="421"/>
      <c r="BC18" s="421"/>
      <c r="BD18" s="421"/>
      <c r="BE18" s="421"/>
      <c r="BF18" s="421"/>
      <c r="BG18" s="421"/>
      <c r="BH18" s="421"/>
      <c r="BI18" s="421"/>
      <c r="BJ18" s="421"/>
      <c r="BK18" s="421"/>
      <c r="BL18" s="421"/>
      <c r="BM18" s="422"/>
      <c r="BN18" s="406">
        <v>36484484</v>
      </c>
      <c r="BO18" s="407"/>
      <c r="BP18" s="407"/>
      <c r="BQ18" s="407"/>
      <c r="BR18" s="407"/>
      <c r="BS18" s="407"/>
      <c r="BT18" s="407"/>
      <c r="BU18" s="408"/>
      <c r="BV18" s="406">
        <v>36345664</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148</v>
      </c>
      <c r="C19" s="457"/>
      <c r="D19" s="457"/>
      <c r="E19" s="458"/>
      <c r="F19" s="458"/>
      <c r="G19" s="458"/>
      <c r="H19" s="458"/>
      <c r="I19" s="458"/>
      <c r="J19" s="458"/>
      <c r="K19" s="458"/>
      <c r="L19" s="466">
        <v>210</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149</v>
      </c>
      <c r="AZ19" s="421"/>
      <c r="BA19" s="421"/>
      <c r="BB19" s="421"/>
      <c r="BC19" s="421"/>
      <c r="BD19" s="421"/>
      <c r="BE19" s="421"/>
      <c r="BF19" s="421"/>
      <c r="BG19" s="421"/>
      <c r="BH19" s="421"/>
      <c r="BI19" s="421"/>
      <c r="BJ19" s="421"/>
      <c r="BK19" s="421"/>
      <c r="BL19" s="421"/>
      <c r="BM19" s="422"/>
      <c r="BN19" s="406">
        <v>53869921</v>
      </c>
      <c r="BO19" s="407"/>
      <c r="BP19" s="407"/>
      <c r="BQ19" s="407"/>
      <c r="BR19" s="407"/>
      <c r="BS19" s="407"/>
      <c r="BT19" s="407"/>
      <c r="BU19" s="408"/>
      <c r="BV19" s="406">
        <v>54064022</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150</v>
      </c>
      <c r="C20" s="457"/>
      <c r="D20" s="457"/>
      <c r="E20" s="458"/>
      <c r="F20" s="458"/>
      <c r="G20" s="458"/>
      <c r="H20" s="458"/>
      <c r="I20" s="458"/>
      <c r="J20" s="458"/>
      <c r="K20" s="458"/>
      <c r="L20" s="466">
        <v>63289</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151</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152</v>
      </c>
      <c r="C22" s="383"/>
      <c r="D22" s="384"/>
      <c r="E22" s="391" t="s">
        <v>1</v>
      </c>
      <c r="F22" s="392"/>
      <c r="G22" s="392"/>
      <c r="H22" s="392"/>
      <c r="I22" s="392"/>
      <c r="J22" s="392"/>
      <c r="K22" s="393"/>
      <c r="L22" s="391" t="s">
        <v>153</v>
      </c>
      <c r="M22" s="392"/>
      <c r="N22" s="392"/>
      <c r="O22" s="392"/>
      <c r="P22" s="393"/>
      <c r="Q22" s="397" t="s">
        <v>154</v>
      </c>
      <c r="R22" s="398"/>
      <c r="S22" s="398"/>
      <c r="T22" s="398"/>
      <c r="U22" s="398"/>
      <c r="V22" s="399"/>
      <c r="W22" s="448" t="s">
        <v>155</v>
      </c>
      <c r="X22" s="383"/>
      <c r="Y22" s="384"/>
      <c r="Z22" s="391" t="s">
        <v>1</v>
      </c>
      <c r="AA22" s="392"/>
      <c r="AB22" s="392"/>
      <c r="AC22" s="392"/>
      <c r="AD22" s="392"/>
      <c r="AE22" s="392"/>
      <c r="AF22" s="392"/>
      <c r="AG22" s="393"/>
      <c r="AH22" s="409" t="s">
        <v>156</v>
      </c>
      <c r="AI22" s="392"/>
      <c r="AJ22" s="392"/>
      <c r="AK22" s="392"/>
      <c r="AL22" s="393"/>
      <c r="AM22" s="409" t="s">
        <v>157</v>
      </c>
      <c r="AN22" s="410"/>
      <c r="AO22" s="410"/>
      <c r="AP22" s="410"/>
      <c r="AQ22" s="410"/>
      <c r="AR22" s="411"/>
      <c r="AS22" s="397" t="s">
        <v>154</v>
      </c>
      <c r="AT22" s="398"/>
      <c r="AU22" s="398"/>
      <c r="AV22" s="398"/>
      <c r="AW22" s="398"/>
      <c r="AX22" s="415"/>
      <c r="AY22" s="432" t="s">
        <v>158</v>
      </c>
      <c r="AZ22" s="433"/>
      <c r="BA22" s="433"/>
      <c r="BB22" s="433"/>
      <c r="BC22" s="433"/>
      <c r="BD22" s="433"/>
      <c r="BE22" s="433"/>
      <c r="BF22" s="433"/>
      <c r="BG22" s="433"/>
      <c r="BH22" s="433"/>
      <c r="BI22" s="433"/>
      <c r="BJ22" s="433"/>
      <c r="BK22" s="433"/>
      <c r="BL22" s="433"/>
      <c r="BM22" s="434"/>
      <c r="BN22" s="435">
        <v>76471784</v>
      </c>
      <c r="BO22" s="436"/>
      <c r="BP22" s="436"/>
      <c r="BQ22" s="436"/>
      <c r="BR22" s="436"/>
      <c r="BS22" s="436"/>
      <c r="BT22" s="436"/>
      <c r="BU22" s="437"/>
      <c r="BV22" s="435">
        <v>79287530</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159</v>
      </c>
      <c r="AZ23" s="421"/>
      <c r="BA23" s="421"/>
      <c r="BB23" s="421"/>
      <c r="BC23" s="421"/>
      <c r="BD23" s="421"/>
      <c r="BE23" s="421"/>
      <c r="BF23" s="421"/>
      <c r="BG23" s="421"/>
      <c r="BH23" s="421"/>
      <c r="BI23" s="421"/>
      <c r="BJ23" s="421"/>
      <c r="BK23" s="421"/>
      <c r="BL23" s="421"/>
      <c r="BM23" s="422"/>
      <c r="BN23" s="406">
        <v>45395233</v>
      </c>
      <c r="BO23" s="407"/>
      <c r="BP23" s="407"/>
      <c r="BQ23" s="407"/>
      <c r="BR23" s="407"/>
      <c r="BS23" s="407"/>
      <c r="BT23" s="407"/>
      <c r="BU23" s="408"/>
      <c r="BV23" s="406">
        <v>46487294</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160</v>
      </c>
      <c r="F24" s="363"/>
      <c r="G24" s="363"/>
      <c r="H24" s="363"/>
      <c r="I24" s="363"/>
      <c r="J24" s="363"/>
      <c r="K24" s="364"/>
      <c r="L24" s="359">
        <v>1</v>
      </c>
      <c r="M24" s="360"/>
      <c r="N24" s="360"/>
      <c r="O24" s="360"/>
      <c r="P24" s="361"/>
      <c r="Q24" s="359">
        <v>9700</v>
      </c>
      <c r="R24" s="360"/>
      <c r="S24" s="360"/>
      <c r="T24" s="360"/>
      <c r="U24" s="360"/>
      <c r="V24" s="361"/>
      <c r="W24" s="449"/>
      <c r="X24" s="386"/>
      <c r="Y24" s="387"/>
      <c r="Z24" s="362" t="s">
        <v>161</v>
      </c>
      <c r="AA24" s="363"/>
      <c r="AB24" s="363"/>
      <c r="AC24" s="363"/>
      <c r="AD24" s="363"/>
      <c r="AE24" s="363"/>
      <c r="AF24" s="363"/>
      <c r="AG24" s="364"/>
      <c r="AH24" s="359">
        <v>1166</v>
      </c>
      <c r="AI24" s="360"/>
      <c r="AJ24" s="360"/>
      <c r="AK24" s="360"/>
      <c r="AL24" s="361"/>
      <c r="AM24" s="359">
        <v>3768512</v>
      </c>
      <c r="AN24" s="360"/>
      <c r="AO24" s="360"/>
      <c r="AP24" s="360"/>
      <c r="AQ24" s="360"/>
      <c r="AR24" s="361"/>
      <c r="AS24" s="359">
        <v>3232</v>
      </c>
      <c r="AT24" s="360"/>
      <c r="AU24" s="360"/>
      <c r="AV24" s="360"/>
      <c r="AW24" s="360"/>
      <c r="AX24" s="419"/>
      <c r="AY24" s="379" t="s">
        <v>162</v>
      </c>
      <c r="AZ24" s="380"/>
      <c r="BA24" s="380"/>
      <c r="BB24" s="380"/>
      <c r="BC24" s="380"/>
      <c r="BD24" s="380"/>
      <c r="BE24" s="380"/>
      <c r="BF24" s="380"/>
      <c r="BG24" s="380"/>
      <c r="BH24" s="380"/>
      <c r="BI24" s="380"/>
      <c r="BJ24" s="380"/>
      <c r="BK24" s="380"/>
      <c r="BL24" s="380"/>
      <c r="BM24" s="381"/>
      <c r="BN24" s="406">
        <v>49849466</v>
      </c>
      <c r="BO24" s="407"/>
      <c r="BP24" s="407"/>
      <c r="BQ24" s="407"/>
      <c r="BR24" s="407"/>
      <c r="BS24" s="407"/>
      <c r="BT24" s="407"/>
      <c r="BU24" s="408"/>
      <c r="BV24" s="406">
        <v>50398378</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163</v>
      </c>
      <c r="F25" s="363"/>
      <c r="G25" s="363"/>
      <c r="H25" s="363"/>
      <c r="I25" s="363"/>
      <c r="J25" s="363"/>
      <c r="K25" s="364"/>
      <c r="L25" s="359">
        <v>1</v>
      </c>
      <c r="M25" s="360"/>
      <c r="N25" s="360"/>
      <c r="O25" s="360"/>
      <c r="P25" s="361"/>
      <c r="Q25" s="359">
        <v>7900</v>
      </c>
      <c r="R25" s="360"/>
      <c r="S25" s="360"/>
      <c r="T25" s="360"/>
      <c r="U25" s="360"/>
      <c r="V25" s="361"/>
      <c r="W25" s="449"/>
      <c r="X25" s="386"/>
      <c r="Y25" s="387"/>
      <c r="Z25" s="362" t="s">
        <v>164</v>
      </c>
      <c r="AA25" s="363"/>
      <c r="AB25" s="363"/>
      <c r="AC25" s="363"/>
      <c r="AD25" s="363"/>
      <c r="AE25" s="363"/>
      <c r="AF25" s="363"/>
      <c r="AG25" s="364"/>
      <c r="AH25" s="359">
        <v>202</v>
      </c>
      <c r="AI25" s="360"/>
      <c r="AJ25" s="360"/>
      <c r="AK25" s="360"/>
      <c r="AL25" s="361"/>
      <c r="AM25" s="359">
        <v>642360</v>
      </c>
      <c r="AN25" s="360"/>
      <c r="AO25" s="360"/>
      <c r="AP25" s="360"/>
      <c r="AQ25" s="360"/>
      <c r="AR25" s="361"/>
      <c r="AS25" s="359">
        <v>3180</v>
      </c>
      <c r="AT25" s="360"/>
      <c r="AU25" s="360"/>
      <c r="AV25" s="360"/>
      <c r="AW25" s="360"/>
      <c r="AX25" s="419"/>
      <c r="AY25" s="432" t="s">
        <v>165</v>
      </c>
      <c r="AZ25" s="433"/>
      <c r="BA25" s="433"/>
      <c r="BB25" s="433"/>
      <c r="BC25" s="433"/>
      <c r="BD25" s="433"/>
      <c r="BE25" s="433"/>
      <c r="BF25" s="433"/>
      <c r="BG25" s="433"/>
      <c r="BH25" s="433"/>
      <c r="BI25" s="433"/>
      <c r="BJ25" s="433"/>
      <c r="BK25" s="433"/>
      <c r="BL25" s="433"/>
      <c r="BM25" s="434"/>
      <c r="BN25" s="435">
        <v>33078131</v>
      </c>
      <c r="BO25" s="436"/>
      <c r="BP25" s="436"/>
      <c r="BQ25" s="436"/>
      <c r="BR25" s="436"/>
      <c r="BS25" s="436"/>
      <c r="BT25" s="436"/>
      <c r="BU25" s="437"/>
      <c r="BV25" s="435">
        <v>29699243</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166</v>
      </c>
      <c r="F26" s="363"/>
      <c r="G26" s="363"/>
      <c r="H26" s="363"/>
      <c r="I26" s="363"/>
      <c r="J26" s="363"/>
      <c r="K26" s="364"/>
      <c r="L26" s="359">
        <v>1</v>
      </c>
      <c r="M26" s="360"/>
      <c r="N26" s="360"/>
      <c r="O26" s="360"/>
      <c r="P26" s="361"/>
      <c r="Q26" s="359">
        <v>6900</v>
      </c>
      <c r="R26" s="360"/>
      <c r="S26" s="360"/>
      <c r="T26" s="360"/>
      <c r="U26" s="360"/>
      <c r="V26" s="361"/>
      <c r="W26" s="449"/>
      <c r="X26" s="386"/>
      <c r="Y26" s="387"/>
      <c r="Z26" s="362" t="s">
        <v>167</v>
      </c>
      <c r="AA26" s="417"/>
      <c r="AB26" s="417"/>
      <c r="AC26" s="417"/>
      <c r="AD26" s="417"/>
      <c r="AE26" s="417"/>
      <c r="AF26" s="417"/>
      <c r="AG26" s="418"/>
      <c r="AH26" s="359">
        <v>15</v>
      </c>
      <c r="AI26" s="360"/>
      <c r="AJ26" s="360"/>
      <c r="AK26" s="360"/>
      <c r="AL26" s="361"/>
      <c r="AM26" s="359">
        <v>54990</v>
      </c>
      <c r="AN26" s="360"/>
      <c r="AO26" s="360"/>
      <c r="AP26" s="360"/>
      <c r="AQ26" s="360"/>
      <c r="AR26" s="361"/>
      <c r="AS26" s="359">
        <v>3666</v>
      </c>
      <c r="AT26" s="360"/>
      <c r="AU26" s="360"/>
      <c r="AV26" s="360"/>
      <c r="AW26" s="360"/>
      <c r="AX26" s="419"/>
      <c r="AY26" s="446" t="s">
        <v>168</v>
      </c>
      <c r="AZ26" s="366"/>
      <c r="BA26" s="366"/>
      <c r="BB26" s="366"/>
      <c r="BC26" s="366"/>
      <c r="BD26" s="366"/>
      <c r="BE26" s="366"/>
      <c r="BF26" s="366"/>
      <c r="BG26" s="366"/>
      <c r="BH26" s="366"/>
      <c r="BI26" s="366"/>
      <c r="BJ26" s="366"/>
      <c r="BK26" s="366"/>
      <c r="BL26" s="366"/>
      <c r="BM26" s="447"/>
      <c r="BN26" s="406">
        <v>3800000</v>
      </c>
      <c r="BO26" s="407"/>
      <c r="BP26" s="407"/>
      <c r="BQ26" s="407"/>
      <c r="BR26" s="407"/>
      <c r="BS26" s="407"/>
      <c r="BT26" s="407"/>
      <c r="BU26" s="408"/>
      <c r="BV26" s="406">
        <v>3800000</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169</v>
      </c>
      <c r="F27" s="363"/>
      <c r="G27" s="363"/>
      <c r="H27" s="363"/>
      <c r="I27" s="363"/>
      <c r="J27" s="363"/>
      <c r="K27" s="364"/>
      <c r="L27" s="359">
        <v>1</v>
      </c>
      <c r="M27" s="360"/>
      <c r="N27" s="360"/>
      <c r="O27" s="360"/>
      <c r="P27" s="361"/>
      <c r="Q27" s="359">
        <v>5450</v>
      </c>
      <c r="R27" s="360"/>
      <c r="S27" s="360"/>
      <c r="T27" s="360"/>
      <c r="U27" s="360"/>
      <c r="V27" s="361"/>
      <c r="W27" s="449"/>
      <c r="X27" s="386"/>
      <c r="Y27" s="387"/>
      <c r="Z27" s="362" t="s">
        <v>170</v>
      </c>
      <c r="AA27" s="363"/>
      <c r="AB27" s="363"/>
      <c r="AC27" s="363"/>
      <c r="AD27" s="363"/>
      <c r="AE27" s="363"/>
      <c r="AF27" s="363"/>
      <c r="AG27" s="364"/>
      <c r="AH27" s="359">
        <v>22</v>
      </c>
      <c r="AI27" s="360"/>
      <c r="AJ27" s="360"/>
      <c r="AK27" s="360"/>
      <c r="AL27" s="361"/>
      <c r="AM27" s="359">
        <v>66066</v>
      </c>
      <c r="AN27" s="360"/>
      <c r="AO27" s="360"/>
      <c r="AP27" s="360"/>
      <c r="AQ27" s="360"/>
      <c r="AR27" s="361"/>
      <c r="AS27" s="359">
        <v>3003</v>
      </c>
      <c r="AT27" s="360"/>
      <c r="AU27" s="360"/>
      <c r="AV27" s="360"/>
      <c r="AW27" s="360"/>
      <c r="AX27" s="419"/>
      <c r="AY27" s="443" t="s">
        <v>171</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172</v>
      </c>
      <c r="F28" s="363"/>
      <c r="G28" s="363"/>
      <c r="H28" s="363"/>
      <c r="I28" s="363"/>
      <c r="J28" s="363"/>
      <c r="K28" s="364"/>
      <c r="L28" s="359">
        <v>1</v>
      </c>
      <c r="M28" s="360"/>
      <c r="N28" s="360"/>
      <c r="O28" s="360"/>
      <c r="P28" s="361"/>
      <c r="Q28" s="359">
        <v>4750</v>
      </c>
      <c r="R28" s="360"/>
      <c r="S28" s="360"/>
      <c r="T28" s="360"/>
      <c r="U28" s="360"/>
      <c r="V28" s="361"/>
      <c r="W28" s="449"/>
      <c r="X28" s="386"/>
      <c r="Y28" s="387"/>
      <c r="Z28" s="362" t="s">
        <v>173</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174</v>
      </c>
      <c r="AZ28" s="424"/>
      <c r="BA28" s="424"/>
      <c r="BB28" s="425"/>
      <c r="BC28" s="432" t="s">
        <v>46</v>
      </c>
      <c r="BD28" s="433"/>
      <c r="BE28" s="433"/>
      <c r="BF28" s="433"/>
      <c r="BG28" s="433"/>
      <c r="BH28" s="433"/>
      <c r="BI28" s="433"/>
      <c r="BJ28" s="433"/>
      <c r="BK28" s="433"/>
      <c r="BL28" s="433"/>
      <c r="BM28" s="434"/>
      <c r="BN28" s="435">
        <v>5814479</v>
      </c>
      <c r="BO28" s="436"/>
      <c r="BP28" s="436"/>
      <c r="BQ28" s="436"/>
      <c r="BR28" s="436"/>
      <c r="BS28" s="436"/>
      <c r="BT28" s="436"/>
      <c r="BU28" s="437"/>
      <c r="BV28" s="435">
        <v>6261950</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175</v>
      </c>
      <c r="F29" s="363"/>
      <c r="G29" s="363"/>
      <c r="H29" s="363"/>
      <c r="I29" s="363"/>
      <c r="J29" s="363"/>
      <c r="K29" s="364"/>
      <c r="L29" s="359">
        <v>28</v>
      </c>
      <c r="M29" s="360"/>
      <c r="N29" s="360"/>
      <c r="O29" s="360"/>
      <c r="P29" s="361"/>
      <c r="Q29" s="359">
        <v>4450</v>
      </c>
      <c r="R29" s="360"/>
      <c r="S29" s="360"/>
      <c r="T29" s="360"/>
      <c r="U29" s="360"/>
      <c r="V29" s="361"/>
      <c r="W29" s="450"/>
      <c r="X29" s="451"/>
      <c r="Y29" s="452"/>
      <c r="Z29" s="362" t="s">
        <v>176</v>
      </c>
      <c r="AA29" s="363"/>
      <c r="AB29" s="363"/>
      <c r="AC29" s="363"/>
      <c r="AD29" s="363"/>
      <c r="AE29" s="363"/>
      <c r="AF29" s="363"/>
      <c r="AG29" s="364"/>
      <c r="AH29" s="359">
        <v>1188</v>
      </c>
      <c r="AI29" s="360"/>
      <c r="AJ29" s="360"/>
      <c r="AK29" s="360"/>
      <c r="AL29" s="361"/>
      <c r="AM29" s="359">
        <v>3834578</v>
      </c>
      <c r="AN29" s="360"/>
      <c r="AO29" s="360"/>
      <c r="AP29" s="360"/>
      <c r="AQ29" s="360"/>
      <c r="AR29" s="361"/>
      <c r="AS29" s="359">
        <v>3228</v>
      </c>
      <c r="AT29" s="360"/>
      <c r="AU29" s="360"/>
      <c r="AV29" s="360"/>
      <c r="AW29" s="360"/>
      <c r="AX29" s="419"/>
      <c r="AY29" s="426"/>
      <c r="AZ29" s="427"/>
      <c r="BA29" s="427"/>
      <c r="BB29" s="428"/>
      <c r="BC29" s="420" t="s">
        <v>177</v>
      </c>
      <c r="BD29" s="421"/>
      <c r="BE29" s="421"/>
      <c r="BF29" s="421"/>
      <c r="BG29" s="421"/>
      <c r="BH29" s="421"/>
      <c r="BI29" s="421"/>
      <c r="BJ29" s="421"/>
      <c r="BK29" s="421"/>
      <c r="BL29" s="421"/>
      <c r="BM29" s="422"/>
      <c r="BN29" s="406">
        <v>1602505</v>
      </c>
      <c r="BO29" s="407"/>
      <c r="BP29" s="407"/>
      <c r="BQ29" s="407"/>
      <c r="BR29" s="407"/>
      <c r="BS29" s="407"/>
      <c r="BT29" s="407"/>
      <c r="BU29" s="408"/>
      <c r="BV29" s="406">
        <v>1600293</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178</v>
      </c>
      <c r="X30" s="374"/>
      <c r="Y30" s="374"/>
      <c r="Z30" s="374"/>
      <c r="AA30" s="374"/>
      <c r="AB30" s="374"/>
      <c r="AC30" s="374"/>
      <c r="AD30" s="374"/>
      <c r="AE30" s="374"/>
      <c r="AF30" s="374"/>
      <c r="AG30" s="375"/>
      <c r="AH30" s="376">
        <v>100.6</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11773547</v>
      </c>
      <c r="BO30" s="441"/>
      <c r="BP30" s="441"/>
      <c r="BQ30" s="441"/>
      <c r="BR30" s="441"/>
      <c r="BS30" s="441"/>
      <c r="BT30" s="441"/>
      <c r="BU30" s="442"/>
      <c r="BV30" s="440">
        <v>11960380</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179</v>
      </c>
      <c r="D32" s="365"/>
      <c r="E32" s="365"/>
      <c r="F32" s="365"/>
      <c r="G32" s="365"/>
      <c r="H32" s="365"/>
      <c r="I32" s="365"/>
      <c r="J32" s="365"/>
      <c r="K32" s="365"/>
      <c r="L32" s="365"/>
      <c r="M32" s="365"/>
      <c r="N32" s="365"/>
      <c r="O32" s="365"/>
      <c r="P32" s="365"/>
      <c r="Q32" s="365"/>
      <c r="R32" s="365"/>
      <c r="S32" s="365"/>
      <c r="U32" s="366" t="s">
        <v>180</v>
      </c>
      <c r="V32" s="366"/>
      <c r="W32" s="366"/>
      <c r="X32" s="366"/>
      <c r="Y32" s="366"/>
      <c r="Z32" s="366"/>
      <c r="AA32" s="366"/>
      <c r="AB32" s="366"/>
      <c r="AC32" s="366"/>
      <c r="AD32" s="366"/>
      <c r="AE32" s="366"/>
      <c r="AF32" s="366"/>
      <c r="AG32" s="366"/>
      <c r="AH32" s="366"/>
      <c r="AI32" s="366"/>
      <c r="AJ32" s="366"/>
      <c r="AK32" s="366"/>
      <c r="AM32" s="366" t="s">
        <v>181</v>
      </c>
      <c r="AN32" s="366"/>
      <c r="AO32" s="366"/>
      <c r="AP32" s="366"/>
      <c r="AQ32" s="366"/>
      <c r="AR32" s="366"/>
      <c r="AS32" s="366"/>
      <c r="AT32" s="366"/>
      <c r="AU32" s="366"/>
      <c r="AV32" s="366"/>
      <c r="AW32" s="366"/>
      <c r="AX32" s="366"/>
      <c r="AY32" s="366"/>
      <c r="AZ32" s="366"/>
      <c r="BA32" s="366"/>
      <c r="BB32" s="366"/>
      <c r="BC32" s="366"/>
      <c r="BE32" s="366" t="s">
        <v>182</v>
      </c>
      <c r="BF32" s="366"/>
      <c r="BG32" s="366"/>
      <c r="BH32" s="366"/>
      <c r="BI32" s="366"/>
      <c r="BJ32" s="366"/>
      <c r="BK32" s="366"/>
      <c r="BL32" s="366"/>
      <c r="BM32" s="366"/>
      <c r="BN32" s="366"/>
      <c r="BO32" s="366"/>
      <c r="BP32" s="366"/>
      <c r="BQ32" s="366"/>
      <c r="BR32" s="366"/>
      <c r="BS32" s="366"/>
      <c r="BT32" s="366"/>
      <c r="BU32" s="366"/>
      <c r="BW32" s="366" t="s">
        <v>183</v>
      </c>
      <c r="BX32" s="366"/>
      <c r="BY32" s="366"/>
      <c r="BZ32" s="366"/>
      <c r="CA32" s="366"/>
      <c r="CB32" s="366"/>
      <c r="CC32" s="366"/>
      <c r="CD32" s="366"/>
      <c r="CE32" s="366"/>
      <c r="CF32" s="366"/>
      <c r="CG32" s="366"/>
      <c r="CH32" s="366"/>
      <c r="CI32" s="366"/>
      <c r="CJ32" s="366"/>
      <c r="CK32" s="366"/>
      <c r="CL32" s="366"/>
      <c r="CM32" s="366"/>
      <c r="CO32" s="366" t="s">
        <v>184</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185</v>
      </c>
      <c r="D33" s="358"/>
      <c r="E33" s="357" t="s">
        <v>186</v>
      </c>
      <c r="F33" s="357"/>
      <c r="G33" s="357"/>
      <c r="H33" s="357"/>
      <c r="I33" s="357"/>
      <c r="J33" s="357"/>
      <c r="K33" s="357"/>
      <c r="L33" s="357"/>
      <c r="M33" s="357"/>
      <c r="N33" s="357"/>
      <c r="O33" s="357"/>
      <c r="P33" s="357"/>
      <c r="Q33" s="357"/>
      <c r="R33" s="357"/>
      <c r="S33" s="357"/>
      <c r="T33" s="200"/>
      <c r="U33" s="358" t="s">
        <v>185</v>
      </c>
      <c r="V33" s="358"/>
      <c r="W33" s="357" t="s">
        <v>186</v>
      </c>
      <c r="X33" s="357"/>
      <c r="Y33" s="357"/>
      <c r="Z33" s="357"/>
      <c r="AA33" s="357"/>
      <c r="AB33" s="357"/>
      <c r="AC33" s="357"/>
      <c r="AD33" s="357"/>
      <c r="AE33" s="357"/>
      <c r="AF33" s="357"/>
      <c r="AG33" s="357"/>
      <c r="AH33" s="357"/>
      <c r="AI33" s="357"/>
      <c r="AJ33" s="357"/>
      <c r="AK33" s="357"/>
      <c r="AL33" s="200"/>
      <c r="AM33" s="358" t="s">
        <v>185</v>
      </c>
      <c r="AN33" s="358"/>
      <c r="AO33" s="357" t="s">
        <v>186</v>
      </c>
      <c r="AP33" s="357"/>
      <c r="AQ33" s="357"/>
      <c r="AR33" s="357"/>
      <c r="AS33" s="357"/>
      <c r="AT33" s="357"/>
      <c r="AU33" s="357"/>
      <c r="AV33" s="357"/>
      <c r="AW33" s="357"/>
      <c r="AX33" s="357"/>
      <c r="AY33" s="357"/>
      <c r="AZ33" s="357"/>
      <c r="BA33" s="357"/>
      <c r="BB33" s="357"/>
      <c r="BC33" s="357"/>
      <c r="BD33" s="201"/>
      <c r="BE33" s="357" t="s">
        <v>187</v>
      </c>
      <c r="BF33" s="357"/>
      <c r="BG33" s="357" t="s">
        <v>188</v>
      </c>
      <c r="BH33" s="357"/>
      <c r="BI33" s="357"/>
      <c r="BJ33" s="357"/>
      <c r="BK33" s="357"/>
      <c r="BL33" s="357"/>
      <c r="BM33" s="357"/>
      <c r="BN33" s="357"/>
      <c r="BO33" s="357"/>
      <c r="BP33" s="357"/>
      <c r="BQ33" s="357"/>
      <c r="BR33" s="357"/>
      <c r="BS33" s="357"/>
      <c r="BT33" s="357"/>
      <c r="BU33" s="357"/>
      <c r="BV33" s="201"/>
      <c r="BW33" s="358" t="s">
        <v>187</v>
      </c>
      <c r="BX33" s="358"/>
      <c r="BY33" s="357" t="s">
        <v>189</v>
      </c>
      <c r="BZ33" s="357"/>
      <c r="CA33" s="357"/>
      <c r="CB33" s="357"/>
      <c r="CC33" s="357"/>
      <c r="CD33" s="357"/>
      <c r="CE33" s="357"/>
      <c r="CF33" s="357"/>
      <c r="CG33" s="357"/>
      <c r="CH33" s="357"/>
      <c r="CI33" s="357"/>
      <c r="CJ33" s="357"/>
      <c r="CK33" s="357"/>
      <c r="CL33" s="357"/>
      <c r="CM33" s="357"/>
      <c r="CN33" s="200"/>
      <c r="CO33" s="358" t="s">
        <v>185</v>
      </c>
      <c r="CP33" s="358"/>
      <c r="CQ33" s="357" t="s">
        <v>190</v>
      </c>
      <c r="CR33" s="357"/>
      <c r="CS33" s="357"/>
      <c r="CT33" s="357"/>
      <c r="CU33" s="357"/>
      <c r="CV33" s="357"/>
      <c r="CW33" s="357"/>
      <c r="CX33" s="357"/>
      <c r="CY33" s="357"/>
      <c r="CZ33" s="357"/>
      <c r="DA33" s="357"/>
      <c r="DB33" s="357"/>
      <c r="DC33" s="357"/>
      <c r="DD33" s="357"/>
      <c r="DE33" s="357"/>
      <c r="DF33" s="200"/>
      <c r="DG33" s="356" t="s">
        <v>191</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7</v>
      </c>
      <c r="AN34" s="354"/>
      <c r="AO34" s="355" t="str">
        <f>IF('各会計、関係団体の財政状況及び健全化判断比率'!B33="","",'各会計、関係団体の財政状況及び健全化判断比率'!B33)</f>
        <v>水道事業会計</v>
      </c>
      <c r="AP34" s="355"/>
      <c r="AQ34" s="355"/>
      <c r="AR34" s="355"/>
      <c r="AS34" s="355"/>
      <c r="AT34" s="355"/>
      <c r="AU34" s="355"/>
      <c r="AV34" s="355"/>
      <c r="AW34" s="355"/>
      <c r="AX34" s="355"/>
      <c r="AY34" s="355"/>
      <c r="AZ34" s="355"/>
      <c r="BA34" s="355"/>
      <c r="BB34" s="355"/>
      <c r="BC34" s="355"/>
      <c r="BD34" s="175"/>
      <c r="BE34" s="354">
        <f>IF(BG34="","",MAX(C34:D43,U34:V43,AM34:AN43)+1)</f>
        <v>12</v>
      </c>
      <c r="BF34" s="354"/>
      <c r="BG34" s="355" t="str">
        <f>IF('各会計、関係団体の財政状況及び健全化判断比率'!B38="","",'各会計、関係団体の財政状況及び健全化判断比率'!B38)</f>
        <v>地方卸売市場事業特別会計</v>
      </c>
      <c r="BH34" s="355"/>
      <c r="BI34" s="355"/>
      <c r="BJ34" s="355"/>
      <c r="BK34" s="355"/>
      <c r="BL34" s="355"/>
      <c r="BM34" s="355"/>
      <c r="BN34" s="355"/>
      <c r="BO34" s="355"/>
      <c r="BP34" s="355"/>
      <c r="BQ34" s="355"/>
      <c r="BR34" s="355"/>
      <c r="BS34" s="355"/>
      <c r="BT34" s="355"/>
      <c r="BU34" s="355"/>
      <c r="BV34" s="175"/>
      <c r="BW34" s="354">
        <f>IF(BY34="","",MAX(C34:D43,U34:V43,AM34:AN43,BE34:BF43)+1)</f>
        <v>13</v>
      </c>
      <c r="BX34" s="354"/>
      <c r="BY34" s="355" t="str">
        <f>IF('各会計、関係団体の財政状況及び健全化判断比率'!B68="","",'各会計、関係団体の財政状況及び健全化判断比率'!B68)</f>
        <v>周南地区福祉施設組合（一般会計）</v>
      </c>
      <c r="BZ34" s="355"/>
      <c r="CA34" s="355"/>
      <c r="CB34" s="355"/>
      <c r="CC34" s="355"/>
      <c r="CD34" s="355"/>
      <c r="CE34" s="355"/>
      <c r="CF34" s="355"/>
      <c r="CG34" s="355"/>
      <c r="CH34" s="355"/>
      <c r="CI34" s="355"/>
      <c r="CJ34" s="355"/>
      <c r="CK34" s="355"/>
      <c r="CL34" s="355"/>
      <c r="CM34" s="355"/>
      <c r="CN34" s="175"/>
      <c r="CO34" s="354">
        <f>IF(CQ34="","",MAX(C34:D43,U34:V43,AM34:AN43,BE34:BF43,BW34:BX43)+1)</f>
        <v>23</v>
      </c>
      <c r="CP34" s="354"/>
      <c r="CQ34" s="355" t="str">
        <f>IF('各会計、関係団体の財政状況及び健全化判断比率'!BS7="","",'各会計、関係団体の財政状況及び健全化判断比率'!BS7)</f>
        <v>周南市体育協会</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国民健康保険鹿野診療所特別会計</v>
      </c>
      <c r="X35" s="355"/>
      <c r="Y35" s="355"/>
      <c r="Z35" s="355"/>
      <c r="AA35" s="355"/>
      <c r="AB35" s="355"/>
      <c r="AC35" s="355"/>
      <c r="AD35" s="355"/>
      <c r="AE35" s="355"/>
      <c r="AF35" s="355"/>
      <c r="AG35" s="355"/>
      <c r="AH35" s="355"/>
      <c r="AI35" s="355"/>
      <c r="AJ35" s="355"/>
      <c r="AK35" s="355"/>
      <c r="AL35" s="175"/>
      <c r="AM35" s="354">
        <f t="shared" ref="AM35:AM43" si="0">IF(AO35="","",AM34+1)</f>
        <v>8</v>
      </c>
      <c r="AN35" s="354"/>
      <c r="AO35" s="355" t="str">
        <f>IF('各会計、関係団体の財政状況及び健全化判断比率'!B34="","",'各会計、関係団体の財政状況及び健全化判断比率'!B34)</f>
        <v>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14</v>
      </c>
      <c r="BX35" s="354"/>
      <c r="BY35" s="355" t="str">
        <f>IF('各会計、関係団体の財政状況及び健全化判断比率'!B69="","",'各会計、関係団体の財政状況及び健全化判断比率'!B69)</f>
        <v>周南地区衛生施設組合（一般会計）</v>
      </c>
      <c r="BZ35" s="355"/>
      <c r="CA35" s="355"/>
      <c r="CB35" s="355"/>
      <c r="CC35" s="355"/>
      <c r="CD35" s="355"/>
      <c r="CE35" s="355"/>
      <c r="CF35" s="355"/>
      <c r="CG35" s="355"/>
      <c r="CH35" s="355"/>
      <c r="CI35" s="355"/>
      <c r="CJ35" s="355"/>
      <c r="CK35" s="355"/>
      <c r="CL35" s="355"/>
      <c r="CM35" s="355"/>
      <c r="CN35" s="175"/>
      <c r="CO35" s="354">
        <f t="shared" ref="CO35:CO43" si="3">IF(CQ35="","",CO34+1)</f>
        <v>24</v>
      </c>
      <c r="CP35" s="354"/>
      <c r="CQ35" s="355" t="str">
        <f>IF('各会計、関係団体の財政状況及び健全化判断比率'!BS8="","",'各会計、関係団体の財政状況及び健全化判断比率'!BS8)</f>
        <v>徳山地区漁業振興基金</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f t="shared" si="0"/>
        <v>9</v>
      </c>
      <c r="AN36" s="354"/>
      <c r="AO36" s="355" t="str">
        <f>IF('各会計、関係団体の財政状況及び健全化判断比率'!B35="","",'各会計、関係団体の財政状況及び健全化判断比率'!B35)</f>
        <v>病院事業会計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15</v>
      </c>
      <c r="BX36" s="354"/>
      <c r="BY36" s="355" t="str">
        <f>IF('各会計、関係団体の財政状況及び健全化判断比率'!B70="","",'各会計、関係団体の財政状況及び健全化判断比率'!B70)</f>
        <v>光地区消防組合（一般会計）</v>
      </c>
      <c r="BZ36" s="355"/>
      <c r="CA36" s="355"/>
      <c r="CB36" s="355"/>
      <c r="CC36" s="355"/>
      <c r="CD36" s="355"/>
      <c r="CE36" s="355"/>
      <c r="CF36" s="355"/>
      <c r="CG36" s="355"/>
      <c r="CH36" s="355"/>
      <c r="CI36" s="355"/>
      <c r="CJ36" s="355"/>
      <c r="CK36" s="355"/>
      <c r="CL36" s="355"/>
      <c r="CM36" s="355"/>
      <c r="CN36" s="175"/>
      <c r="CO36" s="354">
        <f t="shared" si="3"/>
        <v>25</v>
      </c>
      <c r="CP36" s="354"/>
      <c r="CQ36" s="355" t="str">
        <f>IF('各会計、関係団体の財政状況及び健全化判断比率'!BS9="","",'各会計、関係団体の財政状況及び健全化判断比率'!BS9)</f>
        <v>周南市文化振興財団</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介護保険特別会計</v>
      </c>
      <c r="X37" s="355"/>
      <c r="Y37" s="355"/>
      <c r="Z37" s="355"/>
      <c r="AA37" s="355"/>
      <c r="AB37" s="355"/>
      <c r="AC37" s="355"/>
      <c r="AD37" s="355"/>
      <c r="AE37" s="355"/>
      <c r="AF37" s="355"/>
      <c r="AG37" s="355"/>
      <c r="AH37" s="355"/>
      <c r="AI37" s="355"/>
      <c r="AJ37" s="355"/>
      <c r="AK37" s="355"/>
      <c r="AL37" s="175"/>
      <c r="AM37" s="354">
        <f t="shared" si="0"/>
        <v>10</v>
      </c>
      <c r="AN37" s="354"/>
      <c r="AO37" s="355" t="str">
        <f>IF('各会計、関係団体の財政状況及び健全化判断比率'!B36="","",'各会計、関係団体の財政状況及び健全化判断比率'!B36)</f>
        <v>介護老人保健施設事業会計</v>
      </c>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16</v>
      </c>
      <c r="BX37" s="354"/>
      <c r="BY37" s="355" t="str">
        <f>IF('各会計、関係団体の財政状況及び健全化判断比率'!B71="","",'各会計、関係団体の財政状況及び健全化判断比率'!B71)</f>
        <v>山口県市町総合事務組合（一般会計）</v>
      </c>
      <c r="BZ37" s="355"/>
      <c r="CA37" s="355"/>
      <c r="CB37" s="355"/>
      <c r="CC37" s="355"/>
      <c r="CD37" s="355"/>
      <c r="CE37" s="355"/>
      <c r="CF37" s="355"/>
      <c r="CG37" s="355"/>
      <c r="CH37" s="355"/>
      <c r="CI37" s="355"/>
      <c r="CJ37" s="355"/>
      <c r="CK37" s="355"/>
      <c r="CL37" s="355"/>
      <c r="CM37" s="355"/>
      <c r="CN37" s="175"/>
      <c r="CO37" s="354">
        <f t="shared" si="3"/>
        <v>26</v>
      </c>
      <c r="CP37" s="354"/>
      <c r="CQ37" s="355" t="str">
        <f>IF('各会計、関係団体の財政状況及び健全化判断比率'!BS10="","",'各会計、関係団体の財政状況及び健全化判断比率'!BS10)</f>
        <v>周南市ふるさと振興財団</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f t="shared" si="4"/>
        <v>6</v>
      </c>
      <c r="V38" s="354"/>
      <c r="W38" s="355" t="str">
        <f>IF('各会計、関係団体の財政状況及び健全化判断比率'!B32="","",'各会計、関係団体の財政状況及び健全化判断比率'!B32)</f>
        <v>駐車場事業特別会計</v>
      </c>
      <c r="X38" s="355"/>
      <c r="Y38" s="355"/>
      <c r="Z38" s="355"/>
      <c r="AA38" s="355"/>
      <c r="AB38" s="355"/>
      <c r="AC38" s="355"/>
      <c r="AD38" s="355"/>
      <c r="AE38" s="355"/>
      <c r="AF38" s="355"/>
      <c r="AG38" s="355"/>
      <c r="AH38" s="355"/>
      <c r="AI38" s="355"/>
      <c r="AJ38" s="355"/>
      <c r="AK38" s="355"/>
      <c r="AL38" s="175"/>
      <c r="AM38" s="354">
        <f t="shared" si="0"/>
        <v>11</v>
      </c>
      <c r="AN38" s="354"/>
      <c r="AO38" s="355" t="str">
        <f>IF('各会計、関係団体の財政状況及び健全化判断比率'!B37="","",'各会計、関係団体の財政状況及び健全化判断比率'!B37)</f>
        <v>モーターボート競走事業会計</v>
      </c>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17</v>
      </c>
      <c r="BX38" s="354"/>
      <c r="BY38" s="355" t="str">
        <f>IF('各会計、関係団体の財政状況及び健全化判断比率'!B72="","",'各会計、関係団体の財政状況及び健全化判断比率'!B72)</f>
        <v>山口県市町総合事務組合退職手当（特別会計）</v>
      </c>
      <c r="BZ38" s="355"/>
      <c r="CA38" s="355"/>
      <c r="CB38" s="355"/>
      <c r="CC38" s="355"/>
      <c r="CD38" s="355"/>
      <c r="CE38" s="355"/>
      <c r="CF38" s="355"/>
      <c r="CG38" s="355"/>
      <c r="CH38" s="355"/>
      <c r="CI38" s="355"/>
      <c r="CJ38" s="355"/>
      <c r="CK38" s="355"/>
      <c r="CL38" s="355"/>
      <c r="CM38" s="355"/>
      <c r="CN38" s="175"/>
      <c r="CO38" s="354">
        <f t="shared" si="3"/>
        <v>27</v>
      </c>
      <c r="CP38" s="354"/>
      <c r="CQ38" s="355" t="str">
        <f>IF('各会計、関係団体の財政状況及び健全化判断比率'!BS11="","",'各会計、関係団体の財政状況及び健全化判断比率'!BS11)</f>
        <v>周南市医療公社</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18</v>
      </c>
      <c r="BX39" s="354"/>
      <c r="BY39" s="355" t="str">
        <f>IF('各会計、関係団体の財政状況及び健全化判断比率'!B73="","",'各会計、関係団体の財政状況及び健全化判断比率'!B73)</f>
        <v>山口県市町総合事務組合消防団員補償等（特別会計）</v>
      </c>
      <c r="BZ39" s="355"/>
      <c r="CA39" s="355"/>
      <c r="CB39" s="355"/>
      <c r="CC39" s="355"/>
      <c r="CD39" s="355"/>
      <c r="CE39" s="355"/>
      <c r="CF39" s="355"/>
      <c r="CG39" s="355"/>
      <c r="CH39" s="355"/>
      <c r="CI39" s="355"/>
      <c r="CJ39" s="355"/>
      <c r="CK39" s="355"/>
      <c r="CL39" s="355"/>
      <c r="CM39" s="355"/>
      <c r="CN39" s="175"/>
      <c r="CO39" s="354">
        <f t="shared" si="3"/>
        <v>28</v>
      </c>
      <c r="CP39" s="354"/>
      <c r="CQ39" s="355" t="str">
        <f>IF('各会計、関係団体の財政状況及び健全化判断比率'!BS12="","",'各会計、関係団体の財政状況及び健全化判断比率'!BS12)</f>
        <v>周南地域地場産業振興センター</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19</v>
      </c>
      <c r="BX40" s="354"/>
      <c r="BY40" s="355" t="str">
        <f>IF('各会計、関係団体の財政状況及び健全化判断比率'!B74="","",'各会計、関係団体の財政状況及び健全化判断比率'!B74)</f>
        <v>山口県市町総合事務組合非常勤職員公務災害補償（特別会計）</v>
      </c>
      <c r="BZ40" s="355"/>
      <c r="CA40" s="355"/>
      <c r="CB40" s="355"/>
      <c r="CC40" s="355"/>
      <c r="CD40" s="355"/>
      <c r="CE40" s="355"/>
      <c r="CF40" s="355"/>
      <c r="CG40" s="355"/>
      <c r="CH40" s="355"/>
      <c r="CI40" s="355"/>
      <c r="CJ40" s="355"/>
      <c r="CK40" s="355"/>
      <c r="CL40" s="355"/>
      <c r="CM40" s="355"/>
      <c r="CN40" s="175"/>
      <c r="CO40" s="354">
        <f t="shared" si="3"/>
        <v>29</v>
      </c>
      <c r="CP40" s="354"/>
      <c r="CQ40" s="355" t="str">
        <f>IF('各会計、関係団体の財政状況及び健全化判断比率'!BS13="","",'各会計、関係団体の財政状況及び健全化判断比率'!BS13)</f>
        <v>大津島巡航</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20</v>
      </c>
      <c r="BX41" s="354"/>
      <c r="BY41" s="355" t="str">
        <f>IF('各会計、関係団体の財政状況及び健全化判断比率'!B75="","",'各会計、関係団体の財政状況及び健全化判断比率'!B75)</f>
        <v>山口県市町総合事務組合山口県市町公平委員会（特別会計）</v>
      </c>
      <c r="BZ41" s="355"/>
      <c r="CA41" s="355"/>
      <c r="CB41" s="355"/>
      <c r="CC41" s="355"/>
      <c r="CD41" s="355"/>
      <c r="CE41" s="355"/>
      <c r="CF41" s="355"/>
      <c r="CG41" s="355"/>
      <c r="CH41" s="355"/>
      <c r="CI41" s="355"/>
      <c r="CJ41" s="355"/>
      <c r="CK41" s="355"/>
      <c r="CL41" s="355"/>
      <c r="CM41" s="355"/>
      <c r="CN41" s="175"/>
      <c r="CO41" s="354">
        <f t="shared" si="3"/>
        <v>30</v>
      </c>
      <c r="CP41" s="354"/>
      <c r="CQ41" s="355" t="str">
        <f>IF('各会計、関係団体の財政状況及び健全化判断比率'!BS14="","",'各会計、関係団体の財政状況及び健全化判断比率'!BS14)</f>
        <v>徳山青果精算</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21</v>
      </c>
      <c r="BX42" s="354"/>
      <c r="BY42" s="355" t="str">
        <f>IF('各会計、関係団体の財政状況及び健全化判断比率'!B76="","",'各会計、関係団体の財政状況及び健全化判断比率'!B76)</f>
        <v>山口県市町総合事務組合交通災害共済（特別会計）</v>
      </c>
      <c r="BZ42" s="355"/>
      <c r="CA42" s="355"/>
      <c r="CB42" s="355"/>
      <c r="CC42" s="355"/>
      <c r="CD42" s="355"/>
      <c r="CE42" s="355"/>
      <c r="CF42" s="355"/>
      <c r="CG42" s="355"/>
      <c r="CH42" s="355"/>
      <c r="CI42" s="355"/>
      <c r="CJ42" s="355"/>
      <c r="CK42" s="355"/>
      <c r="CL42" s="355"/>
      <c r="CM42" s="355"/>
      <c r="CN42" s="175"/>
      <c r="CO42" s="354">
        <f t="shared" si="3"/>
        <v>31</v>
      </c>
      <c r="CP42" s="354"/>
      <c r="CQ42" s="355" t="str">
        <f>IF('各会計、関係団体の財政状況及び健全化判断比率'!BS15="","",'各会計、関係団体の財政状況及び健全化判断比率'!BS15)</f>
        <v>かの高原開発</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22</v>
      </c>
      <c r="BX43" s="354"/>
      <c r="BY43" s="355" t="str">
        <f>IF('各会計、関係団体の財政状況及び健全化判断比率'!B77="","",'各会計、関係団体の財政状況及び健全化判断比率'!B77)</f>
        <v>山口県市町総合事務組合山口県自治会館管理（特別会計）</v>
      </c>
      <c r="BZ43" s="355"/>
      <c r="CA43" s="355"/>
      <c r="CB43" s="355"/>
      <c r="CC43" s="355"/>
      <c r="CD43" s="355"/>
      <c r="CE43" s="355"/>
      <c r="CF43" s="355"/>
      <c r="CG43" s="355"/>
      <c r="CH43" s="355"/>
      <c r="CI43" s="355"/>
      <c r="CJ43" s="355"/>
      <c r="CK43" s="355"/>
      <c r="CL43" s="355"/>
      <c r="CM43" s="355"/>
      <c r="CN43" s="175"/>
      <c r="CO43" s="354">
        <f t="shared" si="3"/>
        <v>32</v>
      </c>
      <c r="CP43" s="354"/>
      <c r="CQ43" s="355" t="str">
        <f>IF('各会計、関係団体の財政状況及び健全化判断比率'!BS16="","",'各会計、関係団体の財政状況及び健全化判断比率'!BS16)</f>
        <v>新南陽地区漁業振興基金</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192</v>
      </c>
      <c r="E46" s="351" t="s">
        <v>193</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194</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195</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196</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197</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198</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199</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200</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5Uj5TWODVYt1mggvAYsLRFvFpIYICyig1ewlLIPJ96AyyJB4js5BIZlY3qneUda7EIXEyK7De5qyTuznhnIECQ==" saltValue="NgA44Y8yJbFZSeLPtOXzU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201</v>
      </c>
      <c r="DI1" s="705"/>
      <c r="DJ1" s="705"/>
      <c r="DK1" s="705"/>
      <c r="DL1" s="705"/>
      <c r="DM1" s="705"/>
      <c r="DN1" s="706"/>
      <c r="DO1" s="208"/>
      <c r="DP1" s="704" t="s">
        <v>202</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204</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205</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206</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207</v>
      </c>
      <c r="S4" s="661"/>
      <c r="T4" s="661"/>
      <c r="U4" s="661"/>
      <c r="V4" s="661"/>
      <c r="W4" s="661"/>
      <c r="X4" s="661"/>
      <c r="Y4" s="662"/>
      <c r="Z4" s="660" t="s">
        <v>208</v>
      </c>
      <c r="AA4" s="661"/>
      <c r="AB4" s="661"/>
      <c r="AC4" s="662"/>
      <c r="AD4" s="660" t="s">
        <v>209</v>
      </c>
      <c r="AE4" s="661"/>
      <c r="AF4" s="661"/>
      <c r="AG4" s="661"/>
      <c r="AH4" s="661"/>
      <c r="AI4" s="661"/>
      <c r="AJ4" s="661"/>
      <c r="AK4" s="662"/>
      <c r="AL4" s="660" t="s">
        <v>208</v>
      </c>
      <c r="AM4" s="661"/>
      <c r="AN4" s="661"/>
      <c r="AO4" s="662"/>
      <c r="AP4" s="707" t="s">
        <v>210</v>
      </c>
      <c r="AQ4" s="707"/>
      <c r="AR4" s="707"/>
      <c r="AS4" s="707"/>
      <c r="AT4" s="707"/>
      <c r="AU4" s="707"/>
      <c r="AV4" s="707"/>
      <c r="AW4" s="707"/>
      <c r="AX4" s="707"/>
      <c r="AY4" s="707"/>
      <c r="AZ4" s="707"/>
      <c r="BA4" s="707"/>
      <c r="BB4" s="707"/>
      <c r="BC4" s="707"/>
      <c r="BD4" s="707"/>
      <c r="BE4" s="707"/>
      <c r="BF4" s="707"/>
      <c r="BG4" s="707" t="s">
        <v>211</v>
      </c>
      <c r="BH4" s="707"/>
      <c r="BI4" s="707"/>
      <c r="BJ4" s="707"/>
      <c r="BK4" s="707"/>
      <c r="BL4" s="707"/>
      <c r="BM4" s="707"/>
      <c r="BN4" s="707"/>
      <c r="BO4" s="707" t="s">
        <v>208</v>
      </c>
      <c r="BP4" s="707"/>
      <c r="BQ4" s="707"/>
      <c r="BR4" s="707"/>
      <c r="BS4" s="707" t="s">
        <v>212</v>
      </c>
      <c r="BT4" s="707"/>
      <c r="BU4" s="707"/>
      <c r="BV4" s="707"/>
      <c r="BW4" s="707"/>
      <c r="BX4" s="707"/>
      <c r="BY4" s="707"/>
      <c r="BZ4" s="707"/>
      <c r="CA4" s="707"/>
      <c r="CB4" s="707"/>
      <c r="CD4" s="660" t="s">
        <v>213</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214</v>
      </c>
      <c r="C5" s="667"/>
      <c r="D5" s="667"/>
      <c r="E5" s="667"/>
      <c r="F5" s="667"/>
      <c r="G5" s="667"/>
      <c r="H5" s="667"/>
      <c r="I5" s="667"/>
      <c r="J5" s="667"/>
      <c r="K5" s="667"/>
      <c r="L5" s="667"/>
      <c r="M5" s="667"/>
      <c r="N5" s="667"/>
      <c r="O5" s="667"/>
      <c r="P5" s="667"/>
      <c r="Q5" s="668"/>
      <c r="R5" s="663">
        <v>27736947</v>
      </c>
      <c r="S5" s="664"/>
      <c r="T5" s="664"/>
      <c r="U5" s="664"/>
      <c r="V5" s="664"/>
      <c r="W5" s="664"/>
      <c r="X5" s="664"/>
      <c r="Y5" s="689"/>
      <c r="Z5" s="702">
        <v>34.200000000000003</v>
      </c>
      <c r="AA5" s="702"/>
      <c r="AB5" s="702"/>
      <c r="AC5" s="702"/>
      <c r="AD5" s="703">
        <v>26632963</v>
      </c>
      <c r="AE5" s="703"/>
      <c r="AF5" s="703"/>
      <c r="AG5" s="703"/>
      <c r="AH5" s="703"/>
      <c r="AI5" s="703"/>
      <c r="AJ5" s="703"/>
      <c r="AK5" s="703"/>
      <c r="AL5" s="690">
        <v>69.7</v>
      </c>
      <c r="AM5" s="672"/>
      <c r="AN5" s="672"/>
      <c r="AO5" s="691"/>
      <c r="AP5" s="666" t="s">
        <v>215</v>
      </c>
      <c r="AQ5" s="667"/>
      <c r="AR5" s="667"/>
      <c r="AS5" s="667"/>
      <c r="AT5" s="667"/>
      <c r="AU5" s="667"/>
      <c r="AV5" s="667"/>
      <c r="AW5" s="667"/>
      <c r="AX5" s="667"/>
      <c r="AY5" s="667"/>
      <c r="AZ5" s="667"/>
      <c r="BA5" s="667"/>
      <c r="BB5" s="667"/>
      <c r="BC5" s="667"/>
      <c r="BD5" s="667"/>
      <c r="BE5" s="667"/>
      <c r="BF5" s="668"/>
      <c r="BG5" s="608">
        <v>26627663</v>
      </c>
      <c r="BH5" s="609"/>
      <c r="BI5" s="609"/>
      <c r="BJ5" s="609"/>
      <c r="BK5" s="609"/>
      <c r="BL5" s="609"/>
      <c r="BM5" s="609"/>
      <c r="BN5" s="610"/>
      <c r="BO5" s="646">
        <v>96</v>
      </c>
      <c r="BP5" s="646"/>
      <c r="BQ5" s="646"/>
      <c r="BR5" s="646"/>
      <c r="BS5" s="647">
        <v>603676</v>
      </c>
      <c r="BT5" s="647"/>
      <c r="BU5" s="647"/>
      <c r="BV5" s="647"/>
      <c r="BW5" s="647"/>
      <c r="BX5" s="647"/>
      <c r="BY5" s="647"/>
      <c r="BZ5" s="647"/>
      <c r="CA5" s="647"/>
      <c r="CB5" s="687"/>
      <c r="CD5" s="660" t="s">
        <v>210</v>
      </c>
      <c r="CE5" s="661"/>
      <c r="CF5" s="661"/>
      <c r="CG5" s="661"/>
      <c r="CH5" s="661"/>
      <c r="CI5" s="661"/>
      <c r="CJ5" s="661"/>
      <c r="CK5" s="661"/>
      <c r="CL5" s="661"/>
      <c r="CM5" s="661"/>
      <c r="CN5" s="661"/>
      <c r="CO5" s="661"/>
      <c r="CP5" s="661"/>
      <c r="CQ5" s="662"/>
      <c r="CR5" s="660" t="s">
        <v>216</v>
      </c>
      <c r="CS5" s="661"/>
      <c r="CT5" s="661"/>
      <c r="CU5" s="661"/>
      <c r="CV5" s="661"/>
      <c r="CW5" s="661"/>
      <c r="CX5" s="661"/>
      <c r="CY5" s="662"/>
      <c r="CZ5" s="660" t="s">
        <v>208</v>
      </c>
      <c r="DA5" s="661"/>
      <c r="DB5" s="661"/>
      <c r="DC5" s="662"/>
      <c r="DD5" s="660" t="s">
        <v>217</v>
      </c>
      <c r="DE5" s="661"/>
      <c r="DF5" s="661"/>
      <c r="DG5" s="661"/>
      <c r="DH5" s="661"/>
      <c r="DI5" s="661"/>
      <c r="DJ5" s="661"/>
      <c r="DK5" s="661"/>
      <c r="DL5" s="661"/>
      <c r="DM5" s="661"/>
      <c r="DN5" s="661"/>
      <c r="DO5" s="661"/>
      <c r="DP5" s="662"/>
      <c r="DQ5" s="660" t="s">
        <v>218</v>
      </c>
      <c r="DR5" s="661"/>
      <c r="DS5" s="661"/>
      <c r="DT5" s="661"/>
      <c r="DU5" s="661"/>
      <c r="DV5" s="661"/>
      <c r="DW5" s="661"/>
      <c r="DX5" s="661"/>
      <c r="DY5" s="661"/>
      <c r="DZ5" s="661"/>
      <c r="EA5" s="661"/>
      <c r="EB5" s="661"/>
      <c r="EC5" s="662"/>
    </row>
    <row r="6" spans="2:143" ht="11.25" customHeight="1" x14ac:dyDescent="0.15">
      <c r="B6" s="605" t="s">
        <v>219</v>
      </c>
      <c r="C6" s="606"/>
      <c r="D6" s="606"/>
      <c r="E6" s="606"/>
      <c r="F6" s="606"/>
      <c r="G6" s="606"/>
      <c r="H6" s="606"/>
      <c r="I6" s="606"/>
      <c r="J6" s="606"/>
      <c r="K6" s="606"/>
      <c r="L6" s="606"/>
      <c r="M6" s="606"/>
      <c r="N6" s="606"/>
      <c r="O6" s="606"/>
      <c r="P6" s="606"/>
      <c r="Q6" s="607"/>
      <c r="R6" s="608">
        <v>674479</v>
      </c>
      <c r="S6" s="609"/>
      <c r="T6" s="609"/>
      <c r="U6" s="609"/>
      <c r="V6" s="609"/>
      <c r="W6" s="609"/>
      <c r="X6" s="609"/>
      <c r="Y6" s="610"/>
      <c r="Z6" s="646">
        <v>0.8</v>
      </c>
      <c r="AA6" s="646"/>
      <c r="AB6" s="646"/>
      <c r="AC6" s="646"/>
      <c r="AD6" s="647">
        <v>674479</v>
      </c>
      <c r="AE6" s="647"/>
      <c r="AF6" s="647"/>
      <c r="AG6" s="647"/>
      <c r="AH6" s="647"/>
      <c r="AI6" s="647"/>
      <c r="AJ6" s="647"/>
      <c r="AK6" s="647"/>
      <c r="AL6" s="611">
        <v>1.8</v>
      </c>
      <c r="AM6" s="612"/>
      <c r="AN6" s="612"/>
      <c r="AO6" s="648"/>
      <c r="AP6" s="605" t="s">
        <v>220</v>
      </c>
      <c r="AQ6" s="606"/>
      <c r="AR6" s="606"/>
      <c r="AS6" s="606"/>
      <c r="AT6" s="606"/>
      <c r="AU6" s="606"/>
      <c r="AV6" s="606"/>
      <c r="AW6" s="606"/>
      <c r="AX6" s="606"/>
      <c r="AY6" s="606"/>
      <c r="AZ6" s="606"/>
      <c r="BA6" s="606"/>
      <c r="BB6" s="606"/>
      <c r="BC6" s="606"/>
      <c r="BD6" s="606"/>
      <c r="BE6" s="606"/>
      <c r="BF6" s="607"/>
      <c r="BG6" s="608">
        <v>26627663</v>
      </c>
      <c r="BH6" s="609"/>
      <c r="BI6" s="609"/>
      <c r="BJ6" s="609"/>
      <c r="BK6" s="609"/>
      <c r="BL6" s="609"/>
      <c r="BM6" s="609"/>
      <c r="BN6" s="610"/>
      <c r="BO6" s="646">
        <v>96</v>
      </c>
      <c r="BP6" s="646"/>
      <c r="BQ6" s="646"/>
      <c r="BR6" s="646"/>
      <c r="BS6" s="647">
        <v>603676</v>
      </c>
      <c r="BT6" s="647"/>
      <c r="BU6" s="647"/>
      <c r="BV6" s="647"/>
      <c r="BW6" s="647"/>
      <c r="BX6" s="647"/>
      <c r="BY6" s="647"/>
      <c r="BZ6" s="647"/>
      <c r="CA6" s="647"/>
      <c r="CB6" s="687"/>
      <c r="CD6" s="666" t="s">
        <v>221</v>
      </c>
      <c r="CE6" s="667"/>
      <c r="CF6" s="667"/>
      <c r="CG6" s="667"/>
      <c r="CH6" s="667"/>
      <c r="CI6" s="667"/>
      <c r="CJ6" s="667"/>
      <c r="CK6" s="667"/>
      <c r="CL6" s="667"/>
      <c r="CM6" s="667"/>
      <c r="CN6" s="667"/>
      <c r="CO6" s="667"/>
      <c r="CP6" s="667"/>
      <c r="CQ6" s="668"/>
      <c r="CR6" s="608">
        <v>372840</v>
      </c>
      <c r="CS6" s="609"/>
      <c r="CT6" s="609"/>
      <c r="CU6" s="609"/>
      <c r="CV6" s="609"/>
      <c r="CW6" s="609"/>
      <c r="CX6" s="609"/>
      <c r="CY6" s="610"/>
      <c r="CZ6" s="690">
        <v>0.5</v>
      </c>
      <c r="DA6" s="672"/>
      <c r="DB6" s="672"/>
      <c r="DC6" s="692"/>
      <c r="DD6" s="614" t="s">
        <v>122</v>
      </c>
      <c r="DE6" s="609"/>
      <c r="DF6" s="609"/>
      <c r="DG6" s="609"/>
      <c r="DH6" s="609"/>
      <c r="DI6" s="609"/>
      <c r="DJ6" s="609"/>
      <c r="DK6" s="609"/>
      <c r="DL6" s="609"/>
      <c r="DM6" s="609"/>
      <c r="DN6" s="609"/>
      <c r="DO6" s="609"/>
      <c r="DP6" s="610"/>
      <c r="DQ6" s="614">
        <v>371907</v>
      </c>
      <c r="DR6" s="609"/>
      <c r="DS6" s="609"/>
      <c r="DT6" s="609"/>
      <c r="DU6" s="609"/>
      <c r="DV6" s="609"/>
      <c r="DW6" s="609"/>
      <c r="DX6" s="609"/>
      <c r="DY6" s="609"/>
      <c r="DZ6" s="609"/>
      <c r="EA6" s="609"/>
      <c r="EB6" s="609"/>
      <c r="EC6" s="645"/>
    </row>
    <row r="7" spans="2:143" ht="11.25" customHeight="1" x14ac:dyDescent="0.15">
      <c r="B7" s="605" t="s">
        <v>222</v>
      </c>
      <c r="C7" s="606"/>
      <c r="D7" s="606"/>
      <c r="E7" s="606"/>
      <c r="F7" s="606"/>
      <c r="G7" s="606"/>
      <c r="H7" s="606"/>
      <c r="I7" s="606"/>
      <c r="J7" s="606"/>
      <c r="K7" s="606"/>
      <c r="L7" s="606"/>
      <c r="M7" s="606"/>
      <c r="N7" s="606"/>
      <c r="O7" s="606"/>
      <c r="P7" s="606"/>
      <c r="Q7" s="607"/>
      <c r="R7" s="608">
        <v>13455</v>
      </c>
      <c r="S7" s="609"/>
      <c r="T7" s="609"/>
      <c r="U7" s="609"/>
      <c r="V7" s="609"/>
      <c r="W7" s="609"/>
      <c r="X7" s="609"/>
      <c r="Y7" s="610"/>
      <c r="Z7" s="646">
        <v>0</v>
      </c>
      <c r="AA7" s="646"/>
      <c r="AB7" s="646"/>
      <c r="AC7" s="646"/>
      <c r="AD7" s="647">
        <v>13455</v>
      </c>
      <c r="AE7" s="647"/>
      <c r="AF7" s="647"/>
      <c r="AG7" s="647"/>
      <c r="AH7" s="647"/>
      <c r="AI7" s="647"/>
      <c r="AJ7" s="647"/>
      <c r="AK7" s="647"/>
      <c r="AL7" s="611">
        <v>0</v>
      </c>
      <c r="AM7" s="612"/>
      <c r="AN7" s="612"/>
      <c r="AO7" s="648"/>
      <c r="AP7" s="605" t="s">
        <v>223</v>
      </c>
      <c r="AQ7" s="606"/>
      <c r="AR7" s="606"/>
      <c r="AS7" s="606"/>
      <c r="AT7" s="606"/>
      <c r="AU7" s="606"/>
      <c r="AV7" s="606"/>
      <c r="AW7" s="606"/>
      <c r="AX7" s="606"/>
      <c r="AY7" s="606"/>
      <c r="AZ7" s="606"/>
      <c r="BA7" s="606"/>
      <c r="BB7" s="606"/>
      <c r="BC7" s="606"/>
      <c r="BD7" s="606"/>
      <c r="BE7" s="606"/>
      <c r="BF7" s="607"/>
      <c r="BG7" s="608">
        <v>10695698</v>
      </c>
      <c r="BH7" s="609"/>
      <c r="BI7" s="609"/>
      <c r="BJ7" s="609"/>
      <c r="BK7" s="609"/>
      <c r="BL7" s="609"/>
      <c r="BM7" s="609"/>
      <c r="BN7" s="610"/>
      <c r="BO7" s="646">
        <v>38.6</v>
      </c>
      <c r="BP7" s="646"/>
      <c r="BQ7" s="646"/>
      <c r="BR7" s="646"/>
      <c r="BS7" s="647">
        <v>603676</v>
      </c>
      <c r="BT7" s="647"/>
      <c r="BU7" s="647"/>
      <c r="BV7" s="647"/>
      <c r="BW7" s="647"/>
      <c r="BX7" s="647"/>
      <c r="BY7" s="647"/>
      <c r="BZ7" s="647"/>
      <c r="CA7" s="647"/>
      <c r="CB7" s="687"/>
      <c r="CD7" s="605" t="s">
        <v>224</v>
      </c>
      <c r="CE7" s="606"/>
      <c r="CF7" s="606"/>
      <c r="CG7" s="606"/>
      <c r="CH7" s="606"/>
      <c r="CI7" s="606"/>
      <c r="CJ7" s="606"/>
      <c r="CK7" s="606"/>
      <c r="CL7" s="606"/>
      <c r="CM7" s="606"/>
      <c r="CN7" s="606"/>
      <c r="CO7" s="606"/>
      <c r="CP7" s="606"/>
      <c r="CQ7" s="607"/>
      <c r="CR7" s="608">
        <v>12570186</v>
      </c>
      <c r="CS7" s="609"/>
      <c r="CT7" s="609"/>
      <c r="CU7" s="609"/>
      <c r="CV7" s="609"/>
      <c r="CW7" s="609"/>
      <c r="CX7" s="609"/>
      <c r="CY7" s="610"/>
      <c r="CZ7" s="646">
        <v>16.3</v>
      </c>
      <c r="DA7" s="646"/>
      <c r="DB7" s="646"/>
      <c r="DC7" s="646"/>
      <c r="DD7" s="614">
        <v>423311</v>
      </c>
      <c r="DE7" s="609"/>
      <c r="DF7" s="609"/>
      <c r="DG7" s="609"/>
      <c r="DH7" s="609"/>
      <c r="DI7" s="609"/>
      <c r="DJ7" s="609"/>
      <c r="DK7" s="609"/>
      <c r="DL7" s="609"/>
      <c r="DM7" s="609"/>
      <c r="DN7" s="609"/>
      <c r="DO7" s="609"/>
      <c r="DP7" s="610"/>
      <c r="DQ7" s="614">
        <v>10927148</v>
      </c>
      <c r="DR7" s="609"/>
      <c r="DS7" s="609"/>
      <c r="DT7" s="609"/>
      <c r="DU7" s="609"/>
      <c r="DV7" s="609"/>
      <c r="DW7" s="609"/>
      <c r="DX7" s="609"/>
      <c r="DY7" s="609"/>
      <c r="DZ7" s="609"/>
      <c r="EA7" s="609"/>
      <c r="EB7" s="609"/>
      <c r="EC7" s="645"/>
    </row>
    <row r="8" spans="2:143" ht="11.25" customHeight="1" x14ac:dyDescent="0.15">
      <c r="B8" s="605" t="s">
        <v>225</v>
      </c>
      <c r="C8" s="606"/>
      <c r="D8" s="606"/>
      <c r="E8" s="606"/>
      <c r="F8" s="606"/>
      <c r="G8" s="606"/>
      <c r="H8" s="606"/>
      <c r="I8" s="606"/>
      <c r="J8" s="606"/>
      <c r="K8" s="606"/>
      <c r="L8" s="606"/>
      <c r="M8" s="606"/>
      <c r="N8" s="606"/>
      <c r="O8" s="606"/>
      <c r="P8" s="606"/>
      <c r="Q8" s="607"/>
      <c r="R8" s="608">
        <v>124422</v>
      </c>
      <c r="S8" s="609"/>
      <c r="T8" s="609"/>
      <c r="U8" s="609"/>
      <c r="V8" s="609"/>
      <c r="W8" s="609"/>
      <c r="X8" s="609"/>
      <c r="Y8" s="610"/>
      <c r="Z8" s="646">
        <v>0.2</v>
      </c>
      <c r="AA8" s="646"/>
      <c r="AB8" s="646"/>
      <c r="AC8" s="646"/>
      <c r="AD8" s="647">
        <v>124422</v>
      </c>
      <c r="AE8" s="647"/>
      <c r="AF8" s="647"/>
      <c r="AG8" s="647"/>
      <c r="AH8" s="647"/>
      <c r="AI8" s="647"/>
      <c r="AJ8" s="647"/>
      <c r="AK8" s="647"/>
      <c r="AL8" s="611">
        <v>0.3</v>
      </c>
      <c r="AM8" s="612"/>
      <c r="AN8" s="612"/>
      <c r="AO8" s="648"/>
      <c r="AP8" s="605" t="s">
        <v>226</v>
      </c>
      <c r="AQ8" s="606"/>
      <c r="AR8" s="606"/>
      <c r="AS8" s="606"/>
      <c r="AT8" s="606"/>
      <c r="AU8" s="606"/>
      <c r="AV8" s="606"/>
      <c r="AW8" s="606"/>
      <c r="AX8" s="606"/>
      <c r="AY8" s="606"/>
      <c r="AZ8" s="606"/>
      <c r="BA8" s="606"/>
      <c r="BB8" s="606"/>
      <c r="BC8" s="606"/>
      <c r="BD8" s="606"/>
      <c r="BE8" s="606"/>
      <c r="BF8" s="607"/>
      <c r="BG8" s="608">
        <v>242772</v>
      </c>
      <c r="BH8" s="609"/>
      <c r="BI8" s="609"/>
      <c r="BJ8" s="609"/>
      <c r="BK8" s="609"/>
      <c r="BL8" s="609"/>
      <c r="BM8" s="609"/>
      <c r="BN8" s="610"/>
      <c r="BO8" s="646">
        <v>0.9</v>
      </c>
      <c r="BP8" s="646"/>
      <c r="BQ8" s="646"/>
      <c r="BR8" s="646"/>
      <c r="BS8" s="647" t="s">
        <v>122</v>
      </c>
      <c r="BT8" s="647"/>
      <c r="BU8" s="647"/>
      <c r="BV8" s="647"/>
      <c r="BW8" s="647"/>
      <c r="BX8" s="647"/>
      <c r="BY8" s="647"/>
      <c r="BZ8" s="647"/>
      <c r="CA8" s="647"/>
      <c r="CB8" s="687"/>
      <c r="CD8" s="605" t="s">
        <v>227</v>
      </c>
      <c r="CE8" s="606"/>
      <c r="CF8" s="606"/>
      <c r="CG8" s="606"/>
      <c r="CH8" s="606"/>
      <c r="CI8" s="606"/>
      <c r="CJ8" s="606"/>
      <c r="CK8" s="606"/>
      <c r="CL8" s="606"/>
      <c r="CM8" s="606"/>
      <c r="CN8" s="606"/>
      <c r="CO8" s="606"/>
      <c r="CP8" s="606"/>
      <c r="CQ8" s="607"/>
      <c r="CR8" s="608">
        <v>22459377</v>
      </c>
      <c r="CS8" s="609"/>
      <c r="CT8" s="609"/>
      <c r="CU8" s="609"/>
      <c r="CV8" s="609"/>
      <c r="CW8" s="609"/>
      <c r="CX8" s="609"/>
      <c r="CY8" s="610"/>
      <c r="CZ8" s="646">
        <v>29.2</v>
      </c>
      <c r="DA8" s="646"/>
      <c r="DB8" s="646"/>
      <c r="DC8" s="646"/>
      <c r="DD8" s="614">
        <v>210702</v>
      </c>
      <c r="DE8" s="609"/>
      <c r="DF8" s="609"/>
      <c r="DG8" s="609"/>
      <c r="DH8" s="609"/>
      <c r="DI8" s="609"/>
      <c r="DJ8" s="609"/>
      <c r="DK8" s="609"/>
      <c r="DL8" s="609"/>
      <c r="DM8" s="609"/>
      <c r="DN8" s="609"/>
      <c r="DO8" s="609"/>
      <c r="DP8" s="610"/>
      <c r="DQ8" s="614">
        <v>12032201</v>
      </c>
      <c r="DR8" s="609"/>
      <c r="DS8" s="609"/>
      <c r="DT8" s="609"/>
      <c r="DU8" s="609"/>
      <c r="DV8" s="609"/>
      <c r="DW8" s="609"/>
      <c r="DX8" s="609"/>
      <c r="DY8" s="609"/>
      <c r="DZ8" s="609"/>
      <c r="EA8" s="609"/>
      <c r="EB8" s="609"/>
      <c r="EC8" s="645"/>
    </row>
    <row r="9" spans="2:143" ht="11.25" customHeight="1" x14ac:dyDescent="0.15">
      <c r="B9" s="605" t="s">
        <v>228</v>
      </c>
      <c r="C9" s="606"/>
      <c r="D9" s="606"/>
      <c r="E9" s="606"/>
      <c r="F9" s="606"/>
      <c r="G9" s="606"/>
      <c r="H9" s="606"/>
      <c r="I9" s="606"/>
      <c r="J9" s="606"/>
      <c r="K9" s="606"/>
      <c r="L9" s="606"/>
      <c r="M9" s="606"/>
      <c r="N9" s="606"/>
      <c r="O9" s="606"/>
      <c r="P9" s="606"/>
      <c r="Q9" s="607"/>
      <c r="R9" s="608">
        <v>138841</v>
      </c>
      <c r="S9" s="609"/>
      <c r="T9" s="609"/>
      <c r="U9" s="609"/>
      <c r="V9" s="609"/>
      <c r="W9" s="609"/>
      <c r="X9" s="609"/>
      <c r="Y9" s="610"/>
      <c r="Z9" s="646">
        <v>0.2</v>
      </c>
      <c r="AA9" s="646"/>
      <c r="AB9" s="646"/>
      <c r="AC9" s="646"/>
      <c r="AD9" s="647">
        <v>138841</v>
      </c>
      <c r="AE9" s="647"/>
      <c r="AF9" s="647"/>
      <c r="AG9" s="647"/>
      <c r="AH9" s="647"/>
      <c r="AI9" s="647"/>
      <c r="AJ9" s="647"/>
      <c r="AK9" s="647"/>
      <c r="AL9" s="611">
        <v>0.4</v>
      </c>
      <c r="AM9" s="612"/>
      <c r="AN9" s="612"/>
      <c r="AO9" s="648"/>
      <c r="AP9" s="605" t="s">
        <v>229</v>
      </c>
      <c r="AQ9" s="606"/>
      <c r="AR9" s="606"/>
      <c r="AS9" s="606"/>
      <c r="AT9" s="606"/>
      <c r="AU9" s="606"/>
      <c r="AV9" s="606"/>
      <c r="AW9" s="606"/>
      <c r="AX9" s="606"/>
      <c r="AY9" s="606"/>
      <c r="AZ9" s="606"/>
      <c r="BA9" s="606"/>
      <c r="BB9" s="606"/>
      <c r="BC9" s="606"/>
      <c r="BD9" s="606"/>
      <c r="BE9" s="606"/>
      <c r="BF9" s="607"/>
      <c r="BG9" s="608">
        <v>7840567</v>
      </c>
      <c r="BH9" s="609"/>
      <c r="BI9" s="609"/>
      <c r="BJ9" s="609"/>
      <c r="BK9" s="609"/>
      <c r="BL9" s="609"/>
      <c r="BM9" s="609"/>
      <c r="BN9" s="610"/>
      <c r="BO9" s="646">
        <v>28.3</v>
      </c>
      <c r="BP9" s="646"/>
      <c r="BQ9" s="646"/>
      <c r="BR9" s="646"/>
      <c r="BS9" s="647" t="s">
        <v>122</v>
      </c>
      <c r="BT9" s="647"/>
      <c r="BU9" s="647"/>
      <c r="BV9" s="647"/>
      <c r="BW9" s="647"/>
      <c r="BX9" s="647"/>
      <c r="BY9" s="647"/>
      <c r="BZ9" s="647"/>
      <c r="CA9" s="647"/>
      <c r="CB9" s="687"/>
      <c r="CD9" s="605" t="s">
        <v>230</v>
      </c>
      <c r="CE9" s="606"/>
      <c r="CF9" s="606"/>
      <c r="CG9" s="606"/>
      <c r="CH9" s="606"/>
      <c r="CI9" s="606"/>
      <c r="CJ9" s="606"/>
      <c r="CK9" s="606"/>
      <c r="CL9" s="606"/>
      <c r="CM9" s="606"/>
      <c r="CN9" s="606"/>
      <c r="CO9" s="606"/>
      <c r="CP9" s="606"/>
      <c r="CQ9" s="607"/>
      <c r="CR9" s="608">
        <v>6400322</v>
      </c>
      <c r="CS9" s="609"/>
      <c r="CT9" s="609"/>
      <c r="CU9" s="609"/>
      <c r="CV9" s="609"/>
      <c r="CW9" s="609"/>
      <c r="CX9" s="609"/>
      <c r="CY9" s="610"/>
      <c r="CZ9" s="646">
        <v>8.3000000000000007</v>
      </c>
      <c r="DA9" s="646"/>
      <c r="DB9" s="646"/>
      <c r="DC9" s="646"/>
      <c r="DD9" s="614">
        <v>29586</v>
      </c>
      <c r="DE9" s="609"/>
      <c r="DF9" s="609"/>
      <c r="DG9" s="609"/>
      <c r="DH9" s="609"/>
      <c r="DI9" s="609"/>
      <c r="DJ9" s="609"/>
      <c r="DK9" s="609"/>
      <c r="DL9" s="609"/>
      <c r="DM9" s="609"/>
      <c r="DN9" s="609"/>
      <c r="DO9" s="609"/>
      <c r="DP9" s="610"/>
      <c r="DQ9" s="614">
        <v>5367843</v>
      </c>
      <c r="DR9" s="609"/>
      <c r="DS9" s="609"/>
      <c r="DT9" s="609"/>
      <c r="DU9" s="609"/>
      <c r="DV9" s="609"/>
      <c r="DW9" s="609"/>
      <c r="DX9" s="609"/>
      <c r="DY9" s="609"/>
      <c r="DZ9" s="609"/>
      <c r="EA9" s="609"/>
      <c r="EB9" s="609"/>
      <c r="EC9" s="645"/>
    </row>
    <row r="10" spans="2:143" ht="11.25" customHeight="1" x14ac:dyDescent="0.15">
      <c r="B10" s="605" t="s">
        <v>231</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232</v>
      </c>
      <c r="AQ10" s="606"/>
      <c r="AR10" s="606"/>
      <c r="AS10" s="606"/>
      <c r="AT10" s="606"/>
      <c r="AU10" s="606"/>
      <c r="AV10" s="606"/>
      <c r="AW10" s="606"/>
      <c r="AX10" s="606"/>
      <c r="AY10" s="606"/>
      <c r="AZ10" s="606"/>
      <c r="BA10" s="606"/>
      <c r="BB10" s="606"/>
      <c r="BC10" s="606"/>
      <c r="BD10" s="606"/>
      <c r="BE10" s="606"/>
      <c r="BF10" s="607"/>
      <c r="BG10" s="608">
        <v>492609</v>
      </c>
      <c r="BH10" s="609"/>
      <c r="BI10" s="609"/>
      <c r="BJ10" s="609"/>
      <c r="BK10" s="609"/>
      <c r="BL10" s="609"/>
      <c r="BM10" s="609"/>
      <c r="BN10" s="610"/>
      <c r="BO10" s="646">
        <v>1.8</v>
      </c>
      <c r="BP10" s="646"/>
      <c r="BQ10" s="646"/>
      <c r="BR10" s="646"/>
      <c r="BS10" s="647" t="s">
        <v>122</v>
      </c>
      <c r="BT10" s="647"/>
      <c r="BU10" s="647"/>
      <c r="BV10" s="647"/>
      <c r="BW10" s="647"/>
      <c r="BX10" s="647"/>
      <c r="BY10" s="647"/>
      <c r="BZ10" s="647"/>
      <c r="CA10" s="647"/>
      <c r="CB10" s="687"/>
      <c r="CD10" s="605" t="s">
        <v>233</v>
      </c>
      <c r="CE10" s="606"/>
      <c r="CF10" s="606"/>
      <c r="CG10" s="606"/>
      <c r="CH10" s="606"/>
      <c r="CI10" s="606"/>
      <c r="CJ10" s="606"/>
      <c r="CK10" s="606"/>
      <c r="CL10" s="606"/>
      <c r="CM10" s="606"/>
      <c r="CN10" s="606"/>
      <c r="CO10" s="606"/>
      <c r="CP10" s="606"/>
      <c r="CQ10" s="607"/>
      <c r="CR10" s="608">
        <v>67736</v>
      </c>
      <c r="CS10" s="609"/>
      <c r="CT10" s="609"/>
      <c r="CU10" s="609"/>
      <c r="CV10" s="609"/>
      <c r="CW10" s="609"/>
      <c r="CX10" s="609"/>
      <c r="CY10" s="610"/>
      <c r="CZ10" s="646">
        <v>0.1</v>
      </c>
      <c r="DA10" s="646"/>
      <c r="DB10" s="646"/>
      <c r="DC10" s="646"/>
      <c r="DD10" s="614" t="s">
        <v>122</v>
      </c>
      <c r="DE10" s="609"/>
      <c r="DF10" s="609"/>
      <c r="DG10" s="609"/>
      <c r="DH10" s="609"/>
      <c r="DI10" s="609"/>
      <c r="DJ10" s="609"/>
      <c r="DK10" s="609"/>
      <c r="DL10" s="609"/>
      <c r="DM10" s="609"/>
      <c r="DN10" s="609"/>
      <c r="DO10" s="609"/>
      <c r="DP10" s="610"/>
      <c r="DQ10" s="614">
        <v>52742</v>
      </c>
      <c r="DR10" s="609"/>
      <c r="DS10" s="609"/>
      <c r="DT10" s="609"/>
      <c r="DU10" s="609"/>
      <c r="DV10" s="609"/>
      <c r="DW10" s="609"/>
      <c r="DX10" s="609"/>
      <c r="DY10" s="609"/>
      <c r="DZ10" s="609"/>
      <c r="EA10" s="609"/>
      <c r="EB10" s="609"/>
      <c r="EC10" s="645"/>
    </row>
    <row r="11" spans="2:143" ht="11.25" customHeight="1" x14ac:dyDescent="0.15">
      <c r="B11" s="605" t="s">
        <v>234</v>
      </c>
      <c r="C11" s="606"/>
      <c r="D11" s="606"/>
      <c r="E11" s="606"/>
      <c r="F11" s="606"/>
      <c r="G11" s="606"/>
      <c r="H11" s="606"/>
      <c r="I11" s="606"/>
      <c r="J11" s="606"/>
      <c r="K11" s="606"/>
      <c r="L11" s="606"/>
      <c r="M11" s="606"/>
      <c r="N11" s="606"/>
      <c r="O11" s="606"/>
      <c r="P11" s="606"/>
      <c r="Q11" s="607"/>
      <c r="R11" s="608">
        <v>3414610</v>
      </c>
      <c r="S11" s="609"/>
      <c r="T11" s="609"/>
      <c r="U11" s="609"/>
      <c r="V11" s="609"/>
      <c r="W11" s="609"/>
      <c r="X11" s="609"/>
      <c r="Y11" s="610"/>
      <c r="Z11" s="611">
        <v>4.2</v>
      </c>
      <c r="AA11" s="612"/>
      <c r="AB11" s="612"/>
      <c r="AC11" s="613"/>
      <c r="AD11" s="614">
        <v>3414610</v>
      </c>
      <c r="AE11" s="609"/>
      <c r="AF11" s="609"/>
      <c r="AG11" s="609"/>
      <c r="AH11" s="609"/>
      <c r="AI11" s="609"/>
      <c r="AJ11" s="609"/>
      <c r="AK11" s="610"/>
      <c r="AL11" s="611">
        <v>8.9</v>
      </c>
      <c r="AM11" s="612"/>
      <c r="AN11" s="612"/>
      <c r="AO11" s="648"/>
      <c r="AP11" s="605" t="s">
        <v>235</v>
      </c>
      <c r="AQ11" s="606"/>
      <c r="AR11" s="606"/>
      <c r="AS11" s="606"/>
      <c r="AT11" s="606"/>
      <c r="AU11" s="606"/>
      <c r="AV11" s="606"/>
      <c r="AW11" s="606"/>
      <c r="AX11" s="606"/>
      <c r="AY11" s="606"/>
      <c r="AZ11" s="606"/>
      <c r="BA11" s="606"/>
      <c r="BB11" s="606"/>
      <c r="BC11" s="606"/>
      <c r="BD11" s="606"/>
      <c r="BE11" s="606"/>
      <c r="BF11" s="607"/>
      <c r="BG11" s="608">
        <v>2119750</v>
      </c>
      <c r="BH11" s="609"/>
      <c r="BI11" s="609"/>
      <c r="BJ11" s="609"/>
      <c r="BK11" s="609"/>
      <c r="BL11" s="609"/>
      <c r="BM11" s="609"/>
      <c r="BN11" s="610"/>
      <c r="BO11" s="646">
        <v>7.6</v>
      </c>
      <c r="BP11" s="646"/>
      <c r="BQ11" s="646"/>
      <c r="BR11" s="646"/>
      <c r="BS11" s="647">
        <v>603676</v>
      </c>
      <c r="BT11" s="647"/>
      <c r="BU11" s="647"/>
      <c r="BV11" s="647"/>
      <c r="BW11" s="647"/>
      <c r="BX11" s="647"/>
      <c r="BY11" s="647"/>
      <c r="BZ11" s="647"/>
      <c r="CA11" s="647"/>
      <c r="CB11" s="687"/>
      <c r="CD11" s="605" t="s">
        <v>236</v>
      </c>
      <c r="CE11" s="606"/>
      <c r="CF11" s="606"/>
      <c r="CG11" s="606"/>
      <c r="CH11" s="606"/>
      <c r="CI11" s="606"/>
      <c r="CJ11" s="606"/>
      <c r="CK11" s="606"/>
      <c r="CL11" s="606"/>
      <c r="CM11" s="606"/>
      <c r="CN11" s="606"/>
      <c r="CO11" s="606"/>
      <c r="CP11" s="606"/>
      <c r="CQ11" s="607"/>
      <c r="CR11" s="608">
        <v>1571013</v>
      </c>
      <c r="CS11" s="609"/>
      <c r="CT11" s="609"/>
      <c r="CU11" s="609"/>
      <c r="CV11" s="609"/>
      <c r="CW11" s="609"/>
      <c r="CX11" s="609"/>
      <c r="CY11" s="610"/>
      <c r="CZ11" s="646">
        <v>2</v>
      </c>
      <c r="DA11" s="646"/>
      <c r="DB11" s="646"/>
      <c r="DC11" s="646"/>
      <c r="DD11" s="614">
        <v>499969</v>
      </c>
      <c r="DE11" s="609"/>
      <c r="DF11" s="609"/>
      <c r="DG11" s="609"/>
      <c r="DH11" s="609"/>
      <c r="DI11" s="609"/>
      <c r="DJ11" s="609"/>
      <c r="DK11" s="609"/>
      <c r="DL11" s="609"/>
      <c r="DM11" s="609"/>
      <c r="DN11" s="609"/>
      <c r="DO11" s="609"/>
      <c r="DP11" s="610"/>
      <c r="DQ11" s="614">
        <v>1004125</v>
      </c>
      <c r="DR11" s="609"/>
      <c r="DS11" s="609"/>
      <c r="DT11" s="609"/>
      <c r="DU11" s="609"/>
      <c r="DV11" s="609"/>
      <c r="DW11" s="609"/>
      <c r="DX11" s="609"/>
      <c r="DY11" s="609"/>
      <c r="DZ11" s="609"/>
      <c r="EA11" s="609"/>
      <c r="EB11" s="609"/>
      <c r="EC11" s="645"/>
    </row>
    <row r="12" spans="2:143" ht="11.25" customHeight="1" x14ac:dyDescent="0.15">
      <c r="B12" s="605" t="s">
        <v>237</v>
      </c>
      <c r="C12" s="606"/>
      <c r="D12" s="606"/>
      <c r="E12" s="606"/>
      <c r="F12" s="606"/>
      <c r="G12" s="606"/>
      <c r="H12" s="606"/>
      <c r="I12" s="606"/>
      <c r="J12" s="606"/>
      <c r="K12" s="606"/>
      <c r="L12" s="606"/>
      <c r="M12" s="606"/>
      <c r="N12" s="606"/>
      <c r="O12" s="606"/>
      <c r="P12" s="606"/>
      <c r="Q12" s="607"/>
      <c r="R12" s="608">
        <v>50074</v>
      </c>
      <c r="S12" s="609"/>
      <c r="T12" s="609"/>
      <c r="U12" s="609"/>
      <c r="V12" s="609"/>
      <c r="W12" s="609"/>
      <c r="X12" s="609"/>
      <c r="Y12" s="610"/>
      <c r="Z12" s="646">
        <v>0.1</v>
      </c>
      <c r="AA12" s="646"/>
      <c r="AB12" s="646"/>
      <c r="AC12" s="646"/>
      <c r="AD12" s="647">
        <v>50074</v>
      </c>
      <c r="AE12" s="647"/>
      <c r="AF12" s="647"/>
      <c r="AG12" s="647"/>
      <c r="AH12" s="647"/>
      <c r="AI12" s="647"/>
      <c r="AJ12" s="647"/>
      <c r="AK12" s="647"/>
      <c r="AL12" s="611">
        <v>0.1</v>
      </c>
      <c r="AM12" s="612"/>
      <c r="AN12" s="612"/>
      <c r="AO12" s="648"/>
      <c r="AP12" s="605" t="s">
        <v>238</v>
      </c>
      <c r="AQ12" s="606"/>
      <c r="AR12" s="606"/>
      <c r="AS12" s="606"/>
      <c r="AT12" s="606"/>
      <c r="AU12" s="606"/>
      <c r="AV12" s="606"/>
      <c r="AW12" s="606"/>
      <c r="AX12" s="606"/>
      <c r="AY12" s="606"/>
      <c r="AZ12" s="606"/>
      <c r="BA12" s="606"/>
      <c r="BB12" s="606"/>
      <c r="BC12" s="606"/>
      <c r="BD12" s="606"/>
      <c r="BE12" s="606"/>
      <c r="BF12" s="607"/>
      <c r="BG12" s="608">
        <v>14464591</v>
      </c>
      <c r="BH12" s="609"/>
      <c r="BI12" s="609"/>
      <c r="BJ12" s="609"/>
      <c r="BK12" s="609"/>
      <c r="BL12" s="609"/>
      <c r="BM12" s="609"/>
      <c r="BN12" s="610"/>
      <c r="BO12" s="646">
        <v>52.1</v>
      </c>
      <c r="BP12" s="646"/>
      <c r="BQ12" s="646"/>
      <c r="BR12" s="646"/>
      <c r="BS12" s="647" t="s">
        <v>122</v>
      </c>
      <c r="BT12" s="647"/>
      <c r="BU12" s="647"/>
      <c r="BV12" s="647"/>
      <c r="BW12" s="647"/>
      <c r="BX12" s="647"/>
      <c r="BY12" s="647"/>
      <c r="BZ12" s="647"/>
      <c r="CA12" s="647"/>
      <c r="CB12" s="687"/>
      <c r="CD12" s="605" t="s">
        <v>239</v>
      </c>
      <c r="CE12" s="606"/>
      <c r="CF12" s="606"/>
      <c r="CG12" s="606"/>
      <c r="CH12" s="606"/>
      <c r="CI12" s="606"/>
      <c r="CJ12" s="606"/>
      <c r="CK12" s="606"/>
      <c r="CL12" s="606"/>
      <c r="CM12" s="606"/>
      <c r="CN12" s="606"/>
      <c r="CO12" s="606"/>
      <c r="CP12" s="606"/>
      <c r="CQ12" s="607"/>
      <c r="CR12" s="608">
        <v>2286868</v>
      </c>
      <c r="CS12" s="609"/>
      <c r="CT12" s="609"/>
      <c r="CU12" s="609"/>
      <c r="CV12" s="609"/>
      <c r="CW12" s="609"/>
      <c r="CX12" s="609"/>
      <c r="CY12" s="610"/>
      <c r="CZ12" s="646">
        <v>3</v>
      </c>
      <c r="DA12" s="646"/>
      <c r="DB12" s="646"/>
      <c r="DC12" s="646"/>
      <c r="DD12" s="614">
        <v>161298</v>
      </c>
      <c r="DE12" s="609"/>
      <c r="DF12" s="609"/>
      <c r="DG12" s="609"/>
      <c r="DH12" s="609"/>
      <c r="DI12" s="609"/>
      <c r="DJ12" s="609"/>
      <c r="DK12" s="609"/>
      <c r="DL12" s="609"/>
      <c r="DM12" s="609"/>
      <c r="DN12" s="609"/>
      <c r="DO12" s="609"/>
      <c r="DP12" s="610"/>
      <c r="DQ12" s="614">
        <v>940995</v>
      </c>
      <c r="DR12" s="609"/>
      <c r="DS12" s="609"/>
      <c r="DT12" s="609"/>
      <c r="DU12" s="609"/>
      <c r="DV12" s="609"/>
      <c r="DW12" s="609"/>
      <c r="DX12" s="609"/>
      <c r="DY12" s="609"/>
      <c r="DZ12" s="609"/>
      <c r="EA12" s="609"/>
      <c r="EB12" s="609"/>
      <c r="EC12" s="645"/>
    </row>
    <row r="13" spans="2:143" ht="11.25" customHeight="1" x14ac:dyDescent="0.15">
      <c r="B13" s="605" t="s">
        <v>240</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241</v>
      </c>
      <c r="AQ13" s="606"/>
      <c r="AR13" s="606"/>
      <c r="AS13" s="606"/>
      <c r="AT13" s="606"/>
      <c r="AU13" s="606"/>
      <c r="AV13" s="606"/>
      <c r="AW13" s="606"/>
      <c r="AX13" s="606"/>
      <c r="AY13" s="606"/>
      <c r="AZ13" s="606"/>
      <c r="BA13" s="606"/>
      <c r="BB13" s="606"/>
      <c r="BC13" s="606"/>
      <c r="BD13" s="606"/>
      <c r="BE13" s="606"/>
      <c r="BF13" s="607"/>
      <c r="BG13" s="608">
        <v>14365778</v>
      </c>
      <c r="BH13" s="609"/>
      <c r="BI13" s="609"/>
      <c r="BJ13" s="609"/>
      <c r="BK13" s="609"/>
      <c r="BL13" s="609"/>
      <c r="BM13" s="609"/>
      <c r="BN13" s="610"/>
      <c r="BO13" s="646">
        <v>51.8</v>
      </c>
      <c r="BP13" s="646"/>
      <c r="BQ13" s="646"/>
      <c r="BR13" s="646"/>
      <c r="BS13" s="647" t="s">
        <v>122</v>
      </c>
      <c r="BT13" s="647"/>
      <c r="BU13" s="647"/>
      <c r="BV13" s="647"/>
      <c r="BW13" s="647"/>
      <c r="BX13" s="647"/>
      <c r="BY13" s="647"/>
      <c r="BZ13" s="647"/>
      <c r="CA13" s="647"/>
      <c r="CB13" s="687"/>
      <c r="CD13" s="605" t="s">
        <v>242</v>
      </c>
      <c r="CE13" s="606"/>
      <c r="CF13" s="606"/>
      <c r="CG13" s="606"/>
      <c r="CH13" s="606"/>
      <c r="CI13" s="606"/>
      <c r="CJ13" s="606"/>
      <c r="CK13" s="606"/>
      <c r="CL13" s="606"/>
      <c r="CM13" s="606"/>
      <c r="CN13" s="606"/>
      <c r="CO13" s="606"/>
      <c r="CP13" s="606"/>
      <c r="CQ13" s="607"/>
      <c r="CR13" s="608">
        <v>8254095</v>
      </c>
      <c r="CS13" s="609"/>
      <c r="CT13" s="609"/>
      <c r="CU13" s="609"/>
      <c r="CV13" s="609"/>
      <c r="CW13" s="609"/>
      <c r="CX13" s="609"/>
      <c r="CY13" s="610"/>
      <c r="CZ13" s="646">
        <v>10.7</v>
      </c>
      <c r="DA13" s="646"/>
      <c r="DB13" s="646"/>
      <c r="DC13" s="646"/>
      <c r="DD13" s="614">
        <v>4710949</v>
      </c>
      <c r="DE13" s="609"/>
      <c r="DF13" s="609"/>
      <c r="DG13" s="609"/>
      <c r="DH13" s="609"/>
      <c r="DI13" s="609"/>
      <c r="DJ13" s="609"/>
      <c r="DK13" s="609"/>
      <c r="DL13" s="609"/>
      <c r="DM13" s="609"/>
      <c r="DN13" s="609"/>
      <c r="DO13" s="609"/>
      <c r="DP13" s="610"/>
      <c r="DQ13" s="614">
        <v>3638972</v>
      </c>
      <c r="DR13" s="609"/>
      <c r="DS13" s="609"/>
      <c r="DT13" s="609"/>
      <c r="DU13" s="609"/>
      <c r="DV13" s="609"/>
      <c r="DW13" s="609"/>
      <c r="DX13" s="609"/>
      <c r="DY13" s="609"/>
      <c r="DZ13" s="609"/>
      <c r="EA13" s="609"/>
      <c r="EB13" s="609"/>
      <c r="EC13" s="645"/>
    </row>
    <row r="14" spans="2:143" ht="11.25" customHeight="1" x14ac:dyDescent="0.15">
      <c r="B14" s="605" t="s">
        <v>243</v>
      </c>
      <c r="C14" s="606"/>
      <c r="D14" s="606"/>
      <c r="E14" s="606"/>
      <c r="F14" s="606"/>
      <c r="G14" s="606"/>
      <c r="H14" s="606"/>
      <c r="I14" s="606"/>
      <c r="J14" s="606"/>
      <c r="K14" s="606"/>
      <c r="L14" s="606"/>
      <c r="M14" s="606"/>
      <c r="N14" s="606"/>
      <c r="O14" s="606"/>
      <c r="P14" s="606"/>
      <c r="Q14" s="607"/>
      <c r="R14" s="608">
        <v>5038</v>
      </c>
      <c r="S14" s="609"/>
      <c r="T14" s="609"/>
      <c r="U14" s="609"/>
      <c r="V14" s="609"/>
      <c r="W14" s="609"/>
      <c r="X14" s="609"/>
      <c r="Y14" s="610"/>
      <c r="Z14" s="646">
        <v>0</v>
      </c>
      <c r="AA14" s="646"/>
      <c r="AB14" s="646"/>
      <c r="AC14" s="646"/>
      <c r="AD14" s="647">
        <v>5038</v>
      </c>
      <c r="AE14" s="647"/>
      <c r="AF14" s="647"/>
      <c r="AG14" s="647"/>
      <c r="AH14" s="647"/>
      <c r="AI14" s="647"/>
      <c r="AJ14" s="647"/>
      <c r="AK14" s="647"/>
      <c r="AL14" s="611">
        <v>0</v>
      </c>
      <c r="AM14" s="612"/>
      <c r="AN14" s="612"/>
      <c r="AO14" s="648"/>
      <c r="AP14" s="605" t="s">
        <v>244</v>
      </c>
      <c r="AQ14" s="606"/>
      <c r="AR14" s="606"/>
      <c r="AS14" s="606"/>
      <c r="AT14" s="606"/>
      <c r="AU14" s="606"/>
      <c r="AV14" s="606"/>
      <c r="AW14" s="606"/>
      <c r="AX14" s="606"/>
      <c r="AY14" s="606"/>
      <c r="AZ14" s="606"/>
      <c r="BA14" s="606"/>
      <c r="BB14" s="606"/>
      <c r="BC14" s="606"/>
      <c r="BD14" s="606"/>
      <c r="BE14" s="606"/>
      <c r="BF14" s="607"/>
      <c r="BG14" s="608">
        <v>455116</v>
      </c>
      <c r="BH14" s="609"/>
      <c r="BI14" s="609"/>
      <c r="BJ14" s="609"/>
      <c r="BK14" s="609"/>
      <c r="BL14" s="609"/>
      <c r="BM14" s="609"/>
      <c r="BN14" s="610"/>
      <c r="BO14" s="646">
        <v>1.6</v>
      </c>
      <c r="BP14" s="646"/>
      <c r="BQ14" s="646"/>
      <c r="BR14" s="646"/>
      <c r="BS14" s="647" t="s">
        <v>122</v>
      </c>
      <c r="BT14" s="647"/>
      <c r="BU14" s="647"/>
      <c r="BV14" s="647"/>
      <c r="BW14" s="647"/>
      <c r="BX14" s="647"/>
      <c r="BY14" s="647"/>
      <c r="BZ14" s="647"/>
      <c r="CA14" s="647"/>
      <c r="CB14" s="687"/>
      <c r="CD14" s="605" t="s">
        <v>245</v>
      </c>
      <c r="CE14" s="606"/>
      <c r="CF14" s="606"/>
      <c r="CG14" s="606"/>
      <c r="CH14" s="606"/>
      <c r="CI14" s="606"/>
      <c r="CJ14" s="606"/>
      <c r="CK14" s="606"/>
      <c r="CL14" s="606"/>
      <c r="CM14" s="606"/>
      <c r="CN14" s="606"/>
      <c r="CO14" s="606"/>
      <c r="CP14" s="606"/>
      <c r="CQ14" s="607"/>
      <c r="CR14" s="608">
        <v>2657213</v>
      </c>
      <c r="CS14" s="609"/>
      <c r="CT14" s="609"/>
      <c r="CU14" s="609"/>
      <c r="CV14" s="609"/>
      <c r="CW14" s="609"/>
      <c r="CX14" s="609"/>
      <c r="CY14" s="610"/>
      <c r="CZ14" s="646">
        <v>3.5</v>
      </c>
      <c r="DA14" s="646"/>
      <c r="DB14" s="646"/>
      <c r="DC14" s="646"/>
      <c r="DD14" s="614">
        <v>320020</v>
      </c>
      <c r="DE14" s="609"/>
      <c r="DF14" s="609"/>
      <c r="DG14" s="609"/>
      <c r="DH14" s="609"/>
      <c r="DI14" s="609"/>
      <c r="DJ14" s="609"/>
      <c r="DK14" s="609"/>
      <c r="DL14" s="609"/>
      <c r="DM14" s="609"/>
      <c r="DN14" s="609"/>
      <c r="DO14" s="609"/>
      <c r="DP14" s="610"/>
      <c r="DQ14" s="614">
        <v>2317683</v>
      </c>
      <c r="DR14" s="609"/>
      <c r="DS14" s="609"/>
      <c r="DT14" s="609"/>
      <c r="DU14" s="609"/>
      <c r="DV14" s="609"/>
      <c r="DW14" s="609"/>
      <c r="DX14" s="609"/>
      <c r="DY14" s="609"/>
      <c r="DZ14" s="609"/>
      <c r="EA14" s="609"/>
      <c r="EB14" s="609"/>
      <c r="EC14" s="645"/>
    </row>
    <row r="15" spans="2:143" ht="11.25" customHeight="1" x14ac:dyDescent="0.15">
      <c r="B15" s="605" t="s">
        <v>246</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247</v>
      </c>
      <c r="AQ15" s="606"/>
      <c r="AR15" s="606"/>
      <c r="AS15" s="606"/>
      <c r="AT15" s="606"/>
      <c r="AU15" s="606"/>
      <c r="AV15" s="606"/>
      <c r="AW15" s="606"/>
      <c r="AX15" s="606"/>
      <c r="AY15" s="606"/>
      <c r="AZ15" s="606"/>
      <c r="BA15" s="606"/>
      <c r="BB15" s="606"/>
      <c r="BC15" s="606"/>
      <c r="BD15" s="606"/>
      <c r="BE15" s="606"/>
      <c r="BF15" s="607"/>
      <c r="BG15" s="608">
        <v>1012258</v>
      </c>
      <c r="BH15" s="609"/>
      <c r="BI15" s="609"/>
      <c r="BJ15" s="609"/>
      <c r="BK15" s="609"/>
      <c r="BL15" s="609"/>
      <c r="BM15" s="609"/>
      <c r="BN15" s="610"/>
      <c r="BO15" s="646">
        <v>3.6</v>
      </c>
      <c r="BP15" s="646"/>
      <c r="BQ15" s="646"/>
      <c r="BR15" s="646"/>
      <c r="BS15" s="647" t="s">
        <v>122</v>
      </c>
      <c r="BT15" s="647"/>
      <c r="BU15" s="647"/>
      <c r="BV15" s="647"/>
      <c r="BW15" s="647"/>
      <c r="BX15" s="647"/>
      <c r="BY15" s="647"/>
      <c r="BZ15" s="647"/>
      <c r="CA15" s="647"/>
      <c r="CB15" s="687"/>
      <c r="CD15" s="605" t="s">
        <v>248</v>
      </c>
      <c r="CE15" s="606"/>
      <c r="CF15" s="606"/>
      <c r="CG15" s="606"/>
      <c r="CH15" s="606"/>
      <c r="CI15" s="606"/>
      <c r="CJ15" s="606"/>
      <c r="CK15" s="606"/>
      <c r="CL15" s="606"/>
      <c r="CM15" s="606"/>
      <c r="CN15" s="606"/>
      <c r="CO15" s="606"/>
      <c r="CP15" s="606"/>
      <c r="CQ15" s="607"/>
      <c r="CR15" s="608">
        <v>11267953</v>
      </c>
      <c r="CS15" s="609"/>
      <c r="CT15" s="609"/>
      <c r="CU15" s="609"/>
      <c r="CV15" s="609"/>
      <c r="CW15" s="609"/>
      <c r="CX15" s="609"/>
      <c r="CY15" s="610"/>
      <c r="CZ15" s="646">
        <v>14.7</v>
      </c>
      <c r="DA15" s="646"/>
      <c r="DB15" s="646"/>
      <c r="DC15" s="646"/>
      <c r="DD15" s="614">
        <v>4773426</v>
      </c>
      <c r="DE15" s="609"/>
      <c r="DF15" s="609"/>
      <c r="DG15" s="609"/>
      <c r="DH15" s="609"/>
      <c r="DI15" s="609"/>
      <c r="DJ15" s="609"/>
      <c r="DK15" s="609"/>
      <c r="DL15" s="609"/>
      <c r="DM15" s="609"/>
      <c r="DN15" s="609"/>
      <c r="DO15" s="609"/>
      <c r="DP15" s="610"/>
      <c r="DQ15" s="614">
        <v>4729826</v>
      </c>
      <c r="DR15" s="609"/>
      <c r="DS15" s="609"/>
      <c r="DT15" s="609"/>
      <c r="DU15" s="609"/>
      <c r="DV15" s="609"/>
      <c r="DW15" s="609"/>
      <c r="DX15" s="609"/>
      <c r="DY15" s="609"/>
      <c r="DZ15" s="609"/>
      <c r="EA15" s="609"/>
      <c r="EB15" s="609"/>
      <c r="EC15" s="645"/>
    </row>
    <row r="16" spans="2:143" ht="11.25" customHeight="1" x14ac:dyDescent="0.15">
      <c r="B16" s="605" t="s">
        <v>249</v>
      </c>
      <c r="C16" s="606"/>
      <c r="D16" s="606"/>
      <c r="E16" s="606"/>
      <c r="F16" s="606"/>
      <c r="G16" s="606"/>
      <c r="H16" s="606"/>
      <c r="I16" s="606"/>
      <c r="J16" s="606"/>
      <c r="K16" s="606"/>
      <c r="L16" s="606"/>
      <c r="M16" s="606"/>
      <c r="N16" s="606"/>
      <c r="O16" s="606"/>
      <c r="P16" s="606"/>
      <c r="Q16" s="607"/>
      <c r="R16" s="608">
        <v>63361</v>
      </c>
      <c r="S16" s="609"/>
      <c r="T16" s="609"/>
      <c r="U16" s="609"/>
      <c r="V16" s="609"/>
      <c r="W16" s="609"/>
      <c r="X16" s="609"/>
      <c r="Y16" s="610"/>
      <c r="Z16" s="646">
        <v>0.1</v>
      </c>
      <c r="AA16" s="646"/>
      <c r="AB16" s="646"/>
      <c r="AC16" s="646"/>
      <c r="AD16" s="647">
        <v>63361</v>
      </c>
      <c r="AE16" s="647"/>
      <c r="AF16" s="647"/>
      <c r="AG16" s="647"/>
      <c r="AH16" s="647"/>
      <c r="AI16" s="647"/>
      <c r="AJ16" s="647"/>
      <c r="AK16" s="647"/>
      <c r="AL16" s="611">
        <v>0.2</v>
      </c>
      <c r="AM16" s="612"/>
      <c r="AN16" s="612"/>
      <c r="AO16" s="648"/>
      <c r="AP16" s="605" t="s">
        <v>250</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251</v>
      </c>
      <c r="CE16" s="606"/>
      <c r="CF16" s="606"/>
      <c r="CG16" s="606"/>
      <c r="CH16" s="606"/>
      <c r="CI16" s="606"/>
      <c r="CJ16" s="606"/>
      <c r="CK16" s="606"/>
      <c r="CL16" s="606"/>
      <c r="CM16" s="606"/>
      <c r="CN16" s="606"/>
      <c r="CO16" s="606"/>
      <c r="CP16" s="606"/>
      <c r="CQ16" s="607"/>
      <c r="CR16" s="608">
        <v>750983</v>
      </c>
      <c r="CS16" s="609"/>
      <c r="CT16" s="609"/>
      <c r="CU16" s="609"/>
      <c r="CV16" s="609"/>
      <c r="CW16" s="609"/>
      <c r="CX16" s="609"/>
      <c r="CY16" s="610"/>
      <c r="CZ16" s="646">
        <v>1</v>
      </c>
      <c r="DA16" s="646"/>
      <c r="DB16" s="646"/>
      <c r="DC16" s="646"/>
      <c r="DD16" s="614" t="s">
        <v>122</v>
      </c>
      <c r="DE16" s="609"/>
      <c r="DF16" s="609"/>
      <c r="DG16" s="609"/>
      <c r="DH16" s="609"/>
      <c r="DI16" s="609"/>
      <c r="DJ16" s="609"/>
      <c r="DK16" s="609"/>
      <c r="DL16" s="609"/>
      <c r="DM16" s="609"/>
      <c r="DN16" s="609"/>
      <c r="DO16" s="609"/>
      <c r="DP16" s="610"/>
      <c r="DQ16" s="614">
        <v>345747</v>
      </c>
      <c r="DR16" s="609"/>
      <c r="DS16" s="609"/>
      <c r="DT16" s="609"/>
      <c r="DU16" s="609"/>
      <c r="DV16" s="609"/>
      <c r="DW16" s="609"/>
      <c r="DX16" s="609"/>
      <c r="DY16" s="609"/>
      <c r="DZ16" s="609"/>
      <c r="EA16" s="609"/>
      <c r="EB16" s="609"/>
      <c r="EC16" s="645"/>
    </row>
    <row r="17" spans="2:133" ht="11.25" customHeight="1" x14ac:dyDescent="0.15">
      <c r="B17" s="605" t="s">
        <v>252</v>
      </c>
      <c r="C17" s="606"/>
      <c r="D17" s="606"/>
      <c r="E17" s="606"/>
      <c r="F17" s="606"/>
      <c r="G17" s="606"/>
      <c r="H17" s="606"/>
      <c r="I17" s="606"/>
      <c r="J17" s="606"/>
      <c r="K17" s="606"/>
      <c r="L17" s="606"/>
      <c r="M17" s="606"/>
      <c r="N17" s="606"/>
      <c r="O17" s="606"/>
      <c r="P17" s="606"/>
      <c r="Q17" s="607"/>
      <c r="R17" s="608">
        <v>358447</v>
      </c>
      <c r="S17" s="609"/>
      <c r="T17" s="609"/>
      <c r="U17" s="609"/>
      <c r="V17" s="609"/>
      <c r="W17" s="609"/>
      <c r="X17" s="609"/>
      <c r="Y17" s="610"/>
      <c r="Z17" s="646">
        <v>0.4</v>
      </c>
      <c r="AA17" s="646"/>
      <c r="AB17" s="646"/>
      <c r="AC17" s="646"/>
      <c r="AD17" s="647">
        <v>358447</v>
      </c>
      <c r="AE17" s="647"/>
      <c r="AF17" s="647"/>
      <c r="AG17" s="647"/>
      <c r="AH17" s="647"/>
      <c r="AI17" s="647"/>
      <c r="AJ17" s="647"/>
      <c r="AK17" s="647"/>
      <c r="AL17" s="611">
        <v>0.9</v>
      </c>
      <c r="AM17" s="612"/>
      <c r="AN17" s="612"/>
      <c r="AO17" s="648"/>
      <c r="AP17" s="605" t="s">
        <v>253</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254</v>
      </c>
      <c r="CE17" s="606"/>
      <c r="CF17" s="606"/>
      <c r="CG17" s="606"/>
      <c r="CH17" s="606"/>
      <c r="CI17" s="606"/>
      <c r="CJ17" s="606"/>
      <c r="CK17" s="606"/>
      <c r="CL17" s="606"/>
      <c r="CM17" s="606"/>
      <c r="CN17" s="606"/>
      <c r="CO17" s="606"/>
      <c r="CP17" s="606"/>
      <c r="CQ17" s="607"/>
      <c r="CR17" s="608">
        <v>8226988</v>
      </c>
      <c r="CS17" s="609"/>
      <c r="CT17" s="609"/>
      <c r="CU17" s="609"/>
      <c r="CV17" s="609"/>
      <c r="CW17" s="609"/>
      <c r="CX17" s="609"/>
      <c r="CY17" s="610"/>
      <c r="CZ17" s="646">
        <v>10.7</v>
      </c>
      <c r="DA17" s="646"/>
      <c r="DB17" s="646"/>
      <c r="DC17" s="646"/>
      <c r="DD17" s="614" t="s">
        <v>122</v>
      </c>
      <c r="DE17" s="609"/>
      <c r="DF17" s="609"/>
      <c r="DG17" s="609"/>
      <c r="DH17" s="609"/>
      <c r="DI17" s="609"/>
      <c r="DJ17" s="609"/>
      <c r="DK17" s="609"/>
      <c r="DL17" s="609"/>
      <c r="DM17" s="609"/>
      <c r="DN17" s="609"/>
      <c r="DO17" s="609"/>
      <c r="DP17" s="610"/>
      <c r="DQ17" s="614">
        <v>7977417</v>
      </c>
      <c r="DR17" s="609"/>
      <c r="DS17" s="609"/>
      <c r="DT17" s="609"/>
      <c r="DU17" s="609"/>
      <c r="DV17" s="609"/>
      <c r="DW17" s="609"/>
      <c r="DX17" s="609"/>
      <c r="DY17" s="609"/>
      <c r="DZ17" s="609"/>
      <c r="EA17" s="609"/>
      <c r="EB17" s="609"/>
      <c r="EC17" s="645"/>
    </row>
    <row r="18" spans="2:133" ht="11.25" customHeight="1" x14ac:dyDescent="0.15">
      <c r="B18" s="605" t="s">
        <v>255</v>
      </c>
      <c r="C18" s="606"/>
      <c r="D18" s="606"/>
      <c r="E18" s="606"/>
      <c r="F18" s="606"/>
      <c r="G18" s="606"/>
      <c r="H18" s="606"/>
      <c r="I18" s="606"/>
      <c r="J18" s="606"/>
      <c r="K18" s="606"/>
      <c r="L18" s="606"/>
      <c r="M18" s="606"/>
      <c r="N18" s="606"/>
      <c r="O18" s="606"/>
      <c r="P18" s="606"/>
      <c r="Q18" s="607"/>
      <c r="R18" s="608">
        <v>154298</v>
      </c>
      <c r="S18" s="609"/>
      <c r="T18" s="609"/>
      <c r="U18" s="609"/>
      <c r="V18" s="609"/>
      <c r="W18" s="609"/>
      <c r="X18" s="609"/>
      <c r="Y18" s="610"/>
      <c r="Z18" s="646">
        <v>0.2</v>
      </c>
      <c r="AA18" s="646"/>
      <c r="AB18" s="646"/>
      <c r="AC18" s="646"/>
      <c r="AD18" s="647">
        <v>154298</v>
      </c>
      <c r="AE18" s="647"/>
      <c r="AF18" s="647"/>
      <c r="AG18" s="647"/>
      <c r="AH18" s="647"/>
      <c r="AI18" s="647"/>
      <c r="AJ18" s="647"/>
      <c r="AK18" s="647"/>
      <c r="AL18" s="611">
        <v>0.4</v>
      </c>
      <c r="AM18" s="612"/>
      <c r="AN18" s="612"/>
      <c r="AO18" s="648"/>
      <c r="AP18" s="605" t="s">
        <v>256</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257</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258</v>
      </c>
      <c r="C19" s="606"/>
      <c r="D19" s="606"/>
      <c r="E19" s="606"/>
      <c r="F19" s="606"/>
      <c r="G19" s="606"/>
      <c r="H19" s="606"/>
      <c r="I19" s="606"/>
      <c r="J19" s="606"/>
      <c r="K19" s="606"/>
      <c r="L19" s="606"/>
      <c r="M19" s="606"/>
      <c r="N19" s="606"/>
      <c r="O19" s="606"/>
      <c r="P19" s="606"/>
      <c r="Q19" s="607"/>
      <c r="R19" s="608">
        <v>142990</v>
      </c>
      <c r="S19" s="609"/>
      <c r="T19" s="609"/>
      <c r="U19" s="609"/>
      <c r="V19" s="609"/>
      <c r="W19" s="609"/>
      <c r="X19" s="609"/>
      <c r="Y19" s="610"/>
      <c r="Z19" s="646">
        <v>0.2</v>
      </c>
      <c r="AA19" s="646"/>
      <c r="AB19" s="646"/>
      <c r="AC19" s="646"/>
      <c r="AD19" s="647">
        <v>142990</v>
      </c>
      <c r="AE19" s="647"/>
      <c r="AF19" s="647"/>
      <c r="AG19" s="647"/>
      <c r="AH19" s="647"/>
      <c r="AI19" s="647"/>
      <c r="AJ19" s="647"/>
      <c r="AK19" s="647"/>
      <c r="AL19" s="611">
        <v>0.4</v>
      </c>
      <c r="AM19" s="612"/>
      <c r="AN19" s="612"/>
      <c r="AO19" s="648"/>
      <c r="AP19" s="605" t="s">
        <v>259</v>
      </c>
      <c r="AQ19" s="606"/>
      <c r="AR19" s="606"/>
      <c r="AS19" s="606"/>
      <c r="AT19" s="606"/>
      <c r="AU19" s="606"/>
      <c r="AV19" s="606"/>
      <c r="AW19" s="606"/>
      <c r="AX19" s="606"/>
      <c r="AY19" s="606"/>
      <c r="AZ19" s="606"/>
      <c r="BA19" s="606"/>
      <c r="BB19" s="606"/>
      <c r="BC19" s="606"/>
      <c r="BD19" s="606"/>
      <c r="BE19" s="606"/>
      <c r="BF19" s="607"/>
      <c r="BG19" s="608">
        <v>1109284</v>
      </c>
      <c r="BH19" s="609"/>
      <c r="BI19" s="609"/>
      <c r="BJ19" s="609"/>
      <c r="BK19" s="609"/>
      <c r="BL19" s="609"/>
      <c r="BM19" s="609"/>
      <c r="BN19" s="610"/>
      <c r="BO19" s="646">
        <v>4</v>
      </c>
      <c r="BP19" s="646"/>
      <c r="BQ19" s="646"/>
      <c r="BR19" s="646"/>
      <c r="BS19" s="647" t="s">
        <v>122</v>
      </c>
      <c r="BT19" s="647"/>
      <c r="BU19" s="647"/>
      <c r="BV19" s="647"/>
      <c r="BW19" s="647"/>
      <c r="BX19" s="647"/>
      <c r="BY19" s="647"/>
      <c r="BZ19" s="647"/>
      <c r="CA19" s="647"/>
      <c r="CB19" s="687"/>
      <c r="CD19" s="605" t="s">
        <v>260</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261</v>
      </c>
      <c r="C20" s="676"/>
      <c r="D20" s="676"/>
      <c r="E20" s="676"/>
      <c r="F20" s="676"/>
      <c r="G20" s="676"/>
      <c r="H20" s="676"/>
      <c r="I20" s="676"/>
      <c r="J20" s="676"/>
      <c r="K20" s="676"/>
      <c r="L20" s="676"/>
      <c r="M20" s="676"/>
      <c r="N20" s="676"/>
      <c r="O20" s="676"/>
      <c r="P20" s="676"/>
      <c r="Q20" s="677"/>
      <c r="R20" s="608">
        <v>11308</v>
      </c>
      <c r="S20" s="609"/>
      <c r="T20" s="609"/>
      <c r="U20" s="609"/>
      <c r="V20" s="609"/>
      <c r="W20" s="609"/>
      <c r="X20" s="609"/>
      <c r="Y20" s="610"/>
      <c r="Z20" s="646">
        <v>0</v>
      </c>
      <c r="AA20" s="646"/>
      <c r="AB20" s="646"/>
      <c r="AC20" s="646"/>
      <c r="AD20" s="647">
        <v>11308</v>
      </c>
      <c r="AE20" s="647"/>
      <c r="AF20" s="647"/>
      <c r="AG20" s="647"/>
      <c r="AH20" s="647"/>
      <c r="AI20" s="647"/>
      <c r="AJ20" s="647"/>
      <c r="AK20" s="647"/>
      <c r="AL20" s="611">
        <v>0</v>
      </c>
      <c r="AM20" s="612"/>
      <c r="AN20" s="612"/>
      <c r="AO20" s="648"/>
      <c r="AP20" s="605" t="s">
        <v>262</v>
      </c>
      <c r="AQ20" s="606"/>
      <c r="AR20" s="606"/>
      <c r="AS20" s="606"/>
      <c r="AT20" s="606"/>
      <c r="AU20" s="606"/>
      <c r="AV20" s="606"/>
      <c r="AW20" s="606"/>
      <c r="AX20" s="606"/>
      <c r="AY20" s="606"/>
      <c r="AZ20" s="606"/>
      <c r="BA20" s="606"/>
      <c r="BB20" s="606"/>
      <c r="BC20" s="606"/>
      <c r="BD20" s="606"/>
      <c r="BE20" s="606"/>
      <c r="BF20" s="607"/>
      <c r="BG20" s="608">
        <v>1109284</v>
      </c>
      <c r="BH20" s="609"/>
      <c r="BI20" s="609"/>
      <c r="BJ20" s="609"/>
      <c r="BK20" s="609"/>
      <c r="BL20" s="609"/>
      <c r="BM20" s="609"/>
      <c r="BN20" s="610"/>
      <c r="BO20" s="646">
        <v>4</v>
      </c>
      <c r="BP20" s="646"/>
      <c r="BQ20" s="646"/>
      <c r="BR20" s="646"/>
      <c r="BS20" s="647" t="s">
        <v>122</v>
      </c>
      <c r="BT20" s="647"/>
      <c r="BU20" s="647"/>
      <c r="BV20" s="647"/>
      <c r="BW20" s="647"/>
      <c r="BX20" s="647"/>
      <c r="BY20" s="647"/>
      <c r="BZ20" s="647"/>
      <c r="CA20" s="647"/>
      <c r="CB20" s="687"/>
      <c r="CD20" s="605" t="s">
        <v>263</v>
      </c>
      <c r="CE20" s="606"/>
      <c r="CF20" s="606"/>
      <c r="CG20" s="606"/>
      <c r="CH20" s="606"/>
      <c r="CI20" s="606"/>
      <c r="CJ20" s="606"/>
      <c r="CK20" s="606"/>
      <c r="CL20" s="606"/>
      <c r="CM20" s="606"/>
      <c r="CN20" s="606"/>
      <c r="CO20" s="606"/>
      <c r="CP20" s="606"/>
      <c r="CQ20" s="607"/>
      <c r="CR20" s="608">
        <v>76885574</v>
      </c>
      <c r="CS20" s="609"/>
      <c r="CT20" s="609"/>
      <c r="CU20" s="609"/>
      <c r="CV20" s="609"/>
      <c r="CW20" s="609"/>
      <c r="CX20" s="609"/>
      <c r="CY20" s="610"/>
      <c r="CZ20" s="646">
        <v>100</v>
      </c>
      <c r="DA20" s="646"/>
      <c r="DB20" s="646"/>
      <c r="DC20" s="646"/>
      <c r="DD20" s="614">
        <v>11129261</v>
      </c>
      <c r="DE20" s="609"/>
      <c r="DF20" s="609"/>
      <c r="DG20" s="609"/>
      <c r="DH20" s="609"/>
      <c r="DI20" s="609"/>
      <c r="DJ20" s="609"/>
      <c r="DK20" s="609"/>
      <c r="DL20" s="609"/>
      <c r="DM20" s="609"/>
      <c r="DN20" s="609"/>
      <c r="DO20" s="609"/>
      <c r="DP20" s="610"/>
      <c r="DQ20" s="614">
        <v>49706606</v>
      </c>
      <c r="DR20" s="609"/>
      <c r="DS20" s="609"/>
      <c r="DT20" s="609"/>
      <c r="DU20" s="609"/>
      <c r="DV20" s="609"/>
      <c r="DW20" s="609"/>
      <c r="DX20" s="609"/>
      <c r="DY20" s="609"/>
      <c r="DZ20" s="609"/>
      <c r="EA20" s="609"/>
      <c r="EB20" s="609"/>
      <c r="EC20" s="645"/>
    </row>
    <row r="21" spans="2:133" ht="11.25" customHeight="1" x14ac:dyDescent="0.15">
      <c r="B21" s="605" t="s">
        <v>264</v>
      </c>
      <c r="C21" s="606"/>
      <c r="D21" s="606"/>
      <c r="E21" s="606"/>
      <c r="F21" s="606"/>
      <c r="G21" s="606"/>
      <c r="H21" s="606"/>
      <c r="I21" s="606"/>
      <c r="J21" s="606"/>
      <c r="K21" s="606"/>
      <c r="L21" s="606"/>
      <c r="M21" s="606"/>
      <c r="N21" s="606"/>
      <c r="O21" s="606"/>
      <c r="P21" s="606"/>
      <c r="Q21" s="607"/>
      <c r="R21" s="608">
        <v>7104485</v>
      </c>
      <c r="S21" s="609"/>
      <c r="T21" s="609"/>
      <c r="U21" s="609"/>
      <c r="V21" s="609"/>
      <c r="W21" s="609"/>
      <c r="X21" s="609"/>
      <c r="Y21" s="610"/>
      <c r="Z21" s="646">
        <v>8.8000000000000007</v>
      </c>
      <c r="AA21" s="646"/>
      <c r="AB21" s="646"/>
      <c r="AC21" s="646"/>
      <c r="AD21" s="647">
        <v>6426373</v>
      </c>
      <c r="AE21" s="647"/>
      <c r="AF21" s="647"/>
      <c r="AG21" s="647"/>
      <c r="AH21" s="647"/>
      <c r="AI21" s="647"/>
      <c r="AJ21" s="647"/>
      <c r="AK21" s="647"/>
      <c r="AL21" s="611">
        <v>16.8</v>
      </c>
      <c r="AM21" s="612"/>
      <c r="AN21" s="612"/>
      <c r="AO21" s="648"/>
      <c r="AP21" s="605" t="s">
        <v>265</v>
      </c>
      <c r="AQ21" s="685"/>
      <c r="AR21" s="685"/>
      <c r="AS21" s="685"/>
      <c r="AT21" s="685"/>
      <c r="AU21" s="685"/>
      <c r="AV21" s="685"/>
      <c r="AW21" s="685"/>
      <c r="AX21" s="685"/>
      <c r="AY21" s="685"/>
      <c r="AZ21" s="685"/>
      <c r="BA21" s="685"/>
      <c r="BB21" s="685"/>
      <c r="BC21" s="685"/>
      <c r="BD21" s="685"/>
      <c r="BE21" s="685"/>
      <c r="BF21" s="686"/>
      <c r="BG21" s="608">
        <v>5300</v>
      </c>
      <c r="BH21" s="609"/>
      <c r="BI21" s="609"/>
      <c r="BJ21" s="609"/>
      <c r="BK21" s="609"/>
      <c r="BL21" s="609"/>
      <c r="BM21" s="609"/>
      <c r="BN21" s="610"/>
      <c r="BO21" s="646">
        <v>0</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266</v>
      </c>
      <c r="C22" s="606"/>
      <c r="D22" s="606"/>
      <c r="E22" s="606"/>
      <c r="F22" s="606"/>
      <c r="G22" s="606"/>
      <c r="H22" s="606"/>
      <c r="I22" s="606"/>
      <c r="J22" s="606"/>
      <c r="K22" s="606"/>
      <c r="L22" s="606"/>
      <c r="M22" s="606"/>
      <c r="N22" s="606"/>
      <c r="O22" s="606"/>
      <c r="P22" s="606"/>
      <c r="Q22" s="607"/>
      <c r="R22" s="608">
        <v>6426373</v>
      </c>
      <c r="S22" s="609"/>
      <c r="T22" s="609"/>
      <c r="U22" s="609"/>
      <c r="V22" s="609"/>
      <c r="W22" s="609"/>
      <c r="X22" s="609"/>
      <c r="Y22" s="610"/>
      <c r="Z22" s="646">
        <v>7.9</v>
      </c>
      <c r="AA22" s="646"/>
      <c r="AB22" s="646"/>
      <c r="AC22" s="646"/>
      <c r="AD22" s="647">
        <v>6426373</v>
      </c>
      <c r="AE22" s="647"/>
      <c r="AF22" s="647"/>
      <c r="AG22" s="647"/>
      <c r="AH22" s="647"/>
      <c r="AI22" s="647"/>
      <c r="AJ22" s="647"/>
      <c r="AK22" s="647"/>
      <c r="AL22" s="611">
        <v>16.8</v>
      </c>
      <c r="AM22" s="612"/>
      <c r="AN22" s="612"/>
      <c r="AO22" s="648"/>
      <c r="AP22" s="605" t="s">
        <v>267</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268</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269</v>
      </c>
      <c r="C23" s="606"/>
      <c r="D23" s="606"/>
      <c r="E23" s="606"/>
      <c r="F23" s="606"/>
      <c r="G23" s="606"/>
      <c r="H23" s="606"/>
      <c r="I23" s="606"/>
      <c r="J23" s="606"/>
      <c r="K23" s="606"/>
      <c r="L23" s="606"/>
      <c r="M23" s="606"/>
      <c r="N23" s="606"/>
      <c r="O23" s="606"/>
      <c r="P23" s="606"/>
      <c r="Q23" s="607"/>
      <c r="R23" s="608">
        <v>678112</v>
      </c>
      <c r="S23" s="609"/>
      <c r="T23" s="609"/>
      <c r="U23" s="609"/>
      <c r="V23" s="609"/>
      <c r="W23" s="609"/>
      <c r="X23" s="609"/>
      <c r="Y23" s="610"/>
      <c r="Z23" s="646">
        <v>0.8</v>
      </c>
      <c r="AA23" s="646"/>
      <c r="AB23" s="646"/>
      <c r="AC23" s="646"/>
      <c r="AD23" s="647" t="s">
        <v>122</v>
      </c>
      <c r="AE23" s="647"/>
      <c r="AF23" s="647"/>
      <c r="AG23" s="647"/>
      <c r="AH23" s="647"/>
      <c r="AI23" s="647"/>
      <c r="AJ23" s="647"/>
      <c r="AK23" s="647"/>
      <c r="AL23" s="611" t="s">
        <v>122</v>
      </c>
      <c r="AM23" s="612"/>
      <c r="AN23" s="612"/>
      <c r="AO23" s="648"/>
      <c r="AP23" s="605" t="s">
        <v>270</v>
      </c>
      <c r="AQ23" s="685"/>
      <c r="AR23" s="685"/>
      <c r="AS23" s="685"/>
      <c r="AT23" s="685"/>
      <c r="AU23" s="685"/>
      <c r="AV23" s="685"/>
      <c r="AW23" s="685"/>
      <c r="AX23" s="685"/>
      <c r="AY23" s="685"/>
      <c r="AZ23" s="685"/>
      <c r="BA23" s="685"/>
      <c r="BB23" s="685"/>
      <c r="BC23" s="685"/>
      <c r="BD23" s="685"/>
      <c r="BE23" s="685"/>
      <c r="BF23" s="686"/>
      <c r="BG23" s="608">
        <v>1103984</v>
      </c>
      <c r="BH23" s="609"/>
      <c r="BI23" s="609"/>
      <c r="BJ23" s="609"/>
      <c r="BK23" s="609"/>
      <c r="BL23" s="609"/>
      <c r="BM23" s="609"/>
      <c r="BN23" s="610"/>
      <c r="BO23" s="646">
        <v>4</v>
      </c>
      <c r="BP23" s="646"/>
      <c r="BQ23" s="646"/>
      <c r="BR23" s="646"/>
      <c r="BS23" s="647" t="s">
        <v>122</v>
      </c>
      <c r="BT23" s="647"/>
      <c r="BU23" s="647"/>
      <c r="BV23" s="647"/>
      <c r="BW23" s="647"/>
      <c r="BX23" s="647"/>
      <c r="BY23" s="647"/>
      <c r="BZ23" s="647"/>
      <c r="CA23" s="647"/>
      <c r="CB23" s="687"/>
      <c r="CD23" s="660" t="s">
        <v>210</v>
      </c>
      <c r="CE23" s="661"/>
      <c r="CF23" s="661"/>
      <c r="CG23" s="661"/>
      <c r="CH23" s="661"/>
      <c r="CI23" s="661"/>
      <c r="CJ23" s="661"/>
      <c r="CK23" s="661"/>
      <c r="CL23" s="661"/>
      <c r="CM23" s="661"/>
      <c r="CN23" s="661"/>
      <c r="CO23" s="661"/>
      <c r="CP23" s="661"/>
      <c r="CQ23" s="662"/>
      <c r="CR23" s="660" t="s">
        <v>271</v>
      </c>
      <c r="CS23" s="661"/>
      <c r="CT23" s="661"/>
      <c r="CU23" s="661"/>
      <c r="CV23" s="661"/>
      <c r="CW23" s="661"/>
      <c r="CX23" s="661"/>
      <c r="CY23" s="662"/>
      <c r="CZ23" s="660" t="s">
        <v>272</v>
      </c>
      <c r="DA23" s="661"/>
      <c r="DB23" s="661"/>
      <c r="DC23" s="662"/>
      <c r="DD23" s="660" t="s">
        <v>273</v>
      </c>
      <c r="DE23" s="661"/>
      <c r="DF23" s="661"/>
      <c r="DG23" s="661"/>
      <c r="DH23" s="661"/>
      <c r="DI23" s="661"/>
      <c r="DJ23" s="661"/>
      <c r="DK23" s="662"/>
      <c r="DL23" s="698" t="s">
        <v>274</v>
      </c>
      <c r="DM23" s="699"/>
      <c r="DN23" s="699"/>
      <c r="DO23" s="699"/>
      <c r="DP23" s="699"/>
      <c r="DQ23" s="699"/>
      <c r="DR23" s="699"/>
      <c r="DS23" s="699"/>
      <c r="DT23" s="699"/>
      <c r="DU23" s="699"/>
      <c r="DV23" s="700"/>
      <c r="DW23" s="660" t="s">
        <v>275</v>
      </c>
      <c r="DX23" s="661"/>
      <c r="DY23" s="661"/>
      <c r="DZ23" s="661"/>
      <c r="EA23" s="661"/>
      <c r="EB23" s="661"/>
      <c r="EC23" s="662"/>
    </row>
    <row r="24" spans="2:133" ht="11.25" customHeight="1" x14ac:dyDescent="0.15">
      <c r="B24" s="605" t="s">
        <v>276</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277</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278</v>
      </c>
      <c r="CE24" s="667"/>
      <c r="CF24" s="667"/>
      <c r="CG24" s="667"/>
      <c r="CH24" s="667"/>
      <c r="CI24" s="667"/>
      <c r="CJ24" s="667"/>
      <c r="CK24" s="667"/>
      <c r="CL24" s="667"/>
      <c r="CM24" s="667"/>
      <c r="CN24" s="667"/>
      <c r="CO24" s="667"/>
      <c r="CP24" s="667"/>
      <c r="CQ24" s="668"/>
      <c r="CR24" s="663">
        <v>32837725</v>
      </c>
      <c r="CS24" s="664"/>
      <c r="CT24" s="664"/>
      <c r="CU24" s="664"/>
      <c r="CV24" s="664"/>
      <c r="CW24" s="664"/>
      <c r="CX24" s="664"/>
      <c r="CY24" s="689"/>
      <c r="CZ24" s="690">
        <v>42.7</v>
      </c>
      <c r="DA24" s="672"/>
      <c r="DB24" s="672"/>
      <c r="DC24" s="692"/>
      <c r="DD24" s="688">
        <v>22488999</v>
      </c>
      <c r="DE24" s="664"/>
      <c r="DF24" s="664"/>
      <c r="DG24" s="664"/>
      <c r="DH24" s="664"/>
      <c r="DI24" s="664"/>
      <c r="DJ24" s="664"/>
      <c r="DK24" s="689"/>
      <c r="DL24" s="688">
        <v>20581683</v>
      </c>
      <c r="DM24" s="664"/>
      <c r="DN24" s="664"/>
      <c r="DO24" s="664"/>
      <c r="DP24" s="664"/>
      <c r="DQ24" s="664"/>
      <c r="DR24" s="664"/>
      <c r="DS24" s="664"/>
      <c r="DT24" s="664"/>
      <c r="DU24" s="664"/>
      <c r="DV24" s="689"/>
      <c r="DW24" s="690">
        <v>53.4</v>
      </c>
      <c r="DX24" s="672"/>
      <c r="DY24" s="672"/>
      <c r="DZ24" s="672"/>
      <c r="EA24" s="672"/>
      <c r="EB24" s="672"/>
      <c r="EC24" s="691"/>
    </row>
    <row r="25" spans="2:133" ht="11.25" customHeight="1" x14ac:dyDescent="0.15">
      <c r="B25" s="605" t="s">
        <v>279</v>
      </c>
      <c r="C25" s="606"/>
      <c r="D25" s="606"/>
      <c r="E25" s="606"/>
      <c r="F25" s="606"/>
      <c r="G25" s="606"/>
      <c r="H25" s="606"/>
      <c r="I25" s="606"/>
      <c r="J25" s="606"/>
      <c r="K25" s="606"/>
      <c r="L25" s="606"/>
      <c r="M25" s="606"/>
      <c r="N25" s="606"/>
      <c r="O25" s="606"/>
      <c r="P25" s="606"/>
      <c r="Q25" s="607"/>
      <c r="R25" s="608">
        <v>39838457</v>
      </c>
      <c r="S25" s="609"/>
      <c r="T25" s="609"/>
      <c r="U25" s="609"/>
      <c r="V25" s="609"/>
      <c r="W25" s="609"/>
      <c r="X25" s="609"/>
      <c r="Y25" s="610"/>
      <c r="Z25" s="646">
        <v>49.2</v>
      </c>
      <c r="AA25" s="646"/>
      <c r="AB25" s="646"/>
      <c r="AC25" s="646"/>
      <c r="AD25" s="647">
        <v>38056361</v>
      </c>
      <c r="AE25" s="647"/>
      <c r="AF25" s="647"/>
      <c r="AG25" s="647"/>
      <c r="AH25" s="647"/>
      <c r="AI25" s="647"/>
      <c r="AJ25" s="647"/>
      <c r="AK25" s="647"/>
      <c r="AL25" s="611">
        <v>99.6</v>
      </c>
      <c r="AM25" s="612"/>
      <c r="AN25" s="612"/>
      <c r="AO25" s="648"/>
      <c r="AP25" s="605" t="s">
        <v>280</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281</v>
      </c>
      <c r="CE25" s="606"/>
      <c r="CF25" s="606"/>
      <c r="CG25" s="606"/>
      <c r="CH25" s="606"/>
      <c r="CI25" s="606"/>
      <c r="CJ25" s="606"/>
      <c r="CK25" s="606"/>
      <c r="CL25" s="606"/>
      <c r="CM25" s="606"/>
      <c r="CN25" s="606"/>
      <c r="CO25" s="606"/>
      <c r="CP25" s="606"/>
      <c r="CQ25" s="607"/>
      <c r="CR25" s="608">
        <v>10932160</v>
      </c>
      <c r="CS25" s="621"/>
      <c r="CT25" s="621"/>
      <c r="CU25" s="621"/>
      <c r="CV25" s="621"/>
      <c r="CW25" s="621"/>
      <c r="CX25" s="621"/>
      <c r="CY25" s="622"/>
      <c r="CZ25" s="611">
        <v>14.2</v>
      </c>
      <c r="DA25" s="623"/>
      <c r="DB25" s="623"/>
      <c r="DC25" s="624"/>
      <c r="DD25" s="614">
        <v>9931986</v>
      </c>
      <c r="DE25" s="621"/>
      <c r="DF25" s="621"/>
      <c r="DG25" s="621"/>
      <c r="DH25" s="621"/>
      <c r="DI25" s="621"/>
      <c r="DJ25" s="621"/>
      <c r="DK25" s="622"/>
      <c r="DL25" s="614">
        <v>9762066</v>
      </c>
      <c r="DM25" s="621"/>
      <c r="DN25" s="621"/>
      <c r="DO25" s="621"/>
      <c r="DP25" s="621"/>
      <c r="DQ25" s="621"/>
      <c r="DR25" s="621"/>
      <c r="DS25" s="621"/>
      <c r="DT25" s="621"/>
      <c r="DU25" s="621"/>
      <c r="DV25" s="622"/>
      <c r="DW25" s="611">
        <v>25.3</v>
      </c>
      <c r="DX25" s="623"/>
      <c r="DY25" s="623"/>
      <c r="DZ25" s="623"/>
      <c r="EA25" s="623"/>
      <c r="EB25" s="623"/>
      <c r="EC25" s="635"/>
    </row>
    <row r="26" spans="2:133" ht="11.25" customHeight="1" x14ac:dyDescent="0.15">
      <c r="B26" s="605" t="s">
        <v>282</v>
      </c>
      <c r="C26" s="606"/>
      <c r="D26" s="606"/>
      <c r="E26" s="606"/>
      <c r="F26" s="606"/>
      <c r="G26" s="606"/>
      <c r="H26" s="606"/>
      <c r="I26" s="606"/>
      <c r="J26" s="606"/>
      <c r="K26" s="606"/>
      <c r="L26" s="606"/>
      <c r="M26" s="606"/>
      <c r="N26" s="606"/>
      <c r="O26" s="606"/>
      <c r="P26" s="606"/>
      <c r="Q26" s="607"/>
      <c r="R26" s="608">
        <v>14318</v>
      </c>
      <c r="S26" s="609"/>
      <c r="T26" s="609"/>
      <c r="U26" s="609"/>
      <c r="V26" s="609"/>
      <c r="W26" s="609"/>
      <c r="X26" s="609"/>
      <c r="Y26" s="610"/>
      <c r="Z26" s="646">
        <v>0</v>
      </c>
      <c r="AA26" s="646"/>
      <c r="AB26" s="646"/>
      <c r="AC26" s="646"/>
      <c r="AD26" s="647">
        <v>14318</v>
      </c>
      <c r="AE26" s="647"/>
      <c r="AF26" s="647"/>
      <c r="AG26" s="647"/>
      <c r="AH26" s="647"/>
      <c r="AI26" s="647"/>
      <c r="AJ26" s="647"/>
      <c r="AK26" s="647"/>
      <c r="AL26" s="611">
        <v>0</v>
      </c>
      <c r="AM26" s="612"/>
      <c r="AN26" s="612"/>
      <c r="AO26" s="648"/>
      <c r="AP26" s="605" t="s">
        <v>283</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284</v>
      </c>
      <c r="CE26" s="606"/>
      <c r="CF26" s="606"/>
      <c r="CG26" s="606"/>
      <c r="CH26" s="606"/>
      <c r="CI26" s="606"/>
      <c r="CJ26" s="606"/>
      <c r="CK26" s="606"/>
      <c r="CL26" s="606"/>
      <c r="CM26" s="606"/>
      <c r="CN26" s="606"/>
      <c r="CO26" s="606"/>
      <c r="CP26" s="606"/>
      <c r="CQ26" s="607"/>
      <c r="CR26" s="608">
        <v>7110422</v>
      </c>
      <c r="CS26" s="609"/>
      <c r="CT26" s="609"/>
      <c r="CU26" s="609"/>
      <c r="CV26" s="609"/>
      <c r="CW26" s="609"/>
      <c r="CX26" s="609"/>
      <c r="CY26" s="610"/>
      <c r="CZ26" s="611">
        <v>9.1999999999999993</v>
      </c>
      <c r="DA26" s="623"/>
      <c r="DB26" s="623"/>
      <c r="DC26" s="624"/>
      <c r="DD26" s="614">
        <v>6683028</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285</v>
      </c>
      <c r="C27" s="606"/>
      <c r="D27" s="606"/>
      <c r="E27" s="606"/>
      <c r="F27" s="606"/>
      <c r="G27" s="606"/>
      <c r="H27" s="606"/>
      <c r="I27" s="606"/>
      <c r="J27" s="606"/>
      <c r="K27" s="606"/>
      <c r="L27" s="606"/>
      <c r="M27" s="606"/>
      <c r="N27" s="606"/>
      <c r="O27" s="606"/>
      <c r="P27" s="606"/>
      <c r="Q27" s="607"/>
      <c r="R27" s="608">
        <v>250021</v>
      </c>
      <c r="S27" s="609"/>
      <c r="T27" s="609"/>
      <c r="U27" s="609"/>
      <c r="V27" s="609"/>
      <c r="W27" s="609"/>
      <c r="X27" s="609"/>
      <c r="Y27" s="610"/>
      <c r="Z27" s="646">
        <v>0.3</v>
      </c>
      <c r="AA27" s="646"/>
      <c r="AB27" s="646"/>
      <c r="AC27" s="646"/>
      <c r="AD27" s="647" t="s">
        <v>122</v>
      </c>
      <c r="AE27" s="647"/>
      <c r="AF27" s="647"/>
      <c r="AG27" s="647"/>
      <c r="AH27" s="647"/>
      <c r="AI27" s="647"/>
      <c r="AJ27" s="647"/>
      <c r="AK27" s="647"/>
      <c r="AL27" s="611" t="s">
        <v>122</v>
      </c>
      <c r="AM27" s="612"/>
      <c r="AN27" s="612"/>
      <c r="AO27" s="648"/>
      <c r="AP27" s="605" t="s">
        <v>286</v>
      </c>
      <c r="AQ27" s="606"/>
      <c r="AR27" s="606"/>
      <c r="AS27" s="606"/>
      <c r="AT27" s="606"/>
      <c r="AU27" s="606"/>
      <c r="AV27" s="606"/>
      <c r="AW27" s="606"/>
      <c r="AX27" s="606"/>
      <c r="AY27" s="606"/>
      <c r="AZ27" s="606"/>
      <c r="BA27" s="606"/>
      <c r="BB27" s="606"/>
      <c r="BC27" s="606"/>
      <c r="BD27" s="606"/>
      <c r="BE27" s="606"/>
      <c r="BF27" s="607"/>
      <c r="BG27" s="608">
        <v>27736947</v>
      </c>
      <c r="BH27" s="609"/>
      <c r="BI27" s="609"/>
      <c r="BJ27" s="609"/>
      <c r="BK27" s="609"/>
      <c r="BL27" s="609"/>
      <c r="BM27" s="609"/>
      <c r="BN27" s="610"/>
      <c r="BO27" s="646">
        <v>100</v>
      </c>
      <c r="BP27" s="646"/>
      <c r="BQ27" s="646"/>
      <c r="BR27" s="646"/>
      <c r="BS27" s="647">
        <v>603676</v>
      </c>
      <c r="BT27" s="647"/>
      <c r="BU27" s="647"/>
      <c r="BV27" s="647"/>
      <c r="BW27" s="647"/>
      <c r="BX27" s="647"/>
      <c r="BY27" s="647"/>
      <c r="BZ27" s="647"/>
      <c r="CA27" s="647"/>
      <c r="CB27" s="687"/>
      <c r="CD27" s="605" t="s">
        <v>287</v>
      </c>
      <c r="CE27" s="606"/>
      <c r="CF27" s="606"/>
      <c r="CG27" s="606"/>
      <c r="CH27" s="606"/>
      <c r="CI27" s="606"/>
      <c r="CJ27" s="606"/>
      <c r="CK27" s="606"/>
      <c r="CL27" s="606"/>
      <c r="CM27" s="606"/>
      <c r="CN27" s="606"/>
      <c r="CO27" s="606"/>
      <c r="CP27" s="606"/>
      <c r="CQ27" s="607"/>
      <c r="CR27" s="608">
        <v>13678577</v>
      </c>
      <c r="CS27" s="621"/>
      <c r="CT27" s="621"/>
      <c r="CU27" s="621"/>
      <c r="CV27" s="621"/>
      <c r="CW27" s="621"/>
      <c r="CX27" s="621"/>
      <c r="CY27" s="622"/>
      <c r="CZ27" s="611">
        <v>17.8</v>
      </c>
      <c r="DA27" s="623"/>
      <c r="DB27" s="623"/>
      <c r="DC27" s="624"/>
      <c r="DD27" s="614">
        <v>4579596</v>
      </c>
      <c r="DE27" s="621"/>
      <c r="DF27" s="621"/>
      <c r="DG27" s="621"/>
      <c r="DH27" s="621"/>
      <c r="DI27" s="621"/>
      <c r="DJ27" s="621"/>
      <c r="DK27" s="622"/>
      <c r="DL27" s="614">
        <v>2842200</v>
      </c>
      <c r="DM27" s="621"/>
      <c r="DN27" s="621"/>
      <c r="DO27" s="621"/>
      <c r="DP27" s="621"/>
      <c r="DQ27" s="621"/>
      <c r="DR27" s="621"/>
      <c r="DS27" s="621"/>
      <c r="DT27" s="621"/>
      <c r="DU27" s="621"/>
      <c r="DV27" s="622"/>
      <c r="DW27" s="611">
        <v>7.4</v>
      </c>
      <c r="DX27" s="623"/>
      <c r="DY27" s="623"/>
      <c r="DZ27" s="623"/>
      <c r="EA27" s="623"/>
      <c r="EB27" s="623"/>
      <c r="EC27" s="635"/>
    </row>
    <row r="28" spans="2:133" ht="11.25" customHeight="1" x14ac:dyDescent="0.15">
      <c r="B28" s="605" t="s">
        <v>288</v>
      </c>
      <c r="C28" s="606"/>
      <c r="D28" s="606"/>
      <c r="E28" s="606"/>
      <c r="F28" s="606"/>
      <c r="G28" s="606"/>
      <c r="H28" s="606"/>
      <c r="I28" s="606"/>
      <c r="J28" s="606"/>
      <c r="K28" s="606"/>
      <c r="L28" s="606"/>
      <c r="M28" s="606"/>
      <c r="N28" s="606"/>
      <c r="O28" s="606"/>
      <c r="P28" s="606"/>
      <c r="Q28" s="607"/>
      <c r="R28" s="608">
        <v>881781</v>
      </c>
      <c r="S28" s="609"/>
      <c r="T28" s="609"/>
      <c r="U28" s="609"/>
      <c r="V28" s="609"/>
      <c r="W28" s="609"/>
      <c r="X28" s="609"/>
      <c r="Y28" s="610"/>
      <c r="Z28" s="646">
        <v>1.1000000000000001</v>
      </c>
      <c r="AA28" s="646"/>
      <c r="AB28" s="646"/>
      <c r="AC28" s="646"/>
      <c r="AD28" s="647">
        <v>60567</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289</v>
      </c>
      <c r="CE28" s="606"/>
      <c r="CF28" s="606"/>
      <c r="CG28" s="606"/>
      <c r="CH28" s="606"/>
      <c r="CI28" s="606"/>
      <c r="CJ28" s="606"/>
      <c r="CK28" s="606"/>
      <c r="CL28" s="606"/>
      <c r="CM28" s="606"/>
      <c r="CN28" s="606"/>
      <c r="CO28" s="606"/>
      <c r="CP28" s="606"/>
      <c r="CQ28" s="607"/>
      <c r="CR28" s="608">
        <v>8226988</v>
      </c>
      <c r="CS28" s="609"/>
      <c r="CT28" s="609"/>
      <c r="CU28" s="609"/>
      <c r="CV28" s="609"/>
      <c r="CW28" s="609"/>
      <c r="CX28" s="609"/>
      <c r="CY28" s="610"/>
      <c r="CZ28" s="611">
        <v>10.7</v>
      </c>
      <c r="DA28" s="623"/>
      <c r="DB28" s="623"/>
      <c r="DC28" s="624"/>
      <c r="DD28" s="614">
        <v>7977417</v>
      </c>
      <c r="DE28" s="609"/>
      <c r="DF28" s="609"/>
      <c r="DG28" s="609"/>
      <c r="DH28" s="609"/>
      <c r="DI28" s="609"/>
      <c r="DJ28" s="609"/>
      <c r="DK28" s="610"/>
      <c r="DL28" s="614">
        <v>7977417</v>
      </c>
      <c r="DM28" s="609"/>
      <c r="DN28" s="609"/>
      <c r="DO28" s="609"/>
      <c r="DP28" s="609"/>
      <c r="DQ28" s="609"/>
      <c r="DR28" s="609"/>
      <c r="DS28" s="609"/>
      <c r="DT28" s="609"/>
      <c r="DU28" s="609"/>
      <c r="DV28" s="610"/>
      <c r="DW28" s="611">
        <v>20.7</v>
      </c>
      <c r="DX28" s="623"/>
      <c r="DY28" s="623"/>
      <c r="DZ28" s="623"/>
      <c r="EA28" s="623"/>
      <c r="EB28" s="623"/>
      <c r="EC28" s="635"/>
    </row>
    <row r="29" spans="2:133" ht="11.25" customHeight="1" x14ac:dyDescent="0.15">
      <c r="B29" s="605" t="s">
        <v>290</v>
      </c>
      <c r="C29" s="606"/>
      <c r="D29" s="606"/>
      <c r="E29" s="606"/>
      <c r="F29" s="606"/>
      <c r="G29" s="606"/>
      <c r="H29" s="606"/>
      <c r="I29" s="606"/>
      <c r="J29" s="606"/>
      <c r="K29" s="606"/>
      <c r="L29" s="606"/>
      <c r="M29" s="606"/>
      <c r="N29" s="606"/>
      <c r="O29" s="606"/>
      <c r="P29" s="606"/>
      <c r="Q29" s="607"/>
      <c r="R29" s="608">
        <v>130461</v>
      </c>
      <c r="S29" s="609"/>
      <c r="T29" s="609"/>
      <c r="U29" s="609"/>
      <c r="V29" s="609"/>
      <c r="W29" s="609"/>
      <c r="X29" s="609"/>
      <c r="Y29" s="610"/>
      <c r="Z29" s="646">
        <v>0.2</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291</v>
      </c>
      <c r="CE29" s="628"/>
      <c r="CF29" s="605" t="s">
        <v>66</v>
      </c>
      <c r="CG29" s="606"/>
      <c r="CH29" s="606"/>
      <c r="CI29" s="606"/>
      <c r="CJ29" s="606"/>
      <c r="CK29" s="606"/>
      <c r="CL29" s="606"/>
      <c r="CM29" s="606"/>
      <c r="CN29" s="606"/>
      <c r="CO29" s="606"/>
      <c r="CP29" s="606"/>
      <c r="CQ29" s="607"/>
      <c r="CR29" s="608">
        <v>8226988</v>
      </c>
      <c r="CS29" s="621"/>
      <c r="CT29" s="621"/>
      <c r="CU29" s="621"/>
      <c r="CV29" s="621"/>
      <c r="CW29" s="621"/>
      <c r="CX29" s="621"/>
      <c r="CY29" s="622"/>
      <c r="CZ29" s="611">
        <v>10.7</v>
      </c>
      <c r="DA29" s="623"/>
      <c r="DB29" s="623"/>
      <c r="DC29" s="624"/>
      <c r="DD29" s="614">
        <v>7977417</v>
      </c>
      <c r="DE29" s="621"/>
      <c r="DF29" s="621"/>
      <c r="DG29" s="621"/>
      <c r="DH29" s="621"/>
      <c r="DI29" s="621"/>
      <c r="DJ29" s="621"/>
      <c r="DK29" s="622"/>
      <c r="DL29" s="614">
        <v>7977417</v>
      </c>
      <c r="DM29" s="621"/>
      <c r="DN29" s="621"/>
      <c r="DO29" s="621"/>
      <c r="DP29" s="621"/>
      <c r="DQ29" s="621"/>
      <c r="DR29" s="621"/>
      <c r="DS29" s="621"/>
      <c r="DT29" s="621"/>
      <c r="DU29" s="621"/>
      <c r="DV29" s="622"/>
      <c r="DW29" s="611">
        <v>20.7</v>
      </c>
      <c r="DX29" s="623"/>
      <c r="DY29" s="623"/>
      <c r="DZ29" s="623"/>
      <c r="EA29" s="623"/>
      <c r="EB29" s="623"/>
      <c r="EC29" s="635"/>
    </row>
    <row r="30" spans="2:133" ht="11.25" customHeight="1" x14ac:dyDescent="0.15">
      <c r="B30" s="605" t="s">
        <v>292</v>
      </c>
      <c r="C30" s="606"/>
      <c r="D30" s="606"/>
      <c r="E30" s="606"/>
      <c r="F30" s="606"/>
      <c r="G30" s="606"/>
      <c r="H30" s="606"/>
      <c r="I30" s="606"/>
      <c r="J30" s="606"/>
      <c r="K30" s="606"/>
      <c r="L30" s="606"/>
      <c r="M30" s="606"/>
      <c r="N30" s="606"/>
      <c r="O30" s="606"/>
      <c r="P30" s="606"/>
      <c r="Q30" s="607"/>
      <c r="R30" s="608">
        <v>12097606</v>
      </c>
      <c r="S30" s="609"/>
      <c r="T30" s="609"/>
      <c r="U30" s="609"/>
      <c r="V30" s="609"/>
      <c r="W30" s="609"/>
      <c r="X30" s="609"/>
      <c r="Y30" s="610"/>
      <c r="Z30" s="646">
        <v>14.9</v>
      </c>
      <c r="AA30" s="646"/>
      <c r="AB30" s="646"/>
      <c r="AC30" s="646"/>
      <c r="AD30" s="647" t="s">
        <v>122</v>
      </c>
      <c r="AE30" s="647"/>
      <c r="AF30" s="647"/>
      <c r="AG30" s="647"/>
      <c r="AH30" s="647"/>
      <c r="AI30" s="647"/>
      <c r="AJ30" s="647"/>
      <c r="AK30" s="647"/>
      <c r="AL30" s="611" t="s">
        <v>122</v>
      </c>
      <c r="AM30" s="612"/>
      <c r="AN30" s="612"/>
      <c r="AO30" s="648"/>
      <c r="AP30" s="660" t="s">
        <v>210</v>
      </c>
      <c r="AQ30" s="661"/>
      <c r="AR30" s="661"/>
      <c r="AS30" s="661"/>
      <c r="AT30" s="661"/>
      <c r="AU30" s="661"/>
      <c r="AV30" s="661"/>
      <c r="AW30" s="661"/>
      <c r="AX30" s="661"/>
      <c r="AY30" s="661"/>
      <c r="AZ30" s="661"/>
      <c r="BA30" s="661"/>
      <c r="BB30" s="661"/>
      <c r="BC30" s="661"/>
      <c r="BD30" s="661"/>
      <c r="BE30" s="661"/>
      <c r="BF30" s="662"/>
      <c r="BG30" s="660" t="s">
        <v>293</v>
      </c>
      <c r="BH30" s="678"/>
      <c r="BI30" s="678"/>
      <c r="BJ30" s="678"/>
      <c r="BK30" s="678"/>
      <c r="BL30" s="678"/>
      <c r="BM30" s="678"/>
      <c r="BN30" s="678"/>
      <c r="BO30" s="678"/>
      <c r="BP30" s="678"/>
      <c r="BQ30" s="679"/>
      <c r="BR30" s="660" t="s">
        <v>294</v>
      </c>
      <c r="BS30" s="678"/>
      <c r="BT30" s="678"/>
      <c r="BU30" s="678"/>
      <c r="BV30" s="678"/>
      <c r="BW30" s="678"/>
      <c r="BX30" s="678"/>
      <c r="BY30" s="678"/>
      <c r="BZ30" s="678"/>
      <c r="CA30" s="678"/>
      <c r="CB30" s="679"/>
      <c r="CD30" s="629"/>
      <c r="CE30" s="630"/>
      <c r="CF30" s="605" t="s">
        <v>295</v>
      </c>
      <c r="CG30" s="606"/>
      <c r="CH30" s="606"/>
      <c r="CI30" s="606"/>
      <c r="CJ30" s="606"/>
      <c r="CK30" s="606"/>
      <c r="CL30" s="606"/>
      <c r="CM30" s="606"/>
      <c r="CN30" s="606"/>
      <c r="CO30" s="606"/>
      <c r="CP30" s="606"/>
      <c r="CQ30" s="607"/>
      <c r="CR30" s="608">
        <v>7991646</v>
      </c>
      <c r="CS30" s="609"/>
      <c r="CT30" s="609"/>
      <c r="CU30" s="609"/>
      <c r="CV30" s="609"/>
      <c r="CW30" s="609"/>
      <c r="CX30" s="609"/>
      <c r="CY30" s="610"/>
      <c r="CZ30" s="611">
        <v>10.4</v>
      </c>
      <c r="DA30" s="623"/>
      <c r="DB30" s="623"/>
      <c r="DC30" s="624"/>
      <c r="DD30" s="614">
        <v>7757305</v>
      </c>
      <c r="DE30" s="609"/>
      <c r="DF30" s="609"/>
      <c r="DG30" s="609"/>
      <c r="DH30" s="609"/>
      <c r="DI30" s="609"/>
      <c r="DJ30" s="609"/>
      <c r="DK30" s="610"/>
      <c r="DL30" s="614">
        <v>7757305</v>
      </c>
      <c r="DM30" s="609"/>
      <c r="DN30" s="609"/>
      <c r="DO30" s="609"/>
      <c r="DP30" s="609"/>
      <c r="DQ30" s="609"/>
      <c r="DR30" s="609"/>
      <c r="DS30" s="609"/>
      <c r="DT30" s="609"/>
      <c r="DU30" s="609"/>
      <c r="DV30" s="610"/>
      <c r="DW30" s="611">
        <v>20.100000000000001</v>
      </c>
      <c r="DX30" s="623"/>
      <c r="DY30" s="623"/>
      <c r="DZ30" s="623"/>
      <c r="EA30" s="623"/>
      <c r="EB30" s="623"/>
      <c r="EC30" s="635"/>
    </row>
    <row r="31" spans="2:133" ht="11.25" customHeight="1" x14ac:dyDescent="0.15">
      <c r="B31" s="675" t="s">
        <v>296</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80" t="s">
        <v>297</v>
      </c>
      <c r="AQ31" s="681"/>
      <c r="AR31" s="681"/>
      <c r="AS31" s="681"/>
      <c r="AT31" s="682" t="s">
        <v>298</v>
      </c>
      <c r="AU31" s="212"/>
      <c r="AV31" s="212"/>
      <c r="AW31" s="212"/>
      <c r="AX31" s="666" t="s">
        <v>176</v>
      </c>
      <c r="AY31" s="667"/>
      <c r="AZ31" s="667"/>
      <c r="BA31" s="667"/>
      <c r="BB31" s="667"/>
      <c r="BC31" s="667"/>
      <c r="BD31" s="667"/>
      <c r="BE31" s="667"/>
      <c r="BF31" s="668"/>
      <c r="BG31" s="670">
        <v>99.6</v>
      </c>
      <c r="BH31" s="671"/>
      <c r="BI31" s="671"/>
      <c r="BJ31" s="671"/>
      <c r="BK31" s="671"/>
      <c r="BL31" s="671"/>
      <c r="BM31" s="672">
        <v>98.3</v>
      </c>
      <c r="BN31" s="671"/>
      <c r="BO31" s="671"/>
      <c r="BP31" s="671"/>
      <c r="BQ31" s="673"/>
      <c r="BR31" s="670">
        <v>99.5</v>
      </c>
      <c r="BS31" s="671"/>
      <c r="BT31" s="671"/>
      <c r="BU31" s="671"/>
      <c r="BV31" s="671"/>
      <c r="BW31" s="671"/>
      <c r="BX31" s="672">
        <v>97.8</v>
      </c>
      <c r="BY31" s="671"/>
      <c r="BZ31" s="671"/>
      <c r="CA31" s="671"/>
      <c r="CB31" s="673"/>
      <c r="CD31" s="629"/>
      <c r="CE31" s="630"/>
      <c r="CF31" s="605" t="s">
        <v>299</v>
      </c>
      <c r="CG31" s="606"/>
      <c r="CH31" s="606"/>
      <c r="CI31" s="606"/>
      <c r="CJ31" s="606"/>
      <c r="CK31" s="606"/>
      <c r="CL31" s="606"/>
      <c r="CM31" s="606"/>
      <c r="CN31" s="606"/>
      <c r="CO31" s="606"/>
      <c r="CP31" s="606"/>
      <c r="CQ31" s="607"/>
      <c r="CR31" s="608">
        <v>235342</v>
      </c>
      <c r="CS31" s="621"/>
      <c r="CT31" s="621"/>
      <c r="CU31" s="621"/>
      <c r="CV31" s="621"/>
      <c r="CW31" s="621"/>
      <c r="CX31" s="621"/>
      <c r="CY31" s="622"/>
      <c r="CZ31" s="611">
        <v>0.3</v>
      </c>
      <c r="DA31" s="623"/>
      <c r="DB31" s="623"/>
      <c r="DC31" s="624"/>
      <c r="DD31" s="614">
        <v>220112</v>
      </c>
      <c r="DE31" s="621"/>
      <c r="DF31" s="621"/>
      <c r="DG31" s="621"/>
      <c r="DH31" s="621"/>
      <c r="DI31" s="621"/>
      <c r="DJ31" s="621"/>
      <c r="DK31" s="622"/>
      <c r="DL31" s="614">
        <v>220112</v>
      </c>
      <c r="DM31" s="621"/>
      <c r="DN31" s="621"/>
      <c r="DO31" s="621"/>
      <c r="DP31" s="621"/>
      <c r="DQ31" s="621"/>
      <c r="DR31" s="621"/>
      <c r="DS31" s="621"/>
      <c r="DT31" s="621"/>
      <c r="DU31" s="621"/>
      <c r="DV31" s="622"/>
      <c r="DW31" s="611">
        <v>0.6</v>
      </c>
      <c r="DX31" s="623"/>
      <c r="DY31" s="623"/>
      <c r="DZ31" s="623"/>
      <c r="EA31" s="623"/>
      <c r="EB31" s="623"/>
      <c r="EC31" s="635"/>
    </row>
    <row r="32" spans="2:133" ht="11.25" customHeight="1" x14ac:dyDescent="0.15">
      <c r="B32" s="605" t="s">
        <v>300</v>
      </c>
      <c r="C32" s="606"/>
      <c r="D32" s="606"/>
      <c r="E32" s="606"/>
      <c r="F32" s="606"/>
      <c r="G32" s="606"/>
      <c r="H32" s="606"/>
      <c r="I32" s="606"/>
      <c r="J32" s="606"/>
      <c r="K32" s="606"/>
      <c r="L32" s="606"/>
      <c r="M32" s="606"/>
      <c r="N32" s="606"/>
      <c r="O32" s="606"/>
      <c r="P32" s="606"/>
      <c r="Q32" s="607"/>
      <c r="R32" s="608">
        <v>4480395</v>
      </c>
      <c r="S32" s="609"/>
      <c r="T32" s="609"/>
      <c r="U32" s="609"/>
      <c r="V32" s="609"/>
      <c r="W32" s="609"/>
      <c r="X32" s="609"/>
      <c r="Y32" s="610"/>
      <c r="Z32" s="646">
        <v>5.5</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8" t="s">
        <v>301</v>
      </c>
      <c r="AX32" s="605" t="s">
        <v>302</v>
      </c>
      <c r="AY32" s="606"/>
      <c r="AZ32" s="606"/>
      <c r="BA32" s="606"/>
      <c r="BB32" s="606"/>
      <c r="BC32" s="606"/>
      <c r="BD32" s="606"/>
      <c r="BE32" s="606"/>
      <c r="BF32" s="607"/>
      <c r="BG32" s="674">
        <v>99.5</v>
      </c>
      <c r="BH32" s="621"/>
      <c r="BI32" s="621"/>
      <c r="BJ32" s="621"/>
      <c r="BK32" s="621"/>
      <c r="BL32" s="621"/>
      <c r="BM32" s="612">
        <v>97.9</v>
      </c>
      <c r="BN32" s="621"/>
      <c r="BO32" s="621"/>
      <c r="BP32" s="621"/>
      <c r="BQ32" s="644"/>
      <c r="BR32" s="674">
        <v>99.4</v>
      </c>
      <c r="BS32" s="621"/>
      <c r="BT32" s="621"/>
      <c r="BU32" s="621"/>
      <c r="BV32" s="621"/>
      <c r="BW32" s="621"/>
      <c r="BX32" s="612">
        <v>97.7</v>
      </c>
      <c r="BY32" s="621"/>
      <c r="BZ32" s="621"/>
      <c r="CA32" s="621"/>
      <c r="CB32" s="644"/>
      <c r="CD32" s="631"/>
      <c r="CE32" s="632"/>
      <c r="CF32" s="605" t="s">
        <v>303</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15">
      <c r="B33" s="605" t="s">
        <v>304</v>
      </c>
      <c r="C33" s="606"/>
      <c r="D33" s="606"/>
      <c r="E33" s="606"/>
      <c r="F33" s="606"/>
      <c r="G33" s="606"/>
      <c r="H33" s="606"/>
      <c r="I33" s="606"/>
      <c r="J33" s="606"/>
      <c r="K33" s="606"/>
      <c r="L33" s="606"/>
      <c r="M33" s="606"/>
      <c r="N33" s="606"/>
      <c r="O33" s="606"/>
      <c r="P33" s="606"/>
      <c r="Q33" s="607"/>
      <c r="R33" s="608">
        <v>390270</v>
      </c>
      <c r="S33" s="609"/>
      <c r="T33" s="609"/>
      <c r="U33" s="609"/>
      <c r="V33" s="609"/>
      <c r="W33" s="609"/>
      <c r="X33" s="609"/>
      <c r="Y33" s="610"/>
      <c r="Z33" s="646">
        <v>0.5</v>
      </c>
      <c r="AA33" s="646"/>
      <c r="AB33" s="646"/>
      <c r="AC33" s="646"/>
      <c r="AD33" s="647">
        <v>56419</v>
      </c>
      <c r="AE33" s="647"/>
      <c r="AF33" s="647"/>
      <c r="AG33" s="647"/>
      <c r="AH33" s="647"/>
      <c r="AI33" s="647"/>
      <c r="AJ33" s="647"/>
      <c r="AK33" s="647"/>
      <c r="AL33" s="611">
        <v>0.1</v>
      </c>
      <c r="AM33" s="612"/>
      <c r="AN33" s="612"/>
      <c r="AO33" s="648"/>
      <c r="AP33" s="651"/>
      <c r="AQ33" s="652"/>
      <c r="AR33" s="652"/>
      <c r="AS33" s="652"/>
      <c r="AT33" s="684"/>
      <c r="AU33" s="213"/>
      <c r="AV33" s="213"/>
      <c r="AW33" s="213"/>
      <c r="AX33" s="589" t="s">
        <v>305</v>
      </c>
      <c r="AY33" s="590"/>
      <c r="AZ33" s="590"/>
      <c r="BA33" s="590"/>
      <c r="BB33" s="590"/>
      <c r="BC33" s="590"/>
      <c r="BD33" s="590"/>
      <c r="BE33" s="590"/>
      <c r="BF33" s="591"/>
      <c r="BG33" s="669">
        <v>99.7</v>
      </c>
      <c r="BH33" s="593"/>
      <c r="BI33" s="593"/>
      <c r="BJ33" s="593"/>
      <c r="BK33" s="593"/>
      <c r="BL33" s="593"/>
      <c r="BM33" s="639">
        <v>98.5</v>
      </c>
      <c r="BN33" s="593"/>
      <c r="BO33" s="593"/>
      <c r="BP33" s="593"/>
      <c r="BQ33" s="656"/>
      <c r="BR33" s="669">
        <v>99.6</v>
      </c>
      <c r="BS33" s="593"/>
      <c r="BT33" s="593"/>
      <c r="BU33" s="593"/>
      <c r="BV33" s="593"/>
      <c r="BW33" s="593"/>
      <c r="BX33" s="639">
        <v>97.8</v>
      </c>
      <c r="BY33" s="593"/>
      <c r="BZ33" s="593"/>
      <c r="CA33" s="593"/>
      <c r="CB33" s="656"/>
      <c r="CD33" s="605" t="s">
        <v>306</v>
      </c>
      <c r="CE33" s="606"/>
      <c r="CF33" s="606"/>
      <c r="CG33" s="606"/>
      <c r="CH33" s="606"/>
      <c r="CI33" s="606"/>
      <c r="CJ33" s="606"/>
      <c r="CK33" s="606"/>
      <c r="CL33" s="606"/>
      <c r="CM33" s="606"/>
      <c r="CN33" s="606"/>
      <c r="CO33" s="606"/>
      <c r="CP33" s="606"/>
      <c r="CQ33" s="607"/>
      <c r="CR33" s="608">
        <v>32167605</v>
      </c>
      <c r="CS33" s="621"/>
      <c r="CT33" s="621"/>
      <c r="CU33" s="621"/>
      <c r="CV33" s="621"/>
      <c r="CW33" s="621"/>
      <c r="CX33" s="621"/>
      <c r="CY33" s="622"/>
      <c r="CZ33" s="611">
        <v>41.8</v>
      </c>
      <c r="DA33" s="623"/>
      <c r="DB33" s="623"/>
      <c r="DC33" s="624"/>
      <c r="DD33" s="614">
        <v>25824735</v>
      </c>
      <c r="DE33" s="621"/>
      <c r="DF33" s="621"/>
      <c r="DG33" s="621"/>
      <c r="DH33" s="621"/>
      <c r="DI33" s="621"/>
      <c r="DJ33" s="621"/>
      <c r="DK33" s="622"/>
      <c r="DL33" s="614">
        <v>15902801</v>
      </c>
      <c r="DM33" s="621"/>
      <c r="DN33" s="621"/>
      <c r="DO33" s="621"/>
      <c r="DP33" s="621"/>
      <c r="DQ33" s="621"/>
      <c r="DR33" s="621"/>
      <c r="DS33" s="621"/>
      <c r="DT33" s="621"/>
      <c r="DU33" s="621"/>
      <c r="DV33" s="622"/>
      <c r="DW33" s="611">
        <v>41.3</v>
      </c>
      <c r="DX33" s="623"/>
      <c r="DY33" s="623"/>
      <c r="DZ33" s="623"/>
      <c r="EA33" s="623"/>
      <c r="EB33" s="623"/>
      <c r="EC33" s="635"/>
    </row>
    <row r="34" spans="2:133" ht="11.25" customHeight="1" x14ac:dyDescent="0.15">
      <c r="B34" s="605" t="s">
        <v>307</v>
      </c>
      <c r="C34" s="606"/>
      <c r="D34" s="606"/>
      <c r="E34" s="606"/>
      <c r="F34" s="606"/>
      <c r="G34" s="606"/>
      <c r="H34" s="606"/>
      <c r="I34" s="606"/>
      <c r="J34" s="606"/>
      <c r="K34" s="606"/>
      <c r="L34" s="606"/>
      <c r="M34" s="606"/>
      <c r="N34" s="606"/>
      <c r="O34" s="606"/>
      <c r="P34" s="606"/>
      <c r="Q34" s="607"/>
      <c r="R34" s="608">
        <v>171485</v>
      </c>
      <c r="S34" s="609"/>
      <c r="T34" s="609"/>
      <c r="U34" s="609"/>
      <c r="V34" s="609"/>
      <c r="W34" s="609"/>
      <c r="X34" s="609"/>
      <c r="Y34" s="610"/>
      <c r="Z34" s="646">
        <v>0.2</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308</v>
      </c>
      <c r="CE34" s="606"/>
      <c r="CF34" s="606"/>
      <c r="CG34" s="606"/>
      <c r="CH34" s="606"/>
      <c r="CI34" s="606"/>
      <c r="CJ34" s="606"/>
      <c r="CK34" s="606"/>
      <c r="CL34" s="606"/>
      <c r="CM34" s="606"/>
      <c r="CN34" s="606"/>
      <c r="CO34" s="606"/>
      <c r="CP34" s="606"/>
      <c r="CQ34" s="607"/>
      <c r="CR34" s="608">
        <v>10007307</v>
      </c>
      <c r="CS34" s="609"/>
      <c r="CT34" s="609"/>
      <c r="CU34" s="609"/>
      <c r="CV34" s="609"/>
      <c r="CW34" s="609"/>
      <c r="CX34" s="609"/>
      <c r="CY34" s="610"/>
      <c r="CZ34" s="611">
        <v>13</v>
      </c>
      <c r="DA34" s="623"/>
      <c r="DB34" s="623"/>
      <c r="DC34" s="624"/>
      <c r="DD34" s="614">
        <v>7308438</v>
      </c>
      <c r="DE34" s="609"/>
      <c r="DF34" s="609"/>
      <c r="DG34" s="609"/>
      <c r="DH34" s="609"/>
      <c r="DI34" s="609"/>
      <c r="DJ34" s="609"/>
      <c r="DK34" s="610"/>
      <c r="DL34" s="614">
        <v>6613678</v>
      </c>
      <c r="DM34" s="609"/>
      <c r="DN34" s="609"/>
      <c r="DO34" s="609"/>
      <c r="DP34" s="609"/>
      <c r="DQ34" s="609"/>
      <c r="DR34" s="609"/>
      <c r="DS34" s="609"/>
      <c r="DT34" s="609"/>
      <c r="DU34" s="609"/>
      <c r="DV34" s="610"/>
      <c r="DW34" s="611">
        <v>17.2</v>
      </c>
      <c r="DX34" s="623"/>
      <c r="DY34" s="623"/>
      <c r="DZ34" s="623"/>
      <c r="EA34" s="623"/>
      <c r="EB34" s="623"/>
      <c r="EC34" s="635"/>
    </row>
    <row r="35" spans="2:133" ht="11.25" customHeight="1" x14ac:dyDescent="0.15">
      <c r="B35" s="605" t="s">
        <v>309</v>
      </c>
      <c r="C35" s="606"/>
      <c r="D35" s="606"/>
      <c r="E35" s="606"/>
      <c r="F35" s="606"/>
      <c r="G35" s="606"/>
      <c r="H35" s="606"/>
      <c r="I35" s="606"/>
      <c r="J35" s="606"/>
      <c r="K35" s="606"/>
      <c r="L35" s="606"/>
      <c r="M35" s="606"/>
      <c r="N35" s="606"/>
      <c r="O35" s="606"/>
      <c r="P35" s="606"/>
      <c r="Q35" s="607"/>
      <c r="R35" s="608">
        <v>7169187</v>
      </c>
      <c r="S35" s="609"/>
      <c r="T35" s="609"/>
      <c r="U35" s="609"/>
      <c r="V35" s="609"/>
      <c r="W35" s="609"/>
      <c r="X35" s="609"/>
      <c r="Y35" s="610"/>
      <c r="Z35" s="646">
        <v>8.8000000000000007</v>
      </c>
      <c r="AA35" s="646"/>
      <c r="AB35" s="646"/>
      <c r="AC35" s="646"/>
      <c r="AD35" s="647" t="s">
        <v>122</v>
      </c>
      <c r="AE35" s="647"/>
      <c r="AF35" s="647"/>
      <c r="AG35" s="647"/>
      <c r="AH35" s="647"/>
      <c r="AI35" s="647"/>
      <c r="AJ35" s="647"/>
      <c r="AK35" s="647"/>
      <c r="AL35" s="611" t="s">
        <v>122</v>
      </c>
      <c r="AM35" s="612"/>
      <c r="AN35" s="612"/>
      <c r="AO35" s="648"/>
      <c r="AP35" s="216"/>
      <c r="AQ35" s="660" t="s">
        <v>310</v>
      </c>
      <c r="AR35" s="661"/>
      <c r="AS35" s="661"/>
      <c r="AT35" s="661"/>
      <c r="AU35" s="661"/>
      <c r="AV35" s="661"/>
      <c r="AW35" s="661"/>
      <c r="AX35" s="661"/>
      <c r="AY35" s="661"/>
      <c r="AZ35" s="661"/>
      <c r="BA35" s="661"/>
      <c r="BB35" s="661"/>
      <c r="BC35" s="661"/>
      <c r="BD35" s="661"/>
      <c r="BE35" s="661"/>
      <c r="BF35" s="662"/>
      <c r="BG35" s="660" t="s">
        <v>311</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312</v>
      </c>
      <c r="CE35" s="606"/>
      <c r="CF35" s="606"/>
      <c r="CG35" s="606"/>
      <c r="CH35" s="606"/>
      <c r="CI35" s="606"/>
      <c r="CJ35" s="606"/>
      <c r="CK35" s="606"/>
      <c r="CL35" s="606"/>
      <c r="CM35" s="606"/>
      <c r="CN35" s="606"/>
      <c r="CO35" s="606"/>
      <c r="CP35" s="606"/>
      <c r="CQ35" s="607"/>
      <c r="CR35" s="608">
        <v>589649</v>
      </c>
      <c r="CS35" s="621"/>
      <c r="CT35" s="621"/>
      <c r="CU35" s="621"/>
      <c r="CV35" s="621"/>
      <c r="CW35" s="621"/>
      <c r="CX35" s="621"/>
      <c r="CY35" s="622"/>
      <c r="CZ35" s="611">
        <v>0.8</v>
      </c>
      <c r="DA35" s="623"/>
      <c r="DB35" s="623"/>
      <c r="DC35" s="624"/>
      <c r="DD35" s="614">
        <v>488797</v>
      </c>
      <c r="DE35" s="621"/>
      <c r="DF35" s="621"/>
      <c r="DG35" s="621"/>
      <c r="DH35" s="621"/>
      <c r="DI35" s="621"/>
      <c r="DJ35" s="621"/>
      <c r="DK35" s="622"/>
      <c r="DL35" s="614">
        <v>478610</v>
      </c>
      <c r="DM35" s="621"/>
      <c r="DN35" s="621"/>
      <c r="DO35" s="621"/>
      <c r="DP35" s="621"/>
      <c r="DQ35" s="621"/>
      <c r="DR35" s="621"/>
      <c r="DS35" s="621"/>
      <c r="DT35" s="621"/>
      <c r="DU35" s="621"/>
      <c r="DV35" s="622"/>
      <c r="DW35" s="611">
        <v>1.2</v>
      </c>
      <c r="DX35" s="623"/>
      <c r="DY35" s="623"/>
      <c r="DZ35" s="623"/>
      <c r="EA35" s="623"/>
      <c r="EB35" s="623"/>
      <c r="EC35" s="635"/>
    </row>
    <row r="36" spans="2:133" ht="11.25" customHeight="1" x14ac:dyDescent="0.15">
      <c r="B36" s="605" t="s">
        <v>313</v>
      </c>
      <c r="C36" s="606"/>
      <c r="D36" s="606"/>
      <c r="E36" s="606"/>
      <c r="F36" s="606"/>
      <c r="G36" s="606"/>
      <c r="H36" s="606"/>
      <c r="I36" s="606"/>
      <c r="J36" s="606"/>
      <c r="K36" s="606"/>
      <c r="L36" s="606"/>
      <c r="M36" s="606"/>
      <c r="N36" s="606"/>
      <c r="O36" s="606"/>
      <c r="P36" s="606"/>
      <c r="Q36" s="607"/>
      <c r="R36" s="608">
        <v>3790975</v>
      </c>
      <c r="S36" s="609"/>
      <c r="T36" s="609"/>
      <c r="U36" s="609"/>
      <c r="V36" s="609"/>
      <c r="W36" s="609"/>
      <c r="X36" s="609"/>
      <c r="Y36" s="610"/>
      <c r="Z36" s="646">
        <v>4.7</v>
      </c>
      <c r="AA36" s="646"/>
      <c r="AB36" s="646"/>
      <c r="AC36" s="646"/>
      <c r="AD36" s="647" t="s">
        <v>122</v>
      </c>
      <c r="AE36" s="647"/>
      <c r="AF36" s="647"/>
      <c r="AG36" s="647"/>
      <c r="AH36" s="647"/>
      <c r="AI36" s="647"/>
      <c r="AJ36" s="647"/>
      <c r="AK36" s="647"/>
      <c r="AL36" s="611" t="s">
        <v>122</v>
      </c>
      <c r="AM36" s="612"/>
      <c r="AN36" s="612"/>
      <c r="AO36" s="648"/>
      <c r="AP36" s="216"/>
      <c r="AQ36" s="657" t="s">
        <v>314</v>
      </c>
      <c r="AR36" s="658"/>
      <c r="AS36" s="658"/>
      <c r="AT36" s="658"/>
      <c r="AU36" s="658"/>
      <c r="AV36" s="658"/>
      <c r="AW36" s="658"/>
      <c r="AX36" s="658"/>
      <c r="AY36" s="659"/>
      <c r="AZ36" s="663">
        <v>8295202</v>
      </c>
      <c r="BA36" s="664"/>
      <c r="BB36" s="664"/>
      <c r="BC36" s="664"/>
      <c r="BD36" s="664"/>
      <c r="BE36" s="664"/>
      <c r="BF36" s="665"/>
      <c r="BG36" s="666" t="s">
        <v>315</v>
      </c>
      <c r="BH36" s="667"/>
      <c r="BI36" s="667"/>
      <c r="BJ36" s="667"/>
      <c r="BK36" s="667"/>
      <c r="BL36" s="667"/>
      <c r="BM36" s="667"/>
      <c r="BN36" s="667"/>
      <c r="BO36" s="667"/>
      <c r="BP36" s="667"/>
      <c r="BQ36" s="667"/>
      <c r="BR36" s="667"/>
      <c r="BS36" s="667"/>
      <c r="BT36" s="667"/>
      <c r="BU36" s="668"/>
      <c r="BV36" s="663">
        <v>248323</v>
      </c>
      <c r="BW36" s="664"/>
      <c r="BX36" s="664"/>
      <c r="BY36" s="664"/>
      <c r="BZ36" s="664"/>
      <c r="CA36" s="664"/>
      <c r="CB36" s="665"/>
      <c r="CD36" s="605" t="s">
        <v>316</v>
      </c>
      <c r="CE36" s="606"/>
      <c r="CF36" s="606"/>
      <c r="CG36" s="606"/>
      <c r="CH36" s="606"/>
      <c r="CI36" s="606"/>
      <c r="CJ36" s="606"/>
      <c r="CK36" s="606"/>
      <c r="CL36" s="606"/>
      <c r="CM36" s="606"/>
      <c r="CN36" s="606"/>
      <c r="CO36" s="606"/>
      <c r="CP36" s="606"/>
      <c r="CQ36" s="607"/>
      <c r="CR36" s="608">
        <v>7626456</v>
      </c>
      <c r="CS36" s="609"/>
      <c r="CT36" s="609"/>
      <c r="CU36" s="609"/>
      <c r="CV36" s="609"/>
      <c r="CW36" s="609"/>
      <c r="CX36" s="609"/>
      <c r="CY36" s="610"/>
      <c r="CZ36" s="611">
        <v>9.9</v>
      </c>
      <c r="DA36" s="623"/>
      <c r="DB36" s="623"/>
      <c r="DC36" s="624"/>
      <c r="DD36" s="614">
        <v>6555901</v>
      </c>
      <c r="DE36" s="609"/>
      <c r="DF36" s="609"/>
      <c r="DG36" s="609"/>
      <c r="DH36" s="609"/>
      <c r="DI36" s="609"/>
      <c r="DJ36" s="609"/>
      <c r="DK36" s="610"/>
      <c r="DL36" s="614">
        <v>4559731</v>
      </c>
      <c r="DM36" s="609"/>
      <c r="DN36" s="609"/>
      <c r="DO36" s="609"/>
      <c r="DP36" s="609"/>
      <c r="DQ36" s="609"/>
      <c r="DR36" s="609"/>
      <c r="DS36" s="609"/>
      <c r="DT36" s="609"/>
      <c r="DU36" s="609"/>
      <c r="DV36" s="610"/>
      <c r="DW36" s="611">
        <v>11.8</v>
      </c>
      <c r="DX36" s="623"/>
      <c r="DY36" s="623"/>
      <c r="DZ36" s="623"/>
      <c r="EA36" s="623"/>
      <c r="EB36" s="623"/>
      <c r="EC36" s="635"/>
    </row>
    <row r="37" spans="2:133" ht="11.25" customHeight="1" x14ac:dyDescent="0.15">
      <c r="B37" s="605" t="s">
        <v>317</v>
      </c>
      <c r="C37" s="606"/>
      <c r="D37" s="606"/>
      <c r="E37" s="606"/>
      <c r="F37" s="606"/>
      <c r="G37" s="606"/>
      <c r="H37" s="606"/>
      <c r="I37" s="606"/>
      <c r="J37" s="606"/>
      <c r="K37" s="606"/>
      <c r="L37" s="606"/>
      <c r="M37" s="606"/>
      <c r="N37" s="606"/>
      <c r="O37" s="606"/>
      <c r="P37" s="606"/>
      <c r="Q37" s="607"/>
      <c r="R37" s="608">
        <v>6658033</v>
      </c>
      <c r="S37" s="609"/>
      <c r="T37" s="609"/>
      <c r="U37" s="609"/>
      <c r="V37" s="609"/>
      <c r="W37" s="609"/>
      <c r="X37" s="609"/>
      <c r="Y37" s="610"/>
      <c r="Z37" s="646">
        <v>8.1999999999999993</v>
      </c>
      <c r="AA37" s="646"/>
      <c r="AB37" s="646"/>
      <c r="AC37" s="646"/>
      <c r="AD37" s="647">
        <v>8958</v>
      </c>
      <c r="AE37" s="647"/>
      <c r="AF37" s="647"/>
      <c r="AG37" s="647"/>
      <c r="AH37" s="647"/>
      <c r="AI37" s="647"/>
      <c r="AJ37" s="647"/>
      <c r="AK37" s="647"/>
      <c r="AL37" s="611">
        <v>0</v>
      </c>
      <c r="AM37" s="612"/>
      <c r="AN37" s="612"/>
      <c r="AO37" s="648"/>
      <c r="AQ37" s="641" t="s">
        <v>318</v>
      </c>
      <c r="AR37" s="642"/>
      <c r="AS37" s="642"/>
      <c r="AT37" s="642"/>
      <c r="AU37" s="642"/>
      <c r="AV37" s="642"/>
      <c r="AW37" s="642"/>
      <c r="AX37" s="642"/>
      <c r="AY37" s="643"/>
      <c r="AZ37" s="608">
        <v>1852697</v>
      </c>
      <c r="BA37" s="609"/>
      <c r="BB37" s="609"/>
      <c r="BC37" s="609"/>
      <c r="BD37" s="621"/>
      <c r="BE37" s="621"/>
      <c r="BF37" s="644"/>
      <c r="BG37" s="605" t="s">
        <v>319</v>
      </c>
      <c r="BH37" s="606"/>
      <c r="BI37" s="606"/>
      <c r="BJ37" s="606"/>
      <c r="BK37" s="606"/>
      <c r="BL37" s="606"/>
      <c r="BM37" s="606"/>
      <c r="BN37" s="606"/>
      <c r="BO37" s="606"/>
      <c r="BP37" s="606"/>
      <c r="BQ37" s="606"/>
      <c r="BR37" s="606"/>
      <c r="BS37" s="606"/>
      <c r="BT37" s="606"/>
      <c r="BU37" s="607"/>
      <c r="BV37" s="608">
        <v>186332</v>
      </c>
      <c r="BW37" s="609"/>
      <c r="BX37" s="609"/>
      <c r="BY37" s="609"/>
      <c r="BZ37" s="609"/>
      <c r="CA37" s="609"/>
      <c r="CB37" s="645"/>
      <c r="CD37" s="605" t="s">
        <v>320</v>
      </c>
      <c r="CE37" s="606"/>
      <c r="CF37" s="606"/>
      <c r="CG37" s="606"/>
      <c r="CH37" s="606"/>
      <c r="CI37" s="606"/>
      <c r="CJ37" s="606"/>
      <c r="CK37" s="606"/>
      <c r="CL37" s="606"/>
      <c r="CM37" s="606"/>
      <c r="CN37" s="606"/>
      <c r="CO37" s="606"/>
      <c r="CP37" s="606"/>
      <c r="CQ37" s="607"/>
      <c r="CR37" s="608">
        <v>1599329</v>
      </c>
      <c r="CS37" s="621"/>
      <c r="CT37" s="621"/>
      <c r="CU37" s="621"/>
      <c r="CV37" s="621"/>
      <c r="CW37" s="621"/>
      <c r="CX37" s="621"/>
      <c r="CY37" s="622"/>
      <c r="CZ37" s="611">
        <v>2.1</v>
      </c>
      <c r="DA37" s="623"/>
      <c r="DB37" s="623"/>
      <c r="DC37" s="624"/>
      <c r="DD37" s="614">
        <v>1510752</v>
      </c>
      <c r="DE37" s="621"/>
      <c r="DF37" s="621"/>
      <c r="DG37" s="621"/>
      <c r="DH37" s="621"/>
      <c r="DI37" s="621"/>
      <c r="DJ37" s="621"/>
      <c r="DK37" s="622"/>
      <c r="DL37" s="614">
        <v>1473711</v>
      </c>
      <c r="DM37" s="621"/>
      <c r="DN37" s="621"/>
      <c r="DO37" s="621"/>
      <c r="DP37" s="621"/>
      <c r="DQ37" s="621"/>
      <c r="DR37" s="621"/>
      <c r="DS37" s="621"/>
      <c r="DT37" s="621"/>
      <c r="DU37" s="621"/>
      <c r="DV37" s="622"/>
      <c r="DW37" s="611">
        <v>3.8</v>
      </c>
      <c r="DX37" s="623"/>
      <c r="DY37" s="623"/>
      <c r="DZ37" s="623"/>
      <c r="EA37" s="623"/>
      <c r="EB37" s="623"/>
      <c r="EC37" s="635"/>
    </row>
    <row r="38" spans="2:133" ht="11.25" customHeight="1" x14ac:dyDescent="0.15">
      <c r="B38" s="605" t="s">
        <v>321</v>
      </c>
      <c r="C38" s="606"/>
      <c r="D38" s="606"/>
      <c r="E38" s="606"/>
      <c r="F38" s="606"/>
      <c r="G38" s="606"/>
      <c r="H38" s="606"/>
      <c r="I38" s="606"/>
      <c r="J38" s="606"/>
      <c r="K38" s="606"/>
      <c r="L38" s="606"/>
      <c r="M38" s="606"/>
      <c r="N38" s="606"/>
      <c r="O38" s="606"/>
      <c r="P38" s="606"/>
      <c r="Q38" s="607"/>
      <c r="R38" s="608">
        <v>5175900</v>
      </c>
      <c r="S38" s="609"/>
      <c r="T38" s="609"/>
      <c r="U38" s="609"/>
      <c r="V38" s="609"/>
      <c r="W38" s="609"/>
      <c r="X38" s="609"/>
      <c r="Y38" s="610"/>
      <c r="Z38" s="646">
        <v>6.4</v>
      </c>
      <c r="AA38" s="646"/>
      <c r="AB38" s="646"/>
      <c r="AC38" s="646"/>
      <c r="AD38" s="647" t="s">
        <v>122</v>
      </c>
      <c r="AE38" s="647"/>
      <c r="AF38" s="647"/>
      <c r="AG38" s="647"/>
      <c r="AH38" s="647"/>
      <c r="AI38" s="647"/>
      <c r="AJ38" s="647"/>
      <c r="AK38" s="647"/>
      <c r="AL38" s="611" t="s">
        <v>122</v>
      </c>
      <c r="AM38" s="612"/>
      <c r="AN38" s="612"/>
      <c r="AO38" s="648"/>
      <c r="AQ38" s="641" t="s">
        <v>322</v>
      </c>
      <c r="AR38" s="642"/>
      <c r="AS38" s="642"/>
      <c r="AT38" s="642"/>
      <c r="AU38" s="642"/>
      <c r="AV38" s="642"/>
      <c r="AW38" s="642"/>
      <c r="AX38" s="642"/>
      <c r="AY38" s="643"/>
      <c r="AZ38" s="608">
        <v>490261</v>
      </c>
      <c r="BA38" s="609"/>
      <c r="BB38" s="609"/>
      <c r="BC38" s="609"/>
      <c r="BD38" s="621"/>
      <c r="BE38" s="621"/>
      <c r="BF38" s="644"/>
      <c r="BG38" s="605" t="s">
        <v>323</v>
      </c>
      <c r="BH38" s="606"/>
      <c r="BI38" s="606"/>
      <c r="BJ38" s="606"/>
      <c r="BK38" s="606"/>
      <c r="BL38" s="606"/>
      <c r="BM38" s="606"/>
      <c r="BN38" s="606"/>
      <c r="BO38" s="606"/>
      <c r="BP38" s="606"/>
      <c r="BQ38" s="606"/>
      <c r="BR38" s="606"/>
      <c r="BS38" s="606"/>
      <c r="BT38" s="606"/>
      <c r="BU38" s="607"/>
      <c r="BV38" s="608">
        <v>16869</v>
      </c>
      <c r="BW38" s="609"/>
      <c r="BX38" s="609"/>
      <c r="BY38" s="609"/>
      <c r="BZ38" s="609"/>
      <c r="CA38" s="609"/>
      <c r="CB38" s="645"/>
      <c r="CD38" s="605" t="s">
        <v>324</v>
      </c>
      <c r="CE38" s="606"/>
      <c r="CF38" s="606"/>
      <c r="CG38" s="606"/>
      <c r="CH38" s="606"/>
      <c r="CI38" s="606"/>
      <c r="CJ38" s="606"/>
      <c r="CK38" s="606"/>
      <c r="CL38" s="606"/>
      <c r="CM38" s="606"/>
      <c r="CN38" s="606"/>
      <c r="CO38" s="606"/>
      <c r="CP38" s="606"/>
      <c r="CQ38" s="607"/>
      <c r="CR38" s="608">
        <v>5471558</v>
      </c>
      <c r="CS38" s="609"/>
      <c r="CT38" s="609"/>
      <c r="CU38" s="609"/>
      <c r="CV38" s="609"/>
      <c r="CW38" s="609"/>
      <c r="CX38" s="609"/>
      <c r="CY38" s="610"/>
      <c r="CZ38" s="611">
        <v>7.1</v>
      </c>
      <c r="DA38" s="623"/>
      <c r="DB38" s="623"/>
      <c r="DC38" s="624"/>
      <c r="DD38" s="614">
        <v>4354622</v>
      </c>
      <c r="DE38" s="609"/>
      <c r="DF38" s="609"/>
      <c r="DG38" s="609"/>
      <c r="DH38" s="609"/>
      <c r="DI38" s="609"/>
      <c r="DJ38" s="609"/>
      <c r="DK38" s="610"/>
      <c r="DL38" s="614">
        <v>4250782</v>
      </c>
      <c r="DM38" s="609"/>
      <c r="DN38" s="609"/>
      <c r="DO38" s="609"/>
      <c r="DP38" s="609"/>
      <c r="DQ38" s="609"/>
      <c r="DR38" s="609"/>
      <c r="DS38" s="609"/>
      <c r="DT38" s="609"/>
      <c r="DU38" s="609"/>
      <c r="DV38" s="610"/>
      <c r="DW38" s="611">
        <v>11</v>
      </c>
      <c r="DX38" s="623"/>
      <c r="DY38" s="623"/>
      <c r="DZ38" s="623"/>
      <c r="EA38" s="623"/>
      <c r="EB38" s="623"/>
      <c r="EC38" s="635"/>
    </row>
    <row r="39" spans="2:133" ht="11.25" customHeight="1" x14ac:dyDescent="0.15">
      <c r="B39" s="605" t="s">
        <v>325</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326</v>
      </c>
      <c r="AR39" s="642"/>
      <c r="AS39" s="642"/>
      <c r="AT39" s="642"/>
      <c r="AU39" s="642"/>
      <c r="AV39" s="642"/>
      <c r="AW39" s="642"/>
      <c r="AX39" s="642"/>
      <c r="AY39" s="643"/>
      <c r="AZ39" s="608">
        <v>446111</v>
      </c>
      <c r="BA39" s="609"/>
      <c r="BB39" s="609"/>
      <c r="BC39" s="609"/>
      <c r="BD39" s="621"/>
      <c r="BE39" s="621"/>
      <c r="BF39" s="644"/>
      <c r="BG39" s="605" t="s">
        <v>327</v>
      </c>
      <c r="BH39" s="606"/>
      <c r="BI39" s="606"/>
      <c r="BJ39" s="606"/>
      <c r="BK39" s="606"/>
      <c r="BL39" s="606"/>
      <c r="BM39" s="606"/>
      <c r="BN39" s="606"/>
      <c r="BO39" s="606"/>
      <c r="BP39" s="606"/>
      <c r="BQ39" s="606"/>
      <c r="BR39" s="606"/>
      <c r="BS39" s="606"/>
      <c r="BT39" s="606"/>
      <c r="BU39" s="607"/>
      <c r="BV39" s="608">
        <v>23733</v>
      </c>
      <c r="BW39" s="609"/>
      <c r="BX39" s="609"/>
      <c r="BY39" s="609"/>
      <c r="BZ39" s="609"/>
      <c r="CA39" s="609"/>
      <c r="CB39" s="645"/>
      <c r="CD39" s="605" t="s">
        <v>328</v>
      </c>
      <c r="CE39" s="606"/>
      <c r="CF39" s="606"/>
      <c r="CG39" s="606"/>
      <c r="CH39" s="606"/>
      <c r="CI39" s="606"/>
      <c r="CJ39" s="606"/>
      <c r="CK39" s="606"/>
      <c r="CL39" s="606"/>
      <c r="CM39" s="606"/>
      <c r="CN39" s="606"/>
      <c r="CO39" s="606"/>
      <c r="CP39" s="606"/>
      <c r="CQ39" s="607"/>
      <c r="CR39" s="608">
        <v>6536015</v>
      </c>
      <c r="CS39" s="621"/>
      <c r="CT39" s="621"/>
      <c r="CU39" s="621"/>
      <c r="CV39" s="621"/>
      <c r="CW39" s="621"/>
      <c r="CX39" s="621"/>
      <c r="CY39" s="622"/>
      <c r="CZ39" s="611">
        <v>8.5</v>
      </c>
      <c r="DA39" s="623"/>
      <c r="DB39" s="623"/>
      <c r="DC39" s="624"/>
      <c r="DD39" s="614">
        <v>6322287</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329</v>
      </c>
      <c r="C40" s="606"/>
      <c r="D40" s="606"/>
      <c r="E40" s="606"/>
      <c r="F40" s="606"/>
      <c r="G40" s="606"/>
      <c r="H40" s="606"/>
      <c r="I40" s="606"/>
      <c r="J40" s="606"/>
      <c r="K40" s="606"/>
      <c r="L40" s="606"/>
      <c r="M40" s="606"/>
      <c r="N40" s="606"/>
      <c r="O40" s="606"/>
      <c r="P40" s="606"/>
      <c r="Q40" s="607"/>
      <c r="R40" s="608">
        <v>313000</v>
      </c>
      <c r="S40" s="609"/>
      <c r="T40" s="609"/>
      <c r="U40" s="609"/>
      <c r="V40" s="609"/>
      <c r="W40" s="609"/>
      <c r="X40" s="609"/>
      <c r="Y40" s="610"/>
      <c r="Z40" s="646">
        <v>0.4</v>
      </c>
      <c r="AA40" s="646"/>
      <c r="AB40" s="646"/>
      <c r="AC40" s="646"/>
      <c r="AD40" s="647" t="s">
        <v>122</v>
      </c>
      <c r="AE40" s="647"/>
      <c r="AF40" s="647"/>
      <c r="AG40" s="647"/>
      <c r="AH40" s="647"/>
      <c r="AI40" s="647"/>
      <c r="AJ40" s="647"/>
      <c r="AK40" s="647"/>
      <c r="AL40" s="611" t="s">
        <v>122</v>
      </c>
      <c r="AM40" s="612"/>
      <c r="AN40" s="612"/>
      <c r="AO40" s="648"/>
      <c r="AQ40" s="641" t="s">
        <v>330</v>
      </c>
      <c r="AR40" s="642"/>
      <c r="AS40" s="642"/>
      <c r="AT40" s="642"/>
      <c r="AU40" s="642"/>
      <c r="AV40" s="642"/>
      <c r="AW40" s="642"/>
      <c r="AX40" s="642"/>
      <c r="AY40" s="643"/>
      <c r="AZ40" s="608">
        <v>58697</v>
      </c>
      <c r="BA40" s="609"/>
      <c r="BB40" s="609"/>
      <c r="BC40" s="609"/>
      <c r="BD40" s="621"/>
      <c r="BE40" s="621"/>
      <c r="BF40" s="644"/>
      <c r="BG40" s="649" t="s">
        <v>331</v>
      </c>
      <c r="BH40" s="650"/>
      <c r="BI40" s="650"/>
      <c r="BJ40" s="650"/>
      <c r="BK40" s="650"/>
      <c r="BL40" s="217"/>
      <c r="BM40" s="606" t="s">
        <v>332</v>
      </c>
      <c r="BN40" s="606"/>
      <c r="BO40" s="606"/>
      <c r="BP40" s="606"/>
      <c r="BQ40" s="606"/>
      <c r="BR40" s="606"/>
      <c r="BS40" s="606"/>
      <c r="BT40" s="606"/>
      <c r="BU40" s="607"/>
      <c r="BV40" s="608">
        <v>94</v>
      </c>
      <c r="BW40" s="609"/>
      <c r="BX40" s="609"/>
      <c r="BY40" s="609"/>
      <c r="BZ40" s="609"/>
      <c r="CA40" s="609"/>
      <c r="CB40" s="645"/>
      <c r="CD40" s="605" t="s">
        <v>333</v>
      </c>
      <c r="CE40" s="606"/>
      <c r="CF40" s="606"/>
      <c r="CG40" s="606"/>
      <c r="CH40" s="606"/>
      <c r="CI40" s="606"/>
      <c r="CJ40" s="606"/>
      <c r="CK40" s="606"/>
      <c r="CL40" s="606"/>
      <c r="CM40" s="606"/>
      <c r="CN40" s="606"/>
      <c r="CO40" s="606"/>
      <c r="CP40" s="606"/>
      <c r="CQ40" s="607"/>
      <c r="CR40" s="608">
        <v>1936620</v>
      </c>
      <c r="CS40" s="609"/>
      <c r="CT40" s="609"/>
      <c r="CU40" s="609"/>
      <c r="CV40" s="609"/>
      <c r="CW40" s="609"/>
      <c r="CX40" s="609"/>
      <c r="CY40" s="610"/>
      <c r="CZ40" s="611">
        <v>2.5</v>
      </c>
      <c r="DA40" s="623"/>
      <c r="DB40" s="623"/>
      <c r="DC40" s="624"/>
      <c r="DD40" s="614">
        <v>794690</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334</v>
      </c>
      <c r="C41" s="590"/>
      <c r="D41" s="590"/>
      <c r="E41" s="590"/>
      <c r="F41" s="590"/>
      <c r="G41" s="590"/>
      <c r="H41" s="590"/>
      <c r="I41" s="590"/>
      <c r="J41" s="590"/>
      <c r="K41" s="590"/>
      <c r="L41" s="590"/>
      <c r="M41" s="590"/>
      <c r="N41" s="590"/>
      <c r="O41" s="590"/>
      <c r="P41" s="590"/>
      <c r="Q41" s="591"/>
      <c r="R41" s="592">
        <v>81048889</v>
      </c>
      <c r="S41" s="633"/>
      <c r="T41" s="633"/>
      <c r="U41" s="633"/>
      <c r="V41" s="633"/>
      <c r="W41" s="633"/>
      <c r="X41" s="633"/>
      <c r="Y41" s="636"/>
      <c r="Z41" s="637">
        <v>100</v>
      </c>
      <c r="AA41" s="637"/>
      <c r="AB41" s="637"/>
      <c r="AC41" s="637"/>
      <c r="AD41" s="638">
        <v>38196623</v>
      </c>
      <c r="AE41" s="638"/>
      <c r="AF41" s="638"/>
      <c r="AG41" s="638"/>
      <c r="AH41" s="638"/>
      <c r="AI41" s="638"/>
      <c r="AJ41" s="638"/>
      <c r="AK41" s="638"/>
      <c r="AL41" s="595">
        <v>100</v>
      </c>
      <c r="AM41" s="639"/>
      <c r="AN41" s="639"/>
      <c r="AO41" s="640"/>
      <c r="AQ41" s="641" t="s">
        <v>335</v>
      </c>
      <c r="AR41" s="642"/>
      <c r="AS41" s="642"/>
      <c r="AT41" s="642"/>
      <c r="AU41" s="642"/>
      <c r="AV41" s="642"/>
      <c r="AW41" s="642"/>
      <c r="AX41" s="642"/>
      <c r="AY41" s="643"/>
      <c r="AZ41" s="608">
        <v>1033637</v>
      </c>
      <c r="BA41" s="609"/>
      <c r="BB41" s="609"/>
      <c r="BC41" s="609"/>
      <c r="BD41" s="621"/>
      <c r="BE41" s="621"/>
      <c r="BF41" s="644"/>
      <c r="BG41" s="649"/>
      <c r="BH41" s="650"/>
      <c r="BI41" s="650"/>
      <c r="BJ41" s="650"/>
      <c r="BK41" s="650"/>
      <c r="BL41" s="217"/>
      <c r="BM41" s="606" t="s">
        <v>336</v>
      </c>
      <c r="BN41" s="606"/>
      <c r="BO41" s="606"/>
      <c r="BP41" s="606"/>
      <c r="BQ41" s="606"/>
      <c r="BR41" s="606"/>
      <c r="BS41" s="606"/>
      <c r="BT41" s="606"/>
      <c r="BU41" s="607"/>
      <c r="BV41" s="608" t="s">
        <v>122</v>
      </c>
      <c r="BW41" s="609"/>
      <c r="BX41" s="609"/>
      <c r="BY41" s="609"/>
      <c r="BZ41" s="609"/>
      <c r="CA41" s="609"/>
      <c r="CB41" s="645"/>
      <c r="CD41" s="605" t="s">
        <v>337</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338</v>
      </c>
      <c r="AR42" s="654"/>
      <c r="AS42" s="654"/>
      <c r="AT42" s="654"/>
      <c r="AU42" s="654"/>
      <c r="AV42" s="654"/>
      <c r="AW42" s="654"/>
      <c r="AX42" s="654"/>
      <c r="AY42" s="655"/>
      <c r="AZ42" s="592">
        <v>4413799</v>
      </c>
      <c r="BA42" s="633"/>
      <c r="BB42" s="633"/>
      <c r="BC42" s="633"/>
      <c r="BD42" s="593"/>
      <c r="BE42" s="593"/>
      <c r="BF42" s="656"/>
      <c r="BG42" s="651"/>
      <c r="BH42" s="652"/>
      <c r="BI42" s="652"/>
      <c r="BJ42" s="652"/>
      <c r="BK42" s="652"/>
      <c r="BL42" s="218"/>
      <c r="BM42" s="590" t="s">
        <v>339</v>
      </c>
      <c r="BN42" s="590"/>
      <c r="BO42" s="590"/>
      <c r="BP42" s="590"/>
      <c r="BQ42" s="590"/>
      <c r="BR42" s="590"/>
      <c r="BS42" s="590"/>
      <c r="BT42" s="590"/>
      <c r="BU42" s="591"/>
      <c r="BV42" s="592">
        <v>428</v>
      </c>
      <c r="BW42" s="633"/>
      <c r="BX42" s="633"/>
      <c r="BY42" s="633"/>
      <c r="BZ42" s="633"/>
      <c r="CA42" s="633"/>
      <c r="CB42" s="634"/>
      <c r="CD42" s="605" t="s">
        <v>340</v>
      </c>
      <c r="CE42" s="606"/>
      <c r="CF42" s="606"/>
      <c r="CG42" s="606"/>
      <c r="CH42" s="606"/>
      <c r="CI42" s="606"/>
      <c r="CJ42" s="606"/>
      <c r="CK42" s="606"/>
      <c r="CL42" s="606"/>
      <c r="CM42" s="606"/>
      <c r="CN42" s="606"/>
      <c r="CO42" s="606"/>
      <c r="CP42" s="606"/>
      <c r="CQ42" s="607"/>
      <c r="CR42" s="608">
        <v>11880244</v>
      </c>
      <c r="CS42" s="621"/>
      <c r="CT42" s="621"/>
      <c r="CU42" s="621"/>
      <c r="CV42" s="621"/>
      <c r="CW42" s="621"/>
      <c r="CX42" s="621"/>
      <c r="CY42" s="622"/>
      <c r="CZ42" s="611">
        <v>15.5</v>
      </c>
      <c r="DA42" s="623"/>
      <c r="DB42" s="623"/>
      <c r="DC42" s="624"/>
      <c r="DD42" s="614">
        <v>1392872</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341</v>
      </c>
      <c r="CD43" s="605" t="s">
        <v>342</v>
      </c>
      <c r="CE43" s="606"/>
      <c r="CF43" s="606"/>
      <c r="CG43" s="606"/>
      <c r="CH43" s="606"/>
      <c r="CI43" s="606"/>
      <c r="CJ43" s="606"/>
      <c r="CK43" s="606"/>
      <c r="CL43" s="606"/>
      <c r="CM43" s="606"/>
      <c r="CN43" s="606"/>
      <c r="CO43" s="606"/>
      <c r="CP43" s="606"/>
      <c r="CQ43" s="607"/>
      <c r="CR43" s="608">
        <v>367047</v>
      </c>
      <c r="CS43" s="621"/>
      <c r="CT43" s="621"/>
      <c r="CU43" s="621"/>
      <c r="CV43" s="621"/>
      <c r="CW43" s="621"/>
      <c r="CX43" s="621"/>
      <c r="CY43" s="622"/>
      <c r="CZ43" s="611">
        <v>0.5</v>
      </c>
      <c r="DA43" s="623"/>
      <c r="DB43" s="623"/>
      <c r="DC43" s="624"/>
      <c r="DD43" s="614">
        <v>355806</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343</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291</v>
      </c>
      <c r="CE44" s="628"/>
      <c r="CF44" s="605" t="s">
        <v>344</v>
      </c>
      <c r="CG44" s="606"/>
      <c r="CH44" s="606"/>
      <c r="CI44" s="606"/>
      <c r="CJ44" s="606"/>
      <c r="CK44" s="606"/>
      <c r="CL44" s="606"/>
      <c r="CM44" s="606"/>
      <c r="CN44" s="606"/>
      <c r="CO44" s="606"/>
      <c r="CP44" s="606"/>
      <c r="CQ44" s="607"/>
      <c r="CR44" s="608">
        <v>11129261</v>
      </c>
      <c r="CS44" s="609"/>
      <c r="CT44" s="609"/>
      <c r="CU44" s="609"/>
      <c r="CV44" s="609"/>
      <c r="CW44" s="609"/>
      <c r="CX44" s="609"/>
      <c r="CY44" s="610"/>
      <c r="CZ44" s="611">
        <v>14.5</v>
      </c>
      <c r="DA44" s="612"/>
      <c r="DB44" s="612"/>
      <c r="DC44" s="613"/>
      <c r="DD44" s="614">
        <v>1047125</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345</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346</v>
      </c>
      <c r="CG45" s="606"/>
      <c r="CH45" s="606"/>
      <c r="CI45" s="606"/>
      <c r="CJ45" s="606"/>
      <c r="CK45" s="606"/>
      <c r="CL45" s="606"/>
      <c r="CM45" s="606"/>
      <c r="CN45" s="606"/>
      <c r="CO45" s="606"/>
      <c r="CP45" s="606"/>
      <c r="CQ45" s="607"/>
      <c r="CR45" s="608">
        <v>5074971</v>
      </c>
      <c r="CS45" s="621"/>
      <c r="CT45" s="621"/>
      <c r="CU45" s="621"/>
      <c r="CV45" s="621"/>
      <c r="CW45" s="621"/>
      <c r="CX45" s="621"/>
      <c r="CY45" s="622"/>
      <c r="CZ45" s="611">
        <v>6.6</v>
      </c>
      <c r="DA45" s="623"/>
      <c r="DB45" s="623"/>
      <c r="DC45" s="624"/>
      <c r="DD45" s="614">
        <v>202069</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347</v>
      </c>
      <c r="CG46" s="606"/>
      <c r="CH46" s="606"/>
      <c r="CI46" s="606"/>
      <c r="CJ46" s="606"/>
      <c r="CK46" s="606"/>
      <c r="CL46" s="606"/>
      <c r="CM46" s="606"/>
      <c r="CN46" s="606"/>
      <c r="CO46" s="606"/>
      <c r="CP46" s="606"/>
      <c r="CQ46" s="607"/>
      <c r="CR46" s="608">
        <v>5646449</v>
      </c>
      <c r="CS46" s="609"/>
      <c r="CT46" s="609"/>
      <c r="CU46" s="609"/>
      <c r="CV46" s="609"/>
      <c r="CW46" s="609"/>
      <c r="CX46" s="609"/>
      <c r="CY46" s="610"/>
      <c r="CZ46" s="611">
        <v>7.3</v>
      </c>
      <c r="DA46" s="612"/>
      <c r="DB46" s="612"/>
      <c r="DC46" s="613"/>
      <c r="DD46" s="614">
        <v>788782</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348</v>
      </c>
      <c r="CG47" s="606"/>
      <c r="CH47" s="606"/>
      <c r="CI47" s="606"/>
      <c r="CJ47" s="606"/>
      <c r="CK47" s="606"/>
      <c r="CL47" s="606"/>
      <c r="CM47" s="606"/>
      <c r="CN47" s="606"/>
      <c r="CO47" s="606"/>
      <c r="CP47" s="606"/>
      <c r="CQ47" s="607"/>
      <c r="CR47" s="608">
        <v>750983</v>
      </c>
      <c r="CS47" s="621"/>
      <c r="CT47" s="621"/>
      <c r="CU47" s="621"/>
      <c r="CV47" s="621"/>
      <c r="CW47" s="621"/>
      <c r="CX47" s="621"/>
      <c r="CY47" s="622"/>
      <c r="CZ47" s="611">
        <v>1</v>
      </c>
      <c r="DA47" s="623"/>
      <c r="DB47" s="623"/>
      <c r="DC47" s="624"/>
      <c r="DD47" s="614">
        <v>345747</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349</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350</v>
      </c>
      <c r="CE49" s="590"/>
      <c r="CF49" s="590"/>
      <c r="CG49" s="590"/>
      <c r="CH49" s="590"/>
      <c r="CI49" s="590"/>
      <c r="CJ49" s="590"/>
      <c r="CK49" s="590"/>
      <c r="CL49" s="590"/>
      <c r="CM49" s="590"/>
      <c r="CN49" s="590"/>
      <c r="CO49" s="590"/>
      <c r="CP49" s="590"/>
      <c r="CQ49" s="591"/>
      <c r="CR49" s="592">
        <v>76885574</v>
      </c>
      <c r="CS49" s="593"/>
      <c r="CT49" s="593"/>
      <c r="CU49" s="593"/>
      <c r="CV49" s="593"/>
      <c r="CW49" s="593"/>
      <c r="CX49" s="593"/>
      <c r="CY49" s="594"/>
      <c r="CZ49" s="595">
        <v>100</v>
      </c>
      <c r="DA49" s="596"/>
      <c r="DB49" s="596"/>
      <c r="DC49" s="597"/>
      <c r="DD49" s="598">
        <v>49706606</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GegsPaOHRH+hPdAYIFuNcQU9dKqp4icdCWDdma889cEncf5d3yHZcL5kDoF0nq1wJTNk+EOh6o/KrlpUrxszwg==" saltValue="fCjnbJHdClqLdV8ev1a0i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8" t="s">
        <v>351</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c r="AK2" s="1078"/>
      <c r="AL2" s="1078"/>
      <c r="AM2" s="1078"/>
      <c r="AN2" s="1078"/>
      <c r="AO2" s="1078"/>
      <c r="AP2" s="1078"/>
      <c r="AQ2" s="1078"/>
      <c r="AR2" s="1078"/>
      <c r="AS2" s="1078"/>
      <c r="AT2" s="1078"/>
      <c r="AU2" s="1078"/>
      <c r="AV2" s="1078"/>
      <c r="AW2" s="1078"/>
      <c r="AX2" s="1078"/>
      <c r="AY2" s="1078"/>
      <c r="AZ2" s="1078"/>
      <c r="BA2" s="1078"/>
      <c r="BB2" s="1078"/>
      <c r="BC2" s="1078"/>
      <c r="BD2" s="1078"/>
      <c r="BE2" s="1078"/>
      <c r="BF2" s="1078"/>
      <c r="BG2" s="1078"/>
      <c r="BH2" s="1078"/>
      <c r="BI2" s="107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9" t="s">
        <v>352</v>
      </c>
      <c r="DK2" s="1080"/>
      <c r="DL2" s="1080"/>
      <c r="DM2" s="1080"/>
      <c r="DN2" s="1080"/>
      <c r="DO2" s="1081"/>
      <c r="DP2" s="222"/>
      <c r="DQ2" s="1079" t="s">
        <v>353</v>
      </c>
      <c r="DR2" s="1080"/>
      <c r="DS2" s="1080"/>
      <c r="DT2" s="1080"/>
      <c r="DU2" s="1080"/>
      <c r="DV2" s="1080"/>
      <c r="DW2" s="1080"/>
      <c r="DX2" s="1080"/>
      <c r="DY2" s="1080"/>
      <c r="DZ2" s="108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7" t="s">
        <v>354</v>
      </c>
      <c r="B4" s="1047"/>
      <c r="C4" s="1047"/>
      <c r="D4" s="1047"/>
      <c r="E4" s="1047"/>
      <c r="F4" s="1047"/>
      <c r="G4" s="1047"/>
      <c r="H4" s="1047"/>
      <c r="I4" s="1047"/>
      <c r="J4" s="1047"/>
      <c r="K4" s="1047"/>
      <c r="L4" s="1047"/>
      <c r="M4" s="1047"/>
      <c r="N4" s="1047"/>
      <c r="O4" s="1047"/>
      <c r="P4" s="1047"/>
      <c r="Q4" s="1047"/>
      <c r="R4" s="1047"/>
      <c r="S4" s="1047"/>
      <c r="T4" s="1047"/>
      <c r="U4" s="1047"/>
      <c r="V4" s="1047"/>
      <c r="W4" s="1047"/>
      <c r="X4" s="1047"/>
      <c r="Y4" s="1047"/>
      <c r="Z4" s="1047"/>
      <c r="AA4" s="1047"/>
      <c r="AB4" s="1047"/>
      <c r="AC4" s="1047"/>
      <c r="AD4" s="1047"/>
      <c r="AE4" s="1047"/>
      <c r="AF4" s="1047"/>
      <c r="AG4" s="1047"/>
      <c r="AH4" s="1047"/>
      <c r="AI4" s="1047"/>
      <c r="AJ4" s="1047"/>
      <c r="AK4" s="1047"/>
      <c r="AL4" s="1047"/>
      <c r="AM4" s="1047"/>
      <c r="AN4" s="1047"/>
      <c r="AO4" s="1047"/>
      <c r="AP4" s="1047"/>
      <c r="AQ4" s="1047"/>
      <c r="AR4" s="1047"/>
      <c r="AS4" s="1047"/>
      <c r="AT4" s="1047"/>
      <c r="AU4" s="1047"/>
      <c r="AV4" s="1047"/>
      <c r="AW4" s="1047"/>
      <c r="AX4" s="1047"/>
      <c r="AY4" s="1047"/>
      <c r="AZ4" s="226"/>
      <c r="BA4" s="226"/>
      <c r="BB4" s="226"/>
      <c r="BC4" s="226"/>
      <c r="BD4" s="226"/>
      <c r="BE4" s="227"/>
      <c r="BF4" s="227"/>
      <c r="BG4" s="227"/>
      <c r="BH4" s="227"/>
      <c r="BI4" s="227"/>
      <c r="BJ4" s="227"/>
      <c r="BK4" s="227"/>
      <c r="BL4" s="227"/>
      <c r="BM4" s="227"/>
      <c r="BN4" s="227"/>
      <c r="BO4" s="227"/>
      <c r="BP4" s="227"/>
      <c r="BQ4" s="717" t="s">
        <v>355</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356</v>
      </c>
      <c r="B5" s="983"/>
      <c r="C5" s="983"/>
      <c r="D5" s="983"/>
      <c r="E5" s="983"/>
      <c r="F5" s="983"/>
      <c r="G5" s="983"/>
      <c r="H5" s="983"/>
      <c r="I5" s="983"/>
      <c r="J5" s="983"/>
      <c r="K5" s="983"/>
      <c r="L5" s="983"/>
      <c r="M5" s="983"/>
      <c r="N5" s="983"/>
      <c r="O5" s="983"/>
      <c r="P5" s="984"/>
      <c r="Q5" s="988" t="s">
        <v>357</v>
      </c>
      <c r="R5" s="989"/>
      <c r="S5" s="989"/>
      <c r="T5" s="989"/>
      <c r="U5" s="990"/>
      <c r="V5" s="988" t="s">
        <v>358</v>
      </c>
      <c r="W5" s="989"/>
      <c r="X5" s="989"/>
      <c r="Y5" s="989"/>
      <c r="Z5" s="990"/>
      <c r="AA5" s="988" t="s">
        <v>359</v>
      </c>
      <c r="AB5" s="989"/>
      <c r="AC5" s="989"/>
      <c r="AD5" s="989"/>
      <c r="AE5" s="989"/>
      <c r="AF5" s="1082" t="s">
        <v>360</v>
      </c>
      <c r="AG5" s="989"/>
      <c r="AH5" s="989"/>
      <c r="AI5" s="989"/>
      <c r="AJ5" s="1002"/>
      <c r="AK5" s="989" t="s">
        <v>361</v>
      </c>
      <c r="AL5" s="989"/>
      <c r="AM5" s="989"/>
      <c r="AN5" s="989"/>
      <c r="AO5" s="990"/>
      <c r="AP5" s="988" t="s">
        <v>362</v>
      </c>
      <c r="AQ5" s="989"/>
      <c r="AR5" s="989"/>
      <c r="AS5" s="989"/>
      <c r="AT5" s="990"/>
      <c r="AU5" s="988" t="s">
        <v>363</v>
      </c>
      <c r="AV5" s="989"/>
      <c r="AW5" s="989"/>
      <c r="AX5" s="989"/>
      <c r="AY5" s="1002"/>
      <c r="AZ5" s="226"/>
      <c r="BA5" s="226"/>
      <c r="BB5" s="226"/>
      <c r="BC5" s="226"/>
      <c r="BD5" s="226"/>
      <c r="BE5" s="227"/>
      <c r="BF5" s="227"/>
      <c r="BG5" s="227"/>
      <c r="BH5" s="227"/>
      <c r="BI5" s="227"/>
      <c r="BJ5" s="227"/>
      <c r="BK5" s="227"/>
      <c r="BL5" s="227"/>
      <c r="BM5" s="227"/>
      <c r="BN5" s="227"/>
      <c r="BO5" s="227"/>
      <c r="BP5" s="227"/>
      <c r="BQ5" s="982" t="s">
        <v>364</v>
      </c>
      <c r="BR5" s="983"/>
      <c r="BS5" s="983"/>
      <c r="BT5" s="983"/>
      <c r="BU5" s="983"/>
      <c r="BV5" s="983"/>
      <c r="BW5" s="983"/>
      <c r="BX5" s="983"/>
      <c r="BY5" s="983"/>
      <c r="BZ5" s="983"/>
      <c r="CA5" s="983"/>
      <c r="CB5" s="983"/>
      <c r="CC5" s="983"/>
      <c r="CD5" s="983"/>
      <c r="CE5" s="983"/>
      <c r="CF5" s="983"/>
      <c r="CG5" s="984"/>
      <c r="CH5" s="988" t="s">
        <v>365</v>
      </c>
      <c r="CI5" s="989"/>
      <c r="CJ5" s="989"/>
      <c r="CK5" s="989"/>
      <c r="CL5" s="990"/>
      <c r="CM5" s="988" t="s">
        <v>366</v>
      </c>
      <c r="CN5" s="989"/>
      <c r="CO5" s="989"/>
      <c r="CP5" s="989"/>
      <c r="CQ5" s="990"/>
      <c r="CR5" s="988" t="s">
        <v>367</v>
      </c>
      <c r="CS5" s="989"/>
      <c r="CT5" s="989"/>
      <c r="CU5" s="989"/>
      <c r="CV5" s="990"/>
      <c r="CW5" s="988" t="s">
        <v>368</v>
      </c>
      <c r="CX5" s="989"/>
      <c r="CY5" s="989"/>
      <c r="CZ5" s="989"/>
      <c r="DA5" s="990"/>
      <c r="DB5" s="988" t="s">
        <v>369</v>
      </c>
      <c r="DC5" s="989"/>
      <c r="DD5" s="989"/>
      <c r="DE5" s="989"/>
      <c r="DF5" s="990"/>
      <c r="DG5" s="1072" t="s">
        <v>370</v>
      </c>
      <c r="DH5" s="1073"/>
      <c r="DI5" s="1073"/>
      <c r="DJ5" s="1073"/>
      <c r="DK5" s="1074"/>
      <c r="DL5" s="1072" t="s">
        <v>371</v>
      </c>
      <c r="DM5" s="1073"/>
      <c r="DN5" s="1073"/>
      <c r="DO5" s="1073"/>
      <c r="DP5" s="1074"/>
      <c r="DQ5" s="988" t="s">
        <v>372</v>
      </c>
      <c r="DR5" s="989"/>
      <c r="DS5" s="989"/>
      <c r="DT5" s="989"/>
      <c r="DU5" s="990"/>
      <c r="DV5" s="988" t="s">
        <v>363</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3"/>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5"/>
      <c r="DH6" s="1076"/>
      <c r="DI6" s="1076"/>
      <c r="DJ6" s="1076"/>
      <c r="DK6" s="1077"/>
      <c r="DL6" s="1075"/>
      <c r="DM6" s="1076"/>
      <c r="DN6" s="1076"/>
      <c r="DO6" s="1076"/>
      <c r="DP6" s="1077"/>
      <c r="DQ6" s="991"/>
      <c r="DR6" s="992"/>
      <c r="DS6" s="992"/>
      <c r="DT6" s="992"/>
      <c r="DU6" s="993"/>
      <c r="DV6" s="991"/>
      <c r="DW6" s="992"/>
      <c r="DX6" s="992"/>
      <c r="DY6" s="992"/>
      <c r="DZ6" s="1003"/>
      <c r="EA6" s="228"/>
    </row>
    <row r="7" spans="1:131" s="229" customFormat="1" ht="26.25" customHeight="1" thickTop="1" x14ac:dyDescent="0.15">
      <c r="A7" s="230">
        <v>1</v>
      </c>
      <c r="B7" s="1035" t="s">
        <v>373</v>
      </c>
      <c r="C7" s="1036"/>
      <c r="D7" s="1036"/>
      <c r="E7" s="1036"/>
      <c r="F7" s="1036"/>
      <c r="G7" s="1036"/>
      <c r="H7" s="1036"/>
      <c r="I7" s="1036"/>
      <c r="J7" s="1036"/>
      <c r="K7" s="1036"/>
      <c r="L7" s="1036"/>
      <c r="M7" s="1036"/>
      <c r="N7" s="1036"/>
      <c r="O7" s="1036"/>
      <c r="P7" s="1037"/>
      <c r="Q7" s="1090">
        <v>81049</v>
      </c>
      <c r="R7" s="1091"/>
      <c r="S7" s="1091"/>
      <c r="T7" s="1091"/>
      <c r="U7" s="1091"/>
      <c r="V7" s="1091">
        <v>76886</v>
      </c>
      <c r="W7" s="1091"/>
      <c r="X7" s="1091"/>
      <c r="Y7" s="1091"/>
      <c r="Z7" s="1091"/>
      <c r="AA7" s="1091">
        <v>4163</v>
      </c>
      <c r="AB7" s="1091"/>
      <c r="AC7" s="1091"/>
      <c r="AD7" s="1091"/>
      <c r="AE7" s="1092"/>
      <c r="AF7" s="1093">
        <v>3739</v>
      </c>
      <c r="AG7" s="1094"/>
      <c r="AH7" s="1094"/>
      <c r="AI7" s="1094"/>
      <c r="AJ7" s="1095"/>
      <c r="AK7" s="1096">
        <v>7169</v>
      </c>
      <c r="AL7" s="1097"/>
      <c r="AM7" s="1097"/>
      <c r="AN7" s="1097"/>
      <c r="AO7" s="1097"/>
      <c r="AP7" s="1097">
        <v>76472</v>
      </c>
      <c r="AQ7" s="1097"/>
      <c r="AR7" s="1097"/>
      <c r="AS7" s="1097"/>
      <c r="AT7" s="1097"/>
      <c r="AU7" s="1098"/>
      <c r="AV7" s="1098"/>
      <c r="AW7" s="1098"/>
      <c r="AX7" s="1098"/>
      <c r="AY7" s="1099"/>
      <c r="AZ7" s="226"/>
      <c r="BA7" s="226"/>
      <c r="BB7" s="226"/>
      <c r="BC7" s="226"/>
      <c r="BD7" s="226"/>
      <c r="BE7" s="227"/>
      <c r="BF7" s="227"/>
      <c r="BG7" s="227"/>
      <c r="BH7" s="227"/>
      <c r="BI7" s="227"/>
      <c r="BJ7" s="227"/>
      <c r="BK7" s="227"/>
      <c r="BL7" s="227"/>
      <c r="BM7" s="227"/>
      <c r="BN7" s="227"/>
      <c r="BO7" s="227"/>
      <c r="BP7" s="227"/>
      <c r="BQ7" s="230">
        <v>1</v>
      </c>
      <c r="BR7" s="231"/>
      <c r="BS7" s="1087" t="s">
        <v>566</v>
      </c>
      <c r="BT7" s="1088"/>
      <c r="BU7" s="1088"/>
      <c r="BV7" s="1088"/>
      <c r="BW7" s="1088"/>
      <c r="BX7" s="1088"/>
      <c r="BY7" s="1088"/>
      <c r="BZ7" s="1088"/>
      <c r="CA7" s="1088"/>
      <c r="CB7" s="1088"/>
      <c r="CC7" s="1088"/>
      <c r="CD7" s="1088"/>
      <c r="CE7" s="1088"/>
      <c r="CF7" s="1088"/>
      <c r="CG7" s="1100"/>
      <c r="CH7" s="1084">
        <v>183</v>
      </c>
      <c r="CI7" s="1085"/>
      <c r="CJ7" s="1085"/>
      <c r="CK7" s="1085"/>
      <c r="CL7" s="1086"/>
      <c r="CM7" s="1084">
        <v>355</v>
      </c>
      <c r="CN7" s="1085"/>
      <c r="CO7" s="1085"/>
      <c r="CP7" s="1085"/>
      <c r="CQ7" s="1086"/>
      <c r="CR7" s="1084">
        <v>77</v>
      </c>
      <c r="CS7" s="1085"/>
      <c r="CT7" s="1085"/>
      <c r="CU7" s="1085"/>
      <c r="CV7" s="1086"/>
      <c r="CW7" s="1084">
        <v>9</v>
      </c>
      <c r="CX7" s="1085"/>
      <c r="CY7" s="1085"/>
      <c r="CZ7" s="1085"/>
      <c r="DA7" s="1086"/>
      <c r="DB7" s="1084" t="s">
        <v>492</v>
      </c>
      <c r="DC7" s="1085"/>
      <c r="DD7" s="1085"/>
      <c r="DE7" s="1085"/>
      <c r="DF7" s="1086"/>
      <c r="DG7" s="1084" t="s">
        <v>492</v>
      </c>
      <c r="DH7" s="1085"/>
      <c r="DI7" s="1085"/>
      <c r="DJ7" s="1085"/>
      <c r="DK7" s="1086"/>
      <c r="DL7" s="1084" t="s">
        <v>492</v>
      </c>
      <c r="DM7" s="1085"/>
      <c r="DN7" s="1085"/>
      <c r="DO7" s="1085"/>
      <c r="DP7" s="1086"/>
      <c r="DQ7" s="1084" t="s">
        <v>492</v>
      </c>
      <c r="DR7" s="1085"/>
      <c r="DS7" s="1085"/>
      <c r="DT7" s="1085"/>
      <c r="DU7" s="1086"/>
      <c r="DV7" s="1087"/>
      <c r="DW7" s="1088"/>
      <c r="DX7" s="1088"/>
      <c r="DY7" s="1088"/>
      <c r="DZ7" s="1089"/>
      <c r="EA7" s="228"/>
    </row>
    <row r="8" spans="1:131" s="229" customFormat="1" ht="26.25" customHeight="1" x14ac:dyDescent="0.15">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8"/>
      <c r="AL8" s="1069"/>
      <c r="AM8" s="1069"/>
      <c r="AN8" s="1069"/>
      <c r="AO8" s="1069"/>
      <c r="AP8" s="1069"/>
      <c r="AQ8" s="1069"/>
      <c r="AR8" s="1069"/>
      <c r="AS8" s="1069"/>
      <c r="AT8" s="1069"/>
      <c r="AU8" s="1070"/>
      <c r="AV8" s="1070"/>
      <c r="AW8" s="1070"/>
      <c r="AX8" s="1070"/>
      <c r="AY8" s="1071"/>
      <c r="AZ8" s="226"/>
      <c r="BA8" s="226"/>
      <c r="BB8" s="226"/>
      <c r="BC8" s="226"/>
      <c r="BD8" s="226"/>
      <c r="BE8" s="227"/>
      <c r="BF8" s="227"/>
      <c r="BG8" s="227"/>
      <c r="BH8" s="227"/>
      <c r="BI8" s="227"/>
      <c r="BJ8" s="227"/>
      <c r="BK8" s="227"/>
      <c r="BL8" s="227"/>
      <c r="BM8" s="227"/>
      <c r="BN8" s="227"/>
      <c r="BO8" s="227"/>
      <c r="BP8" s="227"/>
      <c r="BQ8" s="232">
        <v>2</v>
      </c>
      <c r="BR8" s="233"/>
      <c r="BS8" s="979" t="s">
        <v>567</v>
      </c>
      <c r="BT8" s="980"/>
      <c r="BU8" s="980"/>
      <c r="BV8" s="980"/>
      <c r="BW8" s="980"/>
      <c r="BX8" s="980"/>
      <c r="BY8" s="980"/>
      <c r="BZ8" s="980"/>
      <c r="CA8" s="980"/>
      <c r="CB8" s="980"/>
      <c r="CC8" s="980"/>
      <c r="CD8" s="980"/>
      <c r="CE8" s="980"/>
      <c r="CF8" s="980"/>
      <c r="CG8" s="1001"/>
      <c r="CH8" s="976" t="s">
        <v>492</v>
      </c>
      <c r="CI8" s="977"/>
      <c r="CJ8" s="977"/>
      <c r="CK8" s="977"/>
      <c r="CL8" s="978"/>
      <c r="CM8" s="976">
        <v>48</v>
      </c>
      <c r="CN8" s="977"/>
      <c r="CO8" s="977"/>
      <c r="CP8" s="977"/>
      <c r="CQ8" s="978"/>
      <c r="CR8" s="976">
        <v>136</v>
      </c>
      <c r="CS8" s="977"/>
      <c r="CT8" s="977"/>
      <c r="CU8" s="977"/>
      <c r="CV8" s="978"/>
      <c r="CW8" s="976" t="s">
        <v>492</v>
      </c>
      <c r="CX8" s="977"/>
      <c r="CY8" s="977"/>
      <c r="CZ8" s="977"/>
      <c r="DA8" s="978"/>
      <c r="DB8" s="976" t="s">
        <v>492</v>
      </c>
      <c r="DC8" s="977"/>
      <c r="DD8" s="977"/>
      <c r="DE8" s="977"/>
      <c r="DF8" s="978"/>
      <c r="DG8" s="976" t="s">
        <v>492</v>
      </c>
      <c r="DH8" s="977"/>
      <c r="DI8" s="977"/>
      <c r="DJ8" s="977"/>
      <c r="DK8" s="978"/>
      <c r="DL8" s="976" t="s">
        <v>492</v>
      </c>
      <c r="DM8" s="977"/>
      <c r="DN8" s="977"/>
      <c r="DO8" s="977"/>
      <c r="DP8" s="978"/>
      <c r="DQ8" s="976" t="s">
        <v>492</v>
      </c>
      <c r="DR8" s="977"/>
      <c r="DS8" s="977"/>
      <c r="DT8" s="977"/>
      <c r="DU8" s="978"/>
      <c r="DV8" s="979"/>
      <c r="DW8" s="980"/>
      <c r="DX8" s="980"/>
      <c r="DY8" s="980"/>
      <c r="DZ8" s="981"/>
      <c r="EA8" s="228"/>
    </row>
    <row r="9" spans="1:131" s="229" customFormat="1" ht="26.25" customHeight="1" x14ac:dyDescent="0.15">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8"/>
      <c r="AL9" s="1069"/>
      <c r="AM9" s="1069"/>
      <c r="AN9" s="1069"/>
      <c r="AO9" s="1069"/>
      <c r="AP9" s="1069"/>
      <c r="AQ9" s="1069"/>
      <c r="AR9" s="1069"/>
      <c r="AS9" s="1069"/>
      <c r="AT9" s="1069"/>
      <c r="AU9" s="1070"/>
      <c r="AV9" s="1070"/>
      <c r="AW9" s="1070"/>
      <c r="AX9" s="1070"/>
      <c r="AY9" s="1071"/>
      <c r="AZ9" s="226"/>
      <c r="BA9" s="226"/>
      <c r="BB9" s="226"/>
      <c r="BC9" s="226"/>
      <c r="BD9" s="226"/>
      <c r="BE9" s="227"/>
      <c r="BF9" s="227"/>
      <c r="BG9" s="227"/>
      <c r="BH9" s="227"/>
      <c r="BI9" s="227"/>
      <c r="BJ9" s="227"/>
      <c r="BK9" s="227"/>
      <c r="BL9" s="227"/>
      <c r="BM9" s="227"/>
      <c r="BN9" s="227"/>
      <c r="BO9" s="227"/>
      <c r="BP9" s="227"/>
      <c r="BQ9" s="232">
        <v>3</v>
      </c>
      <c r="BR9" s="233"/>
      <c r="BS9" s="979" t="s">
        <v>568</v>
      </c>
      <c r="BT9" s="980"/>
      <c r="BU9" s="980"/>
      <c r="BV9" s="980"/>
      <c r="BW9" s="980"/>
      <c r="BX9" s="980"/>
      <c r="BY9" s="980"/>
      <c r="BZ9" s="980"/>
      <c r="CA9" s="980"/>
      <c r="CB9" s="980"/>
      <c r="CC9" s="980"/>
      <c r="CD9" s="980"/>
      <c r="CE9" s="980"/>
      <c r="CF9" s="980"/>
      <c r="CG9" s="1001"/>
      <c r="CH9" s="976">
        <v>16</v>
      </c>
      <c r="CI9" s="977"/>
      <c r="CJ9" s="977"/>
      <c r="CK9" s="977"/>
      <c r="CL9" s="978"/>
      <c r="CM9" s="976">
        <v>146</v>
      </c>
      <c r="CN9" s="977"/>
      <c r="CO9" s="977"/>
      <c r="CP9" s="977"/>
      <c r="CQ9" s="978"/>
      <c r="CR9" s="976">
        <v>200</v>
      </c>
      <c r="CS9" s="977"/>
      <c r="CT9" s="977"/>
      <c r="CU9" s="977"/>
      <c r="CV9" s="978"/>
      <c r="CW9" s="976">
        <v>26</v>
      </c>
      <c r="CX9" s="977"/>
      <c r="CY9" s="977"/>
      <c r="CZ9" s="977"/>
      <c r="DA9" s="978"/>
      <c r="DB9" s="976" t="s">
        <v>492</v>
      </c>
      <c r="DC9" s="977"/>
      <c r="DD9" s="977"/>
      <c r="DE9" s="977"/>
      <c r="DF9" s="978"/>
      <c r="DG9" s="976" t="s">
        <v>492</v>
      </c>
      <c r="DH9" s="977"/>
      <c r="DI9" s="977"/>
      <c r="DJ9" s="977"/>
      <c r="DK9" s="978"/>
      <c r="DL9" s="976" t="s">
        <v>492</v>
      </c>
      <c r="DM9" s="977"/>
      <c r="DN9" s="977"/>
      <c r="DO9" s="977"/>
      <c r="DP9" s="978"/>
      <c r="DQ9" s="976" t="s">
        <v>492</v>
      </c>
      <c r="DR9" s="977"/>
      <c r="DS9" s="977"/>
      <c r="DT9" s="977"/>
      <c r="DU9" s="978"/>
      <c r="DV9" s="979"/>
      <c r="DW9" s="980"/>
      <c r="DX9" s="980"/>
      <c r="DY9" s="980"/>
      <c r="DZ9" s="981"/>
      <c r="EA9" s="228"/>
    </row>
    <row r="10" spans="1:131" s="229" customFormat="1" ht="26.25" customHeight="1" x14ac:dyDescent="0.15">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8"/>
      <c r="AL10" s="1069"/>
      <c r="AM10" s="1069"/>
      <c r="AN10" s="1069"/>
      <c r="AO10" s="1069"/>
      <c r="AP10" s="1069"/>
      <c r="AQ10" s="1069"/>
      <c r="AR10" s="1069"/>
      <c r="AS10" s="1069"/>
      <c r="AT10" s="1069"/>
      <c r="AU10" s="1070"/>
      <c r="AV10" s="1070"/>
      <c r="AW10" s="1070"/>
      <c r="AX10" s="1070"/>
      <c r="AY10" s="1071"/>
      <c r="AZ10" s="226"/>
      <c r="BA10" s="226"/>
      <c r="BB10" s="226"/>
      <c r="BC10" s="226"/>
      <c r="BD10" s="226"/>
      <c r="BE10" s="227"/>
      <c r="BF10" s="227"/>
      <c r="BG10" s="227"/>
      <c r="BH10" s="227"/>
      <c r="BI10" s="227"/>
      <c r="BJ10" s="227"/>
      <c r="BK10" s="227"/>
      <c r="BL10" s="227"/>
      <c r="BM10" s="227"/>
      <c r="BN10" s="227"/>
      <c r="BO10" s="227"/>
      <c r="BP10" s="227"/>
      <c r="BQ10" s="232">
        <v>4</v>
      </c>
      <c r="BR10" s="233"/>
      <c r="BS10" s="979" t="s">
        <v>569</v>
      </c>
      <c r="BT10" s="980"/>
      <c r="BU10" s="980"/>
      <c r="BV10" s="980"/>
      <c r="BW10" s="980"/>
      <c r="BX10" s="980"/>
      <c r="BY10" s="980"/>
      <c r="BZ10" s="980"/>
      <c r="CA10" s="980"/>
      <c r="CB10" s="980"/>
      <c r="CC10" s="980"/>
      <c r="CD10" s="980"/>
      <c r="CE10" s="980"/>
      <c r="CF10" s="980"/>
      <c r="CG10" s="1001"/>
      <c r="CH10" s="976">
        <v>-1</v>
      </c>
      <c r="CI10" s="977"/>
      <c r="CJ10" s="977"/>
      <c r="CK10" s="977"/>
      <c r="CL10" s="978"/>
      <c r="CM10" s="976">
        <v>330</v>
      </c>
      <c r="CN10" s="977"/>
      <c r="CO10" s="977"/>
      <c r="CP10" s="977"/>
      <c r="CQ10" s="978"/>
      <c r="CR10" s="976">
        <v>300</v>
      </c>
      <c r="CS10" s="977"/>
      <c r="CT10" s="977"/>
      <c r="CU10" s="977"/>
      <c r="CV10" s="978"/>
      <c r="CW10" s="976">
        <v>32</v>
      </c>
      <c r="CX10" s="977"/>
      <c r="CY10" s="977"/>
      <c r="CZ10" s="977"/>
      <c r="DA10" s="978"/>
      <c r="DB10" s="976" t="s">
        <v>492</v>
      </c>
      <c r="DC10" s="977"/>
      <c r="DD10" s="977"/>
      <c r="DE10" s="977"/>
      <c r="DF10" s="978"/>
      <c r="DG10" s="976" t="s">
        <v>492</v>
      </c>
      <c r="DH10" s="977"/>
      <c r="DI10" s="977"/>
      <c r="DJ10" s="977"/>
      <c r="DK10" s="978"/>
      <c r="DL10" s="976" t="s">
        <v>492</v>
      </c>
      <c r="DM10" s="977"/>
      <c r="DN10" s="977"/>
      <c r="DO10" s="977"/>
      <c r="DP10" s="978"/>
      <c r="DQ10" s="976" t="s">
        <v>492</v>
      </c>
      <c r="DR10" s="977"/>
      <c r="DS10" s="977"/>
      <c r="DT10" s="977"/>
      <c r="DU10" s="978"/>
      <c r="DV10" s="979"/>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8"/>
      <c r="AL11" s="1069"/>
      <c r="AM11" s="1069"/>
      <c r="AN11" s="1069"/>
      <c r="AO11" s="1069"/>
      <c r="AP11" s="1069"/>
      <c r="AQ11" s="1069"/>
      <c r="AR11" s="1069"/>
      <c r="AS11" s="1069"/>
      <c r="AT11" s="1069"/>
      <c r="AU11" s="1070"/>
      <c r="AV11" s="1070"/>
      <c r="AW11" s="1070"/>
      <c r="AX11" s="1070"/>
      <c r="AY11" s="1071"/>
      <c r="AZ11" s="226"/>
      <c r="BA11" s="226"/>
      <c r="BB11" s="226"/>
      <c r="BC11" s="226"/>
      <c r="BD11" s="226"/>
      <c r="BE11" s="227"/>
      <c r="BF11" s="227"/>
      <c r="BG11" s="227"/>
      <c r="BH11" s="227"/>
      <c r="BI11" s="227"/>
      <c r="BJ11" s="227"/>
      <c r="BK11" s="227"/>
      <c r="BL11" s="227"/>
      <c r="BM11" s="227"/>
      <c r="BN11" s="227"/>
      <c r="BO11" s="227"/>
      <c r="BP11" s="227"/>
      <c r="BQ11" s="232">
        <v>5</v>
      </c>
      <c r="BR11" s="233"/>
      <c r="BS11" s="979" t="s">
        <v>570</v>
      </c>
      <c r="BT11" s="980"/>
      <c r="BU11" s="980"/>
      <c r="BV11" s="980"/>
      <c r="BW11" s="980"/>
      <c r="BX11" s="980"/>
      <c r="BY11" s="980"/>
      <c r="BZ11" s="980"/>
      <c r="CA11" s="980"/>
      <c r="CB11" s="980"/>
      <c r="CC11" s="980"/>
      <c r="CD11" s="980"/>
      <c r="CE11" s="980"/>
      <c r="CF11" s="980"/>
      <c r="CG11" s="1001"/>
      <c r="CH11" s="976">
        <v>4</v>
      </c>
      <c r="CI11" s="977"/>
      <c r="CJ11" s="977"/>
      <c r="CK11" s="977"/>
      <c r="CL11" s="978"/>
      <c r="CM11" s="976">
        <v>118</v>
      </c>
      <c r="CN11" s="977"/>
      <c r="CO11" s="977"/>
      <c r="CP11" s="977"/>
      <c r="CQ11" s="978"/>
      <c r="CR11" s="976">
        <v>100</v>
      </c>
      <c r="CS11" s="977"/>
      <c r="CT11" s="977"/>
      <c r="CU11" s="977"/>
      <c r="CV11" s="978"/>
      <c r="CW11" s="976">
        <v>3243</v>
      </c>
      <c r="CX11" s="977"/>
      <c r="CY11" s="977"/>
      <c r="CZ11" s="977"/>
      <c r="DA11" s="978"/>
      <c r="DB11" s="976" t="s">
        <v>492</v>
      </c>
      <c r="DC11" s="977"/>
      <c r="DD11" s="977"/>
      <c r="DE11" s="977"/>
      <c r="DF11" s="978"/>
      <c r="DG11" s="976" t="s">
        <v>492</v>
      </c>
      <c r="DH11" s="977"/>
      <c r="DI11" s="977"/>
      <c r="DJ11" s="977"/>
      <c r="DK11" s="978"/>
      <c r="DL11" s="976" t="s">
        <v>492</v>
      </c>
      <c r="DM11" s="977"/>
      <c r="DN11" s="977"/>
      <c r="DO11" s="977"/>
      <c r="DP11" s="978"/>
      <c r="DQ11" s="976" t="s">
        <v>492</v>
      </c>
      <c r="DR11" s="977"/>
      <c r="DS11" s="977"/>
      <c r="DT11" s="977"/>
      <c r="DU11" s="978"/>
      <c r="DV11" s="979"/>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8"/>
      <c r="AL12" s="1069"/>
      <c r="AM12" s="1069"/>
      <c r="AN12" s="1069"/>
      <c r="AO12" s="1069"/>
      <c r="AP12" s="1069"/>
      <c r="AQ12" s="1069"/>
      <c r="AR12" s="1069"/>
      <c r="AS12" s="1069"/>
      <c r="AT12" s="1069"/>
      <c r="AU12" s="1070"/>
      <c r="AV12" s="1070"/>
      <c r="AW12" s="1070"/>
      <c r="AX12" s="1070"/>
      <c r="AY12" s="1071"/>
      <c r="AZ12" s="226"/>
      <c r="BA12" s="226"/>
      <c r="BB12" s="226"/>
      <c r="BC12" s="226"/>
      <c r="BD12" s="226"/>
      <c r="BE12" s="227"/>
      <c r="BF12" s="227"/>
      <c r="BG12" s="227"/>
      <c r="BH12" s="227"/>
      <c r="BI12" s="227"/>
      <c r="BJ12" s="227"/>
      <c r="BK12" s="227"/>
      <c r="BL12" s="227"/>
      <c r="BM12" s="227"/>
      <c r="BN12" s="227"/>
      <c r="BO12" s="227"/>
      <c r="BP12" s="227"/>
      <c r="BQ12" s="232">
        <v>6</v>
      </c>
      <c r="BR12" s="233"/>
      <c r="BS12" s="979" t="s">
        <v>571</v>
      </c>
      <c r="BT12" s="980"/>
      <c r="BU12" s="980"/>
      <c r="BV12" s="980"/>
      <c r="BW12" s="980"/>
      <c r="BX12" s="980"/>
      <c r="BY12" s="980"/>
      <c r="BZ12" s="980"/>
      <c r="CA12" s="980"/>
      <c r="CB12" s="980"/>
      <c r="CC12" s="980"/>
      <c r="CD12" s="980"/>
      <c r="CE12" s="980"/>
      <c r="CF12" s="980"/>
      <c r="CG12" s="1001"/>
      <c r="CH12" s="976">
        <v>-14</v>
      </c>
      <c r="CI12" s="977"/>
      <c r="CJ12" s="977"/>
      <c r="CK12" s="977"/>
      <c r="CL12" s="978"/>
      <c r="CM12" s="976">
        <v>854</v>
      </c>
      <c r="CN12" s="977"/>
      <c r="CO12" s="977"/>
      <c r="CP12" s="977"/>
      <c r="CQ12" s="978"/>
      <c r="CR12" s="976">
        <v>12</v>
      </c>
      <c r="CS12" s="977"/>
      <c r="CT12" s="977"/>
      <c r="CU12" s="977"/>
      <c r="CV12" s="978"/>
      <c r="CW12" s="976">
        <v>63</v>
      </c>
      <c r="CX12" s="977"/>
      <c r="CY12" s="977"/>
      <c r="CZ12" s="977"/>
      <c r="DA12" s="978"/>
      <c r="DB12" s="976" t="s">
        <v>492</v>
      </c>
      <c r="DC12" s="977"/>
      <c r="DD12" s="977"/>
      <c r="DE12" s="977"/>
      <c r="DF12" s="978"/>
      <c r="DG12" s="976" t="s">
        <v>492</v>
      </c>
      <c r="DH12" s="977"/>
      <c r="DI12" s="977"/>
      <c r="DJ12" s="977"/>
      <c r="DK12" s="978"/>
      <c r="DL12" s="976" t="s">
        <v>492</v>
      </c>
      <c r="DM12" s="977"/>
      <c r="DN12" s="977"/>
      <c r="DO12" s="977"/>
      <c r="DP12" s="978"/>
      <c r="DQ12" s="976" t="s">
        <v>492</v>
      </c>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8"/>
      <c r="AL13" s="1069"/>
      <c r="AM13" s="1069"/>
      <c r="AN13" s="1069"/>
      <c r="AO13" s="1069"/>
      <c r="AP13" s="1069"/>
      <c r="AQ13" s="1069"/>
      <c r="AR13" s="1069"/>
      <c r="AS13" s="1069"/>
      <c r="AT13" s="1069"/>
      <c r="AU13" s="1070"/>
      <c r="AV13" s="1070"/>
      <c r="AW13" s="1070"/>
      <c r="AX13" s="1070"/>
      <c r="AY13" s="1071"/>
      <c r="AZ13" s="226"/>
      <c r="BA13" s="226"/>
      <c r="BB13" s="226"/>
      <c r="BC13" s="226"/>
      <c r="BD13" s="226"/>
      <c r="BE13" s="227"/>
      <c r="BF13" s="227"/>
      <c r="BG13" s="227"/>
      <c r="BH13" s="227"/>
      <c r="BI13" s="227"/>
      <c r="BJ13" s="227"/>
      <c r="BK13" s="227"/>
      <c r="BL13" s="227"/>
      <c r="BM13" s="227"/>
      <c r="BN13" s="227"/>
      <c r="BO13" s="227"/>
      <c r="BP13" s="227"/>
      <c r="BQ13" s="232">
        <v>7</v>
      </c>
      <c r="BR13" s="233"/>
      <c r="BS13" s="979" t="s">
        <v>572</v>
      </c>
      <c r="BT13" s="980"/>
      <c r="BU13" s="980"/>
      <c r="BV13" s="980"/>
      <c r="BW13" s="980"/>
      <c r="BX13" s="980"/>
      <c r="BY13" s="980"/>
      <c r="BZ13" s="980"/>
      <c r="CA13" s="980"/>
      <c r="CB13" s="980"/>
      <c r="CC13" s="980"/>
      <c r="CD13" s="980"/>
      <c r="CE13" s="980"/>
      <c r="CF13" s="980"/>
      <c r="CG13" s="1001"/>
      <c r="CH13" s="976">
        <v>-4</v>
      </c>
      <c r="CI13" s="977"/>
      <c r="CJ13" s="977"/>
      <c r="CK13" s="977"/>
      <c r="CL13" s="978"/>
      <c r="CM13" s="976">
        <v>-151</v>
      </c>
      <c r="CN13" s="977"/>
      <c r="CO13" s="977"/>
      <c r="CP13" s="977"/>
      <c r="CQ13" s="978"/>
      <c r="CR13" s="976">
        <v>14</v>
      </c>
      <c r="CS13" s="977"/>
      <c r="CT13" s="977"/>
      <c r="CU13" s="977"/>
      <c r="CV13" s="978"/>
      <c r="CW13" s="976">
        <v>96</v>
      </c>
      <c r="CX13" s="977"/>
      <c r="CY13" s="977"/>
      <c r="CZ13" s="977"/>
      <c r="DA13" s="978"/>
      <c r="DB13" s="976" t="s">
        <v>492</v>
      </c>
      <c r="DC13" s="977"/>
      <c r="DD13" s="977"/>
      <c r="DE13" s="977"/>
      <c r="DF13" s="978"/>
      <c r="DG13" s="976" t="s">
        <v>492</v>
      </c>
      <c r="DH13" s="977"/>
      <c r="DI13" s="977"/>
      <c r="DJ13" s="977"/>
      <c r="DK13" s="978"/>
      <c r="DL13" s="976" t="s">
        <v>492</v>
      </c>
      <c r="DM13" s="977"/>
      <c r="DN13" s="977"/>
      <c r="DO13" s="977"/>
      <c r="DP13" s="978"/>
      <c r="DQ13" s="976" t="s">
        <v>492</v>
      </c>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8"/>
      <c r="AL14" s="1069"/>
      <c r="AM14" s="1069"/>
      <c r="AN14" s="1069"/>
      <c r="AO14" s="1069"/>
      <c r="AP14" s="1069"/>
      <c r="AQ14" s="1069"/>
      <c r="AR14" s="1069"/>
      <c r="AS14" s="1069"/>
      <c r="AT14" s="1069"/>
      <c r="AU14" s="1070"/>
      <c r="AV14" s="1070"/>
      <c r="AW14" s="1070"/>
      <c r="AX14" s="1070"/>
      <c r="AY14" s="1071"/>
      <c r="AZ14" s="226"/>
      <c r="BA14" s="226"/>
      <c r="BB14" s="226"/>
      <c r="BC14" s="226"/>
      <c r="BD14" s="226"/>
      <c r="BE14" s="227"/>
      <c r="BF14" s="227"/>
      <c r="BG14" s="227"/>
      <c r="BH14" s="227"/>
      <c r="BI14" s="227"/>
      <c r="BJ14" s="227"/>
      <c r="BK14" s="227"/>
      <c r="BL14" s="227"/>
      <c r="BM14" s="227"/>
      <c r="BN14" s="227"/>
      <c r="BO14" s="227"/>
      <c r="BP14" s="227"/>
      <c r="BQ14" s="232">
        <v>8</v>
      </c>
      <c r="BR14" s="233"/>
      <c r="BS14" s="979" t="s">
        <v>573</v>
      </c>
      <c r="BT14" s="980"/>
      <c r="BU14" s="980"/>
      <c r="BV14" s="980"/>
      <c r="BW14" s="980"/>
      <c r="BX14" s="980"/>
      <c r="BY14" s="980"/>
      <c r="BZ14" s="980"/>
      <c r="CA14" s="980"/>
      <c r="CB14" s="980"/>
      <c r="CC14" s="980"/>
      <c r="CD14" s="980"/>
      <c r="CE14" s="980"/>
      <c r="CF14" s="980"/>
      <c r="CG14" s="1001"/>
      <c r="CH14" s="976" t="s">
        <v>492</v>
      </c>
      <c r="CI14" s="977"/>
      <c r="CJ14" s="977"/>
      <c r="CK14" s="977"/>
      <c r="CL14" s="978"/>
      <c r="CM14" s="976">
        <v>36</v>
      </c>
      <c r="CN14" s="977"/>
      <c r="CO14" s="977"/>
      <c r="CP14" s="977"/>
      <c r="CQ14" s="978"/>
      <c r="CR14" s="976">
        <v>3</v>
      </c>
      <c r="CS14" s="977"/>
      <c r="CT14" s="977"/>
      <c r="CU14" s="977"/>
      <c r="CV14" s="978"/>
      <c r="CW14" s="976" t="s">
        <v>492</v>
      </c>
      <c r="CX14" s="977"/>
      <c r="CY14" s="977"/>
      <c r="CZ14" s="977"/>
      <c r="DA14" s="978"/>
      <c r="DB14" s="976" t="s">
        <v>492</v>
      </c>
      <c r="DC14" s="977"/>
      <c r="DD14" s="977"/>
      <c r="DE14" s="977"/>
      <c r="DF14" s="978"/>
      <c r="DG14" s="976" t="s">
        <v>492</v>
      </c>
      <c r="DH14" s="977"/>
      <c r="DI14" s="977"/>
      <c r="DJ14" s="977"/>
      <c r="DK14" s="978"/>
      <c r="DL14" s="976" t="s">
        <v>492</v>
      </c>
      <c r="DM14" s="977"/>
      <c r="DN14" s="977"/>
      <c r="DO14" s="977"/>
      <c r="DP14" s="978"/>
      <c r="DQ14" s="976" t="s">
        <v>492</v>
      </c>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8"/>
      <c r="AL15" s="1069"/>
      <c r="AM15" s="1069"/>
      <c r="AN15" s="1069"/>
      <c r="AO15" s="1069"/>
      <c r="AP15" s="1069"/>
      <c r="AQ15" s="1069"/>
      <c r="AR15" s="1069"/>
      <c r="AS15" s="1069"/>
      <c r="AT15" s="1069"/>
      <c r="AU15" s="1070"/>
      <c r="AV15" s="1070"/>
      <c r="AW15" s="1070"/>
      <c r="AX15" s="1070"/>
      <c r="AY15" s="1071"/>
      <c r="AZ15" s="226"/>
      <c r="BA15" s="226"/>
      <c r="BB15" s="226"/>
      <c r="BC15" s="226"/>
      <c r="BD15" s="226"/>
      <c r="BE15" s="227"/>
      <c r="BF15" s="227"/>
      <c r="BG15" s="227"/>
      <c r="BH15" s="227"/>
      <c r="BI15" s="227"/>
      <c r="BJ15" s="227"/>
      <c r="BK15" s="227"/>
      <c r="BL15" s="227"/>
      <c r="BM15" s="227"/>
      <c r="BN15" s="227"/>
      <c r="BO15" s="227"/>
      <c r="BP15" s="227"/>
      <c r="BQ15" s="232">
        <v>9</v>
      </c>
      <c r="BR15" s="233"/>
      <c r="BS15" s="979" t="s">
        <v>574</v>
      </c>
      <c r="BT15" s="980"/>
      <c r="BU15" s="980"/>
      <c r="BV15" s="980"/>
      <c r="BW15" s="980"/>
      <c r="BX15" s="980"/>
      <c r="BY15" s="980"/>
      <c r="BZ15" s="980"/>
      <c r="CA15" s="980"/>
      <c r="CB15" s="980"/>
      <c r="CC15" s="980"/>
      <c r="CD15" s="980"/>
      <c r="CE15" s="980"/>
      <c r="CF15" s="980"/>
      <c r="CG15" s="1001"/>
      <c r="CH15" s="976">
        <v>-2</v>
      </c>
      <c r="CI15" s="977"/>
      <c r="CJ15" s="977"/>
      <c r="CK15" s="977"/>
      <c r="CL15" s="978"/>
      <c r="CM15" s="976">
        <v>22</v>
      </c>
      <c r="CN15" s="977"/>
      <c r="CO15" s="977"/>
      <c r="CP15" s="977"/>
      <c r="CQ15" s="978"/>
      <c r="CR15" s="976">
        <v>10</v>
      </c>
      <c r="CS15" s="977"/>
      <c r="CT15" s="977"/>
      <c r="CU15" s="977"/>
      <c r="CV15" s="978"/>
      <c r="CW15" s="976">
        <v>1</v>
      </c>
      <c r="CX15" s="977"/>
      <c r="CY15" s="977"/>
      <c r="CZ15" s="977"/>
      <c r="DA15" s="978"/>
      <c r="DB15" s="976" t="s">
        <v>492</v>
      </c>
      <c r="DC15" s="977"/>
      <c r="DD15" s="977"/>
      <c r="DE15" s="977"/>
      <c r="DF15" s="978"/>
      <c r="DG15" s="976" t="s">
        <v>492</v>
      </c>
      <c r="DH15" s="977"/>
      <c r="DI15" s="977"/>
      <c r="DJ15" s="977"/>
      <c r="DK15" s="978"/>
      <c r="DL15" s="976" t="s">
        <v>492</v>
      </c>
      <c r="DM15" s="977"/>
      <c r="DN15" s="977"/>
      <c r="DO15" s="977"/>
      <c r="DP15" s="978"/>
      <c r="DQ15" s="976" t="s">
        <v>492</v>
      </c>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8"/>
      <c r="AL16" s="1069"/>
      <c r="AM16" s="1069"/>
      <c r="AN16" s="1069"/>
      <c r="AO16" s="1069"/>
      <c r="AP16" s="1069"/>
      <c r="AQ16" s="1069"/>
      <c r="AR16" s="1069"/>
      <c r="AS16" s="1069"/>
      <c r="AT16" s="1069"/>
      <c r="AU16" s="1070"/>
      <c r="AV16" s="1070"/>
      <c r="AW16" s="1070"/>
      <c r="AX16" s="1070"/>
      <c r="AY16" s="1071"/>
      <c r="AZ16" s="226"/>
      <c r="BA16" s="226"/>
      <c r="BB16" s="226"/>
      <c r="BC16" s="226"/>
      <c r="BD16" s="226"/>
      <c r="BE16" s="227"/>
      <c r="BF16" s="227"/>
      <c r="BG16" s="227"/>
      <c r="BH16" s="227"/>
      <c r="BI16" s="227"/>
      <c r="BJ16" s="227"/>
      <c r="BK16" s="227"/>
      <c r="BL16" s="227"/>
      <c r="BM16" s="227"/>
      <c r="BN16" s="227"/>
      <c r="BO16" s="227"/>
      <c r="BP16" s="227"/>
      <c r="BQ16" s="232">
        <v>10</v>
      </c>
      <c r="BR16" s="233"/>
      <c r="BS16" s="979" t="s">
        <v>575</v>
      </c>
      <c r="BT16" s="980"/>
      <c r="BU16" s="980"/>
      <c r="BV16" s="980"/>
      <c r="BW16" s="980"/>
      <c r="BX16" s="980"/>
      <c r="BY16" s="980"/>
      <c r="BZ16" s="980"/>
      <c r="CA16" s="980"/>
      <c r="CB16" s="980"/>
      <c r="CC16" s="980"/>
      <c r="CD16" s="980"/>
      <c r="CE16" s="980"/>
      <c r="CF16" s="980"/>
      <c r="CG16" s="1001"/>
      <c r="CH16" s="976" t="s">
        <v>492</v>
      </c>
      <c r="CI16" s="977"/>
      <c r="CJ16" s="977"/>
      <c r="CK16" s="977"/>
      <c r="CL16" s="978"/>
      <c r="CM16" s="976">
        <v>9</v>
      </c>
      <c r="CN16" s="977"/>
      <c r="CO16" s="977"/>
      <c r="CP16" s="977"/>
      <c r="CQ16" s="978"/>
      <c r="CR16" s="976">
        <v>25</v>
      </c>
      <c r="CS16" s="977"/>
      <c r="CT16" s="977"/>
      <c r="CU16" s="977"/>
      <c r="CV16" s="978"/>
      <c r="CW16" s="976" t="s">
        <v>492</v>
      </c>
      <c r="CX16" s="977"/>
      <c r="CY16" s="977"/>
      <c r="CZ16" s="977"/>
      <c r="DA16" s="978"/>
      <c r="DB16" s="976" t="s">
        <v>492</v>
      </c>
      <c r="DC16" s="977"/>
      <c r="DD16" s="977"/>
      <c r="DE16" s="977"/>
      <c r="DF16" s="978"/>
      <c r="DG16" s="976" t="s">
        <v>492</v>
      </c>
      <c r="DH16" s="977"/>
      <c r="DI16" s="977"/>
      <c r="DJ16" s="977"/>
      <c r="DK16" s="978"/>
      <c r="DL16" s="976" t="s">
        <v>492</v>
      </c>
      <c r="DM16" s="977"/>
      <c r="DN16" s="977"/>
      <c r="DO16" s="977"/>
      <c r="DP16" s="978"/>
      <c r="DQ16" s="976" t="s">
        <v>492</v>
      </c>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8"/>
      <c r="AL17" s="1069"/>
      <c r="AM17" s="1069"/>
      <c r="AN17" s="1069"/>
      <c r="AO17" s="1069"/>
      <c r="AP17" s="1069"/>
      <c r="AQ17" s="1069"/>
      <c r="AR17" s="1069"/>
      <c r="AS17" s="1069"/>
      <c r="AT17" s="1069"/>
      <c r="AU17" s="1070"/>
      <c r="AV17" s="1070"/>
      <c r="AW17" s="1070"/>
      <c r="AX17" s="1070"/>
      <c r="AY17" s="1071"/>
      <c r="AZ17" s="226"/>
      <c r="BA17" s="226"/>
      <c r="BB17" s="226"/>
      <c r="BC17" s="226"/>
      <c r="BD17" s="226"/>
      <c r="BE17" s="227"/>
      <c r="BF17" s="227"/>
      <c r="BG17" s="227"/>
      <c r="BH17" s="227"/>
      <c r="BI17" s="227"/>
      <c r="BJ17" s="227"/>
      <c r="BK17" s="227"/>
      <c r="BL17" s="227"/>
      <c r="BM17" s="227"/>
      <c r="BN17" s="227"/>
      <c r="BO17" s="227"/>
      <c r="BP17" s="227"/>
      <c r="BQ17" s="232">
        <v>11</v>
      </c>
      <c r="BR17" s="233"/>
      <c r="BS17" s="979" t="s">
        <v>576</v>
      </c>
      <c r="BT17" s="980"/>
      <c r="BU17" s="980"/>
      <c r="BV17" s="980"/>
      <c r="BW17" s="980"/>
      <c r="BX17" s="980"/>
      <c r="BY17" s="980"/>
      <c r="BZ17" s="980"/>
      <c r="CA17" s="980"/>
      <c r="CB17" s="980"/>
      <c r="CC17" s="980"/>
      <c r="CD17" s="980"/>
      <c r="CE17" s="980"/>
      <c r="CF17" s="980"/>
      <c r="CG17" s="1001"/>
      <c r="CH17" s="976" t="s">
        <v>492</v>
      </c>
      <c r="CI17" s="977"/>
      <c r="CJ17" s="977"/>
      <c r="CK17" s="977"/>
      <c r="CL17" s="978"/>
      <c r="CM17" s="976"/>
      <c r="CN17" s="977"/>
      <c r="CO17" s="977"/>
      <c r="CP17" s="977"/>
      <c r="CQ17" s="978"/>
      <c r="CR17" s="976">
        <v>1</v>
      </c>
      <c r="CS17" s="977"/>
      <c r="CT17" s="977"/>
      <c r="CU17" s="977"/>
      <c r="CV17" s="978"/>
      <c r="CW17" s="976">
        <v>18</v>
      </c>
      <c r="CX17" s="977"/>
      <c r="CY17" s="977"/>
      <c r="CZ17" s="977"/>
      <c r="DA17" s="978"/>
      <c r="DB17" s="976" t="s">
        <v>492</v>
      </c>
      <c r="DC17" s="977"/>
      <c r="DD17" s="977"/>
      <c r="DE17" s="977"/>
      <c r="DF17" s="978"/>
      <c r="DG17" s="976" t="s">
        <v>492</v>
      </c>
      <c r="DH17" s="977"/>
      <c r="DI17" s="977"/>
      <c r="DJ17" s="977"/>
      <c r="DK17" s="978"/>
      <c r="DL17" s="976" t="s">
        <v>492</v>
      </c>
      <c r="DM17" s="977"/>
      <c r="DN17" s="977"/>
      <c r="DO17" s="977"/>
      <c r="DP17" s="978"/>
      <c r="DQ17" s="976" t="s">
        <v>492</v>
      </c>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8"/>
      <c r="AL18" s="1069"/>
      <c r="AM18" s="1069"/>
      <c r="AN18" s="1069"/>
      <c r="AO18" s="1069"/>
      <c r="AP18" s="1069"/>
      <c r="AQ18" s="1069"/>
      <c r="AR18" s="1069"/>
      <c r="AS18" s="1069"/>
      <c r="AT18" s="1069"/>
      <c r="AU18" s="1070"/>
      <c r="AV18" s="1070"/>
      <c r="AW18" s="1070"/>
      <c r="AX18" s="1070"/>
      <c r="AY18" s="1071"/>
      <c r="AZ18" s="226"/>
      <c r="BA18" s="226"/>
      <c r="BB18" s="226"/>
      <c r="BC18" s="226"/>
      <c r="BD18" s="226"/>
      <c r="BE18" s="227"/>
      <c r="BF18" s="227"/>
      <c r="BG18" s="227"/>
      <c r="BH18" s="227"/>
      <c r="BI18" s="227"/>
      <c r="BJ18" s="227"/>
      <c r="BK18" s="227"/>
      <c r="BL18" s="227"/>
      <c r="BM18" s="227"/>
      <c r="BN18" s="227"/>
      <c r="BO18" s="227"/>
      <c r="BP18" s="227"/>
      <c r="BQ18" s="232">
        <v>12</v>
      </c>
      <c r="BR18" s="233"/>
      <c r="BS18" s="979" t="s">
        <v>577</v>
      </c>
      <c r="BT18" s="980"/>
      <c r="BU18" s="980"/>
      <c r="BV18" s="980"/>
      <c r="BW18" s="980"/>
      <c r="BX18" s="980"/>
      <c r="BY18" s="980"/>
      <c r="BZ18" s="980"/>
      <c r="CA18" s="980"/>
      <c r="CB18" s="980"/>
      <c r="CC18" s="980"/>
      <c r="CD18" s="980"/>
      <c r="CE18" s="980"/>
      <c r="CF18" s="980"/>
      <c r="CG18" s="1001"/>
      <c r="CH18" s="976">
        <v>-161</v>
      </c>
      <c r="CI18" s="977"/>
      <c r="CJ18" s="977"/>
      <c r="CK18" s="977"/>
      <c r="CL18" s="978"/>
      <c r="CM18" s="976">
        <v>4853</v>
      </c>
      <c r="CN18" s="977"/>
      <c r="CO18" s="977"/>
      <c r="CP18" s="977"/>
      <c r="CQ18" s="978"/>
      <c r="CR18" s="976">
        <v>3896</v>
      </c>
      <c r="CS18" s="977"/>
      <c r="CT18" s="977"/>
      <c r="CU18" s="977"/>
      <c r="CV18" s="978"/>
      <c r="CW18" s="976">
        <v>498</v>
      </c>
      <c r="CX18" s="977"/>
      <c r="CY18" s="977"/>
      <c r="CZ18" s="977"/>
      <c r="DA18" s="978"/>
      <c r="DB18" s="976" t="s">
        <v>583</v>
      </c>
      <c r="DC18" s="977"/>
      <c r="DD18" s="977"/>
      <c r="DE18" s="977"/>
      <c r="DF18" s="978"/>
      <c r="DG18" s="976" t="s">
        <v>492</v>
      </c>
      <c r="DH18" s="977"/>
      <c r="DI18" s="977"/>
      <c r="DJ18" s="977"/>
      <c r="DK18" s="978"/>
      <c r="DL18" s="976" t="s">
        <v>492</v>
      </c>
      <c r="DM18" s="977"/>
      <c r="DN18" s="977"/>
      <c r="DO18" s="977"/>
      <c r="DP18" s="978"/>
      <c r="DQ18" s="976" t="s">
        <v>492</v>
      </c>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8"/>
      <c r="AL19" s="1069"/>
      <c r="AM19" s="1069"/>
      <c r="AN19" s="1069"/>
      <c r="AO19" s="1069"/>
      <c r="AP19" s="1069"/>
      <c r="AQ19" s="1069"/>
      <c r="AR19" s="1069"/>
      <c r="AS19" s="1069"/>
      <c r="AT19" s="1069"/>
      <c r="AU19" s="1070"/>
      <c r="AV19" s="1070"/>
      <c r="AW19" s="1070"/>
      <c r="AX19" s="1070"/>
      <c r="AY19" s="1071"/>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8"/>
      <c r="AL20" s="1069"/>
      <c r="AM20" s="1069"/>
      <c r="AN20" s="1069"/>
      <c r="AO20" s="1069"/>
      <c r="AP20" s="1069"/>
      <c r="AQ20" s="1069"/>
      <c r="AR20" s="1069"/>
      <c r="AS20" s="1069"/>
      <c r="AT20" s="1069"/>
      <c r="AU20" s="1070"/>
      <c r="AV20" s="1070"/>
      <c r="AW20" s="1070"/>
      <c r="AX20" s="1070"/>
      <c r="AY20" s="1071"/>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8"/>
      <c r="AL21" s="1069"/>
      <c r="AM21" s="1069"/>
      <c r="AN21" s="1069"/>
      <c r="AO21" s="1069"/>
      <c r="AP21" s="1069"/>
      <c r="AQ21" s="1069"/>
      <c r="AR21" s="1069"/>
      <c r="AS21" s="1069"/>
      <c r="AT21" s="1069"/>
      <c r="AU21" s="1070"/>
      <c r="AV21" s="1070"/>
      <c r="AW21" s="1070"/>
      <c r="AX21" s="1070"/>
      <c r="AY21" s="1071"/>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61"/>
      <c r="R22" s="1062"/>
      <c r="S22" s="1062"/>
      <c r="T22" s="1062"/>
      <c r="U22" s="1062"/>
      <c r="V22" s="1062"/>
      <c r="W22" s="1062"/>
      <c r="X22" s="1062"/>
      <c r="Y22" s="1062"/>
      <c r="Z22" s="1062"/>
      <c r="AA22" s="1062"/>
      <c r="AB22" s="1062"/>
      <c r="AC22" s="1062"/>
      <c r="AD22" s="1062"/>
      <c r="AE22" s="1063"/>
      <c r="AF22" s="1022"/>
      <c r="AG22" s="1023"/>
      <c r="AH22" s="1023"/>
      <c r="AI22" s="1023"/>
      <c r="AJ22" s="1024"/>
      <c r="AK22" s="1064"/>
      <c r="AL22" s="1065"/>
      <c r="AM22" s="1065"/>
      <c r="AN22" s="1065"/>
      <c r="AO22" s="1065"/>
      <c r="AP22" s="1065"/>
      <c r="AQ22" s="1065"/>
      <c r="AR22" s="1065"/>
      <c r="AS22" s="1065"/>
      <c r="AT22" s="1065"/>
      <c r="AU22" s="1066"/>
      <c r="AV22" s="1066"/>
      <c r="AW22" s="1066"/>
      <c r="AX22" s="1066"/>
      <c r="AY22" s="1067"/>
      <c r="AZ22" s="1015" t="s">
        <v>374</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375</v>
      </c>
      <c r="B23" s="924" t="s">
        <v>376</v>
      </c>
      <c r="C23" s="925"/>
      <c r="D23" s="925"/>
      <c r="E23" s="925"/>
      <c r="F23" s="925"/>
      <c r="G23" s="925"/>
      <c r="H23" s="925"/>
      <c r="I23" s="925"/>
      <c r="J23" s="925"/>
      <c r="K23" s="925"/>
      <c r="L23" s="925"/>
      <c r="M23" s="925"/>
      <c r="N23" s="925"/>
      <c r="O23" s="925"/>
      <c r="P23" s="935"/>
      <c r="Q23" s="1055">
        <v>81049</v>
      </c>
      <c r="R23" s="1049"/>
      <c r="S23" s="1049"/>
      <c r="T23" s="1049"/>
      <c r="U23" s="1049"/>
      <c r="V23" s="1049">
        <v>76886</v>
      </c>
      <c r="W23" s="1049"/>
      <c r="X23" s="1049"/>
      <c r="Y23" s="1049"/>
      <c r="Z23" s="1049"/>
      <c r="AA23" s="1049">
        <v>4163</v>
      </c>
      <c r="AB23" s="1049"/>
      <c r="AC23" s="1049"/>
      <c r="AD23" s="1049"/>
      <c r="AE23" s="1056"/>
      <c r="AF23" s="1057">
        <v>3739</v>
      </c>
      <c r="AG23" s="1049"/>
      <c r="AH23" s="1049"/>
      <c r="AI23" s="1049"/>
      <c r="AJ23" s="1058"/>
      <c r="AK23" s="1059"/>
      <c r="AL23" s="1060"/>
      <c r="AM23" s="1060"/>
      <c r="AN23" s="1060"/>
      <c r="AO23" s="1060"/>
      <c r="AP23" s="1049">
        <v>76472</v>
      </c>
      <c r="AQ23" s="1049"/>
      <c r="AR23" s="1049"/>
      <c r="AS23" s="1049"/>
      <c r="AT23" s="1049"/>
      <c r="AU23" s="1050"/>
      <c r="AV23" s="1050"/>
      <c r="AW23" s="1050"/>
      <c r="AX23" s="1050"/>
      <c r="AY23" s="1051"/>
      <c r="AZ23" s="1052" t="s">
        <v>122</v>
      </c>
      <c r="BA23" s="1053"/>
      <c r="BB23" s="1053"/>
      <c r="BC23" s="1053"/>
      <c r="BD23" s="1054"/>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8" t="s">
        <v>377</v>
      </c>
      <c r="B24" s="1048"/>
      <c r="C24" s="1048"/>
      <c r="D24" s="1048"/>
      <c r="E24" s="1048"/>
      <c r="F24" s="1048"/>
      <c r="G24" s="1048"/>
      <c r="H24" s="1048"/>
      <c r="I24" s="1048"/>
      <c r="J24" s="1048"/>
      <c r="K24" s="1048"/>
      <c r="L24" s="1048"/>
      <c r="M24" s="1048"/>
      <c r="N24" s="1048"/>
      <c r="O24" s="1048"/>
      <c r="P24" s="1048"/>
      <c r="Q24" s="1048"/>
      <c r="R24" s="1048"/>
      <c r="S24" s="1048"/>
      <c r="T24" s="1048"/>
      <c r="U24" s="1048"/>
      <c r="V24" s="1048"/>
      <c r="W24" s="1048"/>
      <c r="X24" s="1048"/>
      <c r="Y24" s="1048"/>
      <c r="Z24" s="1048"/>
      <c r="AA24" s="1048"/>
      <c r="AB24" s="1048"/>
      <c r="AC24" s="1048"/>
      <c r="AD24" s="1048"/>
      <c r="AE24" s="1048"/>
      <c r="AF24" s="1048"/>
      <c r="AG24" s="1048"/>
      <c r="AH24" s="1048"/>
      <c r="AI24" s="1048"/>
      <c r="AJ24" s="1048"/>
      <c r="AK24" s="1048"/>
      <c r="AL24" s="1048"/>
      <c r="AM24" s="1048"/>
      <c r="AN24" s="1048"/>
      <c r="AO24" s="1048"/>
      <c r="AP24" s="1048"/>
      <c r="AQ24" s="1048"/>
      <c r="AR24" s="1048"/>
      <c r="AS24" s="1048"/>
      <c r="AT24" s="1048"/>
      <c r="AU24" s="1048"/>
      <c r="AV24" s="1048"/>
      <c r="AW24" s="1048"/>
      <c r="AX24" s="1048"/>
      <c r="AY24" s="1048"/>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7" t="s">
        <v>378</v>
      </c>
      <c r="B25" s="1047"/>
      <c r="C25" s="1047"/>
      <c r="D25" s="1047"/>
      <c r="E25" s="1047"/>
      <c r="F25" s="1047"/>
      <c r="G25" s="1047"/>
      <c r="H25" s="1047"/>
      <c r="I25" s="1047"/>
      <c r="J25" s="1047"/>
      <c r="K25" s="1047"/>
      <c r="L25" s="1047"/>
      <c r="M25" s="1047"/>
      <c r="N25" s="1047"/>
      <c r="O25" s="1047"/>
      <c r="P25" s="1047"/>
      <c r="Q25" s="1047"/>
      <c r="R25" s="1047"/>
      <c r="S25" s="1047"/>
      <c r="T25" s="1047"/>
      <c r="U25" s="1047"/>
      <c r="V25" s="1047"/>
      <c r="W25" s="1047"/>
      <c r="X25" s="1047"/>
      <c r="Y25" s="1047"/>
      <c r="Z25" s="1047"/>
      <c r="AA25" s="1047"/>
      <c r="AB25" s="1047"/>
      <c r="AC25" s="1047"/>
      <c r="AD25" s="1047"/>
      <c r="AE25" s="1047"/>
      <c r="AF25" s="1047"/>
      <c r="AG25" s="1047"/>
      <c r="AH25" s="1047"/>
      <c r="AI25" s="1047"/>
      <c r="AJ25" s="1047"/>
      <c r="AK25" s="1047"/>
      <c r="AL25" s="1047"/>
      <c r="AM25" s="1047"/>
      <c r="AN25" s="1047"/>
      <c r="AO25" s="1047"/>
      <c r="AP25" s="1047"/>
      <c r="AQ25" s="1047"/>
      <c r="AR25" s="1047"/>
      <c r="AS25" s="1047"/>
      <c r="AT25" s="1047"/>
      <c r="AU25" s="1047"/>
      <c r="AV25" s="1047"/>
      <c r="AW25" s="1047"/>
      <c r="AX25" s="1047"/>
      <c r="AY25" s="1047"/>
      <c r="AZ25" s="1047"/>
      <c r="BA25" s="1047"/>
      <c r="BB25" s="1047"/>
      <c r="BC25" s="1047"/>
      <c r="BD25" s="1047"/>
      <c r="BE25" s="1047"/>
      <c r="BF25" s="1047"/>
      <c r="BG25" s="1047"/>
      <c r="BH25" s="1047"/>
      <c r="BI25" s="1047"/>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356</v>
      </c>
      <c r="B26" s="983"/>
      <c r="C26" s="983"/>
      <c r="D26" s="983"/>
      <c r="E26" s="983"/>
      <c r="F26" s="983"/>
      <c r="G26" s="983"/>
      <c r="H26" s="983"/>
      <c r="I26" s="983"/>
      <c r="J26" s="983"/>
      <c r="K26" s="983"/>
      <c r="L26" s="983"/>
      <c r="M26" s="983"/>
      <c r="N26" s="983"/>
      <c r="O26" s="983"/>
      <c r="P26" s="984"/>
      <c r="Q26" s="988" t="s">
        <v>379</v>
      </c>
      <c r="R26" s="989"/>
      <c r="S26" s="989"/>
      <c r="T26" s="989"/>
      <c r="U26" s="990"/>
      <c r="V26" s="988" t="s">
        <v>380</v>
      </c>
      <c r="W26" s="989"/>
      <c r="X26" s="989"/>
      <c r="Y26" s="989"/>
      <c r="Z26" s="990"/>
      <c r="AA26" s="988" t="s">
        <v>381</v>
      </c>
      <c r="AB26" s="989"/>
      <c r="AC26" s="989"/>
      <c r="AD26" s="989"/>
      <c r="AE26" s="989"/>
      <c r="AF26" s="1043" t="s">
        <v>382</v>
      </c>
      <c r="AG26" s="995"/>
      <c r="AH26" s="995"/>
      <c r="AI26" s="995"/>
      <c r="AJ26" s="1044"/>
      <c r="AK26" s="989" t="s">
        <v>383</v>
      </c>
      <c r="AL26" s="989"/>
      <c r="AM26" s="989"/>
      <c r="AN26" s="989"/>
      <c r="AO26" s="990"/>
      <c r="AP26" s="988" t="s">
        <v>384</v>
      </c>
      <c r="AQ26" s="989"/>
      <c r="AR26" s="989"/>
      <c r="AS26" s="989"/>
      <c r="AT26" s="990"/>
      <c r="AU26" s="988" t="s">
        <v>385</v>
      </c>
      <c r="AV26" s="989"/>
      <c r="AW26" s="989"/>
      <c r="AX26" s="989"/>
      <c r="AY26" s="990"/>
      <c r="AZ26" s="988" t="s">
        <v>386</v>
      </c>
      <c r="BA26" s="989"/>
      <c r="BB26" s="989"/>
      <c r="BC26" s="989"/>
      <c r="BD26" s="990"/>
      <c r="BE26" s="988" t="s">
        <v>363</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5"/>
      <c r="AG27" s="998"/>
      <c r="AH27" s="998"/>
      <c r="AI27" s="998"/>
      <c r="AJ27" s="1046"/>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5" t="s">
        <v>387</v>
      </c>
      <c r="C28" s="1036"/>
      <c r="D28" s="1036"/>
      <c r="E28" s="1036"/>
      <c r="F28" s="1036"/>
      <c r="G28" s="1036"/>
      <c r="H28" s="1036"/>
      <c r="I28" s="1036"/>
      <c r="J28" s="1036"/>
      <c r="K28" s="1036"/>
      <c r="L28" s="1036"/>
      <c r="M28" s="1036"/>
      <c r="N28" s="1036"/>
      <c r="O28" s="1036"/>
      <c r="P28" s="1037"/>
      <c r="Q28" s="1038">
        <v>14688</v>
      </c>
      <c r="R28" s="1039"/>
      <c r="S28" s="1039"/>
      <c r="T28" s="1039"/>
      <c r="U28" s="1039"/>
      <c r="V28" s="1039">
        <v>14440</v>
      </c>
      <c r="W28" s="1039"/>
      <c r="X28" s="1039"/>
      <c r="Y28" s="1039"/>
      <c r="Z28" s="1039"/>
      <c r="AA28" s="1039">
        <v>248</v>
      </c>
      <c r="AB28" s="1039"/>
      <c r="AC28" s="1039"/>
      <c r="AD28" s="1039"/>
      <c r="AE28" s="1040"/>
      <c r="AF28" s="1041">
        <v>248</v>
      </c>
      <c r="AG28" s="1039"/>
      <c r="AH28" s="1039"/>
      <c r="AI28" s="1039"/>
      <c r="AJ28" s="1042"/>
      <c r="AK28" s="1030">
        <v>1667</v>
      </c>
      <c r="AL28" s="1031"/>
      <c r="AM28" s="1031"/>
      <c r="AN28" s="1031"/>
      <c r="AO28" s="1031"/>
      <c r="AP28" s="1031" t="s">
        <v>492</v>
      </c>
      <c r="AQ28" s="1031"/>
      <c r="AR28" s="1031"/>
      <c r="AS28" s="1031"/>
      <c r="AT28" s="1031"/>
      <c r="AU28" s="1031" t="s">
        <v>492</v>
      </c>
      <c r="AV28" s="1031"/>
      <c r="AW28" s="1031"/>
      <c r="AX28" s="1031"/>
      <c r="AY28" s="1031"/>
      <c r="AZ28" s="1032" t="s">
        <v>492</v>
      </c>
      <c r="BA28" s="1032"/>
      <c r="BB28" s="1032"/>
      <c r="BC28" s="1032"/>
      <c r="BD28" s="1032"/>
      <c r="BE28" s="1033"/>
      <c r="BF28" s="1033"/>
      <c r="BG28" s="1033"/>
      <c r="BH28" s="1033"/>
      <c r="BI28" s="1034"/>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388</v>
      </c>
      <c r="C29" s="1018"/>
      <c r="D29" s="1018"/>
      <c r="E29" s="1018"/>
      <c r="F29" s="1018"/>
      <c r="G29" s="1018"/>
      <c r="H29" s="1018"/>
      <c r="I29" s="1018"/>
      <c r="J29" s="1018"/>
      <c r="K29" s="1018"/>
      <c r="L29" s="1018"/>
      <c r="M29" s="1018"/>
      <c r="N29" s="1018"/>
      <c r="O29" s="1018"/>
      <c r="P29" s="1019"/>
      <c r="Q29" s="1025">
        <v>69</v>
      </c>
      <c r="R29" s="1026"/>
      <c r="S29" s="1026"/>
      <c r="T29" s="1026"/>
      <c r="U29" s="1026"/>
      <c r="V29" s="1026">
        <v>69</v>
      </c>
      <c r="W29" s="1026"/>
      <c r="X29" s="1026"/>
      <c r="Y29" s="1026"/>
      <c r="Z29" s="1026"/>
      <c r="AA29" s="1026" t="s">
        <v>492</v>
      </c>
      <c r="AB29" s="1026"/>
      <c r="AC29" s="1026"/>
      <c r="AD29" s="1026"/>
      <c r="AE29" s="1027"/>
      <c r="AF29" s="1022" t="s">
        <v>122</v>
      </c>
      <c r="AG29" s="1023"/>
      <c r="AH29" s="1023"/>
      <c r="AI29" s="1023"/>
      <c r="AJ29" s="1024"/>
      <c r="AK29" s="967">
        <v>48</v>
      </c>
      <c r="AL29" s="958"/>
      <c r="AM29" s="958"/>
      <c r="AN29" s="958"/>
      <c r="AO29" s="958"/>
      <c r="AP29" s="958">
        <v>38</v>
      </c>
      <c r="AQ29" s="958"/>
      <c r="AR29" s="958"/>
      <c r="AS29" s="958"/>
      <c r="AT29" s="958"/>
      <c r="AU29" s="958">
        <v>27</v>
      </c>
      <c r="AV29" s="958"/>
      <c r="AW29" s="958"/>
      <c r="AX29" s="958"/>
      <c r="AY29" s="958"/>
      <c r="AZ29" s="1028" t="s">
        <v>492</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389</v>
      </c>
      <c r="C30" s="1018"/>
      <c r="D30" s="1018"/>
      <c r="E30" s="1018"/>
      <c r="F30" s="1018"/>
      <c r="G30" s="1018"/>
      <c r="H30" s="1018"/>
      <c r="I30" s="1018"/>
      <c r="J30" s="1018"/>
      <c r="K30" s="1018"/>
      <c r="L30" s="1018"/>
      <c r="M30" s="1018"/>
      <c r="N30" s="1018"/>
      <c r="O30" s="1018"/>
      <c r="P30" s="1019"/>
      <c r="Q30" s="1025">
        <v>2846</v>
      </c>
      <c r="R30" s="1026"/>
      <c r="S30" s="1026"/>
      <c r="T30" s="1026"/>
      <c r="U30" s="1026"/>
      <c r="V30" s="1026">
        <v>2773</v>
      </c>
      <c r="W30" s="1026"/>
      <c r="X30" s="1026"/>
      <c r="Y30" s="1026"/>
      <c r="Z30" s="1026"/>
      <c r="AA30" s="1026">
        <v>74</v>
      </c>
      <c r="AB30" s="1026"/>
      <c r="AC30" s="1026"/>
      <c r="AD30" s="1026"/>
      <c r="AE30" s="1027"/>
      <c r="AF30" s="1022">
        <v>74</v>
      </c>
      <c r="AG30" s="1023"/>
      <c r="AH30" s="1023"/>
      <c r="AI30" s="1023"/>
      <c r="AJ30" s="1024"/>
      <c r="AK30" s="967">
        <v>640</v>
      </c>
      <c r="AL30" s="958"/>
      <c r="AM30" s="958"/>
      <c r="AN30" s="958"/>
      <c r="AO30" s="958"/>
      <c r="AP30" s="958" t="s">
        <v>492</v>
      </c>
      <c r="AQ30" s="958"/>
      <c r="AR30" s="958"/>
      <c r="AS30" s="958"/>
      <c r="AT30" s="958"/>
      <c r="AU30" s="958" t="s">
        <v>492</v>
      </c>
      <c r="AV30" s="958"/>
      <c r="AW30" s="958"/>
      <c r="AX30" s="958"/>
      <c r="AY30" s="958"/>
      <c r="AZ30" s="1028" t="s">
        <v>492</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390</v>
      </c>
      <c r="C31" s="1018"/>
      <c r="D31" s="1018"/>
      <c r="E31" s="1018"/>
      <c r="F31" s="1018"/>
      <c r="G31" s="1018"/>
      <c r="H31" s="1018"/>
      <c r="I31" s="1018"/>
      <c r="J31" s="1018"/>
      <c r="K31" s="1018"/>
      <c r="L31" s="1018"/>
      <c r="M31" s="1018"/>
      <c r="N31" s="1018"/>
      <c r="O31" s="1018"/>
      <c r="P31" s="1019"/>
      <c r="Q31" s="1025">
        <v>13330</v>
      </c>
      <c r="R31" s="1026"/>
      <c r="S31" s="1026"/>
      <c r="T31" s="1026"/>
      <c r="U31" s="1026"/>
      <c r="V31" s="1026">
        <v>12840</v>
      </c>
      <c r="W31" s="1026"/>
      <c r="X31" s="1026"/>
      <c r="Y31" s="1026"/>
      <c r="Z31" s="1026"/>
      <c r="AA31" s="1026">
        <v>490</v>
      </c>
      <c r="AB31" s="1026"/>
      <c r="AC31" s="1026"/>
      <c r="AD31" s="1026"/>
      <c r="AE31" s="1027"/>
      <c r="AF31" s="1022">
        <v>490</v>
      </c>
      <c r="AG31" s="1023"/>
      <c r="AH31" s="1023"/>
      <c r="AI31" s="1023"/>
      <c r="AJ31" s="1024"/>
      <c r="AK31" s="1029">
        <v>2212</v>
      </c>
      <c r="AL31" s="966"/>
      <c r="AM31" s="966"/>
      <c r="AN31" s="966"/>
      <c r="AO31" s="967"/>
      <c r="AP31" s="958">
        <v>1</v>
      </c>
      <c r="AQ31" s="958"/>
      <c r="AR31" s="958"/>
      <c r="AS31" s="958"/>
      <c r="AT31" s="958"/>
      <c r="AU31" s="958">
        <v>1</v>
      </c>
      <c r="AV31" s="958"/>
      <c r="AW31" s="958"/>
      <c r="AX31" s="958"/>
      <c r="AY31" s="958"/>
      <c r="AZ31" s="1028" t="s">
        <v>492</v>
      </c>
      <c r="BA31" s="1028"/>
      <c r="BB31" s="1028"/>
      <c r="BC31" s="1028"/>
      <c r="BD31" s="1028"/>
      <c r="BE31" s="959"/>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t="s">
        <v>391</v>
      </c>
      <c r="C32" s="1018"/>
      <c r="D32" s="1018"/>
      <c r="E32" s="1018"/>
      <c r="F32" s="1018"/>
      <c r="G32" s="1018"/>
      <c r="H32" s="1018"/>
      <c r="I32" s="1018"/>
      <c r="J32" s="1018"/>
      <c r="K32" s="1018"/>
      <c r="L32" s="1018"/>
      <c r="M32" s="1018"/>
      <c r="N32" s="1018"/>
      <c r="O32" s="1018"/>
      <c r="P32" s="1019"/>
      <c r="Q32" s="1025">
        <v>109</v>
      </c>
      <c r="R32" s="1026"/>
      <c r="S32" s="1026"/>
      <c r="T32" s="1026"/>
      <c r="U32" s="1026"/>
      <c r="V32" s="1026">
        <v>71</v>
      </c>
      <c r="W32" s="1026"/>
      <c r="X32" s="1026"/>
      <c r="Y32" s="1026"/>
      <c r="Z32" s="1026"/>
      <c r="AA32" s="1026">
        <v>38</v>
      </c>
      <c r="AB32" s="1026"/>
      <c r="AC32" s="1026"/>
      <c r="AD32" s="1026"/>
      <c r="AE32" s="1027"/>
      <c r="AF32" s="1022">
        <v>38</v>
      </c>
      <c r="AG32" s="1023"/>
      <c r="AH32" s="1023"/>
      <c r="AI32" s="1023"/>
      <c r="AJ32" s="1024"/>
      <c r="AK32" s="967">
        <v>0</v>
      </c>
      <c r="AL32" s="958"/>
      <c r="AM32" s="958"/>
      <c r="AN32" s="958"/>
      <c r="AO32" s="958"/>
      <c r="AP32" s="958">
        <v>9</v>
      </c>
      <c r="AQ32" s="958"/>
      <c r="AR32" s="958"/>
      <c r="AS32" s="958"/>
      <c r="AT32" s="958"/>
      <c r="AU32" s="958" t="s">
        <v>492</v>
      </c>
      <c r="AV32" s="958"/>
      <c r="AW32" s="958"/>
      <c r="AX32" s="958"/>
      <c r="AY32" s="958"/>
      <c r="AZ32" s="1028" t="s">
        <v>492</v>
      </c>
      <c r="BA32" s="1028"/>
      <c r="BB32" s="1028"/>
      <c r="BC32" s="1028"/>
      <c r="BD32" s="1028"/>
      <c r="BE32" s="959"/>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t="s">
        <v>392</v>
      </c>
      <c r="C33" s="1018"/>
      <c r="D33" s="1018"/>
      <c r="E33" s="1018"/>
      <c r="F33" s="1018"/>
      <c r="G33" s="1018"/>
      <c r="H33" s="1018"/>
      <c r="I33" s="1018"/>
      <c r="J33" s="1018"/>
      <c r="K33" s="1018"/>
      <c r="L33" s="1018"/>
      <c r="M33" s="1018"/>
      <c r="N33" s="1018"/>
      <c r="O33" s="1018"/>
      <c r="P33" s="1019"/>
      <c r="Q33" s="1025">
        <v>3241</v>
      </c>
      <c r="R33" s="1026"/>
      <c r="S33" s="1026"/>
      <c r="T33" s="1026"/>
      <c r="U33" s="1026"/>
      <c r="V33" s="1026">
        <v>3047</v>
      </c>
      <c r="W33" s="1026"/>
      <c r="X33" s="1026"/>
      <c r="Y33" s="1026"/>
      <c r="Z33" s="1026"/>
      <c r="AA33" s="1026">
        <v>194</v>
      </c>
      <c r="AB33" s="1026"/>
      <c r="AC33" s="1026"/>
      <c r="AD33" s="1026"/>
      <c r="AE33" s="1027"/>
      <c r="AF33" s="1022">
        <v>3402</v>
      </c>
      <c r="AG33" s="1023"/>
      <c r="AH33" s="1023"/>
      <c r="AI33" s="1023"/>
      <c r="AJ33" s="1024"/>
      <c r="AK33" s="967">
        <v>490</v>
      </c>
      <c r="AL33" s="958"/>
      <c r="AM33" s="958"/>
      <c r="AN33" s="958"/>
      <c r="AO33" s="958"/>
      <c r="AP33" s="958">
        <v>10517</v>
      </c>
      <c r="AQ33" s="958"/>
      <c r="AR33" s="958"/>
      <c r="AS33" s="958"/>
      <c r="AT33" s="958"/>
      <c r="AU33" s="958">
        <v>2556</v>
      </c>
      <c r="AV33" s="958"/>
      <c r="AW33" s="958"/>
      <c r="AX33" s="958"/>
      <c r="AY33" s="958"/>
      <c r="AZ33" s="1028" t="s">
        <v>492</v>
      </c>
      <c r="BA33" s="1028"/>
      <c r="BB33" s="1028"/>
      <c r="BC33" s="1028"/>
      <c r="BD33" s="1028"/>
      <c r="BE33" s="959" t="s">
        <v>393</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t="s">
        <v>394</v>
      </c>
      <c r="C34" s="1018"/>
      <c r="D34" s="1018"/>
      <c r="E34" s="1018"/>
      <c r="F34" s="1018"/>
      <c r="G34" s="1018"/>
      <c r="H34" s="1018"/>
      <c r="I34" s="1018"/>
      <c r="J34" s="1018"/>
      <c r="K34" s="1018"/>
      <c r="L34" s="1018"/>
      <c r="M34" s="1018"/>
      <c r="N34" s="1018"/>
      <c r="O34" s="1018"/>
      <c r="P34" s="1019"/>
      <c r="Q34" s="1025">
        <v>4862</v>
      </c>
      <c r="R34" s="1026"/>
      <c r="S34" s="1026"/>
      <c r="T34" s="1026"/>
      <c r="U34" s="1026"/>
      <c r="V34" s="1026">
        <v>4720</v>
      </c>
      <c r="W34" s="1026"/>
      <c r="X34" s="1026"/>
      <c r="Y34" s="1026"/>
      <c r="Z34" s="1026"/>
      <c r="AA34" s="1026">
        <v>142</v>
      </c>
      <c r="AB34" s="1026"/>
      <c r="AC34" s="1026"/>
      <c r="AD34" s="1026"/>
      <c r="AE34" s="1027"/>
      <c r="AF34" s="1022">
        <v>2377</v>
      </c>
      <c r="AG34" s="1023"/>
      <c r="AH34" s="1023"/>
      <c r="AI34" s="1023"/>
      <c r="AJ34" s="1024"/>
      <c r="AK34" s="967">
        <v>1853</v>
      </c>
      <c r="AL34" s="958"/>
      <c r="AM34" s="958"/>
      <c r="AN34" s="958"/>
      <c r="AO34" s="958"/>
      <c r="AP34" s="958">
        <v>16901</v>
      </c>
      <c r="AQ34" s="958"/>
      <c r="AR34" s="958"/>
      <c r="AS34" s="958"/>
      <c r="AT34" s="958"/>
      <c r="AU34" s="958">
        <v>11053</v>
      </c>
      <c r="AV34" s="958"/>
      <c r="AW34" s="958"/>
      <c r="AX34" s="958"/>
      <c r="AY34" s="958"/>
      <c r="AZ34" s="1028" t="s">
        <v>492</v>
      </c>
      <c r="BA34" s="1028"/>
      <c r="BB34" s="1028"/>
      <c r="BC34" s="1028"/>
      <c r="BD34" s="1028"/>
      <c r="BE34" s="959" t="s">
        <v>393</v>
      </c>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t="s">
        <v>395</v>
      </c>
      <c r="C35" s="1018"/>
      <c r="D35" s="1018"/>
      <c r="E35" s="1018"/>
      <c r="F35" s="1018"/>
      <c r="G35" s="1018"/>
      <c r="H35" s="1018"/>
      <c r="I35" s="1018"/>
      <c r="J35" s="1018"/>
      <c r="K35" s="1018"/>
      <c r="L35" s="1018"/>
      <c r="M35" s="1018"/>
      <c r="N35" s="1018"/>
      <c r="O35" s="1018"/>
      <c r="P35" s="1019"/>
      <c r="Q35" s="1025">
        <v>3033</v>
      </c>
      <c r="R35" s="1026"/>
      <c r="S35" s="1026"/>
      <c r="T35" s="1026"/>
      <c r="U35" s="1026"/>
      <c r="V35" s="1026">
        <v>3164</v>
      </c>
      <c r="W35" s="1026"/>
      <c r="X35" s="1026"/>
      <c r="Y35" s="1026"/>
      <c r="Z35" s="1026"/>
      <c r="AA35" s="1026">
        <v>-131</v>
      </c>
      <c r="AB35" s="1026"/>
      <c r="AC35" s="1026"/>
      <c r="AD35" s="1026"/>
      <c r="AE35" s="1027"/>
      <c r="AF35" s="1022">
        <v>1777</v>
      </c>
      <c r="AG35" s="1023"/>
      <c r="AH35" s="1023"/>
      <c r="AI35" s="1023"/>
      <c r="AJ35" s="1024"/>
      <c r="AK35" s="967">
        <v>446</v>
      </c>
      <c r="AL35" s="958"/>
      <c r="AM35" s="958"/>
      <c r="AN35" s="958"/>
      <c r="AO35" s="958"/>
      <c r="AP35" s="958">
        <v>1956</v>
      </c>
      <c r="AQ35" s="958"/>
      <c r="AR35" s="958"/>
      <c r="AS35" s="958"/>
      <c r="AT35" s="958"/>
      <c r="AU35" s="958">
        <v>1289</v>
      </c>
      <c r="AV35" s="958"/>
      <c r="AW35" s="958"/>
      <c r="AX35" s="958"/>
      <c r="AY35" s="958"/>
      <c r="AZ35" s="1028" t="s">
        <v>492</v>
      </c>
      <c r="BA35" s="1028"/>
      <c r="BB35" s="1028"/>
      <c r="BC35" s="1028"/>
      <c r="BD35" s="1028"/>
      <c r="BE35" s="959" t="s">
        <v>393</v>
      </c>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t="s">
        <v>396</v>
      </c>
      <c r="C36" s="1018"/>
      <c r="D36" s="1018"/>
      <c r="E36" s="1018"/>
      <c r="F36" s="1018"/>
      <c r="G36" s="1018"/>
      <c r="H36" s="1018"/>
      <c r="I36" s="1018"/>
      <c r="J36" s="1018"/>
      <c r="K36" s="1018"/>
      <c r="L36" s="1018"/>
      <c r="M36" s="1018"/>
      <c r="N36" s="1018"/>
      <c r="O36" s="1018"/>
      <c r="P36" s="1019"/>
      <c r="Q36" s="1025">
        <v>328</v>
      </c>
      <c r="R36" s="1026"/>
      <c r="S36" s="1026"/>
      <c r="T36" s="1026"/>
      <c r="U36" s="1026"/>
      <c r="V36" s="1026">
        <v>325</v>
      </c>
      <c r="W36" s="1026"/>
      <c r="X36" s="1026"/>
      <c r="Y36" s="1026"/>
      <c r="Z36" s="1026"/>
      <c r="AA36" s="1026">
        <v>3</v>
      </c>
      <c r="AB36" s="1026"/>
      <c r="AC36" s="1026"/>
      <c r="AD36" s="1026"/>
      <c r="AE36" s="1027"/>
      <c r="AF36" s="1022">
        <v>35</v>
      </c>
      <c r="AG36" s="1023"/>
      <c r="AH36" s="1023"/>
      <c r="AI36" s="1023"/>
      <c r="AJ36" s="1024"/>
      <c r="AK36" s="967">
        <v>35</v>
      </c>
      <c r="AL36" s="958"/>
      <c r="AM36" s="958"/>
      <c r="AN36" s="958"/>
      <c r="AO36" s="958"/>
      <c r="AP36" s="958">
        <v>541</v>
      </c>
      <c r="AQ36" s="958"/>
      <c r="AR36" s="958"/>
      <c r="AS36" s="958"/>
      <c r="AT36" s="958"/>
      <c r="AU36" s="958">
        <v>268</v>
      </c>
      <c r="AV36" s="958"/>
      <c r="AW36" s="958"/>
      <c r="AX36" s="958"/>
      <c r="AY36" s="958"/>
      <c r="AZ36" s="1028" t="s">
        <v>492</v>
      </c>
      <c r="BA36" s="1028"/>
      <c r="BB36" s="1028"/>
      <c r="BC36" s="1028"/>
      <c r="BD36" s="1028"/>
      <c r="BE36" s="959" t="s">
        <v>393</v>
      </c>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t="s">
        <v>397</v>
      </c>
      <c r="C37" s="1018"/>
      <c r="D37" s="1018"/>
      <c r="E37" s="1018"/>
      <c r="F37" s="1018"/>
      <c r="G37" s="1018"/>
      <c r="H37" s="1018"/>
      <c r="I37" s="1018"/>
      <c r="J37" s="1018"/>
      <c r="K37" s="1018"/>
      <c r="L37" s="1018"/>
      <c r="M37" s="1018"/>
      <c r="N37" s="1018"/>
      <c r="O37" s="1018"/>
      <c r="P37" s="1019"/>
      <c r="Q37" s="1025">
        <v>89967</v>
      </c>
      <c r="R37" s="1026"/>
      <c r="S37" s="1026"/>
      <c r="T37" s="1026"/>
      <c r="U37" s="1026"/>
      <c r="V37" s="1026">
        <v>82831</v>
      </c>
      <c r="W37" s="1026"/>
      <c r="X37" s="1026"/>
      <c r="Y37" s="1026"/>
      <c r="Z37" s="1026"/>
      <c r="AA37" s="1026">
        <v>7136</v>
      </c>
      <c r="AB37" s="1026"/>
      <c r="AC37" s="1026"/>
      <c r="AD37" s="1026"/>
      <c r="AE37" s="1027"/>
      <c r="AF37" s="1022">
        <v>24349</v>
      </c>
      <c r="AG37" s="1023"/>
      <c r="AH37" s="1023"/>
      <c r="AI37" s="1023"/>
      <c r="AJ37" s="1024"/>
      <c r="AK37" s="967" t="s">
        <v>492</v>
      </c>
      <c r="AL37" s="958"/>
      <c r="AM37" s="958"/>
      <c r="AN37" s="958"/>
      <c r="AO37" s="958"/>
      <c r="AP37" s="958" t="s">
        <v>492</v>
      </c>
      <c r="AQ37" s="958"/>
      <c r="AR37" s="958"/>
      <c r="AS37" s="958"/>
      <c r="AT37" s="958"/>
      <c r="AU37" s="958" t="s">
        <v>492</v>
      </c>
      <c r="AV37" s="958"/>
      <c r="AW37" s="958"/>
      <c r="AX37" s="958"/>
      <c r="AY37" s="958"/>
      <c r="AZ37" s="1028" t="s">
        <v>492</v>
      </c>
      <c r="BA37" s="1028"/>
      <c r="BB37" s="1028"/>
      <c r="BC37" s="1028"/>
      <c r="BD37" s="1028"/>
      <c r="BE37" s="959" t="s">
        <v>393</v>
      </c>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t="s">
        <v>398</v>
      </c>
      <c r="C38" s="1018"/>
      <c r="D38" s="1018"/>
      <c r="E38" s="1018"/>
      <c r="F38" s="1018"/>
      <c r="G38" s="1018"/>
      <c r="H38" s="1018"/>
      <c r="I38" s="1018"/>
      <c r="J38" s="1018"/>
      <c r="K38" s="1018"/>
      <c r="L38" s="1018"/>
      <c r="M38" s="1018"/>
      <c r="N38" s="1018"/>
      <c r="O38" s="1018"/>
      <c r="P38" s="1019"/>
      <c r="Q38" s="1025">
        <v>148</v>
      </c>
      <c r="R38" s="1026"/>
      <c r="S38" s="1026"/>
      <c r="T38" s="1026"/>
      <c r="U38" s="1026"/>
      <c r="V38" s="1026">
        <v>148</v>
      </c>
      <c r="W38" s="1026"/>
      <c r="X38" s="1026"/>
      <c r="Y38" s="1026"/>
      <c r="Z38" s="1026"/>
      <c r="AA38" s="1026" t="s">
        <v>492</v>
      </c>
      <c r="AB38" s="1026"/>
      <c r="AC38" s="1026"/>
      <c r="AD38" s="1026"/>
      <c r="AE38" s="1027"/>
      <c r="AF38" s="1022" t="s">
        <v>122</v>
      </c>
      <c r="AG38" s="1023"/>
      <c r="AH38" s="1023"/>
      <c r="AI38" s="1023"/>
      <c r="AJ38" s="1024"/>
      <c r="AK38" s="967">
        <v>59</v>
      </c>
      <c r="AL38" s="958"/>
      <c r="AM38" s="958"/>
      <c r="AN38" s="958"/>
      <c r="AO38" s="958"/>
      <c r="AP38" s="958">
        <v>105</v>
      </c>
      <c r="AQ38" s="958"/>
      <c r="AR38" s="958"/>
      <c r="AS38" s="958"/>
      <c r="AT38" s="958"/>
      <c r="AU38" s="958">
        <v>70</v>
      </c>
      <c r="AV38" s="958"/>
      <c r="AW38" s="958"/>
      <c r="AX38" s="958"/>
      <c r="AY38" s="958"/>
      <c r="AZ38" s="1028" t="s">
        <v>492</v>
      </c>
      <c r="BA38" s="1028"/>
      <c r="BB38" s="1028"/>
      <c r="BC38" s="1028"/>
      <c r="BD38" s="1028"/>
      <c r="BE38" s="959" t="s">
        <v>399</v>
      </c>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400</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375</v>
      </c>
      <c r="B63" s="924" t="s">
        <v>401</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32790</v>
      </c>
      <c r="AG63" s="946"/>
      <c r="AH63" s="946"/>
      <c r="AI63" s="946"/>
      <c r="AJ63" s="1009"/>
      <c r="AK63" s="1010"/>
      <c r="AL63" s="950"/>
      <c r="AM63" s="950"/>
      <c r="AN63" s="950"/>
      <c r="AO63" s="950"/>
      <c r="AP63" s="946">
        <v>30068</v>
      </c>
      <c r="AQ63" s="946"/>
      <c r="AR63" s="946"/>
      <c r="AS63" s="946"/>
      <c r="AT63" s="946"/>
      <c r="AU63" s="946">
        <v>15264</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402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403</v>
      </c>
      <c r="B66" s="983"/>
      <c r="C66" s="983"/>
      <c r="D66" s="983"/>
      <c r="E66" s="983"/>
      <c r="F66" s="983"/>
      <c r="G66" s="983"/>
      <c r="H66" s="983"/>
      <c r="I66" s="983"/>
      <c r="J66" s="983"/>
      <c r="K66" s="983"/>
      <c r="L66" s="983"/>
      <c r="M66" s="983"/>
      <c r="N66" s="983"/>
      <c r="O66" s="983"/>
      <c r="P66" s="984"/>
      <c r="Q66" s="988" t="s">
        <v>379</v>
      </c>
      <c r="R66" s="989"/>
      <c r="S66" s="989"/>
      <c r="T66" s="989"/>
      <c r="U66" s="990"/>
      <c r="V66" s="988" t="s">
        <v>380</v>
      </c>
      <c r="W66" s="989"/>
      <c r="X66" s="989"/>
      <c r="Y66" s="989"/>
      <c r="Z66" s="990"/>
      <c r="AA66" s="988" t="s">
        <v>381</v>
      </c>
      <c r="AB66" s="989"/>
      <c r="AC66" s="989"/>
      <c r="AD66" s="989"/>
      <c r="AE66" s="990"/>
      <c r="AF66" s="994" t="s">
        <v>382</v>
      </c>
      <c r="AG66" s="995"/>
      <c r="AH66" s="995"/>
      <c r="AI66" s="995"/>
      <c r="AJ66" s="996"/>
      <c r="AK66" s="988" t="s">
        <v>383</v>
      </c>
      <c r="AL66" s="983"/>
      <c r="AM66" s="983"/>
      <c r="AN66" s="983"/>
      <c r="AO66" s="984"/>
      <c r="AP66" s="988" t="s">
        <v>384</v>
      </c>
      <c r="AQ66" s="989"/>
      <c r="AR66" s="989"/>
      <c r="AS66" s="989"/>
      <c r="AT66" s="990"/>
      <c r="AU66" s="988" t="s">
        <v>404</v>
      </c>
      <c r="AV66" s="989"/>
      <c r="AW66" s="989"/>
      <c r="AX66" s="989"/>
      <c r="AY66" s="990"/>
      <c r="AZ66" s="988" t="s">
        <v>363</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554</v>
      </c>
      <c r="C68" s="973"/>
      <c r="D68" s="973"/>
      <c r="E68" s="973"/>
      <c r="F68" s="973"/>
      <c r="G68" s="973"/>
      <c r="H68" s="973"/>
      <c r="I68" s="973"/>
      <c r="J68" s="973"/>
      <c r="K68" s="973"/>
      <c r="L68" s="973"/>
      <c r="M68" s="973"/>
      <c r="N68" s="973"/>
      <c r="O68" s="973"/>
      <c r="P68" s="974"/>
      <c r="Q68" s="975">
        <v>494</v>
      </c>
      <c r="R68" s="969"/>
      <c r="S68" s="969"/>
      <c r="T68" s="969"/>
      <c r="U68" s="969"/>
      <c r="V68" s="969">
        <v>471</v>
      </c>
      <c r="W68" s="969"/>
      <c r="X68" s="969"/>
      <c r="Y68" s="969"/>
      <c r="Z68" s="969"/>
      <c r="AA68" s="969">
        <v>22</v>
      </c>
      <c r="AB68" s="969"/>
      <c r="AC68" s="969"/>
      <c r="AD68" s="969"/>
      <c r="AE68" s="969"/>
      <c r="AF68" s="969">
        <v>22</v>
      </c>
      <c r="AG68" s="969"/>
      <c r="AH68" s="969"/>
      <c r="AI68" s="969"/>
      <c r="AJ68" s="969"/>
      <c r="AK68" s="969">
        <v>1</v>
      </c>
      <c r="AL68" s="969"/>
      <c r="AM68" s="969"/>
      <c r="AN68" s="969"/>
      <c r="AO68" s="969"/>
      <c r="AP68" s="969">
        <v>1184</v>
      </c>
      <c r="AQ68" s="969"/>
      <c r="AR68" s="969"/>
      <c r="AS68" s="969"/>
      <c r="AT68" s="969"/>
      <c r="AU68" s="969">
        <v>842</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555</v>
      </c>
      <c r="C69" s="962"/>
      <c r="D69" s="962"/>
      <c r="E69" s="962"/>
      <c r="F69" s="962"/>
      <c r="G69" s="962"/>
      <c r="H69" s="962"/>
      <c r="I69" s="962"/>
      <c r="J69" s="962"/>
      <c r="K69" s="962"/>
      <c r="L69" s="962"/>
      <c r="M69" s="962"/>
      <c r="N69" s="962"/>
      <c r="O69" s="962"/>
      <c r="P69" s="963"/>
      <c r="Q69" s="964">
        <v>2837</v>
      </c>
      <c r="R69" s="958"/>
      <c r="S69" s="958"/>
      <c r="T69" s="958"/>
      <c r="U69" s="958"/>
      <c r="V69" s="958">
        <v>2578</v>
      </c>
      <c r="W69" s="958"/>
      <c r="X69" s="958"/>
      <c r="Y69" s="958"/>
      <c r="Z69" s="958"/>
      <c r="AA69" s="958">
        <v>259</v>
      </c>
      <c r="AB69" s="958"/>
      <c r="AC69" s="958"/>
      <c r="AD69" s="958"/>
      <c r="AE69" s="958"/>
      <c r="AF69" s="958">
        <v>259</v>
      </c>
      <c r="AG69" s="958"/>
      <c r="AH69" s="958"/>
      <c r="AI69" s="958"/>
      <c r="AJ69" s="958"/>
      <c r="AK69" s="958">
        <v>281</v>
      </c>
      <c r="AL69" s="958"/>
      <c r="AM69" s="958"/>
      <c r="AN69" s="958"/>
      <c r="AO69" s="958"/>
      <c r="AP69" s="958">
        <v>2219</v>
      </c>
      <c r="AQ69" s="958"/>
      <c r="AR69" s="958"/>
      <c r="AS69" s="958"/>
      <c r="AT69" s="958"/>
      <c r="AU69" s="958">
        <v>1255</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556</v>
      </c>
      <c r="C70" s="962"/>
      <c r="D70" s="962"/>
      <c r="E70" s="962"/>
      <c r="F70" s="962"/>
      <c r="G70" s="962"/>
      <c r="H70" s="962"/>
      <c r="I70" s="962"/>
      <c r="J70" s="962"/>
      <c r="K70" s="962"/>
      <c r="L70" s="962"/>
      <c r="M70" s="962"/>
      <c r="N70" s="962"/>
      <c r="O70" s="962"/>
      <c r="P70" s="963"/>
      <c r="Q70" s="964">
        <v>1475</v>
      </c>
      <c r="R70" s="958"/>
      <c r="S70" s="958"/>
      <c r="T70" s="958"/>
      <c r="U70" s="958"/>
      <c r="V70" s="958">
        <v>1430</v>
      </c>
      <c r="W70" s="958"/>
      <c r="X70" s="958"/>
      <c r="Y70" s="958"/>
      <c r="Z70" s="958"/>
      <c r="AA70" s="958">
        <v>44</v>
      </c>
      <c r="AB70" s="958"/>
      <c r="AC70" s="958"/>
      <c r="AD70" s="958"/>
      <c r="AE70" s="958"/>
      <c r="AF70" s="958">
        <v>44</v>
      </c>
      <c r="AG70" s="958"/>
      <c r="AH70" s="958"/>
      <c r="AI70" s="958"/>
      <c r="AJ70" s="958"/>
      <c r="AK70" s="958">
        <v>67</v>
      </c>
      <c r="AL70" s="958"/>
      <c r="AM70" s="958"/>
      <c r="AN70" s="958"/>
      <c r="AO70" s="958"/>
      <c r="AP70" s="958">
        <v>480</v>
      </c>
      <c r="AQ70" s="958"/>
      <c r="AR70" s="958"/>
      <c r="AS70" s="958"/>
      <c r="AT70" s="958"/>
      <c r="AU70" s="958">
        <v>99</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557</v>
      </c>
      <c r="C71" s="962"/>
      <c r="D71" s="962"/>
      <c r="E71" s="962"/>
      <c r="F71" s="962"/>
      <c r="G71" s="962"/>
      <c r="H71" s="962"/>
      <c r="I71" s="962"/>
      <c r="J71" s="962"/>
      <c r="K71" s="962"/>
      <c r="L71" s="962"/>
      <c r="M71" s="962"/>
      <c r="N71" s="962"/>
      <c r="O71" s="962"/>
      <c r="P71" s="963"/>
      <c r="Q71" s="964">
        <v>208</v>
      </c>
      <c r="R71" s="958"/>
      <c r="S71" s="958"/>
      <c r="T71" s="958"/>
      <c r="U71" s="958"/>
      <c r="V71" s="958">
        <v>204</v>
      </c>
      <c r="W71" s="958"/>
      <c r="X71" s="958"/>
      <c r="Y71" s="958"/>
      <c r="Z71" s="958"/>
      <c r="AA71" s="958">
        <v>5</v>
      </c>
      <c r="AB71" s="958"/>
      <c r="AC71" s="958"/>
      <c r="AD71" s="958"/>
      <c r="AE71" s="958"/>
      <c r="AF71" s="958">
        <v>5</v>
      </c>
      <c r="AG71" s="958"/>
      <c r="AH71" s="958"/>
      <c r="AI71" s="958"/>
      <c r="AJ71" s="958"/>
      <c r="AK71" s="958">
        <v>54</v>
      </c>
      <c r="AL71" s="958"/>
      <c r="AM71" s="958"/>
      <c r="AN71" s="958"/>
      <c r="AO71" s="958"/>
      <c r="AP71" s="958" t="s">
        <v>492</v>
      </c>
      <c r="AQ71" s="958"/>
      <c r="AR71" s="958"/>
      <c r="AS71" s="958"/>
      <c r="AT71" s="958"/>
      <c r="AU71" s="958" t="s">
        <v>492</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t="s">
        <v>558</v>
      </c>
      <c r="C72" s="962"/>
      <c r="D72" s="962"/>
      <c r="E72" s="962"/>
      <c r="F72" s="962"/>
      <c r="G72" s="962"/>
      <c r="H72" s="962"/>
      <c r="I72" s="962"/>
      <c r="J72" s="962"/>
      <c r="K72" s="962"/>
      <c r="L72" s="962"/>
      <c r="M72" s="962"/>
      <c r="N72" s="962"/>
      <c r="O72" s="962"/>
      <c r="P72" s="963"/>
      <c r="Q72" s="964">
        <v>824</v>
      </c>
      <c r="R72" s="958"/>
      <c r="S72" s="958"/>
      <c r="T72" s="958"/>
      <c r="U72" s="958"/>
      <c r="V72" s="958">
        <v>819</v>
      </c>
      <c r="W72" s="958"/>
      <c r="X72" s="958"/>
      <c r="Y72" s="958"/>
      <c r="Z72" s="958"/>
      <c r="AA72" s="958">
        <v>5</v>
      </c>
      <c r="AB72" s="958"/>
      <c r="AC72" s="958"/>
      <c r="AD72" s="958"/>
      <c r="AE72" s="958"/>
      <c r="AF72" s="958">
        <v>5</v>
      </c>
      <c r="AG72" s="958"/>
      <c r="AH72" s="958"/>
      <c r="AI72" s="958"/>
      <c r="AJ72" s="958"/>
      <c r="AK72" s="958">
        <v>36</v>
      </c>
      <c r="AL72" s="958"/>
      <c r="AM72" s="958"/>
      <c r="AN72" s="958"/>
      <c r="AO72" s="958"/>
      <c r="AP72" s="958" t="s">
        <v>492</v>
      </c>
      <c r="AQ72" s="958"/>
      <c r="AR72" s="958"/>
      <c r="AS72" s="958"/>
      <c r="AT72" s="958"/>
      <c r="AU72" s="958" t="s">
        <v>492</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t="s">
        <v>559</v>
      </c>
      <c r="C73" s="962"/>
      <c r="D73" s="962"/>
      <c r="E73" s="962"/>
      <c r="F73" s="962"/>
      <c r="G73" s="962"/>
      <c r="H73" s="962"/>
      <c r="I73" s="962"/>
      <c r="J73" s="962"/>
      <c r="K73" s="962"/>
      <c r="L73" s="962"/>
      <c r="M73" s="962"/>
      <c r="N73" s="962"/>
      <c r="O73" s="962"/>
      <c r="P73" s="963"/>
      <c r="Q73" s="964">
        <v>184</v>
      </c>
      <c r="R73" s="958"/>
      <c r="S73" s="958"/>
      <c r="T73" s="958"/>
      <c r="U73" s="958"/>
      <c r="V73" s="958">
        <v>180</v>
      </c>
      <c r="W73" s="958"/>
      <c r="X73" s="958"/>
      <c r="Y73" s="958"/>
      <c r="Z73" s="958"/>
      <c r="AA73" s="958">
        <v>4</v>
      </c>
      <c r="AB73" s="958"/>
      <c r="AC73" s="958"/>
      <c r="AD73" s="958"/>
      <c r="AE73" s="958"/>
      <c r="AF73" s="958">
        <v>4</v>
      </c>
      <c r="AG73" s="958"/>
      <c r="AH73" s="958"/>
      <c r="AI73" s="958"/>
      <c r="AJ73" s="958"/>
      <c r="AK73" s="958" t="s">
        <v>492</v>
      </c>
      <c r="AL73" s="958"/>
      <c r="AM73" s="958"/>
      <c r="AN73" s="958"/>
      <c r="AO73" s="958"/>
      <c r="AP73" s="958" t="s">
        <v>492</v>
      </c>
      <c r="AQ73" s="958"/>
      <c r="AR73" s="958"/>
      <c r="AS73" s="958"/>
      <c r="AT73" s="958"/>
      <c r="AU73" s="958" t="s">
        <v>492</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t="s">
        <v>560</v>
      </c>
      <c r="C74" s="962"/>
      <c r="D74" s="962"/>
      <c r="E74" s="962"/>
      <c r="F74" s="962"/>
      <c r="G74" s="962"/>
      <c r="H74" s="962"/>
      <c r="I74" s="962"/>
      <c r="J74" s="962"/>
      <c r="K74" s="962"/>
      <c r="L74" s="962"/>
      <c r="M74" s="962"/>
      <c r="N74" s="962"/>
      <c r="O74" s="962"/>
      <c r="P74" s="963"/>
      <c r="Q74" s="964">
        <v>21</v>
      </c>
      <c r="R74" s="958"/>
      <c r="S74" s="958"/>
      <c r="T74" s="958"/>
      <c r="U74" s="958"/>
      <c r="V74" s="958">
        <v>21</v>
      </c>
      <c r="W74" s="958"/>
      <c r="X74" s="958"/>
      <c r="Y74" s="958"/>
      <c r="Z74" s="958"/>
      <c r="AA74" s="958">
        <v>1</v>
      </c>
      <c r="AB74" s="958"/>
      <c r="AC74" s="958"/>
      <c r="AD74" s="958"/>
      <c r="AE74" s="958"/>
      <c r="AF74" s="958">
        <v>1</v>
      </c>
      <c r="AG74" s="958"/>
      <c r="AH74" s="958"/>
      <c r="AI74" s="958"/>
      <c r="AJ74" s="958"/>
      <c r="AK74" s="958">
        <v>2</v>
      </c>
      <c r="AL74" s="958"/>
      <c r="AM74" s="958"/>
      <c r="AN74" s="958"/>
      <c r="AO74" s="958"/>
      <c r="AP74" s="958" t="s">
        <v>492</v>
      </c>
      <c r="AQ74" s="958"/>
      <c r="AR74" s="958"/>
      <c r="AS74" s="958"/>
      <c r="AT74" s="958"/>
      <c r="AU74" s="958" t="s">
        <v>492</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t="s">
        <v>561</v>
      </c>
      <c r="C75" s="962"/>
      <c r="D75" s="962"/>
      <c r="E75" s="962"/>
      <c r="F75" s="962"/>
      <c r="G75" s="962"/>
      <c r="H75" s="962"/>
      <c r="I75" s="962"/>
      <c r="J75" s="962"/>
      <c r="K75" s="962"/>
      <c r="L75" s="962"/>
      <c r="M75" s="962"/>
      <c r="N75" s="962"/>
      <c r="O75" s="962"/>
      <c r="P75" s="963"/>
      <c r="Q75" s="965">
        <v>22</v>
      </c>
      <c r="R75" s="966"/>
      <c r="S75" s="966"/>
      <c r="T75" s="966"/>
      <c r="U75" s="967"/>
      <c r="V75" s="968">
        <v>11</v>
      </c>
      <c r="W75" s="966"/>
      <c r="X75" s="966"/>
      <c r="Y75" s="966"/>
      <c r="Z75" s="967"/>
      <c r="AA75" s="968">
        <v>11</v>
      </c>
      <c r="AB75" s="966"/>
      <c r="AC75" s="966"/>
      <c r="AD75" s="966"/>
      <c r="AE75" s="967"/>
      <c r="AF75" s="968">
        <v>11</v>
      </c>
      <c r="AG75" s="966"/>
      <c r="AH75" s="966"/>
      <c r="AI75" s="966"/>
      <c r="AJ75" s="967"/>
      <c r="AK75" s="968" t="s">
        <v>492</v>
      </c>
      <c r="AL75" s="966"/>
      <c r="AM75" s="966"/>
      <c r="AN75" s="966"/>
      <c r="AO75" s="967"/>
      <c r="AP75" s="968" t="s">
        <v>492</v>
      </c>
      <c r="AQ75" s="966"/>
      <c r="AR75" s="966"/>
      <c r="AS75" s="966"/>
      <c r="AT75" s="967"/>
      <c r="AU75" s="968" t="s">
        <v>492</v>
      </c>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t="s">
        <v>562</v>
      </c>
      <c r="C76" s="962"/>
      <c r="D76" s="962"/>
      <c r="E76" s="962"/>
      <c r="F76" s="962"/>
      <c r="G76" s="962"/>
      <c r="H76" s="962"/>
      <c r="I76" s="962"/>
      <c r="J76" s="962"/>
      <c r="K76" s="962"/>
      <c r="L76" s="962"/>
      <c r="M76" s="962"/>
      <c r="N76" s="962"/>
      <c r="O76" s="962"/>
      <c r="P76" s="963"/>
      <c r="Q76" s="965">
        <v>26</v>
      </c>
      <c r="R76" s="966"/>
      <c r="S76" s="966"/>
      <c r="T76" s="966"/>
      <c r="U76" s="967"/>
      <c r="V76" s="968">
        <v>26</v>
      </c>
      <c r="W76" s="966"/>
      <c r="X76" s="966"/>
      <c r="Y76" s="966"/>
      <c r="Z76" s="967"/>
      <c r="AA76" s="968">
        <v>0</v>
      </c>
      <c r="AB76" s="966"/>
      <c r="AC76" s="966"/>
      <c r="AD76" s="966"/>
      <c r="AE76" s="967"/>
      <c r="AF76" s="968">
        <v>0</v>
      </c>
      <c r="AG76" s="966"/>
      <c r="AH76" s="966"/>
      <c r="AI76" s="966"/>
      <c r="AJ76" s="967"/>
      <c r="AK76" s="968">
        <v>4</v>
      </c>
      <c r="AL76" s="966"/>
      <c r="AM76" s="966"/>
      <c r="AN76" s="966"/>
      <c r="AO76" s="967"/>
      <c r="AP76" s="968" t="s">
        <v>492</v>
      </c>
      <c r="AQ76" s="966"/>
      <c r="AR76" s="966"/>
      <c r="AS76" s="966"/>
      <c r="AT76" s="967"/>
      <c r="AU76" s="968" t="s">
        <v>492</v>
      </c>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t="s">
        <v>563</v>
      </c>
      <c r="C77" s="962"/>
      <c r="D77" s="962"/>
      <c r="E77" s="962"/>
      <c r="F77" s="962"/>
      <c r="G77" s="962"/>
      <c r="H77" s="962"/>
      <c r="I77" s="962"/>
      <c r="J77" s="962"/>
      <c r="K77" s="962"/>
      <c r="L77" s="962"/>
      <c r="M77" s="962"/>
      <c r="N77" s="962"/>
      <c r="O77" s="962"/>
      <c r="P77" s="963"/>
      <c r="Q77" s="965">
        <v>81</v>
      </c>
      <c r="R77" s="966"/>
      <c r="S77" s="966"/>
      <c r="T77" s="966"/>
      <c r="U77" s="967"/>
      <c r="V77" s="968">
        <v>81</v>
      </c>
      <c r="W77" s="966"/>
      <c r="X77" s="966"/>
      <c r="Y77" s="966"/>
      <c r="Z77" s="967"/>
      <c r="AA77" s="968">
        <v>0</v>
      </c>
      <c r="AB77" s="966"/>
      <c r="AC77" s="966"/>
      <c r="AD77" s="966"/>
      <c r="AE77" s="967"/>
      <c r="AF77" s="968">
        <v>0</v>
      </c>
      <c r="AG77" s="966"/>
      <c r="AH77" s="966"/>
      <c r="AI77" s="966"/>
      <c r="AJ77" s="967"/>
      <c r="AK77" s="968">
        <v>5</v>
      </c>
      <c r="AL77" s="966"/>
      <c r="AM77" s="966"/>
      <c r="AN77" s="966"/>
      <c r="AO77" s="967"/>
      <c r="AP77" s="968" t="s">
        <v>492</v>
      </c>
      <c r="AQ77" s="966"/>
      <c r="AR77" s="966"/>
      <c r="AS77" s="966"/>
      <c r="AT77" s="967"/>
      <c r="AU77" s="968" t="s">
        <v>492</v>
      </c>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t="s">
        <v>564</v>
      </c>
      <c r="C78" s="962"/>
      <c r="D78" s="962"/>
      <c r="E78" s="962"/>
      <c r="F78" s="962"/>
      <c r="G78" s="962"/>
      <c r="H78" s="962"/>
      <c r="I78" s="962"/>
      <c r="J78" s="962"/>
      <c r="K78" s="962"/>
      <c r="L78" s="962"/>
      <c r="M78" s="962"/>
      <c r="N78" s="962"/>
      <c r="O78" s="962"/>
      <c r="P78" s="963"/>
      <c r="Q78" s="964">
        <v>70</v>
      </c>
      <c r="R78" s="958"/>
      <c r="S78" s="958"/>
      <c r="T78" s="958"/>
      <c r="U78" s="958"/>
      <c r="V78" s="958">
        <v>66</v>
      </c>
      <c r="W78" s="958"/>
      <c r="X78" s="958"/>
      <c r="Y78" s="958"/>
      <c r="Z78" s="958"/>
      <c r="AA78" s="958">
        <v>4</v>
      </c>
      <c r="AB78" s="958"/>
      <c r="AC78" s="958"/>
      <c r="AD78" s="958"/>
      <c r="AE78" s="958"/>
      <c r="AF78" s="958">
        <v>4</v>
      </c>
      <c r="AG78" s="958"/>
      <c r="AH78" s="958"/>
      <c r="AI78" s="958"/>
      <c r="AJ78" s="958"/>
      <c r="AK78" s="958">
        <v>3</v>
      </c>
      <c r="AL78" s="958"/>
      <c r="AM78" s="958"/>
      <c r="AN78" s="958"/>
      <c r="AO78" s="958"/>
      <c r="AP78" s="958" t="s">
        <v>492</v>
      </c>
      <c r="AQ78" s="958"/>
      <c r="AR78" s="958"/>
      <c r="AS78" s="958"/>
      <c r="AT78" s="958"/>
      <c r="AU78" s="958" t="s">
        <v>492</v>
      </c>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t="s">
        <v>565</v>
      </c>
      <c r="C79" s="962"/>
      <c r="D79" s="962"/>
      <c r="E79" s="962"/>
      <c r="F79" s="962"/>
      <c r="G79" s="962"/>
      <c r="H79" s="962"/>
      <c r="I79" s="962"/>
      <c r="J79" s="962"/>
      <c r="K79" s="962"/>
      <c r="L79" s="962"/>
      <c r="M79" s="962"/>
      <c r="N79" s="962"/>
      <c r="O79" s="962"/>
      <c r="P79" s="963"/>
      <c r="Q79" s="964">
        <v>251106</v>
      </c>
      <c r="R79" s="958"/>
      <c r="S79" s="958"/>
      <c r="T79" s="958"/>
      <c r="U79" s="958"/>
      <c r="V79" s="958">
        <v>250578</v>
      </c>
      <c r="W79" s="958"/>
      <c r="X79" s="958"/>
      <c r="Y79" s="958"/>
      <c r="Z79" s="958"/>
      <c r="AA79" s="958">
        <v>528</v>
      </c>
      <c r="AB79" s="958"/>
      <c r="AC79" s="958"/>
      <c r="AD79" s="958"/>
      <c r="AE79" s="958"/>
      <c r="AF79" s="958">
        <v>528</v>
      </c>
      <c r="AG79" s="958"/>
      <c r="AH79" s="958"/>
      <c r="AI79" s="958"/>
      <c r="AJ79" s="958"/>
      <c r="AK79" s="958" t="s">
        <v>492</v>
      </c>
      <c r="AL79" s="958"/>
      <c r="AM79" s="958"/>
      <c r="AN79" s="958"/>
      <c r="AO79" s="958"/>
      <c r="AP79" s="958" t="s">
        <v>492</v>
      </c>
      <c r="AQ79" s="958"/>
      <c r="AR79" s="958"/>
      <c r="AS79" s="958"/>
      <c r="AT79" s="958"/>
      <c r="AU79" s="958" t="s">
        <v>492</v>
      </c>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375</v>
      </c>
      <c r="B88" s="924" t="s">
        <v>405</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883</v>
      </c>
      <c r="AG88" s="946"/>
      <c r="AH88" s="946"/>
      <c r="AI88" s="946"/>
      <c r="AJ88" s="946"/>
      <c r="AK88" s="950"/>
      <c r="AL88" s="950"/>
      <c r="AM88" s="950"/>
      <c r="AN88" s="950"/>
      <c r="AO88" s="950"/>
      <c r="AP88" s="946">
        <v>3883</v>
      </c>
      <c r="AQ88" s="946"/>
      <c r="AR88" s="946"/>
      <c r="AS88" s="946"/>
      <c r="AT88" s="946"/>
      <c r="AU88" s="946">
        <v>2196</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375</v>
      </c>
      <c r="BR102" s="924" t="s">
        <v>406</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4774</v>
      </c>
      <c r="CS102" s="940"/>
      <c r="CT102" s="940"/>
      <c r="CU102" s="940"/>
      <c r="CV102" s="941"/>
      <c r="CW102" s="939">
        <v>3986</v>
      </c>
      <c r="CX102" s="940"/>
      <c r="CY102" s="940"/>
      <c r="CZ102" s="940"/>
      <c r="DA102" s="941"/>
      <c r="DB102" s="939" t="s">
        <v>583</v>
      </c>
      <c r="DC102" s="940"/>
      <c r="DD102" s="940"/>
      <c r="DE102" s="940"/>
      <c r="DF102" s="941"/>
      <c r="DG102" s="939" t="s">
        <v>492</v>
      </c>
      <c r="DH102" s="940"/>
      <c r="DI102" s="940"/>
      <c r="DJ102" s="940"/>
      <c r="DK102" s="941"/>
      <c r="DL102" s="939" t="s">
        <v>492</v>
      </c>
      <c r="DM102" s="940"/>
      <c r="DN102" s="940"/>
      <c r="DO102" s="940"/>
      <c r="DP102" s="941"/>
      <c r="DQ102" s="939" t="s">
        <v>492</v>
      </c>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407</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408</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410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411</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412</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414</v>
      </c>
      <c r="AB109" s="883"/>
      <c r="AC109" s="883"/>
      <c r="AD109" s="883"/>
      <c r="AE109" s="884"/>
      <c r="AF109" s="885" t="s">
        <v>415</v>
      </c>
      <c r="AG109" s="883"/>
      <c r="AH109" s="883"/>
      <c r="AI109" s="883"/>
      <c r="AJ109" s="884"/>
      <c r="AK109" s="885" t="s">
        <v>293</v>
      </c>
      <c r="AL109" s="883"/>
      <c r="AM109" s="883"/>
      <c r="AN109" s="883"/>
      <c r="AO109" s="884"/>
      <c r="AP109" s="885" t="s">
        <v>416</v>
      </c>
      <c r="AQ109" s="883"/>
      <c r="AR109" s="883"/>
      <c r="AS109" s="883"/>
      <c r="AT109" s="916"/>
      <c r="AU109" s="882" t="s">
        <v>413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414</v>
      </c>
      <c r="BR109" s="883"/>
      <c r="BS109" s="883"/>
      <c r="BT109" s="883"/>
      <c r="BU109" s="884"/>
      <c r="BV109" s="885" t="s">
        <v>415</v>
      </c>
      <c r="BW109" s="883"/>
      <c r="BX109" s="883"/>
      <c r="BY109" s="883"/>
      <c r="BZ109" s="884"/>
      <c r="CA109" s="885" t="s">
        <v>293</v>
      </c>
      <c r="CB109" s="883"/>
      <c r="CC109" s="883"/>
      <c r="CD109" s="883"/>
      <c r="CE109" s="884"/>
      <c r="CF109" s="923" t="s">
        <v>416</v>
      </c>
      <c r="CG109" s="923"/>
      <c r="CH109" s="923"/>
      <c r="CI109" s="923"/>
      <c r="CJ109" s="923"/>
      <c r="CK109" s="885" t="s">
        <v>417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414</v>
      </c>
      <c r="DH109" s="883"/>
      <c r="DI109" s="883"/>
      <c r="DJ109" s="883"/>
      <c r="DK109" s="884"/>
      <c r="DL109" s="885" t="s">
        <v>415</v>
      </c>
      <c r="DM109" s="883"/>
      <c r="DN109" s="883"/>
      <c r="DO109" s="883"/>
      <c r="DP109" s="884"/>
      <c r="DQ109" s="885" t="s">
        <v>293</v>
      </c>
      <c r="DR109" s="883"/>
      <c r="DS109" s="883"/>
      <c r="DT109" s="883"/>
      <c r="DU109" s="884"/>
      <c r="DV109" s="885" t="s">
        <v>416</v>
      </c>
      <c r="DW109" s="883"/>
      <c r="DX109" s="883"/>
      <c r="DY109" s="883"/>
      <c r="DZ109" s="916"/>
    </row>
    <row r="110" spans="1:131" s="224" customFormat="1" ht="26.25" customHeight="1" x14ac:dyDescent="0.15">
      <c r="A110" s="794" t="s">
        <v>418</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8297017</v>
      </c>
      <c r="AB110" s="876"/>
      <c r="AC110" s="876"/>
      <c r="AD110" s="876"/>
      <c r="AE110" s="877"/>
      <c r="AF110" s="878">
        <v>8090934</v>
      </c>
      <c r="AG110" s="876"/>
      <c r="AH110" s="876"/>
      <c r="AI110" s="876"/>
      <c r="AJ110" s="877"/>
      <c r="AK110" s="878">
        <v>8226988</v>
      </c>
      <c r="AL110" s="876"/>
      <c r="AM110" s="876"/>
      <c r="AN110" s="876"/>
      <c r="AO110" s="877"/>
      <c r="AP110" s="879">
        <v>25.7</v>
      </c>
      <c r="AQ110" s="880"/>
      <c r="AR110" s="880"/>
      <c r="AS110" s="880"/>
      <c r="AT110" s="881"/>
      <c r="AU110" s="917" t="s">
        <v>69</v>
      </c>
      <c r="AV110" s="918"/>
      <c r="AW110" s="918"/>
      <c r="AX110" s="918"/>
      <c r="AY110" s="918"/>
      <c r="AZ110" s="847" t="s">
        <v>419</v>
      </c>
      <c r="BA110" s="795"/>
      <c r="BB110" s="795"/>
      <c r="BC110" s="795"/>
      <c r="BD110" s="795"/>
      <c r="BE110" s="795"/>
      <c r="BF110" s="795"/>
      <c r="BG110" s="795"/>
      <c r="BH110" s="795"/>
      <c r="BI110" s="795"/>
      <c r="BJ110" s="795"/>
      <c r="BK110" s="795"/>
      <c r="BL110" s="795"/>
      <c r="BM110" s="795"/>
      <c r="BN110" s="795"/>
      <c r="BO110" s="795"/>
      <c r="BP110" s="796"/>
      <c r="BQ110" s="848">
        <v>82787658</v>
      </c>
      <c r="BR110" s="829"/>
      <c r="BS110" s="829"/>
      <c r="BT110" s="829"/>
      <c r="BU110" s="829"/>
      <c r="BV110" s="829">
        <v>79287530</v>
      </c>
      <c r="BW110" s="829"/>
      <c r="BX110" s="829"/>
      <c r="BY110" s="829"/>
      <c r="BZ110" s="829"/>
      <c r="CA110" s="829">
        <v>76471784</v>
      </c>
      <c r="CB110" s="829"/>
      <c r="CC110" s="829"/>
      <c r="CD110" s="829"/>
      <c r="CE110" s="829"/>
      <c r="CF110" s="853">
        <v>239.2</v>
      </c>
      <c r="CG110" s="854"/>
      <c r="CH110" s="854"/>
      <c r="CI110" s="854"/>
      <c r="CJ110" s="854"/>
      <c r="CK110" s="913" t="s">
        <v>420</v>
      </c>
      <c r="CL110" s="806"/>
      <c r="CM110" s="847" t="s">
        <v>421</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v>235321</v>
      </c>
      <c r="DH110" s="829"/>
      <c r="DI110" s="829"/>
      <c r="DJ110" s="829"/>
      <c r="DK110" s="829"/>
      <c r="DL110" s="829">
        <v>5263160</v>
      </c>
      <c r="DM110" s="829"/>
      <c r="DN110" s="829"/>
      <c r="DO110" s="829"/>
      <c r="DP110" s="829"/>
      <c r="DQ110" s="829">
        <v>5136015</v>
      </c>
      <c r="DR110" s="829"/>
      <c r="DS110" s="829"/>
      <c r="DT110" s="829"/>
      <c r="DU110" s="829"/>
      <c r="DV110" s="830">
        <v>16.100000000000001</v>
      </c>
      <c r="DW110" s="830"/>
      <c r="DX110" s="830"/>
      <c r="DY110" s="830"/>
      <c r="DZ110" s="831"/>
    </row>
    <row r="111" spans="1:131" s="224" customFormat="1" ht="26.25" customHeight="1" x14ac:dyDescent="0.15">
      <c r="A111" s="761" t="s">
        <v>422</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423</v>
      </c>
      <c r="BA111" s="739"/>
      <c r="BB111" s="739"/>
      <c r="BC111" s="739"/>
      <c r="BD111" s="739"/>
      <c r="BE111" s="739"/>
      <c r="BF111" s="739"/>
      <c r="BG111" s="739"/>
      <c r="BH111" s="739"/>
      <c r="BI111" s="739"/>
      <c r="BJ111" s="739"/>
      <c r="BK111" s="739"/>
      <c r="BL111" s="739"/>
      <c r="BM111" s="739"/>
      <c r="BN111" s="739"/>
      <c r="BO111" s="739"/>
      <c r="BP111" s="740"/>
      <c r="BQ111" s="803">
        <v>2782392</v>
      </c>
      <c r="BR111" s="804"/>
      <c r="BS111" s="804"/>
      <c r="BT111" s="804"/>
      <c r="BU111" s="804"/>
      <c r="BV111" s="804">
        <v>7803935</v>
      </c>
      <c r="BW111" s="804"/>
      <c r="BX111" s="804"/>
      <c r="BY111" s="804"/>
      <c r="BZ111" s="804"/>
      <c r="CA111" s="804">
        <v>7759682</v>
      </c>
      <c r="CB111" s="804"/>
      <c r="CC111" s="804"/>
      <c r="CD111" s="804"/>
      <c r="CE111" s="804"/>
      <c r="CF111" s="862">
        <v>24.3</v>
      </c>
      <c r="CG111" s="863"/>
      <c r="CH111" s="863"/>
      <c r="CI111" s="863"/>
      <c r="CJ111" s="863"/>
      <c r="CK111" s="914"/>
      <c r="CL111" s="808"/>
      <c r="CM111" s="802" t="s">
        <v>424</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425</v>
      </c>
      <c r="B112" s="900"/>
      <c r="C112" s="739" t="s">
        <v>426</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427</v>
      </c>
      <c r="BA112" s="739"/>
      <c r="BB112" s="739"/>
      <c r="BC112" s="739"/>
      <c r="BD112" s="739"/>
      <c r="BE112" s="739"/>
      <c r="BF112" s="739"/>
      <c r="BG112" s="739"/>
      <c r="BH112" s="739"/>
      <c r="BI112" s="739"/>
      <c r="BJ112" s="739"/>
      <c r="BK112" s="739"/>
      <c r="BL112" s="739"/>
      <c r="BM112" s="739"/>
      <c r="BN112" s="739"/>
      <c r="BO112" s="739"/>
      <c r="BP112" s="740"/>
      <c r="BQ112" s="803">
        <v>15979548</v>
      </c>
      <c r="BR112" s="804"/>
      <c r="BS112" s="804"/>
      <c r="BT112" s="804"/>
      <c r="BU112" s="804"/>
      <c r="BV112" s="804">
        <v>15381632</v>
      </c>
      <c r="BW112" s="804"/>
      <c r="BX112" s="804"/>
      <c r="BY112" s="804"/>
      <c r="BZ112" s="804"/>
      <c r="CA112" s="804">
        <v>15263301</v>
      </c>
      <c r="CB112" s="804"/>
      <c r="CC112" s="804"/>
      <c r="CD112" s="804"/>
      <c r="CE112" s="804"/>
      <c r="CF112" s="862">
        <v>47.7</v>
      </c>
      <c r="CG112" s="863"/>
      <c r="CH112" s="863"/>
      <c r="CI112" s="863"/>
      <c r="CJ112" s="863"/>
      <c r="CK112" s="914"/>
      <c r="CL112" s="808"/>
      <c r="CM112" s="802" t="s">
        <v>428</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429</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1834364</v>
      </c>
      <c r="AB113" s="906"/>
      <c r="AC113" s="906"/>
      <c r="AD113" s="906"/>
      <c r="AE113" s="907"/>
      <c r="AF113" s="908">
        <v>1898107</v>
      </c>
      <c r="AG113" s="906"/>
      <c r="AH113" s="906"/>
      <c r="AI113" s="906"/>
      <c r="AJ113" s="907"/>
      <c r="AK113" s="908">
        <v>1936617</v>
      </c>
      <c r="AL113" s="906"/>
      <c r="AM113" s="906"/>
      <c r="AN113" s="906"/>
      <c r="AO113" s="907"/>
      <c r="AP113" s="909">
        <v>6.1</v>
      </c>
      <c r="AQ113" s="910"/>
      <c r="AR113" s="910"/>
      <c r="AS113" s="910"/>
      <c r="AT113" s="911"/>
      <c r="AU113" s="919"/>
      <c r="AV113" s="920"/>
      <c r="AW113" s="920"/>
      <c r="AX113" s="920"/>
      <c r="AY113" s="920"/>
      <c r="AZ113" s="802" t="s">
        <v>430</v>
      </c>
      <c r="BA113" s="739"/>
      <c r="BB113" s="739"/>
      <c r="BC113" s="739"/>
      <c r="BD113" s="739"/>
      <c r="BE113" s="739"/>
      <c r="BF113" s="739"/>
      <c r="BG113" s="739"/>
      <c r="BH113" s="739"/>
      <c r="BI113" s="739"/>
      <c r="BJ113" s="739"/>
      <c r="BK113" s="739"/>
      <c r="BL113" s="739"/>
      <c r="BM113" s="739"/>
      <c r="BN113" s="739"/>
      <c r="BO113" s="739"/>
      <c r="BP113" s="740"/>
      <c r="BQ113" s="803">
        <v>2704703</v>
      </c>
      <c r="BR113" s="804"/>
      <c r="BS113" s="804"/>
      <c r="BT113" s="804"/>
      <c r="BU113" s="804"/>
      <c r="BV113" s="804">
        <v>2432976</v>
      </c>
      <c r="BW113" s="804"/>
      <c r="BX113" s="804"/>
      <c r="BY113" s="804"/>
      <c r="BZ113" s="804"/>
      <c r="CA113" s="804">
        <v>2195914</v>
      </c>
      <c r="CB113" s="804"/>
      <c r="CC113" s="804"/>
      <c r="CD113" s="804"/>
      <c r="CE113" s="804"/>
      <c r="CF113" s="862">
        <v>6.9</v>
      </c>
      <c r="CG113" s="863"/>
      <c r="CH113" s="863"/>
      <c r="CI113" s="863"/>
      <c r="CJ113" s="863"/>
      <c r="CK113" s="914"/>
      <c r="CL113" s="808"/>
      <c r="CM113" s="802" t="s">
        <v>431</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432</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223953</v>
      </c>
      <c r="AB114" s="767"/>
      <c r="AC114" s="767"/>
      <c r="AD114" s="767"/>
      <c r="AE114" s="768"/>
      <c r="AF114" s="769">
        <v>222874</v>
      </c>
      <c r="AG114" s="767"/>
      <c r="AH114" s="767"/>
      <c r="AI114" s="767"/>
      <c r="AJ114" s="768"/>
      <c r="AK114" s="769">
        <v>234709</v>
      </c>
      <c r="AL114" s="767"/>
      <c r="AM114" s="767"/>
      <c r="AN114" s="767"/>
      <c r="AO114" s="768"/>
      <c r="AP114" s="811">
        <v>0.7</v>
      </c>
      <c r="AQ114" s="812"/>
      <c r="AR114" s="812"/>
      <c r="AS114" s="812"/>
      <c r="AT114" s="813"/>
      <c r="AU114" s="919"/>
      <c r="AV114" s="920"/>
      <c r="AW114" s="920"/>
      <c r="AX114" s="920"/>
      <c r="AY114" s="920"/>
      <c r="AZ114" s="802" t="s">
        <v>433</v>
      </c>
      <c r="BA114" s="739"/>
      <c r="BB114" s="739"/>
      <c r="BC114" s="739"/>
      <c r="BD114" s="739"/>
      <c r="BE114" s="739"/>
      <c r="BF114" s="739"/>
      <c r="BG114" s="739"/>
      <c r="BH114" s="739"/>
      <c r="BI114" s="739"/>
      <c r="BJ114" s="739"/>
      <c r="BK114" s="739"/>
      <c r="BL114" s="739"/>
      <c r="BM114" s="739"/>
      <c r="BN114" s="739"/>
      <c r="BO114" s="739"/>
      <c r="BP114" s="740"/>
      <c r="BQ114" s="803">
        <v>9664955</v>
      </c>
      <c r="BR114" s="804"/>
      <c r="BS114" s="804"/>
      <c r="BT114" s="804"/>
      <c r="BU114" s="804"/>
      <c r="BV114" s="804">
        <v>9654719</v>
      </c>
      <c r="BW114" s="804"/>
      <c r="BX114" s="804"/>
      <c r="BY114" s="804"/>
      <c r="BZ114" s="804"/>
      <c r="CA114" s="804">
        <v>10004163</v>
      </c>
      <c r="CB114" s="804"/>
      <c r="CC114" s="804"/>
      <c r="CD114" s="804"/>
      <c r="CE114" s="804"/>
      <c r="CF114" s="862">
        <v>31.3</v>
      </c>
      <c r="CG114" s="863"/>
      <c r="CH114" s="863"/>
      <c r="CI114" s="863"/>
      <c r="CJ114" s="863"/>
      <c r="CK114" s="914"/>
      <c r="CL114" s="808"/>
      <c r="CM114" s="802" t="s">
        <v>434</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435</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37996</v>
      </c>
      <c r="AB115" s="906"/>
      <c r="AC115" s="906"/>
      <c r="AD115" s="906"/>
      <c r="AE115" s="907"/>
      <c r="AF115" s="908">
        <v>36553</v>
      </c>
      <c r="AG115" s="906"/>
      <c r="AH115" s="906"/>
      <c r="AI115" s="906"/>
      <c r="AJ115" s="907"/>
      <c r="AK115" s="908">
        <v>66356</v>
      </c>
      <c r="AL115" s="906"/>
      <c r="AM115" s="906"/>
      <c r="AN115" s="906"/>
      <c r="AO115" s="907"/>
      <c r="AP115" s="909">
        <v>0.2</v>
      </c>
      <c r="AQ115" s="910"/>
      <c r="AR115" s="910"/>
      <c r="AS115" s="910"/>
      <c r="AT115" s="911"/>
      <c r="AU115" s="919"/>
      <c r="AV115" s="920"/>
      <c r="AW115" s="920"/>
      <c r="AX115" s="920"/>
      <c r="AY115" s="920"/>
      <c r="AZ115" s="802" t="s">
        <v>436</v>
      </c>
      <c r="BA115" s="739"/>
      <c r="BB115" s="739"/>
      <c r="BC115" s="739"/>
      <c r="BD115" s="739"/>
      <c r="BE115" s="739"/>
      <c r="BF115" s="739"/>
      <c r="BG115" s="739"/>
      <c r="BH115" s="739"/>
      <c r="BI115" s="739"/>
      <c r="BJ115" s="739"/>
      <c r="BK115" s="739"/>
      <c r="BL115" s="739"/>
      <c r="BM115" s="739"/>
      <c r="BN115" s="739"/>
      <c r="BO115" s="739"/>
      <c r="BP115" s="740"/>
      <c r="BQ115" s="803">
        <v>135000</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437</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438</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439</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440</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v>33435</v>
      </c>
      <c r="DH116" s="767"/>
      <c r="DI116" s="767"/>
      <c r="DJ116" s="767"/>
      <c r="DK116" s="768"/>
      <c r="DL116" s="769">
        <v>24390</v>
      </c>
      <c r="DM116" s="767"/>
      <c r="DN116" s="767"/>
      <c r="DO116" s="767"/>
      <c r="DP116" s="768"/>
      <c r="DQ116" s="769">
        <v>15345</v>
      </c>
      <c r="DR116" s="767"/>
      <c r="DS116" s="767"/>
      <c r="DT116" s="767"/>
      <c r="DU116" s="768"/>
      <c r="DV116" s="811">
        <v>0</v>
      </c>
      <c r="DW116" s="812"/>
      <c r="DX116" s="812"/>
      <c r="DY116" s="812"/>
      <c r="DZ116" s="813"/>
    </row>
    <row r="117" spans="1:130" s="224" customFormat="1" ht="26.25" customHeight="1" x14ac:dyDescent="0.15">
      <c r="A117" s="882" t="s">
        <v>176</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441</v>
      </c>
      <c r="Z117" s="884"/>
      <c r="AA117" s="889">
        <v>10393330</v>
      </c>
      <c r="AB117" s="890"/>
      <c r="AC117" s="890"/>
      <c r="AD117" s="890"/>
      <c r="AE117" s="891"/>
      <c r="AF117" s="892">
        <v>10248468</v>
      </c>
      <c r="AG117" s="890"/>
      <c r="AH117" s="890"/>
      <c r="AI117" s="890"/>
      <c r="AJ117" s="891"/>
      <c r="AK117" s="892">
        <v>10464670</v>
      </c>
      <c r="AL117" s="890"/>
      <c r="AM117" s="890"/>
      <c r="AN117" s="890"/>
      <c r="AO117" s="891"/>
      <c r="AP117" s="893"/>
      <c r="AQ117" s="894"/>
      <c r="AR117" s="894"/>
      <c r="AS117" s="894"/>
      <c r="AT117" s="895"/>
      <c r="AU117" s="919"/>
      <c r="AV117" s="920"/>
      <c r="AW117" s="920"/>
      <c r="AX117" s="920"/>
      <c r="AY117" s="920"/>
      <c r="AZ117" s="850" t="s">
        <v>442</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443</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414</v>
      </c>
      <c r="AB118" s="883"/>
      <c r="AC118" s="883"/>
      <c r="AD118" s="883"/>
      <c r="AE118" s="884"/>
      <c r="AF118" s="885" t="s">
        <v>415</v>
      </c>
      <c r="AG118" s="883"/>
      <c r="AH118" s="883"/>
      <c r="AI118" s="883"/>
      <c r="AJ118" s="884"/>
      <c r="AK118" s="885" t="s">
        <v>293</v>
      </c>
      <c r="AL118" s="883"/>
      <c r="AM118" s="883"/>
      <c r="AN118" s="883"/>
      <c r="AO118" s="884"/>
      <c r="AP118" s="886" t="s">
        <v>416</v>
      </c>
      <c r="AQ118" s="887"/>
      <c r="AR118" s="887"/>
      <c r="AS118" s="887"/>
      <c r="AT118" s="888"/>
      <c r="AU118" s="919"/>
      <c r="AV118" s="920"/>
      <c r="AW118" s="920"/>
      <c r="AX118" s="920"/>
      <c r="AY118" s="920"/>
      <c r="AZ118" s="825" t="s">
        <v>444</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445</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420</v>
      </c>
      <c r="B119" s="806"/>
      <c r="C119" s="847" t="s">
        <v>421</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v>18360</v>
      </c>
      <c r="AB119" s="876"/>
      <c r="AC119" s="876"/>
      <c r="AD119" s="876"/>
      <c r="AE119" s="877"/>
      <c r="AF119" s="878">
        <v>18364</v>
      </c>
      <c r="AG119" s="876"/>
      <c r="AH119" s="876"/>
      <c r="AI119" s="876"/>
      <c r="AJ119" s="877"/>
      <c r="AK119" s="878">
        <v>35550</v>
      </c>
      <c r="AL119" s="876"/>
      <c r="AM119" s="876"/>
      <c r="AN119" s="876"/>
      <c r="AO119" s="877"/>
      <c r="AP119" s="879">
        <v>0.1</v>
      </c>
      <c r="AQ119" s="880"/>
      <c r="AR119" s="880"/>
      <c r="AS119" s="880"/>
      <c r="AT119" s="881"/>
      <c r="AU119" s="921"/>
      <c r="AV119" s="922"/>
      <c r="AW119" s="922"/>
      <c r="AX119" s="922"/>
      <c r="AY119" s="922"/>
      <c r="AZ119" s="245" t="s">
        <v>176</v>
      </c>
      <c r="BA119" s="245"/>
      <c r="BB119" s="245"/>
      <c r="BC119" s="245"/>
      <c r="BD119" s="245"/>
      <c r="BE119" s="245"/>
      <c r="BF119" s="245"/>
      <c r="BG119" s="245"/>
      <c r="BH119" s="245"/>
      <c r="BI119" s="245"/>
      <c r="BJ119" s="245"/>
      <c r="BK119" s="245"/>
      <c r="BL119" s="245"/>
      <c r="BM119" s="245"/>
      <c r="BN119" s="245"/>
      <c r="BO119" s="864" t="s">
        <v>446</v>
      </c>
      <c r="BP119" s="865"/>
      <c r="BQ119" s="866">
        <v>114054256</v>
      </c>
      <c r="BR119" s="832"/>
      <c r="BS119" s="832"/>
      <c r="BT119" s="832"/>
      <c r="BU119" s="832"/>
      <c r="BV119" s="832">
        <v>114560792</v>
      </c>
      <c r="BW119" s="832"/>
      <c r="BX119" s="832"/>
      <c r="BY119" s="832"/>
      <c r="BZ119" s="832"/>
      <c r="CA119" s="832">
        <v>111694844</v>
      </c>
      <c r="CB119" s="832"/>
      <c r="CC119" s="832"/>
      <c r="CD119" s="832"/>
      <c r="CE119" s="832"/>
      <c r="CF119" s="735"/>
      <c r="CG119" s="736"/>
      <c r="CH119" s="736"/>
      <c r="CI119" s="736"/>
      <c r="CJ119" s="821"/>
      <c r="CK119" s="915"/>
      <c r="CL119" s="810"/>
      <c r="CM119" s="825" t="s">
        <v>447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2513636</v>
      </c>
      <c r="DH119" s="751"/>
      <c r="DI119" s="751"/>
      <c r="DJ119" s="751"/>
      <c r="DK119" s="752"/>
      <c r="DL119" s="753">
        <v>2516385</v>
      </c>
      <c r="DM119" s="751"/>
      <c r="DN119" s="751"/>
      <c r="DO119" s="751"/>
      <c r="DP119" s="752"/>
      <c r="DQ119" s="753">
        <v>2608322</v>
      </c>
      <c r="DR119" s="751"/>
      <c r="DS119" s="751"/>
      <c r="DT119" s="751"/>
      <c r="DU119" s="752"/>
      <c r="DV119" s="835">
        <v>8.1999999999999993</v>
      </c>
      <c r="DW119" s="836"/>
      <c r="DX119" s="836"/>
      <c r="DY119" s="836"/>
      <c r="DZ119" s="837"/>
    </row>
    <row r="120" spans="1:130" s="224" customFormat="1" ht="26.25" customHeight="1" x14ac:dyDescent="0.15">
      <c r="A120" s="807"/>
      <c r="B120" s="808"/>
      <c r="C120" s="802" t="s">
        <v>424</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448</v>
      </c>
      <c r="AV120" s="868"/>
      <c r="AW120" s="868"/>
      <c r="AX120" s="868"/>
      <c r="AY120" s="869"/>
      <c r="AZ120" s="847" t="s">
        <v>449</v>
      </c>
      <c r="BA120" s="795"/>
      <c r="BB120" s="795"/>
      <c r="BC120" s="795"/>
      <c r="BD120" s="795"/>
      <c r="BE120" s="795"/>
      <c r="BF120" s="795"/>
      <c r="BG120" s="795"/>
      <c r="BH120" s="795"/>
      <c r="BI120" s="795"/>
      <c r="BJ120" s="795"/>
      <c r="BK120" s="795"/>
      <c r="BL120" s="795"/>
      <c r="BM120" s="795"/>
      <c r="BN120" s="795"/>
      <c r="BO120" s="795"/>
      <c r="BP120" s="796"/>
      <c r="BQ120" s="848">
        <v>12820929</v>
      </c>
      <c r="BR120" s="829"/>
      <c r="BS120" s="829"/>
      <c r="BT120" s="829"/>
      <c r="BU120" s="829"/>
      <c r="BV120" s="829">
        <v>17362654</v>
      </c>
      <c r="BW120" s="829"/>
      <c r="BX120" s="829"/>
      <c r="BY120" s="829"/>
      <c r="BZ120" s="829"/>
      <c r="CA120" s="829">
        <v>18465024</v>
      </c>
      <c r="CB120" s="829"/>
      <c r="CC120" s="829"/>
      <c r="CD120" s="829"/>
      <c r="CE120" s="829"/>
      <c r="CF120" s="853">
        <v>57.7</v>
      </c>
      <c r="CG120" s="854"/>
      <c r="CH120" s="854"/>
      <c r="CI120" s="854"/>
      <c r="CJ120" s="854"/>
      <c r="CK120" s="855" t="s">
        <v>450</v>
      </c>
      <c r="CL120" s="839"/>
      <c r="CM120" s="839"/>
      <c r="CN120" s="839"/>
      <c r="CO120" s="840"/>
      <c r="CP120" s="859" t="s">
        <v>394</v>
      </c>
      <c r="CQ120" s="860"/>
      <c r="CR120" s="860"/>
      <c r="CS120" s="860"/>
      <c r="CT120" s="860"/>
      <c r="CU120" s="860"/>
      <c r="CV120" s="860"/>
      <c r="CW120" s="860"/>
      <c r="CX120" s="860"/>
      <c r="CY120" s="860"/>
      <c r="CZ120" s="860"/>
      <c r="DA120" s="860"/>
      <c r="DB120" s="860"/>
      <c r="DC120" s="860"/>
      <c r="DD120" s="860"/>
      <c r="DE120" s="860"/>
      <c r="DF120" s="861"/>
      <c r="DG120" s="848">
        <v>11054169</v>
      </c>
      <c r="DH120" s="829"/>
      <c r="DI120" s="829"/>
      <c r="DJ120" s="829"/>
      <c r="DK120" s="829"/>
      <c r="DL120" s="829">
        <v>10717484</v>
      </c>
      <c r="DM120" s="829"/>
      <c r="DN120" s="829"/>
      <c r="DO120" s="829"/>
      <c r="DP120" s="829"/>
      <c r="DQ120" s="829">
        <v>11053111</v>
      </c>
      <c r="DR120" s="829"/>
      <c r="DS120" s="829"/>
      <c r="DT120" s="829"/>
      <c r="DU120" s="829"/>
      <c r="DV120" s="830">
        <v>34.6</v>
      </c>
      <c r="DW120" s="830"/>
      <c r="DX120" s="830"/>
      <c r="DY120" s="830"/>
      <c r="DZ120" s="831"/>
    </row>
    <row r="121" spans="1:130" s="224" customFormat="1" ht="26.25" customHeight="1" x14ac:dyDescent="0.15">
      <c r="A121" s="807"/>
      <c r="B121" s="808"/>
      <c r="C121" s="850" t="s">
        <v>451</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452</v>
      </c>
      <c r="BA121" s="739"/>
      <c r="BB121" s="739"/>
      <c r="BC121" s="739"/>
      <c r="BD121" s="739"/>
      <c r="BE121" s="739"/>
      <c r="BF121" s="739"/>
      <c r="BG121" s="739"/>
      <c r="BH121" s="739"/>
      <c r="BI121" s="739"/>
      <c r="BJ121" s="739"/>
      <c r="BK121" s="739"/>
      <c r="BL121" s="739"/>
      <c r="BM121" s="739"/>
      <c r="BN121" s="739"/>
      <c r="BO121" s="739"/>
      <c r="BP121" s="740"/>
      <c r="BQ121" s="803">
        <v>12717308</v>
      </c>
      <c r="BR121" s="804"/>
      <c r="BS121" s="804"/>
      <c r="BT121" s="804"/>
      <c r="BU121" s="804"/>
      <c r="BV121" s="804">
        <v>12694880</v>
      </c>
      <c r="BW121" s="804"/>
      <c r="BX121" s="804"/>
      <c r="BY121" s="804"/>
      <c r="BZ121" s="804"/>
      <c r="CA121" s="804">
        <v>12390075</v>
      </c>
      <c r="CB121" s="804"/>
      <c r="CC121" s="804"/>
      <c r="CD121" s="804"/>
      <c r="CE121" s="804"/>
      <c r="CF121" s="862">
        <v>38.700000000000003</v>
      </c>
      <c r="CG121" s="863"/>
      <c r="CH121" s="863"/>
      <c r="CI121" s="863"/>
      <c r="CJ121" s="863"/>
      <c r="CK121" s="856"/>
      <c r="CL121" s="842"/>
      <c r="CM121" s="842"/>
      <c r="CN121" s="842"/>
      <c r="CO121" s="843"/>
      <c r="CP121" s="822" t="s">
        <v>392</v>
      </c>
      <c r="CQ121" s="823"/>
      <c r="CR121" s="823"/>
      <c r="CS121" s="823"/>
      <c r="CT121" s="823"/>
      <c r="CU121" s="823"/>
      <c r="CV121" s="823"/>
      <c r="CW121" s="823"/>
      <c r="CX121" s="823"/>
      <c r="CY121" s="823"/>
      <c r="CZ121" s="823"/>
      <c r="DA121" s="823"/>
      <c r="DB121" s="823"/>
      <c r="DC121" s="823"/>
      <c r="DD121" s="823"/>
      <c r="DE121" s="823"/>
      <c r="DF121" s="824"/>
      <c r="DG121" s="803">
        <v>2940830</v>
      </c>
      <c r="DH121" s="804"/>
      <c r="DI121" s="804"/>
      <c r="DJ121" s="804"/>
      <c r="DK121" s="804"/>
      <c r="DL121" s="804">
        <v>2806844</v>
      </c>
      <c r="DM121" s="804"/>
      <c r="DN121" s="804"/>
      <c r="DO121" s="804"/>
      <c r="DP121" s="804"/>
      <c r="DQ121" s="804">
        <v>2555605</v>
      </c>
      <c r="DR121" s="804"/>
      <c r="DS121" s="804"/>
      <c r="DT121" s="804"/>
      <c r="DU121" s="804"/>
      <c r="DV121" s="781">
        <v>8</v>
      </c>
      <c r="DW121" s="781"/>
      <c r="DX121" s="781"/>
      <c r="DY121" s="781"/>
      <c r="DZ121" s="782"/>
    </row>
    <row r="122" spans="1:130" s="224" customFormat="1" ht="26.25" customHeight="1" x14ac:dyDescent="0.15">
      <c r="A122" s="807"/>
      <c r="B122" s="808"/>
      <c r="C122" s="802" t="s">
        <v>434</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453</v>
      </c>
      <c r="BA122" s="826"/>
      <c r="BB122" s="826"/>
      <c r="BC122" s="826"/>
      <c r="BD122" s="826"/>
      <c r="BE122" s="826"/>
      <c r="BF122" s="826"/>
      <c r="BG122" s="826"/>
      <c r="BH122" s="826"/>
      <c r="BI122" s="826"/>
      <c r="BJ122" s="826"/>
      <c r="BK122" s="826"/>
      <c r="BL122" s="826"/>
      <c r="BM122" s="826"/>
      <c r="BN122" s="826"/>
      <c r="BO122" s="826"/>
      <c r="BP122" s="827"/>
      <c r="BQ122" s="866">
        <v>67636701</v>
      </c>
      <c r="BR122" s="832"/>
      <c r="BS122" s="832"/>
      <c r="BT122" s="832"/>
      <c r="BU122" s="832"/>
      <c r="BV122" s="832">
        <v>64000533</v>
      </c>
      <c r="BW122" s="832"/>
      <c r="BX122" s="832"/>
      <c r="BY122" s="832"/>
      <c r="BZ122" s="832"/>
      <c r="CA122" s="832">
        <v>59730774</v>
      </c>
      <c r="CB122" s="832"/>
      <c r="CC122" s="832"/>
      <c r="CD122" s="832"/>
      <c r="CE122" s="832"/>
      <c r="CF122" s="833">
        <v>186.8</v>
      </c>
      <c r="CG122" s="834"/>
      <c r="CH122" s="834"/>
      <c r="CI122" s="834"/>
      <c r="CJ122" s="834"/>
      <c r="CK122" s="856"/>
      <c r="CL122" s="842"/>
      <c r="CM122" s="842"/>
      <c r="CN122" s="842"/>
      <c r="CO122" s="843"/>
      <c r="CP122" s="822" t="s">
        <v>395</v>
      </c>
      <c r="CQ122" s="823"/>
      <c r="CR122" s="823"/>
      <c r="CS122" s="823"/>
      <c r="CT122" s="823"/>
      <c r="CU122" s="823"/>
      <c r="CV122" s="823"/>
      <c r="CW122" s="823"/>
      <c r="CX122" s="823"/>
      <c r="CY122" s="823"/>
      <c r="CZ122" s="823"/>
      <c r="DA122" s="823"/>
      <c r="DB122" s="823"/>
      <c r="DC122" s="823"/>
      <c r="DD122" s="823"/>
      <c r="DE122" s="823"/>
      <c r="DF122" s="824"/>
      <c r="DG122" s="803">
        <v>1557260</v>
      </c>
      <c r="DH122" s="804"/>
      <c r="DI122" s="804"/>
      <c r="DJ122" s="804"/>
      <c r="DK122" s="804"/>
      <c r="DL122" s="804">
        <v>1444399</v>
      </c>
      <c r="DM122" s="804"/>
      <c r="DN122" s="804"/>
      <c r="DO122" s="804"/>
      <c r="DP122" s="804"/>
      <c r="DQ122" s="804">
        <v>1289199</v>
      </c>
      <c r="DR122" s="804"/>
      <c r="DS122" s="804"/>
      <c r="DT122" s="804"/>
      <c r="DU122" s="804"/>
      <c r="DV122" s="781">
        <v>4</v>
      </c>
      <c r="DW122" s="781"/>
      <c r="DX122" s="781"/>
      <c r="DY122" s="781"/>
      <c r="DZ122" s="782"/>
    </row>
    <row r="123" spans="1:130" s="224" customFormat="1" ht="26.25" customHeight="1" x14ac:dyDescent="0.15">
      <c r="A123" s="807"/>
      <c r="B123" s="808"/>
      <c r="C123" s="802" t="s">
        <v>440</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v>9410</v>
      </c>
      <c r="AB123" s="767"/>
      <c r="AC123" s="767"/>
      <c r="AD123" s="767"/>
      <c r="AE123" s="768"/>
      <c r="AF123" s="769">
        <v>9350</v>
      </c>
      <c r="AG123" s="767"/>
      <c r="AH123" s="767"/>
      <c r="AI123" s="767"/>
      <c r="AJ123" s="768"/>
      <c r="AK123" s="769">
        <v>9289</v>
      </c>
      <c r="AL123" s="767"/>
      <c r="AM123" s="767"/>
      <c r="AN123" s="767"/>
      <c r="AO123" s="768"/>
      <c r="AP123" s="811">
        <v>0</v>
      </c>
      <c r="AQ123" s="812"/>
      <c r="AR123" s="812"/>
      <c r="AS123" s="812"/>
      <c r="AT123" s="813"/>
      <c r="AU123" s="873"/>
      <c r="AV123" s="874"/>
      <c r="AW123" s="874"/>
      <c r="AX123" s="874"/>
      <c r="AY123" s="874"/>
      <c r="AZ123" s="245" t="s">
        <v>176</v>
      </c>
      <c r="BA123" s="245"/>
      <c r="BB123" s="245"/>
      <c r="BC123" s="245"/>
      <c r="BD123" s="245"/>
      <c r="BE123" s="245"/>
      <c r="BF123" s="245"/>
      <c r="BG123" s="245"/>
      <c r="BH123" s="245"/>
      <c r="BI123" s="245"/>
      <c r="BJ123" s="245"/>
      <c r="BK123" s="245"/>
      <c r="BL123" s="245"/>
      <c r="BM123" s="245"/>
      <c r="BN123" s="245"/>
      <c r="BO123" s="864" t="s">
        <v>454</v>
      </c>
      <c r="BP123" s="865"/>
      <c r="BQ123" s="819">
        <v>93174938</v>
      </c>
      <c r="BR123" s="820"/>
      <c r="BS123" s="820"/>
      <c r="BT123" s="820"/>
      <c r="BU123" s="820"/>
      <c r="BV123" s="820">
        <v>94058067</v>
      </c>
      <c r="BW123" s="820"/>
      <c r="BX123" s="820"/>
      <c r="BY123" s="820"/>
      <c r="BZ123" s="820"/>
      <c r="CA123" s="820">
        <v>90585873</v>
      </c>
      <c r="CB123" s="820"/>
      <c r="CC123" s="820"/>
      <c r="CD123" s="820"/>
      <c r="CE123" s="820"/>
      <c r="CF123" s="735"/>
      <c r="CG123" s="736"/>
      <c r="CH123" s="736"/>
      <c r="CI123" s="736"/>
      <c r="CJ123" s="821"/>
      <c r="CK123" s="856"/>
      <c r="CL123" s="842"/>
      <c r="CM123" s="842"/>
      <c r="CN123" s="842"/>
      <c r="CO123" s="843"/>
      <c r="CP123" s="822" t="s">
        <v>396</v>
      </c>
      <c r="CQ123" s="823"/>
      <c r="CR123" s="823"/>
      <c r="CS123" s="823"/>
      <c r="CT123" s="823"/>
      <c r="CU123" s="823"/>
      <c r="CV123" s="823"/>
      <c r="CW123" s="823"/>
      <c r="CX123" s="823"/>
      <c r="CY123" s="823"/>
      <c r="CZ123" s="823"/>
      <c r="DA123" s="823"/>
      <c r="DB123" s="823"/>
      <c r="DC123" s="823"/>
      <c r="DD123" s="823"/>
      <c r="DE123" s="823"/>
      <c r="DF123" s="824"/>
      <c r="DG123" s="766">
        <v>335694</v>
      </c>
      <c r="DH123" s="767"/>
      <c r="DI123" s="767"/>
      <c r="DJ123" s="767"/>
      <c r="DK123" s="768"/>
      <c r="DL123" s="769">
        <v>306201</v>
      </c>
      <c r="DM123" s="767"/>
      <c r="DN123" s="767"/>
      <c r="DO123" s="767"/>
      <c r="DP123" s="768"/>
      <c r="DQ123" s="769">
        <v>267938</v>
      </c>
      <c r="DR123" s="767"/>
      <c r="DS123" s="767"/>
      <c r="DT123" s="767"/>
      <c r="DU123" s="768"/>
      <c r="DV123" s="811">
        <v>0.8</v>
      </c>
      <c r="DW123" s="812"/>
      <c r="DX123" s="812"/>
      <c r="DY123" s="812"/>
      <c r="DZ123" s="813"/>
    </row>
    <row r="124" spans="1:130" s="224" customFormat="1" ht="26.25" customHeight="1" thickBot="1" x14ac:dyDescent="0.2">
      <c r="A124" s="807"/>
      <c r="B124" s="808"/>
      <c r="C124" s="802" t="s">
        <v>443</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455</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66</v>
      </c>
      <c r="BR124" s="818"/>
      <c r="BS124" s="818"/>
      <c r="BT124" s="818"/>
      <c r="BU124" s="818"/>
      <c r="BV124" s="818">
        <v>66.3</v>
      </c>
      <c r="BW124" s="818"/>
      <c r="BX124" s="818"/>
      <c r="BY124" s="818"/>
      <c r="BZ124" s="818"/>
      <c r="CA124" s="818">
        <v>66</v>
      </c>
      <c r="CB124" s="818"/>
      <c r="CC124" s="818"/>
      <c r="CD124" s="818"/>
      <c r="CE124" s="818"/>
      <c r="CF124" s="713"/>
      <c r="CG124" s="714"/>
      <c r="CH124" s="714"/>
      <c r="CI124" s="714"/>
      <c r="CJ124" s="849"/>
      <c r="CK124" s="857"/>
      <c r="CL124" s="857"/>
      <c r="CM124" s="857"/>
      <c r="CN124" s="857"/>
      <c r="CO124" s="858"/>
      <c r="CP124" s="822" t="s">
        <v>456</v>
      </c>
      <c r="CQ124" s="823"/>
      <c r="CR124" s="823"/>
      <c r="CS124" s="823"/>
      <c r="CT124" s="823"/>
      <c r="CU124" s="823"/>
      <c r="CV124" s="823"/>
      <c r="CW124" s="823"/>
      <c r="CX124" s="823"/>
      <c r="CY124" s="823"/>
      <c r="CZ124" s="823"/>
      <c r="DA124" s="823"/>
      <c r="DB124" s="823"/>
      <c r="DC124" s="823"/>
      <c r="DD124" s="823"/>
      <c r="DE124" s="823"/>
      <c r="DF124" s="824"/>
      <c r="DG124" s="750">
        <v>91595</v>
      </c>
      <c r="DH124" s="751"/>
      <c r="DI124" s="751"/>
      <c r="DJ124" s="751"/>
      <c r="DK124" s="752"/>
      <c r="DL124" s="753">
        <v>106704</v>
      </c>
      <c r="DM124" s="751"/>
      <c r="DN124" s="751"/>
      <c r="DO124" s="751"/>
      <c r="DP124" s="752"/>
      <c r="DQ124" s="753">
        <v>97448</v>
      </c>
      <c r="DR124" s="751"/>
      <c r="DS124" s="751"/>
      <c r="DT124" s="751"/>
      <c r="DU124" s="752"/>
      <c r="DV124" s="835">
        <v>0.3</v>
      </c>
      <c r="DW124" s="836"/>
      <c r="DX124" s="836"/>
      <c r="DY124" s="836"/>
      <c r="DZ124" s="837"/>
    </row>
    <row r="125" spans="1:130" s="224" customFormat="1" ht="26.25" customHeight="1" x14ac:dyDescent="0.15">
      <c r="A125" s="807"/>
      <c r="B125" s="808"/>
      <c r="C125" s="802" t="s">
        <v>445</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457</v>
      </c>
      <c r="CL125" s="839"/>
      <c r="CM125" s="839"/>
      <c r="CN125" s="839"/>
      <c r="CO125" s="840"/>
      <c r="CP125" s="847" t="s">
        <v>458</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447</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8907</v>
      </c>
      <c r="AB126" s="767"/>
      <c r="AC126" s="767"/>
      <c r="AD126" s="767"/>
      <c r="AE126" s="768"/>
      <c r="AF126" s="769">
        <v>7520</v>
      </c>
      <c r="AG126" s="767"/>
      <c r="AH126" s="767"/>
      <c r="AI126" s="767"/>
      <c r="AJ126" s="768"/>
      <c r="AK126" s="769">
        <v>20309</v>
      </c>
      <c r="AL126" s="767"/>
      <c r="AM126" s="767"/>
      <c r="AN126" s="767"/>
      <c r="AO126" s="768"/>
      <c r="AP126" s="811">
        <v>0.1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459</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460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1319</v>
      </c>
      <c r="AB127" s="767"/>
      <c r="AC127" s="767"/>
      <c r="AD127" s="767"/>
      <c r="AE127" s="768"/>
      <c r="AF127" s="769">
        <v>1319</v>
      </c>
      <c r="AG127" s="767"/>
      <c r="AH127" s="767"/>
      <c r="AI127" s="767"/>
      <c r="AJ127" s="768"/>
      <c r="AK127" s="769">
        <v>1208</v>
      </c>
      <c r="AL127" s="767"/>
      <c r="AM127" s="767"/>
      <c r="AN127" s="767"/>
      <c r="AO127" s="768"/>
      <c r="AP127" s="811">
        <v>0</v>
      </c>
      <c r="AQ127" s="812"/>
      <c r="AR127" s="812"/>
      <c r="AS127" s="812"/>
      <c r="AT127" s="813"/>
      <c r="AU127" s="226"/>
      <c r="AV127" s="226"/>
      <c r="AW127" s="226"/>
      <c r="AX127" s="828" t="s">
        <v>461</v>
      </c>
      <c r="AY127" s="799"/>
      <c r="AZ127" s="799"/>
      <c r="BA127" s="799"/>
      <c r="BB127" s="799"/>
      <c r="BC127" s="799"/>
      <c r="BD127" s="799"/>
      <c r="BE127" s="800"/>
      <c r="BF127" s="798" t="s">
        <v>462</v>
      </c>
      <c r="BG127" s="799"/>
      <c r="BH127" s="799"/>
      <c r="BI127" s="799"/>
      <c r="BJ127" s="799"/>
      <c r="BK127" s="799"/>
      <c r="BL127" s="800"/>
      <c r="BM127" s="798" t="s">
        <v>463</v>
      </c>
      <c r="BN127" s="799"/>
      <c r="BO127" s="799"/>
      <c r="BP127" s="799"/>
      <c r="BQ127" s="799"/>
      <c r="BR127" s="799"/>
      <c r="BS127" s="800"/>
      <c r="BT127" s="798" t="s">
        <v>464</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465</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466</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467</v>
      </c>
      <c r="X128" s="785"/>
      <c r="Y128" s="785"/>
      <c r="Z128" s="786"/>
      <c r="AA128" s="787">
        <v>1151290</v>
      </c>
      <c r="AB128" s="788"/>
      <c r="AC128" s="788"/>
      <c r="AD128" s="788"/>
      <c r="AE128" s="789"/>
      <c r="AF128" s="790">
        <v>1108979</v>
      </c>
      <c r="AG128" s="788"/>
      <c r="AH128" s="788"/>
      <c r="AI128" s="788"/>
      <c r="AJ128" s="789"/>
      <c r="AK128" s="790">
        <v>1100988</v>
      </c>
      <c r="AL128" s="788"/>
      <c r="AM128" s="788"/>
      <c r="AN128" s="788"/>
      <c r="AO128" s="789"/>
      <c r="AP128" s="791"/>
      <c r="AQ128" s="792"/>
      <c r="AR128" s="792"/>
      <c r="AS128" s="792"/>
      <c r="AT128" s="793"/>
      <c r="AU128" s="226"/>
      <c r="AV128" s="226"/>
      <c r="AW128" s="226"/>
      <c r="AX128" s="794" t="s">
        <v>468</v>
      </c>
      <c r="AY128" s="795"/>
      <c r="AZ128" s="795"/>
      <c r="BA128" s="795"/>
      <c r="BB128" s="795"/>
      <c r="BC128" s="795"/>
      <c r="BD128" s="795"/>
      <c r="BE128" s="796"/>
      <c r="BF128" s="773" t="s">
        <v>122</v>
      </c>
      <c r="BG128" s="774"/>
      <c r="BH128" s="774"/>
      <c r="BI128" s="774"/>
      <c r="BJ128" s="774"/>
      <c r="BK128" s="774"/>
      <c r="BL128" s="797"/>
      <c r="BM128" s="773">
        <v>11.51</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469</v>
      </c>
      <c r="CQ128" s="717"/>
      <c r="CR128" s="717"/>
      <c r="CS128" s="717"/>
      <c r="CT128" s="717"/>
      <c r="CU128" s="717"/>
      <c r="CV128" s="717"/>
      <c r="CW128" s="717"/>
      <c r="CX128" s="717"/>
      <c r="CY128" s="717"/>
      <c r="CZ128" s="717"/>
      <c r="DA128" s="717"/>
      <c r="DB128" s="717"/>
      <c r="DC128" s="717"/>
      <c r="DD128" s="717"/>
      <c r="DE128" s="717"/>
      <c r="DF128" s="718"/>
      <c r="DG128" s="777">
        <v>135000</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470</v>
      </c>
      <c r="X129" s="764"/>
      <c r="Y129" s="764"/>
      <c r="Z129" s="765"/>
      <c r="AA129" s="766">
        <v>38096116</v>
      </c>
      <c r="AB129" s="767"/>
      <c r="AC129" s="767"/>
      <c r="AD129" s="767"/>
      <c r="AE129" s="768"/>
      <c r="AF129" s="769">
        <v>37201203</v>
      </c>
      <c r="AG129" s="767"/>
      <c r="AH129" s="767"/>
      <c r="AI129" s="767"/>
      <c r="AJ129" s="768"/>
      <c r="AK129" s="769">
        <v>38230537</v>
      </c>
      <c r="AL129" s="767"/>
      <c r="AM129" s="767"/>
      <c r="AN129" s="767"/>
      <c r="AO129" s="768"/>
      <c r="AP129" s="770"/>
      <c r="AQ129" s="771"/>
      <c r="AR129" s="771"/>
      <c r="AS129" s="771"/>
      <c r="AT129" s="772"/>
      <c r="AU129" s="227"/>
      <c r="AV129" s="227"/>
      <c r="AW129" s="227"/>
      <c r="AX129" s="738" t="s">
        <v>471</v>
      </c>
      <c r="AY129" s="739"/>
      <c r="AZ129" s="739"/>
      <c r="BA129" s="739"/>
      <c r="BB129" s="739"/>
      <c r="BC129" s="739"/>
      <c r="BD129" s="739"/>
      <c r="BE129" s="740"/>
      <c r="BF129" s="757" t="s">
        <v>122</v>
      </c>
      <c r="BG129" s="758"/>
      <c r="BH129" s="758"/>
      <c r="BI129" s="758"/>
      <c r="BJ129" s="758"/>
      <c r="BK129" s="758"/>
      <c r="BL129" s="759"/>
      <c r="BM129" s="757">
        <v>16.510000000000002</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472</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473</v>
      </c>
      <c r="X130" s="764"/>
      <c r="Y130" s="764"/>
      <c r="Z130" s="765"/>
      <c r="AA130" s="766">
        <v>6470008</v>
      </c>
      <c r="AB130" s="767"/>
      <c r="AC130" s="767"/>
      <c r="AD130" s="767"/>
      <c r="AE130" s="768"/>
      <c r="AF130" s="769">
        <v>6292449</v>
      </c>
      <c r="AG130" s="767"/>
      <c r="AH130" s="767"/>
      <c r="AI130" s="767"/>
      <c r="AJ130" s="768"/>
      <c r="AK130" s="769">
        <v>6254934</v>
      </c>
      <c r="AL130" s="767"/>
      <c r="AM130" s="767"/>
      <c r="AN130" s="767"/>
      <c r="AO130" s="768"/>
      <c r="AP130" s="770"/>
      <c r="AQ130" s="771"/>
      <c r="AR130" s="771"/>
      <c r="AS130" s="771"/>
      <c r="AT130" s="772"/>
      <c r="AU130" s="227"/>
      <c r="AV130" s="227"/>
      <c r="AW130" s="227"/>
      <c r="AX130" s="738" t="s">
        <v>474</v>
      </c>
      <c r="AY130" s="739"/>
      <c r="AZ130" s="739"/>
      <c r="BA130" s="739"/>
      <c r="BB130" s="739"/>
      <c r="BC130" s="739"/>
      <c r="BD130" s="739"/>
      <c r="BE130" s="740"/>
      <c r="BF130" s="741">
        <v>9.1999999999999993</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475</v>
      </c>
      <c r="X131" s="748"/>
      <c r="Y131" s="748"/>
      <c r="Z131" s="749"/>
      <c r="AA131" s="750">
        <v>31626108</v>
      </c>
      <c r="AB131" s="751"/>
      <c r="AC131" s="751"/>
      <c r="AD131" s="751"/>
      <c r="AE131" s="752"/>
      <c r="AF131" s="753">
        <v>30908754</v>
      </c>
      <c r="AG131" s="751"/>
      <c r="AH131" s="751"/>
      <c r="AI131" s="751"/>
      <c r="AJ131" s="752"/>
      <c r="AK131" s="753">
        <v>31975603</v>
      </c>
      <c r="AL131" s="751"/>
      <c r="AM131" s="751"/>
      <c r="AN131" s="751"/>
      <c r="AO131" s="752"/>
      <c r="AP131" s="754"/>
      <c r="AQ131" s="755"/>
      <c r="AR131" s="755"/>
      <c r="AS131" s="755"/>
      <c r="AT131" s="756"/>
      <c r="AU131" s="227"/>
      <c r="AV131" s="227"/>
      <c r="AW131" s="227"/>
      <c r="AX131" s="716" t="s">
        <v>476</v>
      </c>
      <c r="AY131" s="717"/>
      <c r="AZ131" s="717"/>
      <c r="BA131" s="717"/>
      <c r="BB131" s="717"/>
      <c r="BC131" s="717"/>
      <c r="BD131" s="717"/>
      <c r="BE131" s="718"/>
      <c r="BF131" s="719">
        <v>66</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477</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478</v>
      </c>
      <c r="W132" s="729"/>
      <c r="X132" s="729"/>
      <c r="Y132" s="729"/>
      <c r="Z132" s="730"/>
      <c r="AA132" s="731">
        <v>8.7650114899999991</v>
      </c>
      <c r="AB132" s="732"/>
      <c r="AC132" s="732"/>
      <c r="AD132" s="732"/>
      <c r="AE132" s="733"/>
      <c r="AF132" s="734">
        <v>9.2111121659999995</v>
      </c>
      <c r="AG132" s="732"/>
      <c r="AH132" s="732"/>
      <c r="AI132" s="732"/>
      <c r="AJ132" s="733"/>
      <c r="AK132" s="734">
        <v>9.7222498040000005</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479</v>
      </c>
      <c r="W133" s="708"/>
      <c r="X133" s="708"/>
      <c r="Y133" s="708"/>
      <c r="Z133" s="709"/>
      <c r="AA133" s="710">
        <v>9</v>
      </c>
      <c r="AB133" s="711"/>
      <c r="AC133" s="711"/>
      <c r="AD133" s="711"/>
      <c r="AE133" s="712"/>
      <c r="AF133" s="710">
        <v>9</v>
      </c>
      <c r="AG133" s="711"/>
      <c r="AH133" s="711"/>
      <c r="AI133" s="711"/>
      <c r="AJ133" s="712"/>
      <c r="AK133" s="710">
        <v>9.1999999999999993</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3ous+qrJIotY/XayTYm8Gd83qO74r4fBC82T5lXXlt2M1iVaNc9IBcJ/Y6+KT1Gkwq1LoFqz66FvHLCx2WcfpQ==" saltValue="QtF/1LfhC30dCaeO88unK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480</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USdifhyVnvWI3k/KDCx92PfjYo4cRUNM49d5n4CD/w1hDln+rCNmR6sxfOlwvivAFVpn72AFefBhXprQbHd01A==" saltValue="Xriiyegajo3Ra+ZHZmqgRw=="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election sqref="A1:A1048576"/>
    </sheetView>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J+tkN1ywprnTphWrcoFcuxtho/1QI44dsnbNXn0zrfTCMTa9PMw4LB72vSwFHKFfnkQhS/Zs8lHQSasaPvrcw==" saltValue="qLe3ZEyU9Mrtmjpv73a7Jg=="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election activeCell="A59" sqref="A59"/>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482</v>
      </c>
      <c r="AL6" s="260"/>
      <c r="AM6" s="260"/>
      <c r="AN6" s="260"/>
    </row>
    <row r="7" spans="1:46" ht="13.5" customHeight="1" x14ac:dyDescent="0.15">
      <c r="A7" s="259"/>
      <c r="AK7" s="262"/>
      <c r="AL7" s="263"/>
      <c r="AM7" s="263"/>
      <c r="AN7" s="264"/>
      <c r="AO7" s="1106" t="s">
        <v>483</v>
      </c>
      <c r="AP7" s="265"/>
      <c r="AQ7" s="266" t="s">
        <v>484</v>
      </c>
      <c r="AR7" s="267"/>
    </row>
    <row r="8" spans="1:46" x14ac:dyDescent="0.15">
      <c r="A8" s="259"/>
      <c r="AK8" s="268"/>
      <c r="AL8" s="269"/>
      <c r="AM8" s="269"/>
      <c r="AN8" s="270"/>
      <c r="AO8" s="1107"/>
      <c r="AP8" s="271" t="s">
        <v>485</v>
      </c>
      <c r="AQ8" s="272" t="s">
        <v>486</v>
      </c>
      <c r="AR8" s="273" t="s">
        <v>487</v>
      </c>
    </row>
    <row r="9" spans="1:46" x14ac:dyDescent="0.15">
      <c r="A9" s="259"/>
      <c r="AK9" s="1118" t="s">
        <v>488</v>
      </c>
      <c r="AL9" s="1119"/>
      <c r="AM9" s="1119"/>
      <c r="AN9" s="1120"/>
      <c r="AO9" s="274">
        <v>10932160</v>
      </c>
      <c r="AP9" s="274">
        <v>80278</v>
      </c>
      <c r="AQ9" s="275">
        <v>66571</v>
      </c>
      <c r="AR9" s="276">
        <v>20.6</v>
      </c>
    </row>
    <row r="10" spans="1:46" ht="13.5" customHeight="1" x14ac:dyDescent="0.15">
      <c r="A10" s="259"/>
      <c r="AK10" s="1118" t="s">
        <v>489</v>
      </c>
      <c r="AL10" s="1119"/>
      <c r="AM10" s="1119"/>
      <c r="AN10" s="1120"/>
      <c r="AO10" s="277">
        <v>455349</v>
      </c>
      <c r="AP10" s="277">
        <v>3344</v>
      </c>
      <c r="AQ10" s="278">
        <v>3999</v>
      </c>
      <c r="AR10" s="279">
        <v>-16.399999999999999</v>
      </c>
    </row>
    <row r="11" spans="1:46" ht="13.5" customHeight="1" x14ac:dyDescent="0.15">
      <c r="A11" s="259"/>
      <c r="AK11" s="1118" t="s">
        <v>490</v>
      </c>
      <c r="AL11" s="1119"/>
      <c r="AM11" s="1119"/>
      <c r="AN11" s="1120"/>
      <c r="AO11" s="277">
        <v>208595</v>
      </c>
      <c r="AP11" s="277">
        <v>1532</v>
      </c>
      <c r="AQ11" s="278">
        <v>2086</v>
      </c>
      <c r="AR11" s="279">
        <v>-26.6</v>
      </c>
    </row>
    <row r="12" spans="1:46" ht="13.5" customHeight="1" x14ac:dyDescent="0.15">
      <c r="A12" s="259"/>
      <c r="AK12" s="1118" t="s">
        <v>491</v>
      </c>
      <c r="AL12" s="1119"/>
      <c r="AM12" s="1119"/>
      <c r="AN12" s="1120"/>
      <c r="AO12" s="277" t="s">
        <v>492</v>
      </c>
      <c r="AP12" s="277" t="s">
        <v>492</v>
      </c>
      <c r="AQ12" s="278">
        <v>22</v>
      </c>
      <c r="AR12" s="279" t="s">
        <v>492</v>
      </c>
    </row>
    <row r="13" spans="1:46" ht="13.5" customHeight="1" x14ac:dyDescent="0.15">
      <c r="A13" s="259"/>
      <c r="AK13" s="1118" t="s">
        <v>493</v>
      </c>
      <c r="AL13" s="1119"/>
      <c r="AM13" s="1119"/>
      <c r="AN13" s="1120"/>
      <c r="AO13" s="277">
        <v>433805</v>
      </c>
      <c r="AP13" s="277">
        <v>3186</v>
      </c>
      <c r="AQ13" s="278">
        <v>2452</v>
      </c>
      <c r="AR13" s="279">
        <v>29.9</v>
      </c>
    </row>
    <row r="14" spans="1:46" ht="13.5" customHeight="1" x14ac:dyDescent="0.15">
      <c r="A14" s="259"/>
      <c r="AK14" s="1118" t="s">
        <v>494</v>
      </c>
      <c r="AL14" s="1119"/>
      <c r="AM14" s="1119"/>
      <c r="AN14" s="1120"/>
      <c r="AO14" s="277">
        <v>367047</v>
      </c>
      <c r="AP14" s="277">
        <v>2695</v>
      </c>
      <c r="AQ14" s="278">
        <v>1577</v>
      </c>
      <c r="AR14" s="279">
        <v>70.900000000000006</v>
      </c>
    </row>
    <row r="15" spans="1:46" ht="13.5" customHeight="1" x14ac:dyDescent="0.15">
      <c r="A15" s="259"/>
      <c r="AK15" s="1121" t="s">
        <v>495</v>
      </c>
      <c r="AL15" s="1122"/>
      <c r="AM15" s="1122"/>
      <c r="AN15" s="1123"/>
      <c r="AO15" s="277">
        <v>-322713</v>
      </c>
      <c r="AP15" s="277">
        <v>-2370</v>
      </c>
      <c r="AQ15" s="278">
        <v>-2400</v>
      </c>
      <c r="AR15" s="279">
        <v>-1.3</v>
      </c>
    </row>
    <row r="16" spans="1:46" x14ac:dyDescent="0.15">
      <c r="A16" s="259"/>
      <c r="AK16" s="1121" t="s">
        <v>176</v>
      </c>
      <c r="AL16" s="1122"/>
      <c r="AM16" s="1122"/>
      <c r="AN16" s="1123"/>
      <c r="AO16" s="277">
        <v>12074243</v>
      </c>
      <c r="AP16" s="277">
        <v>88665</v>
      </c>
      <c r="AQ16" s="278">
        <v>74306</v>
      </c>
      <c r="AR16" s="279">
        <v>19.3</v>
      </c>
    </row>
    <row r="17" spans="1:46" x14ac:dyDescent="0.15">
      <c r="A17" s="259"/>
    </row>
    <row r="18" spans="1:46" x14ac:dyDescent="0.15">
      <c r="A18" s="259"/>
      <c r="AQ18" s="280"/>
      <c r="AR18" s="280"/>
    </row>
    <row r="19" spans="1:46" x14ac:dyDescent="0.15">
      <c r="A19" s="259"/>
      <c r="AK19" s="255" t="s">
        <v>496</v>
      </c>
    </row>
    <row r="20" spans="1:46" x14ac:dyDescent="0.15">
      <c r="A20" s="259"/>
      <c r="AK20" s="281"/>
      <c r="AL20" s="282"/>
      <c r="AM20" s="282"/>
      <c r="AN20" s="283"/>
      <c r="AO20" s="284" t="s">
        <v>497</v>
      </c>
      <c r="AP20" s="285" t="s">
        <v>498</v>
      </c>
      <c r="AQ20" s="286" t="s">
        <v>499</v>
      </c>
      <c r="AR20" s="287"/>
    </row>
    <row r="21" spans="1:46" s="260" customFormat="1" x14ac:dyDescent="0.15">
      <c r="A21" s="288"/>
      <c r="AK21" s="1124" t="s">
        <v>500</v>
      </c>
      <c r="AL21" s="1125"/>
      <c r="AM21" s="1125"/>
      <c r="AN21" s="1126"/>
      <c r="AO21" s="289">
        <v>8.7200000000000006</v>
      </c>
      <c r="AP21" s="290">
        <v>6.91</v>
      </c>
      <c r="AQ21" s="291">
        <v>1.81</v>
      </c>
      <c r="AS21" s="292"/>
      <c r="AT21" s="288"/>
    </row>
    <row r="22" spans="1:46" s="260" customFormat="1" x14ac:dyDescent="0.15">
      <c r="A22" s="288"/>
      <c r="AK22" s="1124" t="s">
        <v>501</v>
      </c>
      <c r="AL22" s="1125"/>
      <c r="AM22" s="1125"/>
      <c r="AN22" s="1126"/>
      <c r="AO22" s="293">
        <v>100.6</v>
      </c>
      <c r="AP22" s="294">
        <v>99.2</v>
      </c>
      <c r="AQ22" s="295">
        <v>1.4</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7" t="s">
        <v>502</v>
      </c>
      <c r="B26" s="1117"/>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7"/>
      <c r="AL26" s="1117"/>
      <c r="AM26" s="1117"/>
      <c r="AN26" s="1117"/>
      <c r="AO26" s="1117"/>
      <c r="AP26" s="1117"/>
      <c r="AQ26" s="1117"/>
      <c r="AR26" s="1117"/>
      <c r="AS26" s="1117"/>
    </row>
    <row r="27" spans="1:46" x14ac:dyDescent="0.15">
      <c r="A27" s="300"/>
      <c r="AS27" s="255"/>
      <c r="AT27" s="255"/>
    </row>
    <row r="28" spans="1:46" ht="17.25" x14ac:dyDescent="0.15">
      <c r="A28" s="256" t="s">
        <v>503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504</v>
      </c>
      <c r="AL29" s="260"/>
      <c r="AM29" s="260"/>
      <c r="AN29" s="260"/>
      <c r="AS29" s="302"/>
    </row>
    <row r="30" spans="1:46" ht="13.5" customHeight="1" x14ac:dyDescent="0.15">
      <c r="A30" s="259"/>
      <c r="AK30" s="262"/>
      <c r="AL30" s="263"/>
      <c r="AM30" s="263"/>
      <c r="AN30" s="264"/>
      <c r="AO30" s="1106" t="s">
        <v>483</v>
      </c>
      <c r="AP30" s="265"/>
      <c r="AQ30" s="266" t="s">
        <v>484</v>
      </c>
      <c r="AR30" s="267"/>
    </row>
    <row r="31" spans="1:46" x14ac:dyDescent="0.15">
      <c r="A31" s="259"/>
      <c r="AK31" s="268"/>
      <c r="AL31" s="269"/>
      <c r="AM31" s="269"/>
      <c r="AN31" s="270"/>
      <c r="AO31" s="1107"/>
      <c r="AP31" s="271" t="s">
        <v>485</v>
      </c>
      <c r="AQ31" s="272" t="s">
        <v>486</v>
      </c>
      <c r="AR31" s="273" t="s">
        <v>487</v>
      </c>
    </row>
    <row r="32" spans="1:46" ht="27" customHeight="1" x14ac:dyDescent="0.15">
      <c r="A32" s="259"/>
      <c r="AK32" s="1108" t="s">
        <v>505</v>
      </c>
      <c r="AL32" s="1109"/>
      <c r="AM32" s="1109"/>
      <c r="AN32" s="1110"/>
      <c r="AO32" s="303">
        <v>8226988</v>
      </c>
      <c r="AP32" s="303">
        <v>60413</v>
      </c>
      <c r="AQ32" s="304">
        <v>38265</v>
      </c>
      <c r="AR32" s="305">
        <v>57.9</v>
      </c>
    </row>
    <row r="33" spans="1:46" ht="13.5" customHeight="1" x14ac:dyDescent="0.15">
      <c r="A33" s="259"/>
      <c r="AK33" s="1108" t="s">
        <v>506</v>
      </c>
      <c r="AL33" s="1109"/>
      <c r="AM33" s="1109"/>
      <c r="AN33" s="1110"/>
      <c r="AO33" s="303" t="s">
        <v>492</v>
      </c>
      <c r="AP33" s="303" t="s">
        <v>492</v>
      </c>
      <c r="AQ33" s="304" t="s">
        <v>492</v>
      </c>
      <c r="AR33" s="305" t="s">
        <v>492</v>
      </c>
    </row>
    <row r="34" spans="1:46" ht="27" customHeight="1" x14ac:dyDescent="0.15">
      <c r="A34" s="259"/>
      <c r="AK34" s="1108" t="s">
        <v>507</v>
      </c>
      <c r="AL34" s="1109"/>
      <c r="AM34" s="1109"/>
      <c r="AN34" s="1110"/>
      <c r="AO34" s="303" t="s">
        <v>492</v>
      </c>
      <c r="AP34" s="303" t="s">
        <v>492</v>
      </c>
      <c r="AQ34" s="304" t="s">
        <v>492</v>
      </c>
      <c r="AR34" s="305" t="s">
        <v>492</v>
      </c>
    </row>
    <row r="35" spans="1:46" ht="27" customHeight="1" x14ac:dyDescent="0.15">
      <c r="A35" s="259"/>
      <c r="AK35" s="1108" t="s">
        <v>508</v>
      </c>
      <c r="AL35" s="1109"/>
      <c r="AM35" s="1109"/>
      <c r="AN35" s="1110"/>
      <c r="AO35" s="303">
        <v>1936617</v>
      </c>
      <c r="AP35" s="303">
        <v>14221</v>
      </c>
      <c r="AQ35" s="304">
        <v>11441</v>
      </c>
      <c r="AR35" s="305">
        <v>24.3</v>
      </c>
    </row>
    <row r="36" spans="1:46" ht="27" customHeight="1" x14ac:dyDescent="0.15">
      <c r="A36" s="259"/>
      <c r="AK36" s="1108" t="s">
        <v>509</v>
      </c>
      <c r="AL36" s="1109"/>
      <c r="AM36" s="1109"/>
      <c r="AN36" s="1110"/>
      <c r="AO36" s="303">
        <v>234709</v>
      </c>
      <c r="AP36" s="303">
        <v>1724</v>
      </c>
      <c r="AQ36" s="304">
        <v>1708</v>
      </c>
      <c r="AR36" s="305">
        <v>0.9</v>
      </c>
    </row>
    <row r="37" spans="1:46" ht="13.5" customHeight="1" x14ac:dyDescent="0.15">
      <c r="A37" s="259"/>
      <c r="AK37" s="1108" t="s">
        <v>510</v>
      </c>
      <c r="AL37" s="1109"/>
      <c r="AM37" s="1109"/>
      <c r="AN37" s="1110"/>
      <c r="AO37" s="303">
        <v>66356</v>
      </c>
      <c r="AP37" s="303">
        <v>487</v>
      </c>
      <c r="AQ37" s="304">
        <v>394</v>
      </c>
      <c r="AR37" s="305">
        <v>23.6</v>
      </c>
    </row>
    <row r="38" spans="1:46" ht="27" customHeight="1" x14ac:dyDescent="0.15">
      <c r="A38" s="259"/>
      <c r="AK38" s="1111" t="s">
        <v>511</v>
      </c>
      <c r="AL38" s="1112"/>
      <c r="AM38" s="1112"/>
      <c r="AN38" s="1113"/>
      <c r="AO38" s="306" t="s">
        <v>492</v>
      </c>
      <c r="AP38" s="306" t="s">
        <v>492</v>
      </c>
      <c r="AQ38" s="307">
        <v>1</v>
      </c>
      <c r="AR38" s="295" t="s">
        <v>492</v>
      </c>
      <c r="AS38" s="302"/>
    </row>
    <row r="39" spans="1:46" x14ac:dyDescent="0.15">
      <c r="A39" s="259"/>
      <c r="AK39" s="1111" t="s">
        <v>512</v>
      </c>
      <c r="AL39" s="1112"/>
      <c r="AM39" s="1112"/>
      <c r="AN39" s="1113"/>
      <c r="AO39" s="303">
        <v>-1100988</v>
      </c>
      <c r="AP39" s="303">
        <v>-8085</v>
      </c>
      <c r="AQ39" s="304">
        <v>-7153</v>
      </c>
      <c r="AR39" s="305">
        <v>13</v>
      </c>
      <c r="AS39" s="302"/>
    </row>
    <row r="40" spans="1:46" ht="27" customHeight="1" x14ac:dyDescent="0.15">
      <c r="A40" s="259"/>
      <c r="AK40" s="1108" t="s">
        <v>513</v>
      </c>
      <c r="AL40" s="1109"/>
      <c r="AM40" s="1109"/>
      <c r="AN40" s="1110"/>
      <c r="AO40" s="303">
        <v>-6254934</v>
      </c>
      <c r="AP40" s="303">
        <v>-45932</v>
      </c>
      <c r="AQ40" s="304">
        <v>-33456</v>
      </c>
      <c r="AR40" s="305">
        <v>37.299999999999997</v>
      </c>
      <c r="AS40" s="302"/>
    </row>
    <row r="41" spans="1:46" x14ac:dyDescent="0.15">
      <c r="A41" s="259"/>
      <c r="AK41" s="1114" t="s">
        <v>286</v>
      </c>
      <c r="AL41" s="1115"/>
      <c r="AM41" s="1115"/>
      <c r="AN41" s="1116"/>
      <c r="AO41" s="303">
        <v>3108748</v>
      </c>
      <c r="AP41" s="303">
        <v>22828</v>
      </c>
      <c r="AQ41" s="304">
        <v>11199</v>
      </c>
      <c r="AR41" s="305">
        <v>103.8</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514</v>
      </c>
    </row>
    <row r="48" spans="1:46" x14ac:dyDescent="0.15">
      <c r="A48" s="259"/>
      <c r="AK48" s="313" t="s">
        <v>515</v>
      </c>
      <c r="AL48" s="313"/>
      <c r="AM48" s="313"/>
      <c r="AN48" s="313"/>
      <c r="AO48" s="313"/>
      <c r="AP48" s="313"/>
      <c r="AQ48" s="314"/>
      <c r="AR48" s="313"/>
    </row>
    <row r="49" spans="1:44" ht="13.5" customHeight="1" x14ac:dyDescent="0.15">
      <c r="A49" s="259"/>
      <c r="AK49" s="315"/>
      <c r="AL49" s="316"/>
      <c r="AM49" s="1101" t="s">
        <v>483</v>
      </c>
      <c r="AN49" s="1103" t="s">
        <v>516</v>
      </c>
      <c r="AO49" s="1104"/>
      <c r="AP49" s="1104"/>
      <c r="AQ49" s="1104"/>
      <c r="AR49" s="1105"/>
    </row>
    <row r="50" spans="1:44" x14ac:dyDescent="0.15">
      <c r="A50" s="259"/>
      <c r="AK50" s="317"/>
      <c r="AL50" s="318"/>
      <c r="AM50" s="1102"/>
      <c r="AN50" s="319" t="s">
        <v>517</v>
      </c>
      <c r="AO50" s="320" t="s">
        <v>518</v>
      </c>
      <c r="AP50" s="321" t="s">
        <v>519</v>
      </c>
      <c r="AQ50" s="322" t="s">
        <v>520</v>
      </c>
      <c r="AR50" s="323" t="s">
        <v>521</v>
      </c>
    </row>
    <row r="51" spans="1:44" x14ac:dyDescent="0.15">
      <c r="A51" s="259"/>
      <c r="AK51" s="315" t="s">
        <v>522</v>
      </c>
      <c r="AL51" s="316"/>
      <c r="AM51" s="324">
        <v>7320596</v>
      </c>
      <c r="AN51" s="325">
        <v>51379</v>
      </c>
      <c r="AO51" s="326">
        <v>-19.2</v>
      </c>
      <c r="AP51" s="327">
        <v>66343</v>
      </c>
      <c r="AQ51" s="328">
        <v>43</v>
      </c>
      <c r="AR51" s="329">
        <v>-62.2</v>
      </c>
    </row>
    <row r="52" spans="1:44" x14ac:dyDescent="0.15">
      <c r="A52" s="259"/>
      <c r="AK52" s="330"/>
      <c r="AL52" s="331" t="s">
        <v>523</v>
      </c>
      <c r="AM52" s="332">
        <v>3442201</v>
      </c>
      <c r="AN52" s="333">
        <v>24159</v>
      </c>
      <c r="AO52" s="334">
        <v>-38</v>
      </c>
      <c r="AP52" s="335">
        <v>34529</v>
      </c>
      <c r="AQ52" s="336">
        <v>28.4</v>
      </c>
      <c r="AR52" s="337">
        <v>-66.400000000000006</v>
      </c>
    </row>
    <row r="53" spans="1:44" x14ac:dyDescent="0.15">
      <c r="A53" s="259"/>
      <c r="AK53" s="315" t="s">
        <v>524</v>
      </c>
      <c r="AL53" s="316"/>
      <c r="AM53" s="324">
        <v>8329278</v>
      </c>
      <c r="AN53" s="325">
        <v>59074</v>
      </c>
      <c r="AO53" s="326">
        <v>15</v>
      </c>
      <c r="AP53" s="327">
        <v>56416</v>
      </c>
      <c r="AQ53" s="328">
        <v>-15</v>
      </c>
      <c r="AR53" s="329">
        <v>30</v>
      </c>
    </row>
    <row r="54" spans="1:44" x14ac:dyDescent="0.15">
      <c r="A54" s="259"/>
      <c r="AK54" s="330"/>
      <c r="AL54" s="331" t="s">
        <v>523</v>
      </c>
      <c r="AM54" s="332">
        <v>3895829</v>
      </c>
      <c r="AN54" s="333">
        <v>27630</v>
      </c>
      <c r="AO54" s="334">
        <v>14.4</v>
      </c>
      <c r="AP54" s="335">
        <v>32623</v>
      </c>
      <c r="AQ54" s="336">
        <v>-5.5</v>
      </c>
      <c r="AR54" s="337">
        <v>19.899999999999999</v>
      </c>
    </row>
    <row r="55" spans="1:44" x14ac:dyDescent="0.15">
      <c r="A55" s="259"/>
      <c r="AK55" s="315" t="s">
        <v>525</v>
      </c>
      <c r="AL55" s="316"/>
      <c r="AM55" s="324">
        <v>4658900</v>
      </c>
      <c r="AN55" s="325">
        <v>33400</v>
      </c>
      <c r="AO55" s="326">
        <v>-43.5</v>
      </c>
      <c r="AP55" s="327">
        <v>49217</v>
      </c>
      <c r="AQ55" s="328">
        <v>-12.8</v>
      </c>
      <c r="AR55" s="329">
        <v>-30.7</v>
      </c>
    </row>
    <row r="56" spans="1:44" x14ac:dyDescent="0.15">
      <c r="A56" s="259"/>
      <c r="AK56" s="330"/>
      <c r="AL56" s="331" t="s">
        <v>523</v>
      </c>
      <c r="AM56" s="332">
        <v>1707062</v>
      </c>
      <c r="AN56" s="333">
        <v>12238</v>
      </c>
      <c r="AO56" s="334">
        <v>-55.7</v>
      </c>
      <c r="AP56" s="335">
        <v>27232</v>
      </c>
      <c r="AQ56" s="336">
        <v>-16.5</v>
      </c>
      <c r="AR56" s="337">
        <v>-39.200000000000003</v>
      </c>
    </row>
    <row r="57" spans="1:44" x14ac:dyDescent="0.15">
      <c r="A57" s="259"/>
      <c r="AK57" s="315" t="s">
        <v>526</v>
      </c>
      <c r="AL57" s="316"/>
      <c r="AM57" s="324">
        <v>8051807</v>
      </c>
      <c r="AN57" s="325">
        <v>58302</v>
      </c>
      <c r="AO57" s="326">
        <v>74.599999999999994</v>
      </c>
      <c r="AP57" s="327">
        <v>49211</v>
      </c>
      <c r="AQ57" s="328">
        <v>0</v>
      </c>
      <c r="AR57" s="329">
        <v>74.599999999999994</v>
      </c>
    </row>
    <row r="58" spans="1:44" x14ac:dyDescent="0.15">
      <c r="A58" s="259"/>
      <c r="AK58" s="330"/>
      <c r="AL58" s="331" t="s">
        <v>523</v>
      </c>
      <c r="AM58" s="332">
        <v>3061303</v>
      </c>
      <c r="AN58" s="333">
        <v>22167</v>
      </c>
      <c r="AO58" s="334">
        <v>81.099999999999994</v>
      </c>
      <c r="AP58" s="335">
        <v>28367</v>
      </c>
      <c r="AQ58" s="336">
        <v>4.2</v>
      </c>
      <c r="AR58" s="337">
        <v>76.900000000000006</v>
      </c>
    </row>
    <row r="59" spans="1:44" x14ac:dyDescent="0.15">
      <c r="A59" s="259"/>
      <c r="AK59" s="315" t="s">
        <v>527</v>
      </c>
      <c r="AL59" s="316"/>
      <c r="AM59" s="324">
        <v>11129261</v>
      </c>
      <c r="AN59" s="325">
        <v>81725</v>
      </c>
      <c r="AO59" s="326">
        <v>40.200000000000003</v>
      </c>
      <c r="AP59" s="327">
        <v>51738</v>
      </c>
      <c r="AQ59" s="328">
        <v>5.0999999999999996</v>
      </c>
      <c r="AR59" s="329">
        <v>35.1</v>
      </c>
    </row>
    <row r="60" spans="1:44" x14ac:dyDescent="0.15">
      <c r="A60" s="259"/>
      <c r="AK60" s="330"/>
      <c r="AL60" s="331" t="s">
        <v>523</v>
      </c>
      <c r="AM60" s="332">
        <v>5646449</v>
      </c>
      <c r="AN60" s="333">
        <v>41463</v>
      </c>
      <c r="AO60" s="334">
        <v>87</v>
      </c>
      <c r="AP60" s="335">
        <v>30360</v>
      </c>
      <c r="AQ60" s="336">
        <v>7</v>
      </c>
      <c r="AR60" s="337">
        <v>80</v>
      </c>
    </row>
    <row r="61" spans="1:44" x14ac:dyDescent="0.15">
      <c r="A61" s="259"/>
      <c r="AK61" s="315" t="s">
        <v>528</v>
      </c>
      <c r="AL61" s="338"/>
      <c r="AM61" s="324">
        <v>7897968</v>
      </c>
      <c r="AN61" s="325">
        <v>56776</v>
      </c>
      <c r="AO61" s="326">
        <v>13.4</v>
      </c>
      <c r="AP61" s="327">
        <v>54585</v>
      </c>
      <c r="AQ61" s="339">
        <v>4.0999999999999996</v>
      </c>
      <c r="AR61" s="329">
        <v>9.3000000000000007</v>
      </c>
    </row>
    <row r="62" spans="1:44" x14ac:dyDescent="0.15">
      <c r="A62" s="259"/>
      <c r="AK62" s="330"/>
      <c r="AL62" s="331" t="s">
        <v>523</v>
      </c>
      <c r="AM62" s="332">
        <v>3550569</v>
      </c>
      <c r="AN62" s="333">
        <v>25531</v>
      </c>
      <c r="AO62" s="334">
        <v>17.8</v>
      </c>
      <c r="AP62" s="335">
        <v>30622</v>
      </c>
      <c r="AQ62" s="336">
        <v>3.5</v>
      </c>
      <c r="AR62" s="337">
        <v>14.3</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o3Bm8KyTV+1bF3Uf34+oV64HA8EHKbWScn+3M1i5QhA9phwXH3Q1ZCBoTYGZztFSuuyDbJeSvch1i4bmGzPPBQ==" saltValue="VIIniQwtp5U2RYPJ29RcF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480</v>
      </c>
    </row>
    <row r="121" spans="125:125" ht="13.5" hidden="1" customHeight="1" x14ac:dyDescent="0.15">
      <c r="DU121" s="253"/>
    </row>
  </sheetData>
  <sheetProtection algorithmName="SHA-512" hashValue="AXZM/D7R2zV72JapoD4BONsmgH5C+JerNVOMmDGwPfGvZDT8u+aG9Ea7rrKKSssRttAjOGdFryS0lwm5C/MnDw==" saltValue="+zCs/r5wyHk0rDHbA5WNA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480</v>
      </c>
    </row>
  </sheetData>
  <sheetProtection algorithmName="SHA-512" hashValue="Eueaz7DGMeqm20OOYRsbHgV0g3wDXdXrUa4APMbrabg26a3E3NN39AGWFPfhhqLKYHk8SMa5zNfM1a9H5hky+w==" saltValue="v3p7ulm5ODEGKx0njkH+s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A59" sqref="A5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27" t="s">
        <v>3</v>
      </c>
      <c r="D47" s="1127"/>
      <c r="E47" s="1128"/>
      <c r="F47" s="11">
        <v>7.96</v>
      </c>
      <c r="G47" s="12">
        <v>7.67</v>
      </c>
      <c r="H47" s="12">
        <v>12.6</v>
      </c>
      <c r="I47" s="12">
        <v>16.829999999999998</v>
      </c>
      <c r="J47" s="13">
        <v>15.21</v>
      </c>
    </row>
    <row r="48" spans="2:10" ht="57.75" customHeight="1" x14ac:dyDescent="0.15">
      <c r="B48" s="14"/>
      <c r="C48" s="1129" t="s">
        <v>4</v>
      </c>
      <c r="D48" s="1129"/>
      <c r="E48" s="1130"/>
      <c r="F48" s="15">
        <v>5.59</v>
      </c>
      <c r="G48" s="16">
        <v>4.8600000000000003</v>
      </c>
      <c r="H48" s="16">
        <v>10.3</v>
      </c>
      <c r="I48" s="16">
        <v>9.16</v>
      </c>
      <c r="J48" s="17">
        <v>9.7799999999999994</v>
      </c>
    </row>
    <row r="49" spans="2:10" ht="57.75" customHeight="1" thickBot="1" x14ac:dyDescent="0.2">
      <c r="B49" s="18"/>
      <c r="C49" s="1131" t="s">
        <v>5</v>
      </c>
      <c r="D49" s="1131"/>
      <c r="E49" s="1132"/>
      <c r="F49" s="19" t="s">
        <v>535</v>
      </c>
      <c r="G49" s="20" t="s">
        <v>536</v>
      </c>
      <c r="H49" s="20">
        <v>10.75</v>
      </c>
      <c r="I49" s="20">
        <v>2.54</v>
      </c>
      <c r="J49" s="21" t="s">
        <v>537</v>
      </c>
    </row>
    <row r="50" spans="2:10" x14ac:dyDescent="0.15"/>
  </sheetData>
  <sheetProtection algorithmName="SHA-512" hashValue="kTW8PW/irXREK2X2a4+0e9y6N6DL608QaWJ7UOAvmvyxsTMWuTBkky5Bo9zbzalN8pwjrzSrynPrybFTdXA7Mw==" saltValue="vCPwoMB6/V6Sui0Pgpt9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A59" sqref="A59"/>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37" t="s">
        <v>538</v>
      </c>
      <c r="D34" s="1137"/>
      <c r="E34" s="1138"/>
      <c r="F34" s="32">
        <v>36.75</v>
      </c>
      <c r="G34" s="33">
        <v>45.83</v>
      </c>
      <c r="H34" s="33">
        <v>52.87</v>
      </c>
      <c r="I34" s="33">
        <v>62.63</v>
      </c>
      <c r="J34" s="34">
        <v>63.68</v>
      </c>
      <c r="K34" s="22"/>
      <c r="L34" s="22"/>
      <c r="M34" s="22"/>
      <c r="N34" s="22"/>
      <c r="O34" s="22"/>
      <c r="P34" s="22"/>
    </row>
    <row r="35" spans="1:16" ht="39" customHeight="1" x14ac:dyDescent="0.15">
      <c r="A35" s="22"/>
      <c r="B35" s="35"/>
      <c r="C35" s="1133" t="s">
        <v>539</v>
      </c>
      <c r="D35" s="1133"/>
      <c r="E35" s="1134"/>
      <c r="F35" s="36">
        <v>5.58</v>
      </c>
      <c r="G35" s="37">
        <v>4.8600000000000003</v>
      </c>
      <c r="H35" s="37">
        <v>10.3</v>
      </c>
      <c r="I35" s="37">
        <v>9.16</v>
      </c>
      <c r="J35" s="38">
        <v>9.7799999999999994</v>
      </c>
      <c r="K35" s="22"/>
      <c r="L35" s="22"/>
      <c r="M35" s="22"/>
      <c r="N35" s="22"/>
      <c r="O35" s="22"/>
      <c r="P35" s="22"/>
    </row>
    <row r="36" spans="1:16" ht="39" customHeight="1" x14ac:dyDescent="0.15">
      <c r="A36" s="22"/>
      <c r="B36" s="35"/>
      <c r="C36" s="1133" t="s">
        <v>540</v>
      </c>
      <c r="D36" s="1133"/>
      <c r="E36" s="1134"/>
      <c r="F36" s="36">
        <v>7.94</v>
      </c>
      <c r="G36" s="37">
        <v>8.6</v>
      </c>
      <c r="H36" s="37">
        <v>9.1300000000000008</v>
      </c>
      <c r="I36" s="37">
        <v>9.8800000000000008</v>
      </c>
      <c r="J36" s="38">
        <v>8.89</v>
      </c>
      <c r="K36" s="22"/>
      <c r="L36" s="22"/>
      <c r="M36" s="22"/>
      <c r="N36" s="22"/>
      <c r="O36" s="22"/>
      <c r="P36" s="22"/>
    </row>
    <row r="37" spans="1:16" ht="39" customHeight="1" x14ac:dyDescent="0.15">
      <c r="A37" s="22"/>
      <c r="B37" s="35"/>
      <c r="C37" s="1133" t="s">
        <v>541</v>
      </c>
      <c r="D37" s="1133"/>
      <c r="E37" s="1134"/>
      <c r="F37" s="36">
        <v>4.8499999999999996</v>
      </c>
      <c r="G37" s="37">
        <v>5.46</v>
      </c>
      <c r="H37" s="37">
        <v>5.25</v>
      </c>
      <c r="I37" s="37">
        <v>6.27</v>
      </c>
      <c r="J37" s="38">
        <v>6.21</v>
      </c>
      <c r="K37" s="22"/>
      <c r="L37" s="22"/>
      <c r="M37" s="22"/>
      <c r="N37" s="22"/>
      <c r="O37" s="22"/>
      <c r="P37" s="22"/>
    </row>
    <row r="38" spans="1:16" ht="39" customHeight="1" x14ac:dyDescent="0.15">
      <c r="A38" s="22"/>
      <c r="B38" s="35"/>
      <c r="C38" s="1133" t="s">
        <v>542</v>
      </c>
      <c r="D38" s="1133"/>
      <c r="E38" s="1134"/>
      <c r="F38" s="36">
        <v>3.41</v>
      </c>
      <c r="G38" s="37">
        <v>3.48</v>
      </c>
      <c r="H38" s="37">
        <v>4.46</v>
      </c>
      <c r="I38" s="37">
        <v>5.08</v>
      </c>
      <c r="J38" s="38">
        <v>4.6399999999999997</v>
      </c>
      <c r="K38" s="22"/>
      <c r="L38" s="22"/>
      <c r="M38" s="22"/>
      <c r="N38" s="22"/>
      <c r="O38" s="22"/>
      <c r="P38" s="22"/>
    </row>
    <row r="39" spans="1:16" ht="39" customHeight="1" x14ac:dyDescent="0.15">
      <c r="A39" s="22"/>
      <c r="B39" s="35"/>
      <c r="C39" s="1133" t="s">
        <v>543</v>
      </c>
      <c r="D39" s="1133"/>
      <c r="E39" s="1134"/>
      <c r="F39" s="36">
        <v>0.84</v>
      </c>
      <c r="G39" s="37">
        <v>0.61</v>
      </c>
      <c r="H39" s="37">
        <v>0.85</v>
      </c>
      <c r="I39" s="37">
        <v>1</v>
      </c>
      <c r="J39" s="38">
        <v>1.28</v>
      </c>
      <c r="K39" s="22"/>
      <c r="L39" s="22"/>
      <c r="M39" s="22"/>
      <c r="N39" s="22"/>
      <c r="O39" s="22"/>
      <c r="P39" s="22"/>
    </row>
    <row r="40" spans="1:16" ht="39" customHeight="1" x14ac:dyDescent="0.15">
      <c r="A40" s="22"/>
      <c r="B40" s="35"/>
      <c r="C40" s="1133" t="s">
        <v>544</v>
      </c>
      <c r="D40" s="1133"/>
      <c r="E40" s="1134"/>
      <c r="F40" s="36">
        <v>0.49</v>
      </c>
      <c r="G40" s="37">
        <v>0.72</v>
      </c>
      <c r="H40" s="37">
        <v>0.68</v>
      </c>
      <c r="I40" s="37">
        <v>0.6</v>
      </c>
      <c r="J40" s="38">
        <v>0.64</v>
      </c>
      <c r="K40" s="22"/>
      <c r="L40" s="22"/>
      <c r="M40" s="22"/>
      <c r="N40" s="22"/>
      <c r="O40" s="22"/>
      <c r="P40" s="22"/>
    </row>
    <row r="41" spans="1:16" ht="39" customHeight="1" x14ac:dyDescent="0.15">
      <c r="A41" s="22"/>
      <c r="B41" s="35"/>
      <c r="C41" s="1133" t="s">
        <v>545</v>
      </c>
      <c r="D41" s="1133"/>
      <c r="E41" s="1134"/>
      <c r="F41" s="36">
        <v>0.17</v>
      </c>
      <c r="G41" s="37">
        <v>0.17</v>
      </c>
      <c r="H41" s="37">
        <v>0.17</v>
      </c>
      <c r="I41" s="37">
        <v>0.24</v>
      </c>
      <c r="J41" s="38">
        <v>0.19</v>
      </c>
      <c r="K41" s="22"/>
      <c r="L41" s="22"/>
      <c r="M41" s="22"/>
      <c r="N41" s="22"/>
      <c r="O41" s="22"/>
      <c r="P41" s="22"/>
    </row>
    <row r="42" spans="1:16" ht="39" customHeight="1" x14ac:dyDescent="0.15">
      <c r="A42" s="22"/>
      <c r="B42" s="39"/>
      <c r="C42" s="1133" t="s">
        <v>546</v>
      </c>
      <c r="D42" s="1133"/>
      <c r="E42" s="1134"/>
      <c r="F42" s="36" t="s">
        <v>492</v>
      </c>
      <c r="G42" s="37" t="s">
        <v>547</v>
      </c>
      <c r="H42" s="37" t="s">
        <v>492</v>
      </c>
      <c r="I42" s="37" t="s">
        <v>492</v>
      </c>
      <c r="J42" s="38" t="s">
        <v>492</v>
      </c>
      <c r="K42" s="22"/>
      <c r="L42" s="22"/>
      <c r="M42" s="22"/>
      <c r="N42" s="22"/>
      <c r="O42" s="22"/>
      <c r="P42" s="22"/>
    </row>
    <row r="43" spans="1:16" ht="39" customHeight="1" thickBot="1" x14ac:dyDescent="0.2">
      <c r="A43" s="22"/>
      <c r="B43" s="40"/>
      <c r="C43" s="1135" t="s">
        <v>548</v>
      </c>
      <c r="D43" s="1135"/>
      <c r="E43" s="1136"/>
      <c r="F43" s="41">
        <v>0.22</v>
      </c>
      <c r="G43" s="42">
        <v>0.24</v>
      </c>
      <c r="H43" s="42">
        <v>0.32</v>
      </c>
      <c r="I43" s="42">
        <v>0.32</v>
      </c>
      <c r="J43" s="43">
        <v>0.19</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E7TO+MPI1Ex5iscPOd288efI50JdbbhMRjUSaVBg0pJea0W9NYDbLz7wlxFipVRpjU+AsG5ODvlPIeFXLaFIw==" saltValue="sbYN5WHTiQNa/Vsvn/V6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activeCell="A59" sqref="A59"/>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530</v>
      </c>
      <c r="L44" s="54" t="s">
        <v>531</v>
      </c>
      <c r="M44" s="54" t="s">
        <v>532</v>
      </c>
      <c r="N44" s="54" t="s">
        <v>533</v>
      </c>
      <c r="O44" s="55" t="s">
        <v>534</v>
      </c>
      <c r="P44" s="46"/>
      <c r="Q44" s="46"/>
      <c r="R44" s="46"/>
      <c r="S44" s="46"/>
      <c r="T44" s="46"/>
      <c r="U44" s="46"/>
    </row>
    <row r="45" spans="1:21" ht="30.75" customHeight="1" x14ac:dyDescent="0.15">
      <c r="A45" s="46"/>
      <c r="B45" s="1162" t="s">
        <v>9</v>
      </c>
      <c r="C45" s="1163"/>
      <c r="D45" s="56"/>
      <c r="E45" s="1168" t="s">
        <v>10</v>
      </c>
      <c r="F45" s="1168"/>
      <c r="G45" s="1168"/>
      <c r="H45" s="1168"/>
      <c r="I45" s="1168"/>
      <c r="J45" s="1169"/>
      <c r="K45" s="57">
        <v>8387</v>
      </c>
      <c r="L45" s="58">
        <v>8265</v>
      </c>
      <c r="M45" s="58">
        <v>8297</v>
      </c>
      <c r="N45" s="58">
        <v>8091</v>
      </c>
      <c r="O45" s="59">
        <v>8227</v>
      </c>
      <c r="P45" s="46"/>
      <c r="Q45" s="46"/>
      <c r="R45" s="46"/>
      <c r="S45" s="46"/>
      <c r="T45" s="46"/>
      <c r="U45" s="46"/>
    </row>
    <row r="46" spans="1:21" ht="30.75" customHeight="1" x14ac:dyDescent="0.15">
      <c r="A46" s="46"/>
      <c r="B46" s="1164"/>
      <c r="C46" s="1165"/>
      <c r="D46" s="60"/>
      <c r="E46" s="1141" t="s">
        <v>11</v>
      </c>
      <c r="F46" s="1141"/>
      <c r="G46" s="1141"/>
      <c r="H46" s="1141"/>
      <c r="I46" s="1141"/>
      <c r="J46" s="1142"/>
      <c r="K46" s="61" t="s">
        <v>492</v>
      </c>
      <c r="L46" s="62" t="s">
        <v>492</v>
      </c>
      <c r="M46" s="62" t="s">
        <v>492</v>
      </c>
      <c r="N46" s="62" t="s">
        <v>492</v>
      </c>
      <c r="O46" s="63" t="s">
        <v>492</v>
      </c>
      <c r="P46" s="46"/>
      <c r="Q46" s="46"/>
      <c r="R46" s="46"/>
      <c r="S46" s="46"/>
      <c r="T46" s="46"/>
      <c r="U46" s="46"/>
    </row>
    <row r="47" spans="1:21" ht="30.75" customHeight="1" x14ac:dyDescent="0.15">
      <c r="A47" s="46"/>
      <c r="B47" s="1164"/>
      <c r="C47" s="1165"/>
      <c r="D47" s="60"/>
      <c r="E47" s="1141" t="s">
        <v>12</v>
      </c>
      <c r="F47" s="1141"/>
      <c r="G47" s="1141"/>
      <c r="H47" s="1141"/>
      <c r="I47" s="1141"/>
      <c r="J47" s="1142"/>
      <c r="K47" s="61" t="s">
        <v>492</v>
      </c>
      <c r="L47" s="62" t="s">
        <v>492</v>
      </c>
      <c r="M47" s="62" t="s">
        <v>492</v>
      </c>
      <c r="N47" s="62" t="s">
        <v>492</v>
      </c>
      <c r="O47" s="63" t="s">
        <v>492</v>
      </c>
      <c r="P47" s="46"/>
      <c r="Q47" s="46"/>
      <c r="R47" s="46"/>
      <c r="S47" s="46"/>
      <c r="T47" s="46"/>
      <c r="U47" s="46"/>
    </row>
    <row r="48" spans="1:21" ht="30.75" customHeight="1" x14ac:dyDescent="0.15">
      <c r="A48" s="46"/>
      <c r="B48" s="1164"/>
      <c r="C48" s="1165"/>
      <c r="D48" s="60"/>
      <c r="E48" s="1141" t="s">
        <v>13</v>
      </c>
      <c r="F48" s="1141"/>
      <c r="G48" s="1141"/>
      <c r="H48" s="1141"/>
      <c r="I48" s="1141"/>
      <c r="J48" s="1142"/>
      <c r="K48" s="61">
        <v>2014</v>
      </c>
      <c r="L48" s="62">
        <v>1938</v>
      </c>
      <c r="M48" s="62">
        <v>1834</v>
      </c>
      <c r="N48" s="62">
        <v>1898</v>
      </c>
      <c r="O48" s="63">
        <v>1937</v>
      </c>
      <c r="P48" s="46"/>
      <c r="Q48" s="46"/>
      <c r="R48" s="46"/>
      <c r="S48" s="46"/>
      <c r="T48" s="46"/>
      <c r="U48" s="46"/>
    </row>
    <row r="49" spans="1:21" ht="30.75" customHeight="1" x14ac:dyDescent="0.15">
      <c r="A49" s="46"/>
      <c r="B49" s="1164"/>
      <c r="C49" s="1165"/>
      <c r="D49" s="60"/>
      <c r="E49" s="1141" t="s">
        <v>14</v>
      </c>
      <c r="F49" s="1141"/>
      <c r="G49" s="1141"/>
      <c r="H49" s="1141"/>
      <c r="I49" s="1141"/>
      <c r="J49" s="1142"/>
      <c r="K49" s="61">
        <v>167</v>
      </c>
      <c r="L49" s="62">
        <v>223</v>
      </c>
      <c r="M49" s="62">
        <v>224</v>
      </c>
      <c r="N49" s="62">
        <v>223</v>
      </c>
      <c r="O49" s="63">
        <v>235</v>
      </c>
      <c r="P49" s="46"/>
      <c r="Q49" s="46"/>
      <c r="R49" s="46"/>
      <c r="S49" s="46"/>
      <c r="T49" s="46"/>
      <c r="U49" s="46"/>
    </row>
    <row r="50" spans="1:21" ht="30.75" customHeight="1" x14ac:dyDescent="0.15">
      <c r="A50" s="46"/>
      <c r="B50" s="1164"/>
      <c r="C50" s="1165"/>
      <c r="D50" s="60"/>
      <c r="E50" s="1141" t="s">
        <v>15</v>
      </c>
      <c r="F50" s="1141"/>
      <c r="G50" s="1141"/>
      <c r="H50" s="1141"/>
      <c r="I50" s="1141"/>
      <c r="J50" s="1142"/>
      <c r="K50" s="61">
        <v>38</v>
      </c>
      <c r="L50" s="62">
        <v>75</v>
      </c>
      <c r="M50" s="62">
        <v>38</v>
      </c>
      <c r="N50" s="62">
        <v>37</v>
      </c>
      <c r="O50" s="63">
        <v>66</v>
      </c>
      <c r="P50" s="46"/>
      <c r="Q50" s="46"/>
      <c r="R50" s="46"/>
      <c r="S50" s="46"/>
      <c r="T50" s="46"/>
      <c r="U50" s="46"/>
    </row>
    <row r="51" spans="1:21" ht="30.75" customHeight="1" x14ac:dyDescent="0.15">
      <c r="A51" s="46"/>
      <c r="B51" s="1166"/>
      <c r="C51" s="1167"/>
      <c r="D51" s="64"/>
      <c r="E51" s="1141" t="s">
        <v>16</v>
      </c>
      <c r="F51" s="1141"/>
      <c r="G51" s="1141"/>
      <c r="H51" s="1141"/>
      <c r="I51" s="1141"/>
      <c r="J51" s="1142"/>
      <c r="K51" s="61" t="s">
        <v>492</v>
      </c>
      <c r="L51" s="62" t="s">
        <v>492</v>
      </c>
      <c r="M51" s="62" t="s">
        <v>492</v>
      </c>
      <c r="N51" s="62" t="s">
        <v>492</v>
      </c>
      <c r="O51" s="63" t="s">
        <v>492</v>
      </c>
      <c r="P51" s="46"/>
      <c r="Q51" s="46"/>
      <c r="R51" s="46"/>
      <c r="S51" s="46"/>
      <c r="T51" s="46"/>
      <c r="U51" s="46"/>
    </row>
    <row r="52" spans="1:21" ht="30.75" customHeight="1" x14ac:dyDescent="0.15">
      <c r="A52" s="46"/>
      <c r="B52" s="1139" t="s">
        <v>17</v>
      </c>
      <c r="C52" s="1140"/>
      <c r="D52" s="64"/>
      <c r="E52" s="1141" t="s">
        <v>18</v>
      </c>
      <c r="F52" s="1141"/>
      <c r="G52" s="1141"/>
      <c r="H52" s="1141"/>
      <c r="I52" s="1141"/>
      <c r="J52" s="1142"/>
      <c r="K52" s="61">
        <v>7884</v>
      </c>
      <c r="L52" s="62">
        <v>7738</v>
      </c>
      <c r="M52" s="62">
        <v>7621</v>
      </c>
      <c r="N52" s="62">
        <v>7401</v>
      </c>
      <c r="O52" s="63">
        <v>7356</v>
      </c>
      <c r="P52" s="46"/>
      <c r="Q52" s="46"/>
      <c r="R52" s="46"/>
      <c r="S52" s="46"/>
      <c r="T52" s="46"/>
      <c r="U52" s="46"/>
    </row>
    <row r="53" spans="1:21" ht="30.75" customHeight="1" thickBot="1" x14ac:dyDescent="0.2">
      <c r="A53" s="46"/>
      <c r="B53" s="1143" t="s">
        <v>19</v>
      </c>
      <c r="C53" s="1144"/>
      <c r="D53" s="65"/>
      <c r="E53" s="1145" t="s">
        <v>20</v>
      </c>
      <c r="F53" s="1145"/>
      <c r="G53" s="1145"/>
      <c r="H53" s="1145"/>
      <c r="I53" s="1145"/>
      <c r="J53" s="1146"/>
      <c r="K53" s="66">
        <v>2722</v>
      </c>
      <c r="L53" s="67">
        <v>2763</v>
      </c>
      <c r="M53" s="67">
        <v>2772</v>
      </c>
      <c r="N53" s="67">
        <v>2848</v>
      </c>
      <c r="O53" s="68">
        <v>3109</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549</v>
      </c>
      <c r="L57" s="79" t="s">
        <v>550</v>
      </c>
      <c r="M57" s="79" t="s">
        <v>551</v>
      </c>
      <c r="N57" s="79" t="s">
        <v>552</v>
      </c>
      <c r="O57" s="80" t="s">
        <v>553</v>
      </c>
      <c r="P57" s="46"/>
      <c r="Q57" s="46"/>
      <c r="R57" s="46"/>
      <c r="S57" s="46"/>
      <c r="T57" s="46"/>
      <c r="U57" s="46"/>
    </row>
    <row r="58" spans="1:21" ht="31.5" customHeight="1" x14ac:dyDescent="0.15">
      <c r="B58" s="1147" t="s">
        <v>24</v>
      </c>
      <c r="C58" s="1148"/>
      <c r="D58" s="1153" t="s">
        <v>25</v>
      </c>
      <c r="E58" s="1154"/>
      <c r="F58" s="1154"/>
      <c r="G58" s="1154"/>
      <c r="H58" s="1154"/>
      <c r="I58" s="1154"/>
      <c r="J58" s="1155"/>
      <c r="K58" s="81"/>
      <c r="L58" s="82"/>
      <c r="M58" s="82"/>
      <c r="N58" s="82"/>
      <c r="O58" s="83"/>
    </row>
    <row r="59" spans="1:21" ht="31.5" customHeight="1" x14ac:dyDescent="0.15">
      <c r="B59" s="1149"/>
      <c r="C59" s="1150"/>
      <c r="D59" s="1156" t="s">
        <v>26</v>
      </c>
      <c r="E59" s="1157"/>
      <c r="F59" s="1157"/>
      <c r="G59" s="1157"/>
      <c r="H59" s="1157"/>
      <c r="I59" s="1157"/>
      <c r="J59" s="1158"/>
      <c r="K59" s="84"/>
      <c r="L59" s="85"/>
      <c r="M59" s="85"/>
      <c r="N59" s="85"/>
      <c r="O59" s="86"/>
    </row>
    <row r="60" spans="1:21" ht="31.5" customHeight="1" thickBot="1" x14ac:dyDescent="0.2">
      <c r="B60" s="1151"/>
      <c r="C60" s="1152"/>
      <c r="D60" s="1159" t="s">
        <v>27</v>
      </c>
      <c r="E60" s="1160"/>
      <c r="F60" s="1160"/>
      <c r="G60" s="1160"/>
      <c r="H60" s="1160"/>
      <c r="I60" s="1160"/>
      <c r="J60" s="1161"/>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f3Jx/OygfRt9fBKaaOHOTMFjTy6H2pwPHFYCH68y4hOkaKXHJJqbCo9dzzaKOetomV6GjKxzpoY+fJQHGQerug==" saltValue="1G8gTQfl4jyHjC3SWuuBa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S46" sqref="S46"/>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530</v>
      </c>
      <c r="J40" s="101" t="s">
        <v>531</v>
      </c>
      <c r="K40" s="101" t="s">
        <v>532</v>
      </c>
      <c r="L40" s="101" t="s">
        <v>533</v>
      </c>
      <c r="M40" s="102" t="s">
        <v>534</v>
      </c>
    </row>
    <row r="41" spans="2:13" ht="27.75" customHeight="1" x14ac:dyDescent="0.15">
      <c r="B41" s="1182" t="s">
        <v>30</v>
      </c>
      <c r="C41" s="1183"/>
      <c r="D41" s="103"/>
      <c r="E41" s="1184" t="s">
        <v>31</v>
      </c>
      <c r="F41" s="1184"/>
      <c r="G41" s="1184"/>
      <c r="H41" s="1185"/>
      <c r="I41" s="342">
        <v>87104</v>
      </c>
      <c r="J41" s="343">
        <v>86256</v>
      </c>
      <c r="K41" s="343">
        <v>82788</v>
      </c>
      <c r="L41" s="343">
        <v>79288</v>
      </c>
      <c r="M41" s="344">
        <v>76472</v>
      </c>
    </row>
    <row r="42" spans="2:13" ht="27.75" customHeight="1" x14ac:dyDescent="0.15">
      <c r="B42" s="1172"/>
      <c r="C42" s="1173"/>
      <c r="D42" s="104"/>
      <c r="E42" s="1176" t="s">
        <v>32</v>
      </c>
      <c r="F42" s="1176"/>
      <c r="G42" s="1176"/>
      <c r="H42" s="1177"/>
      <c r="I42" s="345">
        <v>3056</v>
      </c>
      <c r="J42" s="346">
        <v>2900</v>
      </c>
      <c r="K42" s="346">
        <v>2782</v>
      </c>
      <c r="L42" s="346">
        <v>7804</v>
      </c>
      <c r="M42" s="347">
        <v>7760</v>
      </c>
    </row>
    <row r="43" spans="2:13" ht="27.75" customHeight="1" x14ac:dyDescent="0.15">
      <c r="B43" s="1172"/>
      <c r="C43" s="1173"/>
      <c r="D43" s="104"/>
      <c r="E43" s="1176" t="s">
        <v>33</v>
      </c>
      <c r="F43" s="1176"/>
      <c r="G43" s="1176"/>
      <c r="H43" s="1177"/>
      <c r="I43" s="345">
        <v>17837</v>
      </c>
      <c r="J43" s="346">
        <v>16721</v>
      </c>
      <c r="K43" s="346">
        <v>15980</v>
      </c>
      <c r="L43" s="346">
        <v>15382</v>
      </c>
      <c r="M43" s="347">
        <v>15263</v>
      </c>
    </row>
    <row r="44" spans="2:13" ht="27.75" customHeight="1" x14ac:dyDescent="0.15">
      <c r="B44" s="1172"/>
      <c r="C44" s="1173"/>
      <c r="D44" s="104"/>
      <c r="E44" s="1176" t="s">
        <v>34</v>
      </c>
      <c r="F44" s="1176"/>
      <c r="G44" s="1176"/>
      <c r="H44" s="1177"/>
      <c r="I44" s="345">
        <v>2738</v>
      </c>
      <c r="J44" s="346">
        <v>2926</v>
      </c>
      <c r="K44" s="346">
        <v>2705</v>
      </c>
      <c r="L44" s="346">
        <v>2433</v>
      </c>
      <c r="M44" s="347">
        <v>2196</v>
      </c>
    </row>
    <row r="45" spans="2:13" ht="27.75" customHeight="1" x14ac:dyDescent="0.15">
      <c r="B45" s="1172"/>
      <c r="C45" s="1173"/>
      <c r="D45" s="104"/>
      <c r="E45" s="1176" t="s">
        <v>35</v>
      </c>
      <c r="F45" s="1176"/>
      <c r="G45" s="1176"/>
      <c r="H45" s="1177"/>
      <c r="I45" s="345">
        <v>9430</v>
      </c>
      <c r="J45" s="346">
        <v>9536</v>
      </c>
      <c r="K45" s="346">
        <v>9665</v>
      </c>
      <c r="L45" s="346">
        <v>9655</v>
      </c>
      <c r="M45" s="347">
        <v>10004</v>
      </c>
    </row>
    <row r="46" spans="2:13" ht="27.75" customHeight="1" x14ac:dyDescent="0.15">
      <c r="B46" s="1172"/>
      <c r="C46" s="1173"/>
      <c r="D46" s="105"/>
      <c r="E46" s="1176" t="s">
        <v>36</v>
      </c>
      <c r="F46" s="1176"/>
      <c r="G46" s="1176"/>
      <c r="H46" s="1177"/>
      <c r="I46" s="345">
        <v>135</v>
      </c>
      <c r="J46" s="346">
        <v>126</v>
      </c>
      <c r="K46" s="346">
        <v>135</v>
      </c>
      <c r="L46" s="346" t="s">
        <v>492</v>
      </c>
      <c r="M46" s="347" t="s">
        <v>492</v>
      </c>
    </row>
    <row r="47" spans="2:13" ht="27.75" customHeight="1" x14ac:dyDescent="0.15">
      <c r="B47" s="1172"/>
      <c r="C47" s="1173"/>
      <c r="D47" s="106"/>
      <c r="E47" s="1186" t="s">
        <v>37</v>
      </c>
      <c r="F47" s="1187"/>
      <c r="G47" s="1187"/>
      <c r="H47" s="1188"/>
      <c r="I47" s="345" t="s">
        <v>492</v>
      </c>
      <c r="J47" s="346" t="s">
        <v>492</v>
      </c>
      <c r="K47" s="346" t="s">
        <v>492</v>
      </c>
      <c r="L47" s="346" t="s">
        <v>492</v>
      </c>
      <c r="M47" s="347" t="s">
        <v>492</v>
      </c>
    </row>
    <row r="48" spans="2:13" ht="27.75" customHeight="1" x14ac:dyDescent="0.15">
      <c r="B48" s="1172"/>
      <c r="C48" s="1173"/>
      <c r="D48" s="104"/>
      <c r="E48" s="1176" t="s">
        <v>38</v>
      </c>
      <c r="F48" s="1176"/>
      <c r="G48" s="1176"/>
      <c r="H48" s="1177"/>
      <c r="I48" s="345" t="s">
        <v>492</v>
      </c>
      <c r="J48" s="346" t="s">
        <v>492</v>
      </c>
      <c r="K48" s="346" t="s">
        <v>492</v>
      </c>
      <c r="L48" s="346" t="s">
        <v>492</v>
      </c>
      <c r="M48" s="347" t="s">
        <v>492</v>
      </c>
    </row>
    <row r="49" spans="2:13" ht="27.75" customHeight="1" x14ac:dyDescent="0.15">
      <c r="B49" s="1174"/>
      <c r="C49" s="1175"/>
      <c r="D49" s="104"/>
      <c r="E49" s="1176" t="s">
        <v>39</v>
      </c>
      <c r="F49" s="1176"/>
      <c r="G49" s="1176"/>
      <c r="H49" s="1177"/>
      <c r="I49" s="345" t="s">
        <v>492</v>
      </c>
      <c r="J49" s="346" t="s">
        <v>492</v>
      </c>
      <c r="K49" s="346" t="s">
        <v>492</v>
      </c>
      <c r="L49" s="346" t="s">
        <v>492</v>
      </c>
      <c r="M49" s="347" t="s">
        <v>492</v>
      </c>
    </row>
    <row r="50" spans="2:13" ht="27.75" customHeight="1" x14ac:dyDescent="0.15">
      <c r="B50" s="1170" t="s">
        <v>40</v>
      </c>
      <c r="C50" s="1171"/>
      <c r="D50" s="107"/>
      <c r="E50" s="1176" t="s">
        <v>41</v>
      </c>
      <c r="F50" s="1176"/>
      <c r="G50" s="1176"/>
      <c r="H50" s="1177"/>
      <c r="I50" s="345">
        <v>8216</v>
      </c>
      <c r="J50" s="346">
        <v>8626</v>
      </c>
      <c r="K50" s="346">
        <v>12821</v>
      </c>
      <c r="L50" s="346">
        <v>17363</v>
      </c>
      <c r="M50" s="347">
        <v>18465</v>
      </c>
    </row>
    <row r="51" spans="2:13" ht="27.75" customHeight="1" x14ac:dyDescent="0.15">
      <c r="B51" s="1172"/>
      <c r="C51" s="1173"/>
      <c r="D51" s="104"/>
      <c r="E51" s="1176" t="s">
        <v>42</v>
      </c>
      <c r="F51" s="1176"/>
      <c r="G51" s="1176"/>
      <c r="H51" s="1177"/>
      <c r="I51" s="345">
        <v>13052</v>
      </c>
      <c r="J51" s="346">
        <v>13093</v>
      </c>
      <c r="K51" s="346">
        <v>12717</v>
      </c>
      <c r="L51" s="346">
        <v>12695</v>
      </c>
      <c r="M51" s="347">
        <v>12390</v>
      </c>
    </row>
    <row r="52" spans="2:13" ht="27.75" customHeight="1" x14ac:dyDescent="0.15">
      <c r="B52" s="1174"/>
      <c r="C52" s="1175"/>
      <c r="D52" s="104"/>
      <c r="E52" s="1176" t="s">
        <v>43</v>
      </c>
      <c r="F52" s="1176"/>
      <c r="G52" s="1176"/>
      <c r="H52" s="1177"/>
      <c r="I52" s="345">
        <v>72222</v>
      </c>
      <c r="J52" s="346">
        <v>70048</v>
      </c>
      <c r="K52" s="346">
        <v>67637</v>
      </c>
      <c r="L52" s="346">
        <v>64001</v>
      </c>
      <c r="M52" s="347">
        <v>59731</v>
      </c>
    </row>
    <row r="53" spans="2:13" ht="27.75" customHeight="1" thickBot="1" x14ac:dyDescent="0.2">
      <c r="B53" s="1178" t="s">
        <v>19</v>
      </c>
      <c r="C53" s="1179"/>
      <c r="D53" s="108"/>
      <c r="E53" s="1180" t="s">
        <v>44</v>
      </c>
      <c r="F53" s="1180"/>
      <c r="G53" s="1180"/>
      <c r="H53" s="1181"/>
      <c r="I53" s="348">
        <v>26809</v>
      </c>
      <c r="J53" s="349">
        <v>26698</v>
      </c>
      <c r="K53" s="349">
        <v>20879</v>
      </c>
      <c r="L53" s="349">
        <v>20503</v>
      </c>
      <c r="M53" s="350">
        <v>21109</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hfCtQvx4djEZg0Opu/+sACGN3RANrp5ThOeY3riJAnGa6CTF8uAu96GTvSODFAWHkTxMGXA7Hup3cjw1p4/5kg==" saltValue="IjP2220VH3VNKlEtE+rV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K44" sqref="K44"/>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532</v>
      </c>
      <c r="G54" s="117" t="s">
        <v>533</v>
      </c>
      <c r="H54" s="118" t="s">
        <v>534</v>
      </c>
    </row>
    <row r="55" spans="2:8" ht="52.5" customHeight="1" x14ac:dyDescent="0.15">
      <c r="B55" s="119"/>
      <c r="C55" s="1197" t="s">
        <v>46</v>
      </c>
      <c r="D55" s="1197"/>
      <c r="E55" s="1198"/>
      <c r="F55" s="120">
        <v>4800</v>
      </c>
      <c r="G55" s="120">
        <v>6262</v>
      </c>
      <c r="H55" s="121">
        <v>5814</v>
      </c>
    </row>
    <row r="56" spans="2:8" ht="52.5" customHeight="1" x14ac:dyDescent="0.15">
      <c r="B56" s="122"/>
      <c r="C56" s="1199" t="s">
        <v>47</v>
      </c>
      <c r="D56" s="1199"/>
      <c r="E56" s="1200"/>
      <c r="F56" s="123">
        <v>1256</v>
      </c>
      <c r="G56" s="123">
        <v>1600</v>
      </c>
      <c r="H56" s="124">
        <v>1603</v>
      </c>
    </row>
    <row r="57" spans="2:8" ht="53.25" customHeight="1" x14ac:dyDescent="0.15">
      <c r="B57" s="122"/>
      <c r="C57" s="1201" t="s">
        <v>48</v>
      </c>
      <c r="D57" s="1201"/>
      <c r="E57" s="1202"/>
      <c r="F57" s="125">
        <v>9577</v>
      </c>
      <c r="G57" s="125">
        <v>11960</v>
      </c>
      <c r="H57" s="126">
        <v>11774</v>
      </c>
    </row>
    <row r="58" spans="2:8" ht="45.75" customHeight="1" x14ac:dyDescent="0.15">
      <c r="B58" s="127"/>
      <c r="C58" s="1189" t="s">
        <v>578</v>
      </c>
      <c r="D58" s="1190"/>
      <c r="E58" s="1191"/>
      <c r="F58" s="128">
        <v>3745</v>
      </c>
      <c r="G58" s="128">
        <v>4733</v>
      </c>
      <c r="H58" s="129">
        <v>5080</v>
      </c>
    </row>
    <row r="59" spans="2:8" ht="45.75" customHeight="1" x14ac:dyDescent="0.15">
      <c r="B59" s="127"/>
      <c r="C59" s="1189" t="s">
        <v>579</v>
      </c>
      <c r="D59" s="1190"/>
      <c r="E59" s="1191"/>
      <c r="F59" s="128">
        <v>1899</v>
      </c>
      <c r="G59" s="128">
        <v>2837</v>
      </c>
      <c r="H59" s="129">
        <v>3570</v>
      </c>
    </row>
    <row r="60" spans="2:8" ht="45.75" customHeight="1" x14ac:dyDescent="0.15">
      <c r="B60" s="127"/>
      <c r="C60" s="1189" t="s">
        <v>580</v>
      </c>
      <c r="D60" s="1190"/>
      <c r="E60" s="1191"/>
      <c r="F60" s="128">
        <v>300</v>
      </c>
      <c r="G60" s="128">
        <v>1273</v>
      </c>
      <c r="H60" s="129">
        <v>1499</v>
      </c>
    </row>
    <row r="61" spans="2:8" ht="45.75" customHeight="1" x14ac:dyDescent="0.15">
      <c r="B61" s="127"/>
      <c r="C61" s="1189" t="s">
        <v>581</v>
      </c>
      <c r="D61" s="1190"/>
      <c r="E61" s="1191"/>
      <c r="F61" s="128">
        <v>3001</v>
      </c>
      <c r="G61" s="128">
        <v>2434</v>
      </c>
      <c r="H61" s="129">
        <v>597</v>
      </c>
    </row>
    <row r="62" spans="2:8" ht="45.75" customHeight="1" thickBot="1" x14ac:dyDescent="0.2">
      <c r="B62" s="130"/>
      <c r="C62" s="1192" t="s">
        <v>582</v>
      </c>
      <c r="D62" s="1193"/>
      <c r="E62" s="1194"/>
      <c r="F62" s="131">
        <v>2</v>
      </c>
      <c r="G62" s="131">
        <v>2</v>
      </c>
      <c r="H62" s="132">
        <v>302</v>
      </c>
    </row>
    <row r="63" spans="2:8" ht="52.5" customHeight="1" thickBot="1" x14ac:dyDescent="0.2">
      <c r="B63" s="133"/>
      <c r="C63" s="1195" t="s">
        <v>49</v>
      </c>
      <c r="D63" s="1195"/>
      <c r="E63" s="1196"/>
      <c r="F63" s="134">
        <v>15633</v>
      </c>
      <c r="G63" s="134">
        <v>19823</v>
      </c>
      <c r="H63" s="135">
        <v>19191</v>
      </c>
    </row>
    <row r="64" spans="2:8" x14ac:dyDescent="0.15"/>
  </sheetData>
  <sheetProtection algorithmName="SHA-512" hashValue="lLmO1O8OeuD/kg4CtDGNFWGZzlhHakxP5aVB7ronNzblnWJwcNUsXFCJ+k93D2ebjadY9pl20VVFS4q7gDMyTg==" saltValue="/C2yl3lIo9MOLXeRCYSz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529</v>
      </c>
      <c r="G2" s="149"/>
      <c r="H2" s="150"/>
    </row>
    <row r="3" spans="1:8" x14ac:dyDescent="0.15">
      <c r="A3" s="146" t="s">
        <v>522</v>
      </c>
      <c r="B3" s="151"/>
      <c r="C3" s="152"/>
      <c r="D3" s="153">
        <v>51379</v>
      </c>
      <c r="E3" s="154"/>
      <c r="F3" s="155">
        <v>66343</v>
      </c>
      <c r="G3" s="156"/>
      <c r="H3" s="157"/>
    </row>
    <row r="4" spans="1:8" x14ac:dyDescent="0.15">
      <c r="A4" s="158"/>
      <c r="B4" s="159"/>
      <c r="C4" s="160"/>
      <c r="D4" s="161">
        <v>24159</v>
      </c>
      <c r="E4" s="162"/>
      <c r="F4" s="163">
        <v>34529</v>
      </c>
      <c r="G4" s="164"/>
      <c r="H4" s="165"/>
    </row>
    <row r="5" spans="1:8" x14ac:dyDescent="0.15">
      <c r="A5" s="146" t="s">
        <v>524</v>
      </c>
      <c r="B5" s="151"/>
      <c r="C5" s="152"/>
      <c r="D5" s="153">
        <v>59074</v>
      </c>
      <c r="E5" s="154"/>
      <c r="F5" s="155">
        <v>56416</v>
      </c>
      <c r="G5" s="156"/>
      <c r="H5" s="157"/>
    </row>
    <row r="6" spans="1:8" x14ac:dyDescent="0.15">
      <c r="A6" s="158"/>
      <c r="B6" s="159"/>
      <c r="C6" s="160"/>
      <c r="D6" s="161">
        <v>27630</v>
      </c>
      <c r="E6" s="162"/>
      <c r="F6" s="163">
        <v>32623</v>
      </c>
      <c r="G6" s="164"/>
      <c r="H6" s="165"/>
    </row>
    <row r="7" spans="1:8" x14ac:dyDescent="0.15">
      <c r="A7" s="146" t="s">
        <v>525</v>
      </c>
      <c r="B7" s="151"/>
      <c r="C7" s="152"/>
      <c r="D7" s="153">
        <v>33400</v>
      </c>
      <c r="E7" s="154"/>
      <c r="F7" s="155">
        <v>49217</v>
      </c>
      <c r="G7" s="156"/>
      <c r="H7" s="157"/>
    </row>
    <row r="8" spans="1:8" x14ac:dyDescent="0.15">
      <c r="A8" s="158"/>
      <c r="B8" s="159"/>
      <c r="C8" s="160"/>
      <c r="D8" s="161">
        <v>12238</v>
      </c>
      <c r="E8" s="162"/>
      <c r="F8" s="163">
        <v>27232</v>
      </c>
      <c r="G8" s="164"/>
      <c r="H8" s="165"/>
    </row>
    <row r="9" spans="1:8" x14ac:dyDescent="0.15">
      <c r="A9" s="146" t="s">
        <v>526</v>
      </c>
      <c r="B9" s="151"/>
      <c r="C9" s="152"/>
      <c r="D9" s="153">
        <v>58302</v>
      </c>
      <c r="E9" s="154"/>
      <c r="F9" s="155">
        <v>49211</v>
      </c>
      <c r="G9" s="156"/>
      <c r="H9" s="157"/>
    </row>
    <row r="10" spans="1:8" x14ac:dyDescent="0.15">
      <c r="A10" s="158"/>
      <c r="B10" s="159"/>
      <c r="C10" s="160"/>
      <c r="D10" s="161">
        <v>22167</v>
      </c>
      <c r="E10" s="162"/>
      <c r="F10" s="163">
        <v>28367</v>
      </c>
      <c r="G10" s="164"/>
      <c r="H10" s="165"/>
    </row>
    <row r="11" spans="1:8" x14ac:dyDescent="0.15">
      <c r="A11" s="146" t="s">
        <v>527</v>
      </c>
      <c r="B11" s="151"/>
      <c r="C11" s="152"/>
      <c r="D11" s="153">
        <v>81725</v>
      </c>
      <c r="E11" s="154"/>
      <c r="F11" s="155">
        <v>51738</v>
      </c>
      <c r="G11" s="156"/>
      <c r="H11" s="157"/>
    </row>
    <row r="12" spans="1:8" x14ac:dyDescent="0.15">
      <c r="A12" s="158"/>
      <c r="B12" s="159"/>
      <c r="C12" s="166"/>
      <c r="D12" s="161">
        <v>41463</v>
      </c>
      <c r="E12" s="162"/>
      <c r="F12" s="163">
        <v>30360</v>
      </c>
      <c r="G12" s="164"/>
      <c r="H12" s="165"/>
    </row>
    <row r="13" spans="1:8" x14ac:dyDescent="0.15">
      <c r="A13" s="146"/>
      <c r="B13" s="151"/>
      <c r="C13" s="152"/>
      <c r="D13" s="153">
        <v>56776</v>
      </c>
      <c r="E13" s="154"/>
      <c r="F13" s="155">
        <v>54585</v>
      </c>
      <c r="G13" s="167"/>
      <c r="H13" s="157"/>
    </row>
    <row r="14" spans="1:8" x14ac:dyDescent="0.15">
      <c r="A14" s="158"/>
      <c r="B14" s="159"/>
      <c r="C14" s="160"/>
      <c r="D14" s="161">
        <v>25531</v>
      </c>
      <c r="E14" s="162"/>
      <c r="F14" s="163">
        <v>30622</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5.59</v>
      </c>
      <c r="C19" s="168">
        <f>ROUND(VALUE(SUBSTITUTE(実質収支比率等に係る経年分析!G$48,"▲","-")),2)</f>
        <v>4.8600000000000003</v>
      </c>
      <c r="D19" s="168">
        <f>ROUND(VALUE(SUBSTITUTE(実質収支比率等に係る経年分析!H$48,"▲","-")),2)</f>
        <v>10.3</v>
      </c>
      <c r="E19" s="168">
        <f>ROUND(VALUE(SUBSTITUTE(実質収支比率等に係る経年分析!I$48,"▲","-")),2)</f>
        <v>9.16</v>
      </c>
      <c r="F19" s="168">
        <f>ROUND(VALUE(SUBSTITUTE(実質収支比率等に係る経年分析!J$48,"▲","-")),2)</f>
        <v>9.7799999999999994</v>
      </c>
    </row>
    <row r="20" spans="1:11" x14ac:dyDescent="0.15">
      <c r="A20" s="168" t="s">
        <v>53</v>
      </c>
      <c r="B20" s="168">
        <f>ROUND(VALUE(SUBSTITUTE(実質収支比率等に係る経年分析!F$47,"▲","-")),2)</f>
        <v>7.96</v>
      </c>
      <c r="C20" s="168">
        <f>ROUND(VALUE(SUBSTITUTE(実質収支比率等に係る経年分析!G$47,"▲","-")),2)</f>
        <v>7.67</v>
      </c>
      <c r="D20" s="168">
        <f>ROUND(VALUE(SUBSTITUTE(実質収支比率等に係る経年分析!H$47,"▲","-")),2)</f>
        <v>12.6</v>
      </c>
      <c r="E20" s="168">
        <f>ROUND(VALUE(SUBSTITUTE(実質収支比率等に係る経年分析!I$47,"▲","-")),2)</f>
        <v>16.829999999999998</v>
      </c>
      <c r="F20" s="168">
        <f>ROUND(VALUE(SUBSTITUTE(実質収支比率等に係る経年分析!J$47,"▲","-")),2)</f>
        <v>15.21</v>
      </c>
    </row>
    <row r="21" spans="1:11" x14ac:dyDescent="0.15">
      <c r="A21" s="168" t="s">
        <v>54</v>
      </c>
      <c r="B21" s="168">
        <f>IF(ISNUMBER(VALUE(SUBSTITUTE(実質収支比率等に係る経年分析!F$49,"▲","-"))),ROUND(VALUE(SUBSTITUTE(実質収支比率等に係る経年分析!F$49,"▲","-")),2),NA())</f>
        <v>-0.67</v>
      </c>
      <c r="C21" s="168">
        <f>IF(ISNUMBER(VALUE(SUBSTITUTE(実質収支比率等に係る経年分析!G$49,"▲","-"))),ROUND(VALUE(SUBSTITUTE(実質収支比率等に係る経年分析!G$49,"▲","-")),2),NA())</f>
        <v>-0.71</v>
      </c>
      <c r="D21" s="168">
        <f>IF(ISNUMBER(VALUE(SUBSTITUTE(実質収支比率等に係る経年分析!H$49,"▲","-"))),ROUND(VALUE(SUBSTITUTE(実質収支比率等に係る経年分析!H$49,"▲","-")),2),NA())</f>
        <v>10.75</v>
      </c>
      <c r="E21" s="168">
        <f>IF(ISNUMBER(VALUE(SUBSTITUTE(実質収支比率等に係る経年分析!I$49,"▲","-"))),ROUND(VALUE(SUBSTITUTE(実質収支比率等に係る経年分析!I$49,"▲","-")),2),NA())</f>
        <v>2.54</v>
      </c>
      <c r="F21" s="168">
        <f>IF(ISNUMBER(VALUE(SUBSTITUTE(実質収支比率等に係る経年分析!J$49,"▲","-"))),ROUND(VALUE(SUBSTITUTE(実質収支比率等に係る経年分析!J$49,"▲","-")),2),NA())</f>
        <v>-0.31</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0.22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0.24</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0.32</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0.32</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0.19</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f>IF(ROUND(VALUE(SUBSTITUTE(連結実質赤字比率に係る赤字・黒字の構成分析!G$42,"▲", "-")), 2) &lt; 0, ABS(ROUND(VALUE(SUBSTITUTE(連結実質赤字比率に係る赤字・黒字の構成分析!G$42,"▲", "-")), 2)), NA())</f>
        <v>0.06</v>
      </c>
      <c r="E28" s="169" t="e">
        <f>IF(ROUND(VALUE(SUBSTITUTE(連結実質赤字比率に係る赤字・黒字の構成分析!G$42,"▲", "-")), 2) &gt;= 0, ABS(ROUND(VALUE(SUBSTITUTE(連結実質赤字比率に係る赤字・黒字の構成分析!G$42,"▲", "-")), 2)), NA())</f>
        <v>#N/A</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0.17</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0.17</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0.17</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0.24</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0.19</v>
      </c>
    </row>
    <row r="30" spans="1:11" x14ac:dyDescent="0.15">
      <c r="A30" s="169" t="str">
        <f>IF(連結実質赤字比率に係る赤字・黒字の構成分析!C$40="",NA(),連結実質赤字比率に係る赤字・黒字の構成分析!C$40)</f>
        <v>国民健康保険特別会計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0.49</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0.72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0.68</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0.6</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0.64</v>
      </c>
    </row>
    <row r="31" spans="1:11" x14ac:dyDescent="0.15">
      <c r="A31" s="169" t="str">
        <f>IF(連結実質赤字比率に係る赤字・黒字の構成分析!C$39="",NA(),連結実質赤字比率に係る赤字・黒字の構成分析!C$39)</f>
        <v>介護保険特別会計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0.84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0.61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0.85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1.28</v>
      </c>
    </row>
    <row r="32" spans="1:11" x14ac:dyDescent="0.15">
      <c r="A32" s="169" t="str">
        <f>IF(連結実質赤字比率に係る赤字・黒字の構成分析!C$38="",NA(),連結実質赤字比率に係る赤字・黒字の構成分析!C$38)</f>
        <v>病院事業会計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3.41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3.48</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4.46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5.08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4.6399999999999997</v>
      </c>
    </row>
    <row r="33" spans="1:16" x14ac:dyDescent="0.15">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4.8499999999999996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5.46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5.25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6.27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6.21</v>
      </c>
    </row>
    <row r="34" spans="1:16" x14ac:dyDescent="0.15">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7.94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8.6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9.1300000000000008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9.8800000000000008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8.89</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5.58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4.8600000000000003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10.3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9.16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9.7799999999999994</v>
      </c>
    </row>
    <row r="36" spans="1:16" x14ac:dyDescent="0.15">
      <c r="A36" s="169" t="str">
        <f>IF(連結実質赤字比率に係る赤字・黒字の構成分析!C$34="",NA(),連結実質赤字比率に係る赤字・黒字の構成分析!C$34)</f>
        <v>モーターボート競走事業会計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36.75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45.83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52.87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62.63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63.68</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7884</v>
      </c>
      <c r="E42" s="170"/>
      <c r="F42" s="170"/>
      <c r="G42" s="170">
        <f>'実質公債費比率（分子）の構造'!L$52</f>
        <v>7738</v>
      </c>
      <c r="H42" s="170"/>
      <c r="I42" s="170"/>
      <c r="J42" s="170">
        <f>'実質公債費比率（分子）の構造'!M$52</f>
        <v>7621</v>
      </c>
      <c r="K42" s="170"/>
      <c r="L42" s="170"/>
      <c r="M42" s="170">
        <f>'実質公債費比率（分子）の構造'!N$52</f>
        <v>7401</v>
      </c>
      <c r="N42" s="170"/>
      <c r="O42" s="170"/>
      <c r="P42" s="170">
        <f>'実質公債費比率（分子）の構造'!O$52</f>
        <v>7356</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38</v>
      </c>
      <c r="C44" s="170"/>
      <c r="D44" s="170"/>
      <c r="E44" s="170">
        <f>'実質公債費比率（分子）の構造'!L$50</f>
        <v>75</v>
      </c>
      <c r="F44" s="170"/>
      <c r="G44" s="170"/>
      <c r="H44" s="170">
        <f>'実質公債費比率（分子）の構造'!M$50</f>
        <v>38</v>
      </c>
      <c r="I44" s="170"/>
      <c r="J44" s="170"/>
      <c r="K44" s="170">
        <f>'実質公債費比率（分子）の構造'!N$50</f>
        <v>37</v>
      </c>
      <c r="L44" s="170"/>
      <c r="M44" s="170"/>
      <c r="N44" s="170">
        <f>'実質公債費比率（分子）の構造'!O$50</f>
        <v>66</v>
      </c>
      <c r="O44" s="170"/>
      <c r="P44" s="170"/>
    </row>
    <row r="45" spans="1:16" x14ac:dyDescent="0.15">
      <c r="A45" s="170" t="s">
        <v>63</v>
      </c>
      <c r="B45" s="170">
        <f>'実質公債費比率（分子）の構造'!K$49</f>
        <v>167</v>
      </c>
      <c r="C45" s="170"/>
      <c r="D45" s="170"/>
      <c r="E45" s="170">
        <f>'実質公債費比率（分子）の構造'!L$49</f>
        <v>223</v>
      </c>
      <c r="F45" s="170"/>
      <c r="G45" s="170"/>
      <c r="H45" s="170">
        <f>'実質公債費比率（分子）の構造'!M$49</f>
        <v>224</v>
      </c>
      <c r="I45" s="170"/>
      <c r="J45" s="170"/>
      <c r="K45" s="170">
        <f>'実質公債費比率（分子）の構造'!N$49</f>
        <v>223</v>
      </c>
      <c r="L45" s="170"/>
      <c r="M45" s="170"/>
      <c r="N45" s="170">
        <f>'実質公債費比率（分子）の構造'!O$49</f>
        <v>235</v>
      </c>
      <c r="O45" s="170"/>
      <c r="P45" s="170"/>
    </row>
    <row r="46" spans="1:16" x14ac:dyDescent="0.15">
      <c r="A46" s="170" t="s">
        <v>64</v>
      </c>
      <c r="B46" s="170">
        <f>'実質公債費比率（分子）の構造'!K$48</f>
        <v>2014</v>
      </c>
      <c r="C46" s="170"/>
      <c r="D46" s="170"/>
      <c r="E46" s="170">
        <f>'実質公債費比率（分子）の構造'!L$48</f>
        <v>1938</v>
      </c>
      <c r="F46" s="170"/>
      <c r="G46" s="170"/>
      <c r="H46" s="170">
        <f>'実質公債費比率（分子）の構造'!M$48</f>
        <v>1834</v>
      </c>
      <c r="I46" s="170"/>
      <c r="J46" s="170"/>
      <c r="K46" s="170">
        <f>'実質公債費比率（分子）の構造'!N$48</f>
        <v>1898</v>
      </c>
      <c r="L46" s="170"/>
      <c r="M46" s="170"/>
      <c r="N46" s="170">
        <f>'実質公債費比率（分子）の構造'!O$48</f>
        <v>1937</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8387</v>
      </c>
      <c r="C49" s="170"/>
      <c r="D49" s="170"/>
      <c r="E49" s="170">
        <f>'実質公債費比率（分子）の構造'!L$45</f>
        <v>8265</v>
      </c>
      <c r="F49" s="170"/>
      <c r="G49" s="170"/>
      <c r="H49" s="170">
        <f>'実質公債費比率（分子）の構造'!M$45</f>
        <v>8297</v>
      </c>
      <c r="I49" s="170"/>
      <c r="J49" s="170"/>
      <c r="K49" s="170">
        <f>'実質公債費比率（分子）の構造'!N$45</f>
        <v>8091</v>
      </c>
      <c r="L49" s="170"/>
      <c r="M49" s="170"/>
      <c r="N49" s="170">
        <f>'実質公債費比率（分子）の構造'!O$45</f>
        <v>8227</v>
      </c>
      <c r="O49" s="170"/>
      <c r="P49" s="170"/>
    </row>
    <row r="50" spans="1:16" x14ac:dyDescent="0.15">
      <c r="A50" s="170" t="s">
        <v>67</v>
      </c>
      <c r="B50" s="170" t="e">
        <f>NA()</f>
        <v>#N/A</v>
      </c>
      <c r="C50" s="170">
        <f>IF(ISNUMBER('実質公債費比率（分子）の構造'!K$53),'実質公債費比率（分子）の構造'!K$53,NA())</f>
        <v>2722</v>
      </c>
      <c r="D50" s="170" t="e">
        <f>NA()</f>
        <v>#N/A</v>
      </c>
      <c r="E50" s="170" t="e">
        <f>NA()</f>
        <v>#N/A</v>
      </c>
      <c r="F50" s="170">
        <f>IF(ISNUMBER('実質公債費比率（分子）の構造'!L$53),'実質公債費比率（分子）の構造'!L$53,NA())</f>
        <v>2763</v>
      </c>
      <c r="G50" s="170" t="e">
        <f>NA()</f>
        <v>#N/A</v>
      </c>
      <c r="H50" s="170" t="e">
        <f>NA()</f>
        <v>#N/A</v>
      </c>
      <c r="I50" s="170">
        <f>IF(ISNUMBER('実質公債費比率（分子）の構造'!M$53),'実質公債費比率（分子）の構造'!M$53,NA())</f>
        <v>2772</v>
      </c>
      <c r="J50" s="170" t="e">
        <f>NA()</f>
        <v>#N/A</v>
      </c>
      <c r="K50" s="170" t="e">
        <f>NA()</f>
        <v>#N/A</v>
      </c>
      <c r="L50" s="170">
        <f>IF(ISNUMBER('実質公債費比率（分子）の構造'!N$53),'実質公債費比率（分子）の構造'!N$53,NA())</f>
        <v>2848</v>
      </c>
      <c r="M50" s="170" t="e">
        <f>NA()</f>
        <v>#N/A</v>
      </c>
      <c r="N50" s="170" t="e">
        <f>NA()</f>
        <v>#N/A</v>
      </c>
      <c r="O50" s="170">
        <f>IF(ISNUMBER('実質公債費比率（分子）の構造'!O$53),'実質公債費比率（分子）の構造'!O$53,NA())</f>
        <v>3109</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72222</v>
      </c>
      <c r="E56" s="169"/>
      <c r="F56" s="169"/>
      <c r="G56" s="169">
        <f>'将来負担比率（分子）の構造'!J$52</f>
        <v>70048</v>
      </c>
      <c r="H56" s="169"/>
      <c r="I56" s="169"/>
      <c r="J56" s="169">
        <f>'将来負担比率（分子）の構造'!K$52</f>
        <v>67637</v>
      </c>
      <c r="K56" s="169"/>
      <c r="L56" s="169"/>
      <c r="M56" s="169">
        <f>'将来負担比率（分子）の構造'!L$52</f>
        <v>64001</v>
      </c>
      <c r="N56" s="169"/>
      <c r="O56" s="169"/>
      <c r="P56" s="169">
        <f>'将来負担比率（分子）の構造'!M$52</f>
        <v>59731</v>
      </c>
    </row>
    <row r="57" spans="1:16" x14ac:dyDescent="0.15">
      <c r="A57" s="169" t="s">
        <v>42</v>
      </c>
      <c r="B57" s="169"/>
      <c r="C57" s="169"/>
      <c r="D57" s="169">
        <f>'将来負担比率（分子）の構造'!I$51</f>
        <v>13052</v>
      </c>
      <c r="E57" s="169"/>
      <c r="F57" s="169"/>
      <c r="G57" s="169">
        <f>'将来負担比率（分子）の構造'!J$51</f>
        <v>13093</v>
      </c>
      <c r="H57" s="169"/>
      <c r="I57" s="169"/>
      <c r="J57" s="169">
        <f>'将来負担比率（分子）の構造'!K$51</f>
        <v>12717</v>
      </c>
      <c r="K57" s="169"/>
      <c r="L57" s="169"/>
      <c r="M57" s="169">
        <f>'将来負担比率（分子）の構造'!L$51</f>
        <v>12695</v>
      </c>
      <c r="N57" s="169"/>
      <c r="O57" s="169"/>
      <c r="P57" s="169">
        <f>'将来負担比率（分子）の構造'!M$51</f>
        <v>12390</v>
      </c>
    </row>
    <row r="58" spans="1:16" x14ac:dyDescent="0.15">
      <c r="A58" s="169" t="s">
        <v>41</v>
      </c>
      <c r="B58" s="169"/>
      <c r="C58" s="169"/>
      <c r="D58" s="169">
        <f>'将来負担比率（分子）の構造'!I$50</f>
        <v>8216</v>
      </c>
      <c r="E58" s="169"/>
      <c r="F58" s="169"/>
      <c r="G58" s="169">
        <f>'将来負担比率（分子）の構造'!J$50</f>
        <v>8626</v>
      </c>
      <c r="H58" s="169"/>
      <c r="I58" s="169"/>
      <c r="J58" s="169">
        <f>'将来負担比率（分子）の構造'!K$50</f>
        <v>12821</v>
      </c>
      <c r="K58" s="169"/>
      <c r="L58" s="169"/>
      <c r="M58" s="169">
        <f>'将来負担比率（分子）の構造'!L$50</f>
        <v>17363</v>
      </c>
      <c r="N58" s="169"/>
      <c r="O58" s="169"/>
      <c r="P58" s="169">
        <f>'将来負担比率（分子）の構造'!M$50</f>
        <v>18465</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135</v>
      </c>
      <c r="C61" s="169"/>
      <c r="D61" s="169"/>
      <c r="E61" s="169">
        <f>'将来負担比率（分子）の構造'!J$46</f>
        <v>126</v>
      </c>
      <c r="F61" s="169"/>
      <c r="G61" s="169"/>
      <c r="H61" s="169">
        <f>'将来負担比率（分子）の構造'!K$46</f>
        <v>135</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9430</v>
      </c>
      <c r="C62" s="169"/>
      <c r="D62" s="169"/>
      <c r="E62" s="169">
        <f>'将来負担比率（分子）の構造'!J$45</f>
        <v>9536</v>
      </c>
      <c r="F62" s="169"/>
      <c r="G62" s="169"/>
      <c r="H62" s="169">
        <f>'将来負担比率（分子）の構造'!K$45</f>
        <v>9665</v>
      </c>
      <c r="I62" s="169"/>
      <c r="J62" s="169"/>
      <c r="K62" s="169">
        <f>'将来負担比率（分子）の構造'!L$45</f>
        <v>9655</v>
      </c>
      <c r="L62" s="169"/>
      <c r="M62" s="169"/>
      <c r="N62" s="169">
        <f>'将来負担比率（分子）の構造'!M$45</f>
        <v>10004</v>
      </c>
      <c r="O62" s="169"/>
      <c r="P62" s="169"/>
    </row>
    <row r="63" spans="1:16" x14ac:dyDescent="0.15">
      <c r="A63" s="169" t="s">
        <v>34</v>
      </c>
      <c r="B63" s="169">
        <f>'将来負担比率（分子）の構造'!I$44</f>
        <v>2738</v>
      </c>
      <c r="C63" s="169"/>
      <c r="D63" s="169"/>
      <c r="E63" s="169">
        <f>'将来負担比率（分子）の構造'!J$44</f>
        <v>2926</v>
      </c>
      <c r="F63" s="169"/>
      <c r="G63" s="169"/>
      <c r="H63" s="169">
        <f>'将来負担比率（分子）の構造'!K$44</f>
        <v>2705</v>
      </c>
      <c r="I63" s="169"/>
      <c r="J63" s="169"/>
      <c r="K63" s="169">
        <f>'将来負担比率（分子）の構造'!L$44</f>
        <v>2433</v>
      </c>
      <c r="L63" s="169"/>
      <c r="M63" s="169"/>
      <c r="N63" s="169">
        <f>'将来負担比率（分子）の構造'!M$44</f>
        <v>2196</v>
      </c>
      <c r="O63" s="169"/>
      <c r="P63" s="169"/>
    </row>
    <row r="64" spans="1:16" x14ac:dyDescent="0.15">
      <c r="A64" s="169" t="s">
        <v>33</v>
      </c>
      <c r="B64" s="169">
        <f>'将来負担比率（分子）の構造'!I$43</f>
        <v>17837</v>
      </c>
      <c r="C64" s="169"/>
      <c r="D64" s="169"/>
      <c r="E64" s="169">
        <f>'将来負担比率（分子）の構造'!J$43</f>
        <v>16721</v>
      </c>
      <c r="F64" s="169"/>
      <c r="G64" s="169"/>
      <c r="H64" s="169">
        <f>'将来負担比率（分子）の構造'!K$43</f>
        <v>15980</v>
      </c>
      <c r="I64" s="169"/>
      <c r="J64" s="169"/>
      <c r="K64" s="169">
        <f>'将来負担比率（分子）の構造'!L$43</f>
        <v>15382</v>
      </c>
      <c r="L64" s="169"/>
      <c r="M64" s="169"/>
      <c r="N64" s="169">
        <f>'将来負担比率（分子）の構造'!M$43</f>
        <v>15263</v>
      </c>
      <c r="O64" s="169"/>
      <c r="P64" s="169"/>
    </row>
    <row r="65" spans="1:16" x14ac:dyDescent="0.15">
      <c r="A65" s="169" t="s">
        <v>32</v>
      </c>
      <c r="B65" s="169">
        <f>'将来負担比率（分子）の構造'!I$42</f>
        <v>3056</v>
      </c>
      <c r="C65" s="169"/>
      <c r="D65" s="169"/>
      <c r="E65" s="169">
        <f>'将来負担比率（分子）の構造'!J$42</f>
        <v>2900</v>
      </c>
      <c r="F65" s="169"/>
      <c r="G65" s="169"/>
      <c r="H65" s="169">
        <f>'将来負担比率（分子）の構造'!K$42</f>
        <v>2782</v>
      </c>
      <c r="I65" s="169"/>
      <c r="J65" s="169"/>
      <c r="K65" s="169">
        <f>'将来負担比率（分子）の構造'!L$42</f>
        <v>7804</v>
      </c>
      <c r="L65" s="169"/>
      <c r="M65" s="169"/>
      <c r="N65" s="169">
        <f>'将来負担比率（分子）の構造'!M$42</f>
        <v>7760</v>
      </c>
      <c r="O65" s="169"/>
      <c r="P65" s="169"/>
    </row>
    <row r="66" spans="1:16" x14ac:dyDescent="0.15">
      <c r="A66" s="169" t="s">
        <v>31</v>
      </c>
      <c r="B66" s="169">
        <f>'将来負担比率（分子）の構造'!I$41</f>
        <v>87104</v>
      </c>
      <c r="C66" s="169"/>
      <c r="D66" s="169"/>
      <c r="E66" s="169">
        <f>'将来負担比率（分子）の構造'!J$41</f>
        <v>86256</v>
      </c>
      <c r="F66" s="169"/>
      <c r="G66" s="169"/>
      <c r="H66" s="169">
        <f>'将来負担比率（分子）の構造'!K$41</f>
        <v>82788</v>
      </c>
      <c r="I66" s="169"/>
      <c r="J66" s="169"/>
      <c r="K66" s="169">
        <f>'将来負担比率（分子）の構造'!L$41</f>
        <v>79288</v>
      </c>
      <c r="L66" s="169"/>
      <c r="M66" s="169"/>
      <c r="N66" s="169">
        <f>'将来負担比率（分子）の構造'!M$41</f>
        <v>76472</v>
      </c>
      <c r="O66" s="169"/>
      <c r="P66" s="169"/>
    </row>
    <row r="67" spans="1:16" x14ac:dyDescent="0.15">
      <c r="A67" s="169" t="s">
        <v>71</v>
      </c>
      <c r="B67" s="169" t="e">
        <f>NA()</f>
        <v>#N/A</v>
      </c>
      <c r="C67" s="169">
        <f>IF(ISNUMBER('将来負担比率（分子）の構造'!I$53), IF('将来負担比率（分子）の構造'!I$53 &lt; 0, 0, '将来負担比率（分子）の構造'!I$53), NA())</f>
        <v>26809</v>
      </c>
      <c r="D67" s="169" t="e">
        <f>NA()</f>
        <v>#N/A</v>
      </c>
      <c r="E67" s="169" t="e">
        <f>NA()</f>
        <v>#N/A</v>
      </c>
      <c r="F67" s="169">
        <f>IF(ISNUMBER('将来負担比率（分子）の構造'!J$53), IF('将来負担比率（分子）の構造'!J$53 &lt; 0, 0, '将来負担比率（分子）の構造'!J$53), NA())</f>
        <v>26698</v>
      </c>
      <c r="G67" s="169" t="e">
        <f>NA()</f>
        <v>#N/A</v>
      </c>
      <c r="H67" s="169" t="e">
        <f>NA()</f>
        <v>#N/A</v>
      </c>
      <c r="I67" s="169">
        <f>IF(ISNUMBER('将来負担比率（分子）の構造'!K$53), IF('将来負担比率（分子）の構造'!K$53 &lt; 0, 0, '将来負担比率（分子）の構造'!K$53), NA())</f>
        <v>20879</v>
      </c>
      <c r="J67" s="169" t="e">
        <f>NA()</f>
        <v>#N/A</v>
      </c>
      <c r="K67" s="169" t="e">
        <f>NA()</f>
        <v>#N/A</v>
      </c>
      <c r="L67" s="169">
        <f>IF(ISNUMBER('将来負担比率（分子）の構造'!L$53), IF('将来負担比率（分子）の構造'!L$53 &lt; 0, 0, '将来負担比率（分子）の構造'!L$53), NA())</f>
        <v>20503</v>
      </c>
      <c r="M67" s="169" t="e">
        <f>NA()</f>
        <v>#N/A</v>
      </c>
      <c r="N67" s="169" t="e">
        <f>NA()</f>
        <v>#N/A</v>
      </c>
      <c r="O67" s="169">
        <f>IF(ISNUMBER('将来負担比率（分子）の構造'!M$53), IF('将来負担比率（分子）の構造'!M$53 &lt; 0, 0, '将来負担比率（分子）の構造'!M$53), NA())</f>
        <v>21109</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4800</v>
      </c>
      <c r="C72" s="173">
        <f>基金残高に係る経年分析!G55</f>
        <v>6262</v>
      </c>
      <c r="D72" s="173">
        <f>基金残高に係る経年分析!H55</f>
        <v>5814</v>
      </c>
    </row>
    <row r="73" spans="1:16" x14ac:dyDescent="0.15">
      <c r="A73" s="172" t="s">
        <v>74</v>
      </c>
      <c r="B73" s="173">
        <f>基金残高に係る経年分析!F56</f>
        <v>1256</v>
      </c>
      <c r="C73" s="173">
        <f>基金残高に係る経年分析!G56</f>
        <v>1600</v>
      </c>
      <c r="D73" s="173">
        <f>基金残高に係る経年分析!H56</f>
        <v>1603</v>
      </c>
    </row>
    <row r="74" spans="1:16" x14ac:dyDescent="0.15">
      <c r="A74" s="172" t="s">
        <v>75</v>
      </c>
      <c r="B74" s="173">
        <f>基金残高に係る経年分析!F57</f>
        <v>9577</v>
      </c>
      <c r="C74" s="173">
        <f>基金残高に係る経年分析!G57</f>
        <v>11960</v>
      </c>
      <c r="D74" s="173">
        <f>基金残高に係る経年分析!H57</f>
        <v>11774</v>
      </c>
    </row>
  </sheetData>
  <sheetProtection algorithmName="SHA-512" hashValue="NeGaanSurUHFVUiLPsLDvlEQczD1mVlQnBJVwu5kG5QYo1h6+8QQQJGBcEWKJ2peg+fQmgJxq8oNpraQyYQCaQ==" saltValue="SSREi3TID/NYWB0p0WUr3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景由　英夫</cp:lastModifiedBy>
  <cp:lastPrinted>2025-03-12T01:56:26Z</cp:lastPrinted>
  <dcterms:created xsi:type="dcterms:W3CDTF">2025-02-19T04:21:33Z</dcterms:created>
  <dcterms:modified xsi:type="dcterms:W3CDTF">2025-03-17T00:16:20Z</dcterms:modified>
  <cp:category/>
</cp:coreProperties>
</file>