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7.41.28\share\03 財政班\★財政状況資料集\R05決算（R07作業）\02 ３月公表\04 市町→県\13 山陽小野田市 ○\04 最終\"/>
    </mc:Choice>
  </mc:AlternateContent>
  <xr:revisionPtr revIDLastSave="0" documentId="13_ncr:1_{7DE810A5-B4FF-4912-8365-15ADD2B6D9A5}"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C37" i="10"/>
  <c r="CO36" i="10"/>
  <c r="BE36" i="10"/>
  <c r="C36" i="10"/>
  <c r="BE35" i="10"/>
  <c r="C35" i="10"/>
  <c r="BW34" i="10"/>
  <c r="BW35" i="10" s="1"/>
  <c r="BW36" i="10" s="1"/>
  <c r="BW37" i="10" s="1"/>
  <c r="BW38" i="10" s="1"/>
  <c r="BW39" i="10" s="1"/>
  <c r="BW40" i="10" s="1"/>
  <c r="BW41" i="10" s="1"/>
  <c r="BW42" i="10" s="1"/>
  <c r="BW43" i="10" s="1"/>
  <c r="BE34" i="10"/>
  <c r="C34" i="10"/>
  <c r="U34" i="10" s="1"/>
  <c r="U35" i="10" s="1"/>
  <c r="U36" i="10" s="1"/>
  <c r="U37" i="10" s="1"/>
  <c r="U38" i="10" s="1"/>
  <c r="CO34" i="10" l="1"/>
  <c r="CO35"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<sst xmlns="http://schemas.openxmlformats.org/spreadsheetml/2006/main" count="1069" uniqueCount="576">
  <si>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</si>
  <si>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</si>
  <si>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</si>
  <si>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</si>
  <si>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</si>
  <si>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</si>
  <si>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</si>
  <si>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</si>
  <si>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</si>
  <si>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</si>
  <si>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</si>
  <si>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</si>
  <si>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</si>
  <si>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</si>
  <si>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</si>
  <si>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</si>
  <si>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</si>
  <si>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</si>
  <si>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</si>
  <si>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</si>
  <si>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</si>
  <si>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</si>
  <si>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</si>
  <si>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</si>
  <si>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</si>
  <si>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</si>
  <si>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</si>
  <si>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</si>
  <si>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</si>
  <si>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</si>
  <si>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</si>
  <si>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</si>
  <si>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</si>
  <si>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</si>
  <si>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</si>
  <si>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</si>
  <si>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</si>
  <si>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</si>
  <si>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</si>
  <si>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</si>
  <si>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</si>
  <si>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</si>
  <si>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</si>
  <si>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</si>
  <si>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</si>
  <si>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</si>
  <si>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</si>
  <si>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</si>
  <si>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</si>
  <si>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</si>
  <si>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</si>
  <si>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</si>
  <si>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</si>
  <si>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</si>
  <si>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</si>
  <si>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</si>
  <si>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</si>
  <si>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</si>
  <si>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</si>
  <si>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</si>
  <si>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</si>
  <si>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</si>
  <si>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</si>
  <si>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</si>
  <si>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</si>
  <si>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</si>
  <si>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</si>
  <si>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</si>
  <si>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</si>
  <si>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</si>
  <si>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</si>
  <si>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</si>
  <si>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</si>
  <si>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</si>
  <si>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</si>
  <si>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</si>
  <si>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</si>
  <si>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</si>
  <si>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</si>
  <si>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</si>
  <si>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</si>
  <si>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</si>
  <si>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</si>
  <si>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</si>
  <si>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</si>
  <si>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</si>
  <si>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</si>
  <si>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</si>
  <si>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</si>
  <si>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</si>
  <si>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</si>
  <si>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</si>
  <si>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</si>
  <si>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</si>
  <si>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山陽小野田市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</si>
  <si>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</si>
  <si>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</si>
  <si>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</si>
  <si>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</si>
  <si>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</si>
  <si>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</si>
  <si>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</si>
  <si>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</si>
  <si>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</si>
  <si>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</si>
  <si>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</si>
  <si>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</si>
  <si>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</si>
  <si>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</si>
  <si>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</si>
  <si>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</si>
  <si>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</si>
  <si>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</si>
  <si>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</si>
  <si>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</si>
  <si>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</si>
  <si>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</si>
  <si>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</si>
  <si>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</si>
  <si>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</si>
  <si>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</si>
  <si>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</si>
  <si>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</si>
  <si>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</si>
  <si>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</si>
  <si>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</si>
  <si>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</si>
  <si>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</si>
  <si>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</si>
  <si>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</si>
  <si>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</si>
  <si>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</si>
  <si>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</si>
  <si>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</si>
  <si>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</si>
  <si>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</si>
  <si>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</si>
  <si>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</si>
  <si>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</si>
  <si>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</si>
  <si>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</si>
  <si>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</si>
  <si>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</si>
  <si>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</si>
  <si>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</si>
  <si>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</si>
  <si>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</si>
  <si>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</si>
  <si>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</si>
  <si>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</si>
  <si>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</si>
  <si>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</si>
  <si>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</si>
  <si>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</si>
  <si>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</si>
  <si>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</si>
  <si>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</si>
  <si>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</si>
  <si>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</si>
  <si>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</si>
  <si>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</si>
  <si>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</si>
  <si>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</si>
  <si>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</si>
  <si>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</si>
  <si>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</si>
  <si>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</si>
  <si>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</si>
  <si>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</si>
  <si>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</si>
  <si>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</si>
  <si>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</si>
  <si>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</si>
  <si>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</si>
  <si>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</si>
  <si>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</si>
  <si>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</si>
  <si>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</si>
  <si>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</si>
  <si>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</si>
  <si>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</si>
  <si>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</si>
  <si>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</si>
  <si>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</si>
  <si>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</si>
  <si>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</si>
  <si>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</si>
  <si>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</si>
  <si>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</si>
  <si>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</si>
  <si>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</si>
  <si>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</si>
  <si>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</si>
  <si>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</si>
  <si>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</si>
  <si>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</si>
  <si>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</si>
  <si>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</si>
  <si>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</si>
  <si>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</si>
  <si>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</si>
  <si>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</si>
  <si>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</si>
  <si>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山口県山陽小野田市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</si>
  <si>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</si>
  <si>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</si>
  <si>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</si>
  <si>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</si>
  <si>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</si>
  <si>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</si>
  <si>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</si>
  <si>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</si>
  <si>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</si>
  <si>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</si>
  <si>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</si>
  <si>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</si>
  <si>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</si>
  <si>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</si>
  <si>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</si>
  <si>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</si>
  <si>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</si>
  <si>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</si>
  <si>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</si>
  <si>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</si>
  <si>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</si>
  <si>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</si>
  <si>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</si>
  <si>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</si>
  <si>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</si>
  <si>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</si>
  <si>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</si>
  <si>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</si>
  <si>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</si>
  <si>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</si>
  <si>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</si>
  <si>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</si>
  <si>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</si>
  <si>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</si>
  <si>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</si>
  <si>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</si>
  <si>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</si>
  <si>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</si>
  <si>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</si>
  <si>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</si>
  <si>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</si>
  <si>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</si>
  <si>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</si>
  <si>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</si>
  <si>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</si>
  <si>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</si>
  <si>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</si>
  <si>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</si>
  <si>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</si>
  <si>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</si>
  <si>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</si>
  <si>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</si>
  <si>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</si>
  <si>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</si>
  <si>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</si>
  <si>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</si>
  <si>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</si>
  <si>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</si>
  <si>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</si>
  <si>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</si>
  <si>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</si>
  <si>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</si>
  <si>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</si>
  <si>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</si>
  <si>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</si>
  <si>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</si>
  <si>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</si>
  <si>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</si>
  <si>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</si>
  <si>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</si>
  <si>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</si>
  <si>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</si>
  <si>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</si>
  <si>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</si>
  <si>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</si>
  <si>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</si>
  <si>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</si>
  <si>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</si>
  <si>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</si>
  <si>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</si>
  <si>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</si>
  <si>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</si>
  <si>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</si>
  <si>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</si>
  <si>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</si>
  <si>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</si>
  <si>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</si>
  <si>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</si>
  <si>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</si>
  <si>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</si>
  <si>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</si>
  <si>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</si>
  <si>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</si>
  <si>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</si>
  <si>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</si>
  <si>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</si>
  <si>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</si>
  <si>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</si>
  <si>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</si>
  <si>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</si>
  <si>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</si>
  <si>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</si>
  <si>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</si>
  <si>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</si>
  <si>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</si>
  <si>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</si>
  <si>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</si>
  <si>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</si>
  <si>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</si>
  <si>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</si>
  <si>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</si>
  <si>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</si>
  <si>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</si>
  <si>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</si>
  <si>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</si>
  <si>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</si>
  <si>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</si>
  <si>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</si>
  <si>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</si>
  <si>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</si>
  <si>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</si>
  <si>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</si>
  <si>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</si>
  <si>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</si>
  <si>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</si>
  <si>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</si>
  <si>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</si>
  <si>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</si>
  <si>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</si>
  <si>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</si>
  <si>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</si>
  <si>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</si>
  <si>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</si>
  <si>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</si>
  <si>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</si>
  <si>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</si>
  <si>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</si>
  <si>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</si>
  <si>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</si>
  <si>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</si>
  <si>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</si>
  <si>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</si>
  <si>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</si>
  <si>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</si>
  <si>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</si>
  <si>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</si>
  <si>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</si>
  <si>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</si>
  <si>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</si>
  <si>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</si>
  <si>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山口県山陽小野田市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</si>
  <si>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</si>
  <si>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</si>
  <si>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</si>
  <si>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</si>
  <si>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</si>
  <si>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</si>
  <si>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</si>
  <si>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</si>
  <si>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</si>
  <si>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</si>
  <si>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</si>
  <si>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</si>
  <si>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</si>
  <si>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</si>
  <si>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</si>
  <si>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</si>
  <si>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</si>
  <si>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</si>
  <si>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</si>
  <si>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</si>
  <si>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</si>
  <si>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</si>
  <si>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</si>
  <si>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</si>
  <si>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</si>
  <si>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</si>
  <si>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</si>
  <si>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</si>
  <si>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</si>
  <si>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</si>
  <si>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</si>
  <si>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</si>
  <si>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</si>
  <si>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</si>
  <si>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</si>
  <si>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</si>
  <si>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</si>
  <si>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小型自動車競走事業特別会計</t>
    <phoneticPr fontId="5"/>
  </si>
  <si>
    <t>水道事業会計</t>
    <phoneticPr fontId="5"/>
  </si>
  <si>
    <t>法適用企業</t>
    <phoneticPr fontId="5"/>
  </si>
  <si>
    <t>工業用水道事業会計</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</si>
  <si>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</si>
  <si>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</si>
  <si>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</si>
  <si>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</si>
  <si>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</si>
  <si>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</si>
  <si>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</si>
  <si>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</si>
  <si>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</si>
  <si>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</si>
  <si>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</si>
  <si>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</si>
  <si>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</si>
  <si>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</si>
  <si>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</si>
  <si>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</si>
  <si>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</si>
  <si>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</si>
  <si>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</si>
  <si>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</si>
  <si>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</si>
  <si>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</si>
  <si>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</si>
  <si>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</si>
  <si>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</si>
  <si>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</si>
  <si>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</si>
  <si>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</si>
  <si>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</si>
  <si>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</si>
  <si>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</si>
  <si>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</si>
  <si>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</si>
  <si>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</si>
  <si>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</si>
  <si>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</si>
  <si>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</si>
  <si>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</si>
  <si>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</si>
  <si>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</si>
  <si>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</si>
  <si>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</si>
  <si>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</si>
  <si>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</si>
  <si>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</si>
  <si>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</si>
  <si>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</si>
  <si>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</si>
  <si>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</si>
  <si>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</si>
  <si>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</si>
  <si>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</si>
  <si>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</si>
  <si>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</si>
  <si>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</si>
  <si>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</si>
  <si>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</si>
  <si>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</si>
  <si>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</si>
  <si>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</si>
  <si>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</si>
  <si>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</si>
  <si>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</si>
  <si>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</si>
  <si>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</si>
  <si>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</si>
  <si>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</si>
  <si>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</si>
  <si>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</si>
  <si>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</si>
  <si>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</si>
  <si>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</si>
  <si>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</si>
  <si>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</si>
  <si>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</si>
  <si>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</si>
  <si>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</si>
  <si>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</si>
  <si>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</si>
  <si>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</si>
  <si>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</si>
  <si>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</si>
  <si>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</si>
  <si>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</si>
  <si>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</si>
  <si>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</si>
  <si>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</si>
  <si>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</si>
  <si>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</si>
  <si>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</si>
  <si>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</si>
  <si>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</si>
  <si>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</si>
  <si>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</si>
  <si>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</si>
  <si>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</si>
  <si>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</si>
  <si>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</si>
  <si>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</si>
  <si>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</si>
  <si>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</si>
  <si>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</si>
  <si>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</si>
  <si>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</si>
  <si>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</si>
  <si>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</si>
  <si>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</si>
  <si>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</si>
  <si>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</si>
  <si>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</si>
  <si>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</si>
  <si>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</si>
  <si>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</si>
  <si>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</si>
  <si>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</si>
  <si>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</si>
  <si>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</si>
  <si>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</si>
  <si>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</si>
  <si>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</si>
  <si>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</si>
  <si>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</si>
  <si>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</si>
  <si>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</si>
  <si>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</si>
  <si>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</si>
  <si>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</si>
  <si>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</si>
  <si>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</si>
  <si>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</si>
  <si>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</si>
  <si>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</si>
  <si>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</si>
  <si>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</si>
  <si>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</si>
  <si>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</si>
  <si>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</si>
  <si>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1.79</t>
  </si>
  <si>
    <t>▲ 0.26</t>
  </si>
  <si>
    <t>▲ 1.81</t>
  </si>
  <si>
    <t>▲ 1.07</t>
  </si>
  <si>
    <t>小型自動車競走事業特別会計</t>
  </si>
  <si>
    <t>▲ 6.96</t>
  </si>
  <si>
    <t>▲ 6.45</t>
  </si>
  <si>
    <t>▲ 5.55</t>
  </si>
  <si>
    <t>▲ 4.89</t>
  </si>
  <si>
    <t>▲ 4.05</t>
  </si>
  <si>
    <t>水道事業会計</t>
  </si>
  <si>
    <t>工業用水道事業会計</t>
  </si>
  <si>
    <t>病院事業会計</t>
  </si>
  <si>
    <t>一般会計</t>
  </si>
  <si>
    <t>下水道事業会計</t>
  </si>
  <si>
    <t>介護保険特別会計</t>
  </si>
  <si>
    <t>国民健康保険特別会計</t>
  </si>
  <si>
    <t>その他会計（赤字）</t>
  </si>
  <si>
    <t>その他会計（黒字）</t>
  </si>
  <si>
    <t>R01</t>
    <phoneticPr fontId="5"/>
  </si>
  <si>
    <t>R02</t>
    <phoneticPr fontId="5"/>
  </si>
  <si>
    <t>R03</t>
    <phoneticPr fontId="5"/>
  </si>
  <si>
    <t>R04</t>
    <phoneticPr fontId="5"/>
  </si>
  <si>
    <t>R05</t>
    <phoneticPr fontId="5"/>
  </si>
  <si>
    <t>山陽小野田市土地開発公社</t>
    <phoneticPr fontId="2"/>
  </si>
  <si>
    <t>公立大学法人山陽小野田市立山口東京理科大学</t>
    <phoneticPr fontId="2"/>
  </si>
  <si>
    <t>○</t>
    <phoneticPr fontId="2"/>
  </si>
  <si>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</si>
  <si>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</si>
  <si>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</si>
  <si>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</si>
  <si>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</si>
  <si>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</si>
  <si>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</si>
  <si>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</si>
  <si>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</si>
  <si>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宇部・山陽小野田消防組合（一般会計）</t>
  </si>
  <si>
    <t>-</t>
    <phoneticPr fontId="2"/>
  </si>
  <si>
    <t>退職手当基金</t>
    <rPh sb="0" eb="2">
      <t>タイショク</t>
    </rPh>
    <rPh sb="2" eb="4">
      <t>テアテ</t>
    </rPh>
    <rPh sb="4" eb="6">
      <t>キキン</t>
    </rPh>
    <phoneticPr fontId="5"/>
  </si>
  <si>
    <t>まちづくり魅力基金</t>
    <rPh sb="5" eb="7">
      <t>ミリョク</t>
    </rPh>
    <rPh sb="7" eb="9">
      <t>キキン</t>
    </rPh>
    <phoneticPr fontId="2"/>
  </si>
  <si>
    <t>公立大学法人運営基金</t>
    <rPh sb="0" eb="2">
      <t>コウリツ</t>
    </rPh>
    <rPh sb="2" eb="4">
      <t>ダイガク</t>
    </rPh>
    <rPh sb="4" eb="6">
      <t>ホウジン</t>
    </rPh>
    <rPh sb="6" eb="8">
      <t>ウンエイ</t>
    </rPh>
    <rPh sb="8" eb="10">
      <t>キキン</t>
    </rPh>
    <phoneticPr fontId="2"/>
  </si>
  <si>
    <t>庁舎建設整備基金</t>
    <rPh sb="0" eb="2">
      <t>チョウシャ</t>
    </rPh>
    <rPh sb="2" eb="4">
      <t>ケンセツ</t>
    </rPh>
    <rPh sb="4" eb="8">
      <t>セイビキキン</t>
    </rPh>
    <phoneticPr fontId="2"/>
  </si>
  <si>
    <t>ふるさと支援基金</t>
    <rPh sb="4" eb="6">
      <t>シエン</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</si>
</sst>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73C4-4B4E-AC94-3DF23736CB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75790</c:v>
                </c:pt>
                <c:pt idx="1">
                  <c:v>39008</c:v>
                </c:pt>
                <c:pt idx="2">
                  <c:v>44226</c:v>
                </c:pt>
                <c:pt idx="3">
                  <c:v>33341</c:v>
                </c:pt>
                <c:pt idx="4">
                  <c:v>40831</c:v>
                </c:pt>
              </c:numCache>
            </c:numRef>
          </c:val>
          <c:smooth val="0"/>
          <c:extLst>
            <c:ext xmlns:c16="http://schemas.microsoft.com/office/drawing/2014/chart" uri="{C3380CC4-5D6E-409C-BE32-E72D297353CC}">
              <c16:uniqueId val="{00000001-73C4-4B4E-AC94-3DF23736CB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2.46</c:v>
                </c:pt>
                <c:pt idx="1">
                  <c:v>2.4700000000000002</c:v>
                </c:pt>
                <c:pt idx="2">
                  <c:v>6.27</c:v>
                </c:pt>
                <c:pt idx="3">
                  <c:v>3.44</c:v>
                </c:pt>
                <c:pt idx="4">
                  <c:v>2.2799999999999998</c:v>
                </c:pt>
              </c:numCache>
            </c:numRef>
          </c:val>
          <c:extLst>
            <c:ext xmlns:c16="http://schemas.microsoft.com/office/drawing/2014/chart" uri="{C3380CC4-5D6E-409C-BE32-E72D297353CC}">
              <c16:uniqueId val="{00000000-B3E6-48ED-9078-340C314F5C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25.48</c:v>
                </c:pt>
                <c:pt idx="1">
                  <c:v>24.05</c:v>
                </c:pt>
                <c:pt idx="2">
                  <c:v>24.28</c:v>
                </c:pt>
                <c:pt idx="3">
                  <c:v>25.53</c:v>
                </c:pt>
                <c:pt idx="4">
                  <c:v>24.65</c:v>
                </c:pt>
              </c:numCache>
            </c:numRef>
          </c:val>
          <c:extLst>
            <c:ext xmlns:c16="http://schemas.microsoft.com/office/drawing/2014/chart" uri="{C3380CC4-5D6E-409C-BE32-E72D297353CC}">
              <c16:uniqueId val="{00000001-B3E6-48ED-9078-340C314F5C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-1.79</c:v>
                </c:pt>
                <c:pt idx="1">
                  <c:v>-0.26</c:v>
                </c:pt>
                <c:pt idx="2">
                  <c:v>4.95</c:v>
                </c:pt>
                <c:pt idx="3">
                  <c:v>-1.81</c:v>
                </c:pt>
                <c:pt idx="4">
                  <c:v>-1.07</c:v>
                </c:pt>
              </c:numCache>
            </c:numRef>
          </c:val>
          <c:smooth val="0"/>
          <c:extLst>
            <c:ext xmlns:c16="http://schemas.microsoft.com/office/drawing/2014/chart" uri="{C3380CC4-5D6E-409C-BE32-E72D297353CC}">
              <c16:uniqueId val="{00000002-B3E6-48ED-9078-340C314F5C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0.13</c:v>
                </c:pt>
                <c:pt idx="2">
                  <c:v>#N/A</c:v>
                </c:pt>
                <c:pt idx="3">
                  <c:v>0.12</c:v>
                </c:pt>
                <c:pt idx="4">
                  <c:v>#N/A</c:v>
                </c:pt>
                <c:pt idx="5">
                  <c:v>0.13</c:v>
                </c:pt>
                <c:pt idx="6">
                  <c:v>#N/A</c:v>
                </c:pt>
                <c:pt idx="7">
                  <c:v>0.17</c:v>
                </c:pt>
                <c:pt idx="8">
                  <c:v>#N/A</c:v>
                </c:pt>
                <c:pt idx="9">
                  <c:v>0.23</c:v>
                </c:pt>
              </c:numCache>
            </c:numRef>
          </c:val>
          <c:extLst>
            <c:ext xmlns:c16="http://schemas.microsoft.com/office/drawing/2014/chart" uri="{C3380CC4-5D6E-409C-BE32-E72D297353CC}">
              <c16:uniqueId val="{00000000-B8D3-4713-8842-E676D52954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D3-4713-8842-E676D5295402}"/>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0.73</c:v>
                </c:pt>
                <c:pt idx="2">
                  <c:v>#N/A</c:v>
                </c:pt>
                <c:pt idx="3">
                  <c:v>0.96</c:v>
                </c:pt>
                <c:pt idx="4">
                  <c:v>#N/A</c:v>
                </c:pt>
                <c:pt idx="5">
                  <c:v>0.9</c:v>
                </c:pt>
                <c:pt idx="6">
                  <c:v>#N/A</c:v>
                </c:pt>
                <c:pt idx="7">
                  <c:v>0.51</c:v>
                </c:pt>
                <c:pt idx="8">
                  <c:v>#N/A</c:v>
                </c:pt>
                <c:pt idx="9">
                  <c:v>0.48</c:v>
                </c:pt>
              </c:numCache>
            </c:numRef>
          </c:val>
          <c:extLst>
            <c:ext xmlns:c16="http://schemas.microsoft.com/office/drawing/2014/chart" uri="{C3380CC4-5D6E-409C-BE32-E72D297353CC}">
              <c16:uniqueId val="{00000002-B8D3-4713-8842-E676D5295402}"/>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1.1299999999999999</c:v>
                </c:pt>
                <c:pt idx="2">
                  <c:v>#N/A</c:v>
                </c:pt>
                <c:pt idx="3">
                  <c:v>1.1299999999999999</c:v>
                </c:pt>
                <c:pt idx="4">
                  <c:v>#N/A</c:v>
                </c:pt>
                <c:pt idx="5">
                  <c:v>1.53</c:v>
                </c:pt>
                <c:pt idx="6">
                  <c:v>#N/A</c:v>
                </c:pt>
                <c:pt idx="7">
                  <c:v>1.46</c:v>
                </c:pt>
                <c:pt idx="8">
                  <c:v>#N/A</c:v>
                </c:pt>
                <c:pt idx="9">
                  <c:v>0.91</c:v>
                </c:pt>
              </c:numCache>
            </c:numRef>
          </c:val>
          <c:extLst>
            <c:ext xmlns:c16="http://schemas.microsoft.com/office/drawing/2014/chart" uri="{C3380CC4-5D6E-409C-BE32-E72D297353CC}">
              <c16:uniqueId val="{00000003-B8D3-4713-8842-E676D5295402}"/>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0.54</c:v>
                </c:pt>
                <c:pt idx="2">
                  <c:v>#N/A</c:v>
                </c:pt>
                <c:pt idx="3">
                  <c:v>0.81</c:v>
                </c:pt>
                <c:pt idx="4">
                  <c:v>#N/A</c:v>
                </c:pt>
                <c:pt idx="5">
                  <c:v>0.99</c:v>
                </c:pt>
                <c:pt idx="6">
                  <c:v>#N/A</c:v>
                </c:pt>
                <c:pt idx="7">
                  <c:v>1.1399999999999999</c:v>
                </c:pt>
                <c:pt idx="8">
                  <c:v>#N/A</c:v>
                </c:pt>
                <c:pt idx="9">
                  <c:v>1.34</c:v>
                </c:pt>
              </c:numCache>
            </c:numRef>
          </c:val>
          <c:extLst>
            <c:ext xmlns:c16="http://schemas.microsoft.com/office/drawing/2014/chart" uri="{C3380CC4-5D6E-409C-BE32-E72D297353CC}">
              <c16:uniqueId val="{00000004-B8D3-4713-8842-E676D5295402}"/>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2.4500000000000002</c:v>
                </c:pt>
                <c:pt idx="2">
                  <c:v>#N/A</c:v>
                </c:pt>
                <c:pt idx="3">
                  <c:v>2.4700000000000002</c:v>
                </c:pt>
                <c:pt idx="4">
                  <c:v>#N/A</c:v>
                </c:pt>
                <c:pt idx="5">
                  <c:v>6.27</c:v>
                </c:pt>
                <c:pt idx="6">
                  <c:v>#N/A</c:v>
                </c:pt>
                <c:pt idx="7">
                  <c:v>3.43</c:v>
                </c:pt>
                <c:pt idx="8">
                  <c:v>#N/A</c:v>
                </c:pt>
                <c:pt idx="9">
                  <c:v>2.2799999999999998</c:v>
                </c:pt>
              </c:numCache>
            </c:numRef>
          </c:val>
          <c:extLst>
            <c:ext xmlns:c16="http://schemas.microsoft.com/office/drawing/2014/chart" uri="{C3380CC4-5D6E-409C-BE32-E72D297353CC}">
              <c16:uniqueId val="{00000005-B8D3-4713-8842-E676D5295402}"/>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1.06</c:v>
                </c:pt>
                <c:pt idx="2">
                  <c:v>#N/A</c:v>
                </c:pt>
                <c:pt idx="3">
                  <c:v>1.44</c:v>
                </c:pt>
                <c:pt idx="4">
                  <c:v>#N/A</c:v>
                </c:pt>
                <c:pt idx="5">
                  <c:v>3.74</c:v>
                </c:pt>
                <c:pt idx="6">
                  <c:v>#N/A</c:v>
                </c:pt>
                <c:pt idx="7">
                  <c:v>5.91</c:v>
                </c:pt>
                <c:pt idx="8">
                  <c:v>#N/A</c:v>
                </c:pt>
                <c:pt idx="9">
                  <c:v>5.17</c:v>
                </c:pt>
              </c:numCache>
            </c:numRef>
          </c:val>
          <c:extLst>
            <c:ext xmlns:c16="http://schemas.microsoft.com/office/drawing/2014/chart" uri="{C3380CC4-5D6E-409C-BE32-E72D297353CC}">
              <c16:uniqueId val="{00000006-B8D3-4713-8842-E676D5295402}"/>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4.09</c:v>
                </c:pt>
                <c:pt idx="2">
                  <c:v>#N/A</c:v>
                </c:pt>
                <c:pt idx="3">
                  <c:v>4.58</c:v>
                </c:pt>
                <c:pt idx="4">
                  <c:v>#N/A</c:v>
                </c:pt>
                <c:pt idx="5">
                  <c:v>5.08</c:v>
                </c:pt>
                <c:pt idx="6">
                  <c:v>#N/A</c:v>
                </c:pt>
                <c:pt idx="7">
                  <c:v>5.36</c:v>
                </c:pt>
                <c:pt idx="8">
                  <c:v>#N/A</c:v>
                </c:pt>
                <c:pt idx="9">
                  <c:v>5.54</c:v>
                </c:pt>
              </c:numCache>
            </c:numRef>
          </c:val>
          <c:extLst>
            <c:ext xmlns:c16="http://schemas.microsoft.com/office/drawing/2014/chart" uri="{C3380CC4-5D6E-409C-BE32-E72D297353CC}">
              <c16:uniqueId val="{00000007-B8D3-4713-8842-E676D529540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9.02</c:v>
                </c:pt>
                <c:pt idx="2">
                  <c:v>#N/A</c:v>
                </c:pt>
                <c:pt idx="3">
                  <c:v>8.65</c:v>
                </c:pt>
                <c:pt idx="4">
                  <c:v>#N/A</c:v>
                </c:pt>
                <c:pt idx="5">
                  <c:v>8.68</c:v>
                </c:pt>
                <c:pt idx="6">
                  <c:v>#N/A</c:v>
                </c:pt>
                <c:pt idx="7">
                  <c:v>8.73</c:v>
                </c:pt>
                <c:pt idx="8">
                  <c:v>#N/A</c:v>
                </c:pt>
                <c:pt idx="9">
                  <c:v>8.6199999999999992</c:v>
                </c:pt>
              </c:numCache>
            </c:numRef>
          </c:val>
          <c:extLst>
            <c:ext xmlns:c16="http://schemas.microsoft.com/office/drawing/2014/chart" uri="{C3380CC4-5D6E-409C-BE32-E72D297353CC}">
              <c16:uniqueId val="{00000008-B8D3-4713-8842-E676D5295402}"/>
            </c:ext>
          </c:extLst>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6.96</c:v>
                </c:pt>
                <c:pt idx="1">
                  <c:v>#N/A</c:v>
                </c:pt>
                <c:pt idx="2">
                  <c:v>6.45</c:v>
                </c:pt>
                <c:pt idx="3">
                  <c:v>#N/A</c:v>
                </c:pt>
                <c:pt idx="4">
                  <c:v>5.55</c:v>
                </c:pt>
                <c:pt idx="5">
                  <c:v>#N/A</c:v>
                </c:pt>
                <c:pt idx="6">
                  <c:v>4.8899999999999997</c:v>
                </c:pt>
                <c:pt idx="7">
                  <c:v>#N/A</c:v>
                </c:pt>
                <c:pt idx="8">
                  <c:v>4.05</c:v>
                </c:pt>
                <c:pt idx="9">
                  <c:v>#N/A</c:v>
                </c:pt>
              </c:numCache>
            </c:numRef>
          </c:val>
          <c:extLst>
            <c:ext xmlns:c16="http://schemas.microsoft.com/office/drawing/2014/chart" uri="{C3380CC4-5D6E-409C-BE32-E72D297353CC}">
              <c16:uniqueId val="{00000009-B8D3-4713-8842-E676D529540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3055</c:v>
                </c:pt>
                <c:pt idx="5">
                  <c:v>3097</c:v>
                </c:pt>
                <c:pt idx="8">
                  <c:v>3202</c:v>
                </c:pt>
                <c:pt idx="11">
                  <c:v>3286</c:v>
                </c:pt>
                <c:pt idx="14">
                  <c:v>3372</c:v>
                </c:pt>
              </c:numCache>
            </c:numRef>
          </c:val>
          <c:extLst>
            <c:ext xmlns:c16="http://schemas.microsoft.com/office/drawing/2014/chart" uri="{C3380CC4-5D6E-409C-BE32-E72D297353CC}">
              <c16:uniqueId val="{00000000-EC9F-4C7F-8D72-008CA11818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EC9F-4C7F-8D72-008CA11818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157</c:v>
                </c:pt>
                <c:pt idx="3">
                  <c:v>131</c:v>
                </c:pt>
                <c:pt idx="6">
                  <c:v>3</c:v>
                </c:pt>
                <c:pt idx="9">
                  <c:v>1</c:v>
                </c:pt>
                <c:pt idx="12">
                  <c:v>0</c:v>
                </c:pt>
              </c:numCache>
            </c:numRef>
          </c:val>
          <c:extLst>
            <c:ext xmlns:c16="http://schemas.microsoft.com/office/drawing/2014/chart" uri="{C3380CC4-5D6E-409C-BE32-E72D297353CC}">
              <c16:uniqueId val="{00000002-EC9F-4C7F-8D72-008CA11818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34</c:v>
                </c:pt>
                <c:pt idx="3">
                  <c:v>35</c:v>
                </c:pt>
                <c:pt idx="6">
                  <c:v>35</c:v>
                </c:pt>
                <c:pt idx="9">
                  <c:v>89</c:v>
                </c:pt>
                <c:pt idx="12">
                  <c:v>55</c:v>
                </c:pt>
              </c:numCache>
            </c:numRef>
          </c:val>
          <c:extLst>
            <c:ext xmlns:c16="http://schemas.microsoft.com/office/drawing/2014/chart" uri="{C3380CC4-5D6E-409C-BE32-E72D297353CC}">
              <c16:uniqueId val="{00000003-EC9F-4C7F-8D72-008CA11818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1160</c:v>
                </c:pt>
                <c:pt idx="3">
                  <c:v>1083</c:v>
                </c:pt>
                <c:pt idx="6">
                  <c:v>1091</c:v>
                </c:pt>
                <c:pt idx="9">
                  <c:v>1107</c:v>
                </c:pt>
                <c:pt idx="12">
                  <c:v>1180</c:v>
                </c:pt>
              </c:numCache>
            </c:numRef>
          </c:val>
          <c:extLst>
            <c:ext xmlns:c16="http://schemas.microsoft.com/office/drawing/2014/chart" uri="{C3380CC4-5D6E-409C-BE32-E72D297353CC}">
              <c16:uniqueId val="{00000004-EC9F-4C7F-8D72-008CA11818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9F-4C7F-8D72-008CA11818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9F-4C7F-8D72-008CA11818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2766</c:v>
                </c:pt>
                <c:pt idx="3">
                  <c:v>3156</c:v>
                </c:pt>
                <c:pt idx="6">
                  <c:v>3408</c:v>
                </c:pt>
                <c:pt idx="9">
                  <c:v>3738</c:v>
                </c:pt>
                <c:pt idx="12">
                  <c:v>3826</c:v>
                </c:pt>
              </c:numCache>
            </c:numRef>
          </c:val>
          <c:extLst>
            <c:ext xmlns:c16="http://schemas.microsoft.com/office/drawing/2014/chart" uri="{C3380CC4-5D6E-409C-BE32-E72D297353CC}">
              <c16:uniqueId val="{00000007-EC9F-4C7F-8D72-008CA11818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1063</c:v>
                </c:pt>
                <c:pt idx="2">
                  <c:v>#N/A</c:v>
                </c:pt>
                <c:pt idx="3">
                  <c:v>#N/A</c:v>
                </c:pt>
                <c:pt idx="4">
                  <c:v>1308</c:v>
                </c:pt>
                <c:pt idx="5">
                  <c:v>#N/A</c:v>
                </c:pt>
                <c:pt idx="6">
                  <c:v>#N/A</c:v>
                </c:pt>
                <c:pt idx="7">
                  <c:v>1335</c:v>
                </c:pt>
                <c:pt idx="8">
                  <c:v>#N/A</c:v>
                </c:pt>
                <c:pt idx="9">
                  <c:v>#N/A</c:v>
                </c:pt>
                <c:pt idx="10">
                  <c:v>1649</c:v>
                </c:pt>
                <c:pt idx="11">
                  <c:v>#N/A</c:v>
                </c:pt>
                <c:pt idx="12">
                  <c:v>#N/A</c:v>
                </c:pt>
                <c:pt idx="13">
                  <c:v>1689</c:v>
                </c:pt>
                <c:pt idx="14">
                  <c:v>#N/A</c:v>
                </c:pt>
              </c:numCache>
            </c:numRef>
          </c:val>
          <c:smooth val="0"/>
          <c:extLst>
            <c:ext xmlns:c16="http://schemas.microsoft.com/office/drawing/2014/chart" uri="{C3380CC4-5D6E-409C-BE32-E72D297353CC}">
              <c16:uniqueId val="{00000008-EC9F-4C7F-8D72-008CA11818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34511</c:v>
                </c:pt>
                <c:pt idx="5">
                  <c:v>34303</c:v>
                </c:pt>
                <c:pt idx="8">
                  <c:v>33350</c:v>
                </c:pt>
                <c:pt idx="11">
                  <c:v>31427</c:v>
                </c:pt>
                <c:pt idx="14">
                  <c:v>29476</c:v>
                </c:pt>
              </c:numCache>
            </c:numRef>
          </c:val>
          <c:extLst>
            <c:ext xmlns:c16="http://schemas.microsoft.com/office/drawing/2014/chart" uri="{C3380CC4-5D6E-409C-BE32-E72D297353CC}">
              <c16:uniqueId val="{00000000-5E61-4CC2-8CC0-988EF78B6E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5491</c:v>
                </c:pt>
                <c:pt idx="5">
                  <c:v>5223</c:v>
                </c:pt>
                <c:pt idx="8">
                  <c:v>5073</c:v>
                </c:pt>
                <c:pt idx="11">
                  <c:v>4787</c:v>
                </c:pt>
                <c:pt idx="14">
                  <c:v>4669</c:v>
                </c:pt>
              </c:numCache>
            </c:numRef>
          </c:val>
          <c:extLst>
            <c:ext xmlns:c16="http://schemas.microsoft.com/office/drawing/2014/chart" uri="{C3380CC4-5D6E-409C-BE32-E72D297353CC}">
              <c16:uniqueId val="{00000001-5E61-4CC2-8CC0-988EF78B6E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9365</c:v>
                </c:pt>
                <c:pt idx="5">
                  <c:v>9791</c:v>
                </c:pt>
                <c:pt idx="8">
                  <c:v>10997</c:v>
                </c:pt>
                <c:pt idx="11">
                  <c:v>12152</c:v>
                </c:pt>
                <c:pt idx="14">
                  <c:v>12493</c:v>
                </c:pt>
              </c:numCache>
            </c:numRef>
          </c:val>
          <c:extLst>
            <c:ext xmlns:c16="http://schemas.microsoft.com/office/drawing/2014/chart" uri="{C3380CC4-5D6E-409C-BE32-E72D297353CC}">
              <c16:uniqueId val="{00000002-5E61-4CC2-8CC0-988EF78B6E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61-4CC2-8CC0-988EF78B6E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61-4CC2-8CC0-988EF78B6E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73</c:v>
                </c:pt>
                <c:pt idx="3">
                  <c:v>119</c:v>
                </c:pt>
                <c:pt idx="6">
                  <c:v>49</c:v>
                </c:pt>
                <c:pt idx="9">
                  <c:v>79</c:v>
                </c:pt>
                <c:pt idx="12">
                  <c:v>176</c:v>
                </c:pt>
              </c:numCache>
            </c:numRef>
          </c:val>
          <c:extLst>
            <c:ext xmlns:c16="http://schemas.microsoft.com/office/drawing/2014/chart" uri="{C3380CC4-5D6E-409C-BE32-E72D297353CC}">
              <c16:uniqueId val="{00000005-5E61-4CC2-8CC0-988EF78B6E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4171</c:v>
                </c:pt>
                <c:pt idx="3">
                  <c:v>4282</c:v>
                </c:pt>
                <c:pt idx="6">
                  <c:v>4313</c:v>
                </c:pt>
                <c:pt idx="9">
                  <c:v>4353</c:v>
                </c:pt>
                <c:pt idx="12">
                  <c:v>4513</c:v>
                </c:pt>
              </c:numCache>
            </c:numRef>
          </c:val>
          <c:extLst>
            <c:ext xmlns:c16="http://schemas.microsoft.com/office/drawing/2014/chart" uri="{C3380CC4-5D6E-409C-BE32-E72D297353CC}">
              <c16:uniqueId val="{00000006-5E61-4CC2-8CC0-988EF78B6E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103</c:v>
                </c:pt>
                <c:pt idx="3">
                  <c:v>293</c:v>
                </c:pt>
                <c:pt idx="6">
                  <c:v>258</c:v>
                </c:pt>
                <c:pt idx="9">
                  <c:v>170</c:v>
                </c:pt>
                <c:pt idx="12">
                  <c:v>139</c:v>
                </c:pt>
              </c:numCache>
            </c:numRef>
          </c:val>
          <c:extLst>
            <c:ext xmlns:c16="http://schemas.microsoft.com/office/drawing/2014/chart" uri="{C3380CC4-5D6E-409C-BE32-E72D297353CC}">
              <c16:uniqueId val="{00000007-5E61-4CC2-8CC0-988EF78B6E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14492</c:v>
                </c:pt>
                <c:pt idx="3">
                  <c:v>13466</c:v>
                </c:pt>
                <c:pt idx="6">
                  <c:v>13445</c:v>
                </c:pt>
                <c:pt idx="9">
                  <c:v>12686</c:v>
                </c:pt>
                <c:pt idx="12">
                  <c:v>12154</c:v>
                </c:pt>
              </c:numCache>
            </c:numRef>
          </c:val>
          <c:extLst>
            <c:ext xmlns:c16="http://schemas.microsoft.com/office/drawing/2014/chart" uri="{C3380CC4-5D6E-409C-BE32-E72D297353CC}">
              <c16:uniqueId val="{00000008-5E61-4CC2-8CC0-988EF78B6E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132</c:v>
                </c:pt>
                <c:pt idx="3">
                  <c:v>4</c:v>
                </c:pt>
                <c:pt idx="6">
                  <c:v>1</c:v>
                </c:pt>
                <c:pt idx="9">
                  <c:v>0</c:v>
                </c:pt>
                <c:pt idx="12">
                  <c:v>0</c:v>
                </c:pt>
              </c:numCache>
            </c:numRef>
          </c:val>
          <c:extLst>
            <c:ext xmlns:c16="http://schemas.microsoft.com/office/drawing/2014/chart" uri="{C3380CC4-5D6E-409C-BE32-E72D297353CC}">
              <c16:uniqueId val="{00000009-5E61-4CC2-8CC0-988EF78B6E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40767</c:v>
                </c:pt>
                <c:pt idx="3">
                  <c:v>40363</c:v>
                </c:pt>
                <c:pt idx="6">
                  <c:v>40152</c:v>
                </c:pt>
                <c:pt idx="9">
                  <c:v>38089</c:v>
                </c:pt>
                <c:pt idx="12">
                  <c:v>35903</c:v>
                </c:pt>
              </c:numCache>
            </c:numRef>
          </c:val>
          <c:extLst>
            <c:ext xmlns:c16="http://schemas.microsoft.com/office/drawing/2014/chart" uri="{C3380CC4-5D6E-409C-BE32-E72D297353CC}">
              <c16:uniqueId val="{0000000A-5E61-4CC2-8CC0-988EF78B6E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10370</c:v>
                </c:pt>
                <c:pt idx="2">
                  <c:v>#N/A</c:v>
                </c:pt>
                <c:pt idx="3">
                  <c:v>#N/A</c:v>
                </c:pt>
                <c:pt idx="4">
                  <c:v>9209</c:v>
                </c:pt>
                <c:pt idx="5">
                  <c:v>#N/A</c:v>
                </c:pt>
                <c:pt idx="6">
                  <c:v>#N/A</c:v>
                </c:pt>
                <c:pt idx="7">
                  <c:v>8798</c:v>
                </c:pt>
                <c:pt idx="8">
                  <c:v>#N/A</c:v>
                </c:pt>
                <c:pt idx="9">
                  <c:v>#N/A</c:v>
                </c:pt>
                <c:pt idx="10">
                  <c:v>7012</c:v>
                </c:pt>
                <c:pt idx="11">
                  <c:v>#N/A</c:v>
                </c:pt>
                <c:pt idx="12">
                  <c:v>#N/A</c:v>
                </c:pt>
                <c:pt idx="13">
                  <c:v>6247</c:v>
                </c:pt>
                <c:pt idx="14">
                  <c:v>#N/A</c:v>
                </c:pt>
              </c:numCache>
            </c:numRef>
          </c:val>
          <c:smooth val="0"/>
          <c:extLst>
            <c:ext xmlns:c16="http://schemas.microsoft.com/office/drawing/2014/chart" uri="{C3380CC4-5D6E-409C-BE32-E72D297353CC}">
              <c16:uniqueId val="{0000000B-5E61-4CC2-8CC0-988EF78B6E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4602</c:v>
                </c:pt>
                <c:pt idx="1">
                  <c:v>4804</c:v>
                </c:pt>
                <c:pt idx="2">
                  <c:v>4798</c:v>
                </c:pt>
              </c:numCache>
            </c:numRef>
          </c:val>
          <c:extLst>
            <c:ext xmlns:c16="http://schemas.microsoft.com/office/drawing/2014/chart" uri="{C3380CC4-5D6E-409C-BE32-E72D297353CC}">
              <c16:uniqueId val="{00000000-ABCC-4886-AA08-CFCE75EBB1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1064</c:v>
                </c:pt>
                <c:pt idx="1">
                  <c:v>1194</c:v>
                </c:pt>
                <c:pt idx="2">
                  <c:v>1122</c:v>
                </c:pt>
              </c:numCache>
            </c:numRef>
          </c:val>
          <c:extLst>
            <c:ext xmlns:c16="http://schemas.microsoft.com/office/drawing/2014/chart" uri="{C3380CC4-5D6E-409C-BE32-E72D297353CC}">
              <c16:uniqueId val="{00000001-ABCC-4886-AA08-CFCE75EBB1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3710</c:v>
                </c:pt>
                <c:pt idx="1">
                  <c:v>4096</c:v>
                </c:pt>
                <c:pt idx="2">
                  <c:v>4209</c:v>
                </c:pt>
              </c:numCache>
            </c:numRef>
          </c:val>
          <c:extLst>
            <c:ext xmlns:c16="http://schemas.microsoft.com/office/drawing/2014/chart" uri="{C3380CC4-5D6E-409C-BE32-E72D297353CC}">
              <c16:uniqueId val="{00000002-ABCC-4886-AA08-CFCE75EBB1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59,459
58,624
133.09
33,219,714
32,612,391
444,246
19,462,428
35,902,525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年度の財政力指数（単年度）が、前年度から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0.008</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ポイント低下したことに伴い、令和</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年度の財政力指数（</a:t>
          </a:r>
          <a:r>
            <a:rPr kumimoji="1" lang="en-US" altLang="ja-JP" sz="1050">
              <a:solidFill>
                <a:schemeClr val="tx1"/>
              </a:solidFill>
              <a:latin typeface="ＭＳ Ｐゴシック" panose="020B0600070205080204" pitchFamily="50" charset="-128"/>
              <a:ea typeface="ＭＳ Ｐゴシック" panose="020B0600070205080204" pitchFamily="50" charset="-128"/>
            </a:rPr>
            <a:t>3</a:t>
          </a:r>
          <a:r>
            <a:rPr kumimoji="1" lang="ja-JP" altLang="en-US" sz="1050">
              <a:solidFill>
                <a:schemeClr val="tx1"/>
              </a:solidFill>
              <a:latin typeface="ＭＳ Ｐゴシック" panose="020B0600070205080204" pitchFamily="50" charset="-128"/>
              <a:ea typeface="ＭＳ Ｐゴシック" panose="020B0600070205080204" pitchFamily="50" charset="-128"/>
            </a:rPr>
            <a:t>か年平均）は、前年度から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0.019</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050">
              <a:solidFill>
                <a:schemeClr val="tx1"/>
              </a:solidFill>
              <a:latin typeface="ＭＳ Ｐゴシック" panose="020B0600070205080204" pitchFamily="50" charset="-128"/>
              <a:ea typeface="ＭＳ Ｐゴシック" panose="020B0600070205080204" pitchFamily="50" charset="-128"/>
            </a:rPr>
            <a:t>0.55</a:t>
          </a:r>
          <a:r>
            <a:rPr kumimoji="1" lang="ja-JP" altLang="en-US" sz="105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これは、市民税法人税割や地方消費税交付金の増などにより基準財政収入額が増加したものの、臨時財政対策債償還基金費や市立山口東京理科大学の学生数の増などにより基準財政需要額が増加した結果によるものである。</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類似団体より低い数値となっているのは、地方税が類似団体より低い水準となっていることに加え、市立大学に係る基準財政需要額の規模が拡大していることが主な要因となっている。このため、定住人口の増加を図る施策に取り組むことで更なる税収の確保や地方税以外の歳入確保にも効果性が高い事業を積極的に実施していくとともに、予算編成においては、事業の「選択と集中」の観点から歳出の重点化を図り、財政運営の効率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68439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05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28222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年度の経常収支比率は</a:t>
          </a:r>
          <a:r>
            <a:rPr kumimoji="1" lang="en-US" altLang="ja-JP" sz="1050">
              <a:solidFill>
                <a:schemeClr val="tx1"/>
              </a:solidFill>
              <a:latin typeface="ＭＳ Ｐゴシック" panose="020B0600070205080204" pitchFamily="50" charset="-128"/>
              <a:ea typeface="ＭＳ Ｐゴシック" panose="020B0600070205080204" pitchFamily="50" charset="-128"/>
            </a:rPr>
            <a:t>95.6</a:t>
          </a:r>
          <a:r>
            <a:rPr kumimoji="1" lang="ja-JP" altLang="en-US" sz="1050">
              <a:solidFill>
                <a:schemeClr val="tx1"/>
              </a:solidFill>
              <a:latin typeface="ＭＳ Ｐゴシック" panose="020B0600070205080204" pitchFamily="50" charset="-128"/>
              <a:ea typeface="ＭＳ Ｐゴシック" panose="020B0600070205080204" pitchFamily="50" charset="-128"/>
            </a:rPr>
            <a:t>％で、前年度から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0.3</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ポイント低下した。分母となる歳入における経常一般財源等は、対前年度で、地方交付税が</a:t>
          </a:r>
          <a:r>
            <a:rPr kumimoji="1" lang="en-US" altLang="ja-JP" sz="1050">
              <a:solidFill>
                <a:schemeClr val="tx1"/>
              </a:solidFill>
              <a:latin typeface="ＭＳ Ｐゴシック" panose="020B0600070205080204" pitchFamily="50" charset="-128"/>
              <a:ea typeface="ＭＳ Ｐゴシック" panose="020B0600070205080204" pitchFamily="50" charset="-128"/>
            </a:rPr>
            <a:t>492</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百万円の増となったことなどにより、合計で</a:t>
          </a:r>
          <a:r>
            <a:rPr kumimoji="1" lang="en-US" altLang="ja-JP" sz="1050">
              <a:solidFill>
                <a:schemeClr val="tx1"/>
              </a:solidFill>
              <a:latin typeface="ＭＳ Ｐゴシック" panose="020B0600070205080204" pitchFamily="50" charset="-128"/>
              <a:ea typeface="ＭＳ Ｐゴシック" panose="020B0600070205080204" pitchFamily="50" charset="-128"/>
            </a:rPr>
            <a:t>486</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百万円の増となった。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一方、分子となる経常経費充当一般財源等は、対前年度で、補助費等が</a:t>
          </a:r>
          <a:r>
            <a:rPr kumimoji="1" lang="en-US" altLang="ja-JP" sz="1050">
              <a:solidFill>
                <a:schemeClr val="tx1"/>
              </a:solidFill>
              <a:latin typeface="ＭＳ Ｐゴシック" panose="020B0600070205080204" pitchFamily="50" charset="-128"/>
              <a:ea typeface="ＭＳ Ｐゴシック" panose="020B0600070205080204" pitchFamily="50" charset="-128"/>
            </a:rPr>
            <a:t>217</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百万円の増、公債費が</a:t>
          </a:r>
          <a:r>
            <a:rPr kumimoji="1" lang="en-US" altLang="ja-JP" sz="1050">
              <a:solidFill>
                <a:schemeClr val="tx1"/>
              </a:solidFill>
              <a:latin typeface="ＭＳ Ｐゴシック" panose="020B0600070205080204" pitchFamily="50" charset="-128"/>
              <a:ea typeface="ＭＳ Ｐゴシック" panose="020B0600070205080204" pitchFamily="50" charset="-128"/>
            </a:rPr>
            <a:t>88</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百万円の増などにより、合計で</a:t>
          </a:r>
          <a:r>
            <a:rPr kumimoji="1" lang="en-US" altLang="ja-JP" sz="1050">
              <a:solidFill>
                <a:schemeClr val="tx1"/>
              </a:solidFill>
              <a:latin typeface="ＭＳ Ｐゴシック" panose="020B0600070205080204" pitchFamily="50" charset="-128"/>
              <a:ea typeface="ＭＳ Ｐゴシック" panose="020B0600070205080204" pitchFamily="50" charset="-128"/>
            </a:rPr>
            <a:t>230</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百万円の増となった。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市町合併以後、人件費の抑制等を行ってきたが、今後、公共施設等の老朽化に伴う物件費の増加や高齢化に伴う扶助費の増加が見込まれるほか、近年の大型建設事業の実施により公債費の増加も予測されている。このため、第一次行政改革プランに基づき、経営的視点に立った行財政運営を行うため、行政評価・予算編成手法の見直しや公共施設の統廃合などにより将来的な財政負担の軽減と平準化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121412</xdr:rowOff>
    </xdr:from>
    <xdr:to>
      <xdr:col>23</xdr:col>
      <xdr:colOff>133350</xdr:colOff>
      <xdr:row>64</xdr:row>
      <xdr:rowOff>150368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942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64</xdr:row>
      <xdr:rowOff>150368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05440"/>
          <a:ext cx="889000" cy="6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64</xdr:row>
      <xdr:rowOff>121412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05440"/>
          <a:ext cx="8890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82804</xdr:rowOff>
    </xdr:from>
    <xdr:to>
      <xdr:col>11</xdr:col>
      <xdr:colOff>31750</xdr:colOff>
      <xdr:row>64</xdr:row>
      <xdr:rowOff>121412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556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42689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人件費については、会計年度任用職員報酬の増などにより、対前年度で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百万円の増となった。</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物件費については、予防接種委託料や商工センター解体事業費の減などにより、対前年度で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194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百万円の減となった。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本市においては、公立保育所、市民館・文化会館、ごみ処理施設、公営住宅などの公共施設を有しており、老朽化も進んでいる中、施設維持に係る物件費、維持補修費を押し上げる要因となっている。</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事務事業の見直しに取り組むとともに、施設管理に係る現行の指定管理者制度の更なる推進に加え、業務の民間委託を含めた</a:t>
          </a:r>
          <a:r>
            <a:rPr kumimoji="1" lang="en-US" altLang="ja-JP" sz="1050">
              <a:solidFill>
                <a:schemeClr val="tx1"/>
              </a:solidFill>
              <a:latin typeface="ＭＳ Ｐゴシック" panose="020B0600070205080204" pitchFamily="50" charset="-128"/>
              <a:ea typeface="ＭＳ Ｐゴシック" panose="020B0600070205080204" pitchFamily="50" charset="-128"/>
            </a:rPr>
            <a:t>PPP</a:t>
          </a:r>
          <a:r>
            <a:rPr kumimoji="1" lang="ja-JP" altLang="en-US" sz="1050">
              <a:solidFill>
                <a:schemeClr val="tx1"/>
              </a:solidFill>
              <a:latin typeface="ＭＳ Ｐゴシック" panose="020B0600070205080204" pitchFamily="50" charset="-128"/>
              <a:ea typeface="ＭＳ Ｐゴシック" panose="020B0600070205080204" pitchFamily="50" charset="-128"/>
            </a:rPr>
            <a:t>を推進し、積極的な民間能力や資金の活用を図り、コスト削減に努める。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67280</xdr:rowOff>
    </xdr:from>
    <xdr:to>
      <xdr:col>23</xdr:col>
      <xdr:colOff>133350</xdr:colOff>
      <xdr:row>82</xdr:row>
      <xdr:rowOff>76772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26180"/>
          <a:ext cx="838200" cy="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19896</xdr:rowOff>
    </xdr:from>
    <xdr:to>
      <xdr:col>19</xdr:col>
      <xdr:colOff>133350</xdr:colOff>
      <xdr:row>82</xdr:row>
      <xdr:rowOff>76772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78796"/>
          <a:ext cx="8890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95462</xdr:rowOff>
    </xdr:from>
    <xdr:to>
      <xdr:col>15</xdr:col>
      <xdr:colOff>82550</xdr:colOff>
      <xdr:row>82</xdr:row>
      <xdr:rowOff>19896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82912"/>
          <a:ext cx="889000" cy="9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648</xdr:rowOff>
    </xdr:from>
    <xdr:to>
      <xdr:col>11</xdr:col>
      <xdr:colOff>31750</xdr:colOff>
      <xdr:row>81</xdr:row>
      <xdr:rowOff>95462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88098"/>
          <a:ext cx="889000" cy="9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16480</xdr:rowOff>
    </xdr:from>
    <xdr:to>
      <xdr:col>23</xdr:col>
      <xdr:colOff>184150</xdr:colOff>
      <xdr:row>82</xdr:row>
      <xdr:rowOff>118080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33007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25972</xdr:rowOff>
    </xdr:from>
    <xdr:to>
      <xdr:col>19</xdr:col>
      <xdr:colOff>184150</xdr:colOff>
      <xdr:row>82</xdr:row>
      <xdr:rowOff>127572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137749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140546</xdr:rowOff>
    </xdr:from>
    <xdr:to>
      <xdr:col>15</xdr:col>
      <xdr:colOff>133350</xdr:colOff>
      <xdr:row>82</xdr:row>
      <xdr:rowOff>70696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80873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9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44662</xdr:rowOff>
    </xdr:from>
    <xdr:to>
      <xdr:col>11</xdr:col>
      <xdr:colOff>82550</xdr:colOff>
      <xdr:row>81</xdr:row>
      <xdr:rowOff>146262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156439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0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121298</xdr:rowOff>
    </xdr:from>
    <xdr:to>
      <xdr:col>7</xdr:col>
      <xdr:colOff>31750</xdr:colOff>
      <xdr:row>81</xdr:row>
      <xdr:rowOff>51448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61625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0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給与については、平成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18</a:t>
          </a:r>
          <a:r>
            <a:rPr kumimoji="1" lang="ja-JP" altLang="en-US" sz="1050">
              <a:solidFill>
                <a:schemeClr val="tx1"/>
              </a:solidFill>
              <a:latin typeface="ＭＳ Ｐゴシック" panose="020B0600070205080204" pitchFamily="50" charset="-128"/>
              <a:ea typeface="ＭＳ Ｐゴシック" panose="020B0600070205080204" pitchFamily="50" charset="-128"/>
            </a:rPr>
            <a:t>年</a:t>
          </a:r>
          <a:r>
            <a:rPr kumimoji="1" lang="en-US" altLang="ja-JP" sz="1050">
              <a:solidFill>
                <a:schemeClr val="tx1"/>
              </a:solidFill>
              <a:latin typeface="ＭＳ Ｐゴシック" panose="020B0600070205080204" pitchFamily="50" charset="-128"/>
              <a:ea typeface="ＭＳ Ｐゴシック" panose="020B0600070205080204" pitchFamily="50" charset="-128"/>
            </a:rPr>
            <a:t>4</a:t>
          </a:r>
          <a:r>
            <a:rPr kumimoji="1" lang="ja-JP" altLang="en-US" sz="1050">
              <a:solidFill>
                <a:schemeClr val="tx1"/>
              </a:solidFill>
              <a:latin typeface="ＭＳ Ｐゴシック" panose="020B0600070205080204" pitchFamily="50" charset="-128"/>
              <a:ea typeface="ＭＳ Ｐゴシック" panose="020B0600070205080204" pitchFamily="50" charset="-128"/>
            </a:rPr>
            <a:t>月</a:t>
          </a:r>
          <a:r>
            <a:rPr kumimoji="1" lang="en-US" altLang="ja-JP" sz="1050">
              <a:solidFill>
                <a:schemeClr val="tx1"/>
              </a:solidFill>
              <a:latin typeface="ＭＳ Ｐゴシック" panose="020B0600070205080204" pitchFamily="50" charset="-128"/>
              <a:ea typeface="ＭＳ Ｐゴシック" panose="020B0600070205080204" pitchFamily="50" charset="-128"/>
            </a:rPr>
            <a:t>1</a:t>
          </a:r>
          <a:r>
            <a:rPr kumimoji="1" lang="ja-JP" altLang="en-US" sz="1050">
              <a:solidFill>
                <a:schemeClr val="tx1"/>
              </a:solidFill>
              <a:latin typeface="ＭＳ Ｐゴシック" panose="020B0600070205080204" pitchFamily="50" charset="-128"/>
              <a:ea typeface="ＭＳ Ｐゴシック" panose="020B0600070205080204" pitchFamily="50" charset="-128"/>
            </a:rPr>
            <a:t>日から独自給料カットを行ってきたが、平成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26</a:t>
          </a:r>
          <a:r>
            <a:rPr kumimoji="1" lang="ja-JP" altLang="en-US" sz="1050">
              <a:solidFill>
                <a:schemeClr val="tx1"/>
              </a:solidFill>
              <a:latin typeface="ＭＳ Ｐゴシック" panose="020B0600070205080204" pitchFamily="50" charset="-128"/>
              <a:ea typeface="ＭＳ Ｐゴシック" panose="020B0600070205080204" pitchFamily="50" charset="-128"/>
            </a:rPr>
            <a:t>年</a:t>
          </a:r>
          <a:r>
            <a:rPr kumimoji="1" lang="en-US" altLang="ja-JP" sz="1050">
              <a:solidFill>
                <a:schemeClr val="tx1"/>
              </a:solidFill>
              <a:latin typeface="ＭＳ Ｐゴシック" panose="020B0600070205080204" pitchFamily="50" charset="-128"/>
              <a:ea typeface="ＭＳ Ｐゴシック" panose="020B0600070205080204" pitchFamily="50" charset="-128"/>
            </a:rPr>
            <a:t>4</a:t>
          </a:r>
          <a:r>
            <a:rPr kumimoji="1" lang="ja-JP" altLang="en-US" sz="1050">
              <a:solidFill>
                <a:schemeClr val="tx1"/>
              </a:solidFill>
              <a:latin typeface="ＭＳ Ｐゴシック" panose="020B0600070205080204" pitchFamily="50" charset="-128"/>
              <a:ea typeface="ＭＳ Ｐゴシック" panose="020B0600070205080204" pitchFamily="50" charset="-128"/>
            </a:rPr>
            <a:t>月</a:t>
          </a:r>
          <a:r>
            <a:rPr kumimoji="1" lang="en-US" altLang="ja-JP" sz="1050">
              <a:solidFill>
                <a:schemeClr val="tx1"/>
              </a:solidFill>
              <a:latin typeface="ＭＳ Ｐゴシック" panose="020B0600070205080204" pitchFamily="50" charset="-128"/>
              <a:ea typeface="ＭＳ Ｐゴシック" panose="020B0600070205080204" pitchFamily="50" charset="-128"/>
            </a:rPr>
            <a:t>1</a:t>
          </a:r>
          <a:r>
            <a:rPr kumimoji="1" lang="ja-JP" altLang="en-US" sz="1050">
              <a:solidFill>
                <a:schemeClr val="tx1"/>
              </a:solidFill>
              <a:latin typeface="ＭＳ Ｐゴシック" panose="020B0600070205080204" pitchFamily="50" charset="-128"/>
              <a:ea typeface="ＭＳ Ｐゴシック" panose="020B0600070205080204" pitchFamily="50" charset="-128"/>
            </a:rPr>
            <a:t>日をもって給料カットを廃止したため、それ以降はラスパイレス指数が</a:t>
          </a:r>
          <a:r>
            <a:rPr kumimoji="1" lang="en-US" altLang="ja-JP" sz="1050">
              <a:solidFill>
                <a:schemeClr val="tx1"/>
              </a:solidFill>
              <a:latin typeface="ＭＳ Ｐゴシック" panose="020B0600070205080204" pitchFamily="50" charset="-128"/>
              <a:ea typeface="ＭＳ Ｐゴシック" panose="020B0600070205080204" pitchFamily="50" charset="-128"/>
            </a:rPr>
            <a:t>100</a:t>
          </a:r>
          <a:r>
            <a:rPr kumimoji="1" lang="ja-JP" altLang="en-US" sz="1050">
              <a:solidFill>
                <a:schemeClr val="tx1"/>
              </a:solidFill>
              <a:latin typeface="ＭＳ Ｐゴシック" panose="020B0600070205080204" pitchFamily="50" charset="-128"/>
              <a:ea typeface="ＭＳ Ｐゴシック" panose="020B0600070205080204" pitchFamily="50" charset="-128"/>
            </a:rPr>
            <a:t>を超えている状況であり、令和</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年度においては、前年度を下回る</a:t>
          </a:r>
          <a:r>
            <a:rPr kumimoji="1" lang="en-US" altLang="ja-JP" sz="1050">
              <a:solidFill>
                <a:schemeClr val="tx1"/>
              </a:solidFill>
              <a:latin typeface="ＭＳ Ｐゴシック" panose="020B0600070205080204" pitchFamily="50" charset="-128"/>
              <a:ea typeface="ＭＳ Ｐゴシック" panose="020B0600070205080204" pitchFamily="50" charset="-128"/>
            </a:rPr>
            <a:t>100.0</a:t>
          </a:r>
          <a:r>
            <a:rPr kumimoji="1" lang="ja-JP" altLang="en-US" sz="105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類似団体、全国平均と比較しても、高い指数となっているため、給料構造等の見直しなどにより給与水準の適正化に努める。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86179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220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86179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565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137886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565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137886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2082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職員数（公営企業会計部門職員を含む）は、令和</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a:t>
          </a:r>
          <a:r>
            <a:rPr kumimoji="1" lang="en-US" altLang="ja-JP" sz="1050">
              <a:solidFill>
                <a:schemeClr val="tx1"/>
              </a:solidFill>
              <a:latin typeface="ＭＳ Ｐゴシック" panose="020B0600070205080204" pitchFamily="50" charset="-128"/>
              <a:ea typeface="ＭＳ Ｐゴシック" panose="020B0600070205080204" pitchFamily="50" charset="-128"/>
            </a:rPr>
            <a:t>4</a:t>
          </a:r>
          <a:r>
            <a:rPr kumimoji="1" lang="ja-JP" altLang="en-US" sz="1050">
              <a:solidFill>
                <a:schemeClr val="tx1"/>
              </a:solidFill>
              <a:latin typeface="ＭＳ Ｐゴシック" panose="020B0600070205080204" pitchFamily="50" charset="-128"/>
              <a:ea typeface="ＭＳ Ｐゴシック" panose="020B0600070205080204" pitchFamily="50" charset="-128"/>
            </a:rPr>
            <a:t>月</a:t>
          </a:r>
          <a:r>
            <a:rPr kumimoji="1" lang="en-US" altLang="ja-JP" sz="1050">
              <a:solidFill>
                <a:schemeClr val="tx1"/>
              </a:solidFill>
              <a:latin typeface="ＭＳ Ｐゴシック" panose="020B0600070205080204" pitchFamily="50" charset="-128"/>
              <a:ea typeface="ＭＳ Ｐゴシック" panose="020B0600070205080204" pitchFamily="50" charset="-128"/>
            </a:rPr>
            <a:t>1</a:t>
          </a:r>
          <a:r>
            <a:rPr kumimoji="1" lang="ja-JP" altLang="en-US" sz="1050">
              <a:solidFill>
                <a:schemeClr val="tx1"/>
              </a:solidFill>
              <a:latin typeface="ＭＳ Ｐゴシック" panose="020B0600070205080204" pitchFamily="50" charset="-128"/>
              <a:ea typeface="ＭＳ Ｐゴシック" panose="020B0600070205080204" pitchFamily="50" charset="-128"/>
            </a:rPr>
            <a:t>日現在</a:t>
          </a:r>
          <a:r>
            <a:rPr kumimoji="1" lang="en-US" altLang="ja-JP" sz="1050">
              <a:solidFill>
                <a:schemeClr val="tx1"/>
              </a:solidFill>
              <a:latin typeface="ＭＳ Ｐゴシック" panose="020B0600070205080204" pitchFamily="50" charset="-128"/>
              <a:ea typeface="ＭＳ Ｐゴシック" panose="020B0600070205080204" pitchFamily="50" charset="-128"/>
            </a:rPr>
            <a:t>764</a:t>
          </a:r>
          <a:r>
            <a:rPr kumimoji="1" lang="ja-JP" altLang="en-US" sz="1050">
              <a:solidFill>
                <a:schemeClr val="tx1"/>
              </a:solidFill>
              <a:latin typeface="ＭＳ Ｐゴシック" panose="020B0600070205080204" pitchFamily="50" charset="-128"/>
              <a:ea typeface="ＭＳ Ｐゴシック" panose="020B0600070205080204" pitchFamily="50" charset="-128"/>
            </a:rPr>
            <a:t>人であり、合併直後の平成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17</a:t>
          </a:r>
          <a:r>
            <a:rPr kumimoji="1" lang="ja-JP" altLang="en-US" sz="1050">
              <a:solidFill>
                <a:schemeClr val="tx1"/>
              </a:solidFill>
              <a:latin typeface="ＭＳ Ｐゴシック" panose="020B0600070205080204" pitchFamily="50" charset="-128"/>
              <a:ea typeface="ＭＳ Ｐゴシック" panose="020B0600070205080204" pitchFamily="50" charset="-128"/>
            </a:rPr>
            <a:t>年</a:t>
          </a:r>
          <a:r>
            <a:rPr kumimoji="1" lang="en-US" altLang="ja-JP" sz="1050">
              <a:solidFill>
                <a:schemeClr val="tx1"/>
              </a:solidFill>
              <a:latin typeface="ＭＳ Ｐゴシック" panose="020B0600070205080204" pitchFamily="50" charset="-128"/>
              <a:ea typeface="ＭＳ Ｐゴシック" panose="020B0600070205080204" pitchFamily="50" charset="-128"/>
            </a:rPr>
            <a:t>4</a:t>
          </a:r>
          <a:r>
            <a:rPr kumimoji="1" lang="ja-JP" altLang="en-US" sz="1050">
              <a:solidFill>
                <a:schemeClr val="tx1"/>
              </a:solidFill>
              <a:latin typeface="ＭＳ Ｐゴシック" panose="020B0600070205080204" pitchFamily="50" charset="-128"/>
              <a:ea typeface="ＭＳ Ｐゴシック" panose="020B0600070205080204" pitchFamily="50" charset="-128"/>
            </a:rPr>
            <a:t>月</a:t>
          </a:r>
          <a:r>
            <a:rPr kumimoji="1" lang="en-US" altLang="ja-JP" sz="1050">
              <a:solidFill>
                <a:schemeClr val="tx1"/>
              </a:solidFill>
              <a:latin typeface="ＭＳ Ｐゴシック" panose="020B0600070205080204" pitchFamily="50" charset="-128"/>
              <a:ea typeface="ＭＳ Ｐゴシック" panose="020B0600070205080204" pitchFamily="50" charset="-128"/>
            </a:rPr>
            <a:t>1</a:t>
          </a:r>
          <a:r>
            <a:rPr kumimoji="1" lang="ja-JP" altLang="en-US" sz="1050">
              <a:solidFill>
                <a:schemeClr val="tx1"/>
              </a:solidFill>
              <a:latin typeface="ＭＳ Ｐゴシック" panose="020B0600070205080204" pitchFamily="50" charset="-128"/>
              <a:ea typeface="ＭＳ Ｐゴシック" panose="020B0600070205080204" pitchFamily="50" charset="-128"/>
            </a:rPr>
            <a:t>日時点の</a:t>
          </a:r>
          <a:r>
            <a:rPr kumimoji="1" lang="en-US" altLang="ja-JP" sz="1050">
              <a:solidFill>
                <a:schemeClr val="tx1"/>
              </a:solidFill>
              <a:latin typeface="ＭＳ Ｐゴシック" panose="020B0600070205080204" pitchFamily="50" charset="-128"/>
              <a:ea typeface="ＭＳ Ｐゴシック" panose="020B0600070205080204" pitchFamily="50" charset="-128"/>
            </a:rPr>
            <a:t>1,092</a:t>
          </a:r>
          <a:r>
            <a:rPr kumimoji="1" lang="ja-JP" altLang="en-US" sz="1050">
              <a:solidFill>
                <a:schemeClr val="tx1"/>
              </a:solidFill>
              <a:latin typeface="ＭＳ Ｐゴシック" panose="020B0600070205080204" pitchFamily="50" charset="-128"/>
              <a:ea typeface="ＭＳ Ｐゴシック" panose="020B0600070205080204" pitchFamily="50" charset="-128"/>
            </a:rPr>
            <a:t>人から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328</a:t>
          </a:r>
          <a:r>
            <a:rPr kumimoji="1" lang="ja-JP" altLang="en-US" sz="1050">
              <a:solidFill>
                <a:schemeClr val="tx1"/>
              </a:solidFill>
              <a:latin typeface="ＭＳ Ｐゴシック" panose="020B0600070205080204" pitchFamily="50" charset="-128"/>
              <a:ea typeface="ＭＳ Ｐゴシック" panose="020B0600070205080204" pitchFamily="50" charset="-128"/>
            </a:rPr>
            <a:t>人の減となっている。</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人口千人当たり職員数は、類似団体との比較において、</a:t>
          </a:r>
          <a:r>
            <a:rPr kumimoji="1" lang="en-US" altLang="ja-JP" sz="1050">
              <a:solidFill>
                <a:schemeClr val="tx1"/>
              </a:solidFill>
              <a:latin typeface="ＭＳ Ｐゴシック" panose="020B0600070205080204" pitchFamily="50" charset="-128"/>
              <a:ea typeface="ＭＳ Ｐゴシック" panose="020B0600070205080204" pitchFamily="50" charset="-128"/>
            </a:rPr>
            <a:t>0.39</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ポイント下回っているが、直営の公共施設等が多いため、施設の運営に相応の職員数を要している。</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今後、公共施設の統廃合や組織・機構の見直し、業務の民間委託等を検討するとともに、会計年度任用職員を含めた総合的な職員配置について検討し、行政ニーズや業務量に応じた職員の適正配置を行う。</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212</xdr:rowOff>
    </xdr:from>
    <xdr:to>
      <xdr:col>81</xdr:col>
      <xdr:colOff>44450</xdr:colOff>
      <xdr:row>62</xdr:row>
      <xdr:rowOff>4233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3011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212</xdr:rowOff>
    </xdr:from>
    <xdr:to>
      <xdr:col>77</xdr:col>
      <xdr:colOff>44450</xdr:colOff>
      <xdr:row>62</xdr:row>
      <xdr:rowOff>14288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3011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167640</xdr:rowOff>
    </xdr:from>
    <xdr:to>
      <xdr:col>72</xdr:col>
      <xdr:colOff>203200</xdr:colOff>
      <xdr:row>62</xdr:row>
      <xdr:rowOff>14288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2609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159596</xdr:rowOff>
    </xdr:from>
    <xdr:to>
      <xdr:col>68</xdr:col>
      <xdr:colOff>152400</xdr:colOff>
      <xdr:row>61</xdr:row>
      <xdr:rowOff>167640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180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124883</xdr:rowOff>
    </xdr:from>
    <xdr:to>
      <xdr:col>81</xdr:col>
      <xdr:colOff>95250</xdr:colOff>
      <xdr:row>62</xdr:row>
      <xdr:rowOff>55033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141410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120862</xdr:rowOff>
    </xdr:from>
    <xdr:to>
      <xdr:col>77</xdr:col>
      <xdr:colOff>95250</xdr:colOff>
      <xdr:row>62</xdr:row>
      <xdr:rowOff>51012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61189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134938</xdr:rowOff>
    </xdr:from>
    <xdr:to>
      <xdr:col>73</xdr:col>
      <xdr:colOff>44450</xdr:colOff>
      <xdr:row>62</xdr:row>
      <xdr:rowOff>65088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116840</xdr:rowOff>
    </xdr:from>
    <xdr:to>
      <xdr:col>68</xdr:col>
      <xdr:colOff>203200</xdr:colOff>
      <xdr:row>62</xdr:row>
      <xdr:rowOff>46990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57167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108796</xdr:rowOff>
    </xdr:from>
    <xdr:to>
      <xdr:col>64</xdr:col>
      <xdr:colOff>152400</xdr:colOff>
      <xdr:row>62</xdr:row>
      <xdr:rowOff>38946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49123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実質公債費比率は、前年度から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0.6</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ポイント上昇し</a:t>
          </a:r>
          <a:r>
            <a:rPr kumimoji="1" lang="en-US" altLang="ja-JP" sz="1050">
              <a:solidFill>
                <a:schemeClr val="tx1"/>
              </a:solidFill>
              <a:latin typeface="ＭＳ Ｐゴシック" panose="020B0600070205080204" pitchFamily="50" charset="-128"/>
              <a:ea typeface="ＭＳ Ｐゴシック" panose="020B0600070205080204" pitchFamily="50" charset="-128"/>
            </a:rPr>
            <a:t>9.5</a:t>
          </a:r>
          <a:r>
            <a:rPr kumimoji="1" lang="ja-JP" altLang="en-US" sz="1050">
              <a:solidFill>
                <a:schemeClr val="tx1"/>
              </a:solidFill>
              <a:latin typeface="ＭＳ Ｐゴシック" panose="020B0600070205080204" pitchFamily="50" charset="-128"/>
              <a:ea typeface="ＭＳ Ｐゴシック" panose="020B0600070205080204" pitchFamily="50" charset="-128"/>
            </a:rPr>
            <a:t>％となった。類似団体や県内他市との比較においては、依然として高い水準となっている。</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これは、元利償還金、公営企業に要する経費の財源とする地方債の償還の財源に充てたと認められる繰入金や公債費に準ずる債務負担行為に係るものが多額であることが主な要因である。</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近年の普通建設事業の実施状況から、将来的な公債費の増加に伴う実質公債費比率の悪化が見込まれている。このため、今後の地方債発行については、交付税算入率を勘案するとともに、一般会計だけでなく、特別会計を含めた地方債発行の抑制など公債費負担の適正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148590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2012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90678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139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40</xdr:row>
      <xdr:rowOff>165608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139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13462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236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20083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将来負担比率は、前年度から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6.1</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050">
              <a:solidFill>
                <a:schemeClr val="tx1"/>
              </a:solidFill>
              <a:latin typeface="ＭＳ Ｐゴシック" panose="020B0600070205080204" pitchFamily="50" charset="-128"/>
              <a:ea typeface="ＭＳ Ｐゴシック" panose="020B0600070205080204" pitchFamily="50" charset="-128"/>
            </a:rPr>
            <a:t>37.6</a:t>
          </a:r>
          <a:r>
            <a:rPr kumimoji="1" lang="ja-JP" altLang="en-US" sz="105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将来負担額については、地方債現在高が</a:t>
          </a:r>
          <a:r>
            <a:rPr kumimoji="1" lang="en-US" altLang="ja-JP" sz="1050">
              <a:solidFill>
                <a:schemeClr val="tx1"/>
              </a:solidFill>
              <a:latin typeface="ＭＳ Ｐゴシック" panose="020B0600070205080204" pitchFamily="50" charset="-128"/>
              <a:ea typeface="ＭＳ Ｐゴシック" panose="020B0600070205080204" pitchFamily="50" charset="-128"/>
            </a:rPr>
            <a:t>2,186</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百万円の減、公営企業債等繰入見込額が</a:t>
          </a:r>
          <a:r>
            <a:rPr kumimoji="1" lang="en-US" altLang="ja-JP" sz="1050">
              <a:solidFill>
                <a:schemeClr val="tx1"/>
              </a:solidFill>
              <a:latin typeface="ＭＳ Ｐゴシック" panose="020B0600070205080204" pitchFamily="50" charset="-128"/>
              <a:ea typeface="ＭＳ Ｐゴシック" panose="020B0600070205080204" pitchFamily="50" charset="-128"/>
            </a:rPr>
            <a:t>532</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百万円の減となったことなどにより、前年度と比較して</a:t>
          </a:r>
          <a:r>
            <a:rPr kumimoji="1" lang="en-US" altLang="ja-JP" sz="1050">
              <a:solidFill>
                <a:schemeClr val="tx1"/>
              </a:solidFill>
              <a:latin typeface="ＭＳ Ｐゴシック" panose="020B0600070205080204" pitchFamily="50" charset="-128"/>
              <a:ea typeface="ＭＳ Ｐゴシック" panose="020B0600070205080204" pitchFamily="50" charset="-128"/>
            </a:rPr>
            <a:t>2,492</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百万円の減となった。　　　　　</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一方、充当可能財源等については、退職手当基金や庁舎建設整備基金の積立てなどにより充当可能基金が</a:t>
          </a:r>
          <a:r>
            <a:rPr kumimoji="1" lang="en-US" altLang="ja-JP" sz="1050">
              <a:solidFill>
                <a:schemeClr val="tx1"/>
              </a:solidFill>
              <a:latin typeface="ＭＳ Ｐゴシック" panose="020B0600070205080204" pitchFamily="50" charset="-128"/>
              <a:ea typeface="ＭＳ Ｐゴシック" panose="020B0600070205080204" pitchFamily="50" charset="-128"/>
            </a:rPr>
            <a:t>341</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百万円の増となったものの、基準財政需要額算入見込額が</a:t>
          </a:r>
          <a:r>
            <a:rPr kumimoji="1" lang="en-US" altLang="ja-JP" sz="1050">
              <a:solidFill>
                <a:schemeClr val="tx1"/>
              </a:solidFill>
              <a:latin typeface="ＭＳ Ｐゴシック" panose="020B0600070205080204" pitchFamily="50" charset="-128"/>
              <a:ea typeface="ＭＳ Ｐゴシック" panose="020B0600070205080204" pitchFamily="50" charset="-128"/>
            </a:rPr>
            <a:t>1,951</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百万円の減となったことなどにより、前年度と比較して</a:t>
          </a:r>
          <a:r>
            <a:rPr kumimoji="1" lang="en-US" altLang="ja-JP" sz="1050">
              <a:solidFill>
                <a:schemeClr val="tx1"/>
              </a:solidFill>
              <a:latin typeface="ＭＳ Ｐゴシック" panose="020B0600070205080204" pitchFamily="50" charset="-128"/>
              <a:ea typeface="ＭＳ Ｐゴシック" panose="020B0600070205080204" pitchFamily="50" charset="-128"/>
            </a:rPr>
            <a:t>1,728</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百万円の減となった。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合併特例債や大型普通建設事業債などの償還が進み、地方債残高の減少が見込まれる一方、今後の普通建設事業の状況によっては、地方債借入額の大幅増や充当可能基金である財政調整基金の取崩しが見込まれるため、当面、将来負担比率は近年の水準で推移していくものと予測され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2056</xdr:rowOff>
    </xdr:from>
    <xdr:to>
      <xdr:col>81</xdr:col>
      <xdr:colOff>44450</xdr:colOff>
      <xdr:row>16</xdr:row>
      <xdr:rowOff>72148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745256"/>
          <a:ext cx="8382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72148</xdr:rowOff>
    </xdr:from>
    <xdr:to>
      <xdr:col>77</xdr:col>
      <xdr:colOff>44450</xdr:colOff>
      <xdr:row>17</xdr:row>
      <xdr:rowOff>20199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815348"/>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20199</xdr:rowOff>
    </xdr:from>
    <xdr:to>
      <xdr:col>72</xdr:col>
      <xdr:colOff>203200</xdr:colOff>
      <xdr:row>17</xdr:row>
      <xdr:rowOff>71906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93484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71906</xdr:rowOff>
    </xdr:from>
    <xdr:to>
      <xdr:col>68</xdr:col>
      <xdr:colOff>152400</xdr:colOff>
      <xdr:row>18</xdr:row>
      <xdr:rowOff>21106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9865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122706</xdr:rowOff>
    </xdr:from>
    <xdr:to>
      <xdr:col>81</xdr:col>
      <xdr:colOff>95250</xdr:colOff>
      <xdr:row>16</xdr:row>
      <xdr:rowOff>52856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6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94783</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66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21348</xdr:rowOff>
    </xdr:from>
    <xdr:to>
      <xdr:col>77</xdr:col>
      <xdr:colOff>95250</xdr:colOff>
      <xdr:row>16</xdr:row>
      <xdr:rowOff>122948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107725</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85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140849</xdr:rowOff>
    </xdr:from>
    <xdr:to>
      <xdr:col>73</xdr:col>
      <xdr:colOff>44450</xdr:colOff>
      <xdr:row>17</xdr:row>
      <xdr:rowOff>70999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55776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7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21106</xdr:rowOff>
    </xdr:from>
    <xdr:to>
      <xdr:col>68</xdr:col>
      <xdr:colOff>203200</xdr:colOff>
      <xdr:row>17</xdr:row>
      <xdr:rowOff>122706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9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107483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0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141756</xdr:rowOff>
    </xdr:from>
    <xdr:to>
      <xdr:col>64</xdr:col>
      <xdr:colOff>152400</xdr:colOff>
      <xdr:row>18</xdr:row>
      <xdr:rowOff>71906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0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56683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14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59,459
58,624
133.09
33,219,714
32,612,391
444,246
19,462,428
35,902,525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年度の人件費に係る経常収支比率は、前年度から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1.2</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050">
              <a:solidFill>
                <a:schemeClr val="tx1"/>
              </a:solidFill>
              <a:latin typeface="ＭＳ Ｐゴシック" panose="020B0600070205080204" pitchFamily="50" charset="-128"/>
              <a:ea typeface="ＭＳ Ｐゴシック" panose="020B0600070205080204" pitchFamily="50" charset="-128"/>
            </a:rPr>
            <a:t>19.3</a:t>
          </a:r>
          <a:r>
            <a:rPr kumimoji="1" lang="ja-JP" altLang="en-US" sz="1050">
              <a:solidFill>
                <a:schemeClr val="tx1"/>
              </a:solidFill>
              <a:latin typeface="ＭＳ Ｐゴシック" panose="020B0600070205080204" pitchFamily="50" charset="-128"/>
              <a:ea typeface="ＭＳ Ｐゴシック" panose="020B0600070205080204" pitchFamily="50" charset="-128"/>
            </a:rPr>
            <a:t>％となった。類似団体との比較において、平均を</a:t>
          </a:r>
          <a:r>
            <a:rPr kumimoji="1" lang="en-US" altLang="ja-JP" sz="1050">
              <a:solidFill>
                <a:schemeClr val="tx1"/>
              </a:solidFill>
              <a:latin typeface="ＭＳ Ｐゴシック" panose="020B0600070205080204" pitchFamily="50" charset="-128"/>
              <a:ea typeface="ＭＳ Ｐゴシック" panose="020B0600070205080204" pitchFamily="50" charset="-128"/>
            </a:rPr>
            <a:t>4.8</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ポイント下回った。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前年度との比較では、退職手当の減などに伴う人件費決算額の減により、経常経費充当一般財源等は</a:t>
          </a:r>
          <a:r>
            <a:rPr kumimoji="1" lang="en-US" altLang="ja-JP" sz="1050">
              <a:solidFill>
                <a:schemeClr val="tx1"/>
              </a:solidFill>
              <a:latin typeface="ＭＳ Ｐゴシック" panose="020B0600070205080204" pitchFamily="50" charset="-128"/>
              <a:ea typeface="ＭＳ Ｐゴシック" panose="020B0600070205080204" pitchFamily="50" charset="-128"/>
            </a:rPr>
            <a:t>164</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百万円の減となった。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市町合併以後、職員数の削減により人件費の抑制に努めてきたが、現行の機構や職員数においては、人件費の更なる減少を見込むことが困難である。このため、デジタル化の推進や民間活力の活用など、行財政改革の推進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48623</xdr:rowOff>
    </xdr:from>
    <xdr:to>
      <xdr:col>24</xdr:col>
      <xdr:colOff>25400</xdr:colOff>
      <xdr:row>34</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7792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87811</xdr:rowOff>
    </xdr:from>
    <xdr:to>
      <xdr:col>19</xdr:col>
      <xdr:colOff>187325</xdr:colOff>
      <xdr:row>34</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1711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87811</xdr:rowOff>
    </xdr:from>
    <xdr:to>
      <xdr:col>15</xdr:col>
      <xdr:colOff>98425</xdr:colOff>
      <xdr:row>34</xdr:row>
      <xdr:rowOff>166189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1711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74749</xdr:rowOff>
    </xdr:from>
    <xdr:to>
      <xdr:col>11</xdr:col>
      <xdr:colOff>9525</xdr:colOff>
      <xdr:row>34</xdr:row>
      <xdr:rowOff>166189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0404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169273</xdr:rowOff>
    </xdr:from>
    <xdr:to>
      <xdr:col>24</xdr:col>
      <xdr:colOff>76200</xdr:colOff>
      <xdr:row>34</xdr:row>
      <xdr:rowOff>99423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14350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7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37011</xdr:rowOff>
    </xdr:from>
    <xdr:to>
      <xdr:col>15</xdr:col>
      <xdr:colOff>149225</xdr:colOff>
      <xdr:row>34</xdr:row>
      <xdr:rowOff>138611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148788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3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115389</xdr:rowOff>
    </xdr:from>
    <xdr:to>
      <xdr:col>11</xdr:col>
      <xdr:colOff>60325</xdr:colOff>
      <xdr:row>35</xdr:row>
      <xdr:rowOff>45539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55716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23949</xdr:rowOff>
    </xdr:from>
    <xdr:to>
      <xdr:col>6</xdr:col>
      <xdr:colOff>171450</xdr:colOff>
      <xdr:row>34</xdr:row>
      <xdr:rowOff>125549</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135726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2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年度の物件費に係る経常収支比率は、前年度から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0.4</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050">
              <a:solidFill>
                <a:schemeClr val="tx1"/>
              </a:solidFill>
              <a:latin typeface="ＭＳ Ｐゴシック" panose="020B0600070205080204" pitchFamily="50" charset="-128"/>
              <a:ea typeface="ＭＳ Ｐゴシック" panose="020B0600070205080204" pitchFamily="50" charset="-128"/>
            </a:rPr>
            <a:t>13.0</a:t>
          </a:r>
          <a:r>
            <a:rPr kumimoji="1" lang="ja-JP" altLang="en-US" sz="1050">
              <a:solidFill>
                <a:schemeClr val="tx1"/>
              </a:solidFill>
              <a:latin typeface="ＭＳ Ｐゴシック" panose="020B0600070205080204" pitchFamily="50" charset="-128"/>
              <a:ea typeface="ＭＳ Ｐゴシック" panose="020B0600070205080204" pitchFamily="50" charset="-128"/>
            </a:rPr>
            <a:t>％となった。類似団体との比較において、平均を</a:t>
          </a:r>
          <a:r>
            <a:rPr kumimoji="1" lang="en-US" altLang="ja-JP" sz="1050">
              <a:solidFill>
                <a:schemeClr val="tx1"/>
              </a:solidFill>
              <a:latin typeface="ＭＳ Ｐゴシック" panose="020B0600070205080204" pitchFamily="50" charset="-128"/>
              <a:ea typeface="ＭＳ Ｐゴシック" panose="020B0600070205080204" pitchFamily="50" charset="-128"/>
            </a:rPr>
            <a:t>3.3</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ポイント下回った。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前年度との比較では、予防接種委託料や商工センター解体事業費の減などにより、経常経費充当一般財源等は</a:t>
          </a:r>
          <a:r>
            <a:rPr kumimoji="1" lang="en-US" altLang="ja-JP" sz="1050">
              <a:solidFill>
                <a:schemeClr val="tx1"/>
              </a:solidFill>
              <a:latin typeface="ＭＳ Ｐゴシック" panose="020B0600070205080204" pitchFamily="50" charset="-128"/>
              <a:ea typeface="ＭＳ Ｐゴシック" panose="020B0600070205080204" pitchFamily="50" charset="-128"/>
            </a:rPr>
            <a:t>40</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百万円の減となった。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コスト削減等による経費の抑制効果は現れているものの、施設の統廃合等に伴う老朽化した施設の解体工事費や、公共施設の維持管理に多額の経費がかかっているため、公共施設個別施設計画に基づき、公共施設の適正配置等により財政負担の軽減と平準化に取り組む。</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81280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51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100330</xdr:rowOff>
    </xdr:from>
    <xdr:to>
      <xdr:col>78</xdr:col>
      <xdr:colOff>69850</xdr:colOff>
      <xdr:row>14</xdr:row>
      <xdr:rowOff>81280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291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100330</xdr:rowOff>
    </xdr:from>
    <xdr:to>
      <xdr:col>73</xdr:col>
      <xdr:colOff>180975</xdr:colOff>
      <xdr:row>13</xdr:row>
      <xdr:rowOff>123190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2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123190</xdr:rowOff>
    </xdr:from>
    <xdr:to>
      <xdr:col>69</xdr:col>
      <xdr:colOff>92075</xdr:colOff>
      <xdr:row>14</xdr:row>
      <xdr:rowOff>73660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352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49530</xdr:rowOff>
    </xdr:from>
    <xdr:to>
      <xdr:col>74</xdr:col>
      <xdr:colOff>31750</xdr:colOff>
      <xdr:row>13</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161307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72390</xdr:rowOff>
    </xdr:from>
    <xdr:to>
      <xdr:col>69</xdr:col>
      <xdr:colOff>142875</xdr:colOff>
      <xdr:row>14</xdr:row>
      <xdr:rowOff>2540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22860</xdr:rowOff>
    </xdr:from>
    <xdr:to>
      <xdr:col>65</xdr:col>
      <xdr:colOff>53975</xdr:colOff>
      <xdr:row>14</xdr:row>
      <xdr:rowOff>124460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134637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年度の扶助費に係る経常収支比率は、前年度から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0.3</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ポイント上昇し、</a:t>
          </a:r>
          <a:r>
            <a:rPr kumimoji="1" lang="en-US" altLang="ja-JP" sz="1050">
              <a:solidFill>
                <a:schemeClr val="tx1"/>
              </a:solidFill>
              <a:latin typeface="ＭＳ Ｐゴシック" panose="020B0600070205080204" pitchFamily="50" charset="-128"/>
              <a:ea typeface="ＭＳ Ｐゴシック" panose="020B0600070205080204" pitchFamily="50" charset="-128"/>
            </a:rPr>
            <a:t>9.3</a:t>
          </a:r>
          <a:r>
            <a:rPr kumimoji="1" lang="ja-JP" altLang="en-US" sz="1050">
              <a:solidFill>
                <a:schemeClr val="tx1"/>
              </a:solidFill>
              <a:latin typeface="ＭＳ Ｐゴシック" panose="020B0600070205080204" pitchFamily="50" charset="-128"/>
              <a:ea typeface="ＭＳ Ｐゴシック" panose="020B0600070205080204" pitchFamily="50" charset="-128"/>
            </a:rPr>
            <a:t>％となった。類似団体との比較においては、平均を</a:t>
          </a:r>
          <a:r>
            <a:rPr kumimoji="1" lang="en-US" altLang="ja-JP" sz="1050">
              <a:solidFill>
                <a:schemeClr val="tx1"/>
              </a:solidFill>
              <a:latin typeface="ＭＳ Ｐゴシック" panose="020B0600070205080204" pitchFamily="50" charset="-128"/>
              <a:ea typeface="ＭＳ Ｐゴシック" panose="020B0600070205080204" pitchFamily="50" charset="-128"/>
            </a:rPr>
            <a:t>1.7</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ポイント下回った。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前年度との比較では、電力・ガス・食料品等価格高騰緊急支援給付金や住民税非課税世帯等に対する臨時特別給付金の皆減などに伴い扶助費決算額は減となったものの、私立分保育所運営費の増などに伴い経常経費充当一般財源等は</a:t>
          </a:r>
          <a:r>
            <a:rPr kumimoji="1" lang="en-US" altLang="ja-JP" sz="1050">
              <a:solidFill>
                <a:schemeClr val="tx1"/>
              </a:solidFill>
              <a:latin typeface="ＭＳ Ｐゴシック" panose="020B0600070205080204" pitchFamily="50" charset="-128"/>
              <a:ea typeface="ＭＳ Ｐゴシック" panose="020B0600070205080204" pitchFamily="50" charset="-128"/>
            </a:rPr>
            <a:t>75</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百万円の増となった。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今後においては、社会保障制度の充実や健康寿命の延伸の実現に向けた取組に伴い扶助費は増加していくものと見込んでおり、一定のサービスは維持しながら、単独事業における基準の見直しなどにより、経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159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55</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363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55</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363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57</xdr:row>
      <xdr:rowOff>4535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975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年度のその他（維持補修費、投資及び出資・貸付金、繰出金）に係る経常収支比率は、前年度と変わらず、</a:t>
          </a:r>
          <a:r>
            <a:rPr kumimoji="1" lang="en-US" altLang="ja-JP" sz="1050">
              <a:solidFill>
                <a:schemeClr val="tx1"/>
              </a:solidFill>
              <a:latin typeface="ＭＳ Ｐゴシック" panose="020B0600070205080204" pitchFamily="50" charset="-128"/>
              <a:ea typeface="ＭＳ Ｐゴシック" panose="020B0600070205080204" pitchFamily="50" charset="-128"/>
            </a:rPr>
            <a:t>11.6</a:t>
          </a:r>
          <a:r>
            <a:rPr kumimoji="1" lang="ja-JP" altLang="en-US" sz="1050">
              <a:solidFill>
                <a:schemeClr val="tx1"/>
              </a:solidFill>
              <a:latin typeface="ＭＳ Ｐゴシック" panose="020B0600070205080204" pitchFamily="50" charset="-128"/>
              <a:ea typeface="ＭＳ Ｐゴシック" panose="020B0600070205080204" pitchFamily="50" charset="-128"/>
            </a:rPr>
            <a:t>％となった。類似団体との比較において、平均を</a:t>
          </a:r>
          <a:r>
            <a:rPr kumimoji="1" lang="en-US" altLang="ja-JP" sz="1050">
              <a:solidFill>
                <a:schemeClr val="tx1"/>
              </a:solidFill>
              <a:latin typeface="ＭＳ Ｐゴシック" panose="020B0600070205080204" pitchFamily="50" charset="-128"/>
              <a:ea typeface="ＭＳ Ｐゴシック" panose="020B0600070205080204" pitchFamily="50" charset="-128"/>
            </a:rPr>
            <a:t>0.6</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ポイント下回った。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前年度との比較では、繰出金における経常経費充当一般財源等が</a:t>
          </a:r>
          <a:r>
            <a:rPr kumimoji="1" lang="en-US" altLang="ja-JP" sz="1050">
              <a:solidFill>
                <a:schemeClr val="tx1"/>
              </a:solidFill>
              <a:latin typeface="ＭＳ Ｐゴシック" panose="020B0600070205080204" pitchFamily="50" charset="-128"/>
              <a:ea typeface="ＭＳ Ｐゴシック" panose="020B0600070205080204" pitchFamily="50" charset="-128"/>
            </a:rPr>
            <a:t>47</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百万円の増となったものの、比率の増減は生じなかった。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57</xdr:row>
      <xdr:rowOff>19050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91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19050</xdr:rowOff>
    </xdr:from>
    <xdr:to>
      <xdr:col>78</xdr:col>
      <xdr:colOff>69850</xdr:colOff>
      <xdr:row>57</xdr:row>
      <xdr:rowOff>19050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9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57</xdr:row>
      <xdr:rowOff>146050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91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1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80027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139700</xdr:rowOff>
    </xdr:from>
    <xdr:to>
      <xdr:col>74</xdr:col>
      <xdr:colOff>31750</xdr:colOff>
      <xdr:row>57</xdr:row>
      <xdr:rowOff>69850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年度の補助費等に係る経常収支比率は、前年度から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0.8</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ポイント上昇し、</a:t>
          </a:r>
          <a:r>
            <a:rPr kumimoji="1" lang="en-US" altLang="ja-JP" sz="1050">
              <a:solidFill>
                <a:schemeClr val="tx1"/>
              </a:solidFill>
              <a:latin typeface="ＭＳ Ｐゴシック" panose="020B0600070205080204" pitchFamily="50" charset="-128"/>
              <a:ea typeface="ＭＳ Ｐゴシック" panose="020B0600070205080204" pitchFamily="50" charset="-128"/>
            </a:rPr>
            <a:t>23.3</a:t>
          </a:r>
          <a:r>
            <a:rPr kumimoji="1" lang="ja-JP" altLang="en-US" sz="1050">
              <a:solidFill>
                <a:schemeClr val="tx1"/>
              </a:solidFill>
              <a:latin typeface="ＭＳ Ｐゴシック" panose="020B0600070205080204" pitchFamily="50" charset="-128"/>
              <a:ea typeface="ＭＳ Ｐゴシック" panose="020B0600070205080204" pitchFamily="50" charset="-128"/>
            </a:rPr>
            <a:t>％となった。類似団体との比較において、平均を</a:t>
          </a:r>
          <a:r>
            <a:rPr kumimoji="1" lang="en-US" altLang="ja-JP" sz="1050">
              <a:solidFill>
                <a:schemeClr val="tx1"/>
              </a:solidFill>
              <a:latin typeface="ＭＳ Ｐゴシック" panose="020B0600070205080204" pitchFamily="50" charset="-128"/>
              <a:ea typeface="ＭＳ Ｐゴシック" panose="020B0600070205080204" pitchFamily="50" charset="-128"/>
            </a:rPr>
            <a:t>10.2</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ポイント上回り、高い水準となっている。</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前年度との比較では、経常的経費において、病院事業負担金や大学運営費交付金の増などにより、経常経費充当一般財源等は</a:t>
          </a:r>
          <a:r>
            <a:rPr kumimoji="1" lang="en-US" altLang="ja-JP" sz="1050">
              <a:solidFill>
                <a:schemeClr val="tx1"/>
              </a:solidFill>
              <a:latin typeface="ＭＳ Ｐゴシック" panose="020B0600070205080204" pitchFamily="50" charset="-128"/>
              <a:ea typeface="ＭＳ Ｐゴシック" panose="020B0600070205080204" pitchFamily="50" charset="-128"/>
            </a:rPr>
            <a:t>217</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百万円の増となった。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今後も、市立大学に対する運営費交付金や公営企業に対する繰出金などの支出があることから、普通会計内外の会計における財務状況や経営戦略等を把握することで、適正な歳出水準の維持に努める。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39</xdr:row>
      <xdr:rowOff>106426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7564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37846</xdr:rowOff>
    </xdr:from>
    <xdr:to>
      <xdr:col>78</xdr:col>
      <xdr:colOff>69850</xdr:colOff>
      <xdr:row>39</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7243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37846</xdr:rowOff>
    </xdr:from>
    <xdr:to>
      <xdr:col>73</xdr:col>
      <xdr:colOff>180975</xdr:colOff>
      <xdr:row>39</xdr:row>
      <xdr:rowOff>129286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7243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129286</xdr:rowOff>
    </xdr:from>
    <xdr:to>
      <xdr:col>69</xdr:col>
      <xdr:colOff>92075</xdr:colOff>
      <xdr:row>39</xdr:row>
      <xdr:rowOff>129286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815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55626</xdr:rowOff>
    </xdr:from>
    <xdr:to>
      <xdr:col>82</xdr:col>
      <xdr:colOff>158750</xdr:colOff>
      <xdr:row>39</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27703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19050</xdr:rowOff>
    </xdr:from>
    <xdr:to>
      <xdr:col>78</xdr:col>
      <xdr:colOff>120650</xdr:colOff>
      <xdr:row>39</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105427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158496</xdr:rowOff>
    </xdr:from>
    <xdr:to>
      <xdr:col>74</xdr:col>
      <xdr:colOff>31750</xdr:colOff>
      <xdr:row>39</xdr:row>
      <xdr:rowOff>88646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73423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78486</xdr:rowOff>
    </xdr:from>
    <xdr:to>
      <xdr:col>69</xdr:col>
      <xdr:colOff>142875</xdr:colOff>
      <xdr:row>40</xdr:row>
      <xdr:rowOff>8636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164863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78486</xdr:rowOff>
    </xdr:from>
    <xdr:to>
      <xdr:col>65</xdr:col>
      <xdr:colOff>53975</xdr:colOff>
      <xdr:row>40</xdr:row>
      <xdr:rowOff>8636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164863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年度の公債費に係る経常収支比率は、前年度から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0.2</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ポイント上昇し、</a:t>
          </a:r>
          <a:r>
            <a:rPr kumimoji="1" lang="en-US" altLang="ja-JP" sz="1050">
              <a:solidFill>
                <a:schemeClr val="tx1"/>
              </a:solidFill>
              <a:latin typeface="ＭＳ Ｐゴシック" panose="020B0600070205080204" pitchFamily="50" charset="-128"/>
              <a:ea typeface="ＭＳ Ｐゴシック" panose="020B0600070205080204" pitchFamily="50" charset="-128"/>
            </a:rPr>
            <a:t>19.1</a:t>
          </a:r>
          <a:r>
            <a:rPr kumimoji="1" lang="ja-JP" altLang="en-US" sz="1050">
              <a:solidFill>
                <a:schemeClr val="tx1"/>
              </a:solidFill>
              <a:latin typeface="ＭＳ Ｐゴシック" panose="020B0600070205080204" pitchFamily="50" charset="-128"/>
              <a:ea typeface="ＭＳ Ｐゴシック" panose="020B0600070205080204" pitchFamily="50" charset="-128"/>
            </a:rPr>
            <a:t>％となった。類似団体との比較においては、平均を</a:t>
          </a:r>
          <a:r>
            <a:rPr kumimoji="1" lang="en-US" altLang="ja-JP" sz="1050">
              <a:solidFill>
                <a:schemeClr val="tx1"/>
              </a:solidFill>
              <a:latin typeface="ＭＳ Ｐゴシック" panose="020B0600070205080204" pitchFamily="50" charset="-128"/>
              <a:ea typeface="ＭＳ Ｐゴシック" panose="020B0600070205080204" pitchFamily="50" charset="-128"/>
            </a:rPr>
            <a:t>3.5</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ポイント上回った。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繰上償還に伴う償還額の増により、前年度との比較では、経常経費充当一般財源等は</a:t>
          </a:r>
          <a:r>
            <a:rPr kumimoji="1" lang="en-US" altLang="ja-JP" sz="1050">
              <a:solidFill>
                <a:schemeClr val="tx1"/>
              </a:solidFill>
              <a:latin typeface="ＭＳ Ｐゴシック" panose="020B0600070205080204" pitchFamily="50" charset="-128"/>
              <a:ea typeface="ＭＳ Ｐゴシック" panose="020B0600070205080204" pitchFamily="50" charset="-128"/>
            </a:rPr>
            <a:t>88</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百万円の増となった。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今後についても、大型建設事業の償還に伴う増加が見込まれていることから、減債基金を活用し、平準化に努める。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78</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4498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78</xdr:row>
      <xdr:rowOff>76708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583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77</xdr:row>
      <xdr:rowOff>156718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358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156718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715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25908</xdr:rowOff>
    </xdr:from>
    <xdr:to>
      <xdr:col>20</xdr:col>
      <xdr:colOff>38100</xdr:colOff>
      <xdr:row>78</xdr:row>
      <xdr:rowOff>127508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112285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20845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年度の公債費以外の経常収支比率は、前年度から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0.5</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050">
              <a:solidFill>
                <a:schemeClr val="tx1"/>
              </a:solidFill>
              <a:latin typeface="ＭＳ Ｐゴシック" panose="020B0600070205080204" pitchFamily="50" charset="-128"/>
              <a:ea typeface="ＭＳ Ｐゴシック" panose="020B0600070205080204" pitchFamily="50" charset="-128"/>
            </a:rPr>
            <a:t>76.5</a:t>
          </a:r>
          <a:r>
            <a:rPr kumimoji="1" lang="ja-JP" altLang="en-US" sz="105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前年度との比較では、補助費等に係る経常経費充当一般財源等が増となったものの、歳入における経常一般財源等の増による影響が大きく、比率は前年度を下回る結果となった。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今後について、高齢化などを背景に扶助費や繰出金が、高い水準で推移する見込みであることから、公共施設の統廃合やデジタル化の推進などにより、行財政改革を推進することで、経常的経費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41275</xdr:rowOff>
    </xdr:from>
    <xdr:to>
      <xdr:col>82</xdr:col>
      <xdr:colOff>107950</xdr:colOff>
      <xdr:row>76</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0714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161290</xdr:rowOff>
    </xdr:from>
    <xdr:to>
      <xdr:col>78</xdr:col>
      <xdr:colOff>69850</xdr:colOff>
      <xdr:row>76</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4859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161290</xdr:rowOff>
    </xdr:from>
    <xdr:to>
      <xdr:col>73</xdr:col>
      <xdr:colOff>180975</xdr:colOff>
      <xdr:row>76</xdr:row>
      <xdr:rowOff>167005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48590"/>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167005</xdr:rowOff>
    </xdr:from>
    <xdr:to>
      <xdr:col>69</xdr:col>
      <xdr:colOff>92075</xdr:colOff>
      <xdr:row>77</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972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161925</xdr:rowOff>
    </xdr:from>
    <xdr:to>
      <xdr:col>82</xdr:col>
      <xdr:colOff>158750</xdr:colOff>
      <xdr:row>76</xdr:row>
      <xdr:rowOff>92075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7002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6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19050</xdr:rowOff>
    </xdr:from>
    <xdr:to>
      <xdr:col>78</xdr:col>
      <xdr:colOff>120650</xdr:colOff>
      <xdr:row>76</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105427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110490</xdr:rowOff>
    </xdr:from>
    <xdr:to>
      <xdr:col>74</xdr:col>
      <xdr:colOff>31750</xdr:colOff>
      <xdr:row>75</xdr:row>
      <xdr:rowOff>40640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25417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8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116205</xdr:rowOff>
    </xdr:from>
    <xdr:to>
      <xdr:col>69</xdr:col>
      <xdr:colOff>142875</xdr:colOff>
      <xdr:row>77</xdr:row>
      <xdr:rowOff>46355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31132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116857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14586</xdr:rowOff>
    </xdr:from>
    <xdr:to>
      <xdr:col>29</xdr:col>
      <xdr:colOff>127000</xdr:colOff>
      <xdr:row>15</xdr:row>
      <xdr:rowOff>41865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33961"/>
          <a:ext cx="647700" cy="27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41865</xdr:rowOff>
    </xdr:from>
    <xdr:to>
      <xdr:col>26</xdr:col>
      <xdr:colOff>50800</xdr:colOff>
      <xdr:row>15</xdr:row>
      <xdr:rowOff>69126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61240"/>
          <a:ext cx="698500" cy="27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69126</xdr:rowOff>
    </xdr:from>
    <xdr:to>
      <xdr:col>22</xdr:col>
      <xdr:colOff>114300</xdr:colOff>
      <xdr:row>15</xdr:row>
      <xdr:rowOff>96330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88501"/>
          <a:ext cx="698500" cy="27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96330</xdr:rowOff>
    </xdr:from>
    <xdr:to>
      <xdr:col>18</xdr:col>
      <xdr:colOff>177800</xdr:colOff>
      <xdr:row>16</xdr:row>
      <xdr:rowOff>9709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15705"/>
          <a:ext cx="698500" cy="84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135236</xdr:rowOff>
    </xdr:from>
    <xdr:to>
      <xdr:col>29</xdr:col>
      <xdr:colOff>177800</xdr:colOff>
      <xdr:row>15</xdr:row>
      <xdr:rowOff>65386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83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151763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2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162515</xdr:rowOff>
    </xdr:from>
    <xdr:to>
      <xdr:col>26</xdr:col>
      <xdr:colOff>101600</xdr:colOff>
      <xdr:row>15</xdr:row>
      <xdr:rowOff>92665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10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102842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79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18326</xdr:rowOff>
    </xdr:from>
    <xdr:to>
      <xdr:col>22</xdr:col>
      <xdr:colOff>165100</xdr:colOff>
      <xdr:row>15</xdr:row>
      <xdr:rowOff>119926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3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130103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45530</xdr:rowOff>
    </xdr:from>
    <xdr:to>
      <xdr:col>19</xdr:col>
      <xdr:colOff>38100</xdr:colOff>
      <xdr:row>15</xdr:row>
      <xdr:rowOff>147130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6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157307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3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130359</xdr:rowOff>
    </xdr:from>
    <xdr:to>
      <xdr:col>15</xdr:col>
      <xdr:colOff>101600</xdr:colOff>
      <xdr:row>16</xdr:row>
      <xdr:rowOff>60509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49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70686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1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88628</xdr:rowOff>
    </xdr:from>
    <xdr:to>
      <xdr:col>29</xdr:col>
      <xdr:colOff>127000</xdr:colOff>
      <xdr:row>34</xdr:row>
      <xdr:rowOff>122624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356078"/>
          <a:ext cx="647700" cy="33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122624</xdr:rowOff>
    </xdr:from>
    <xdr:to>
      <xdr:col>26</xdr:col>
      <xdr:colOff>50800</xdr:colOff>
      <xdr:row>34</xdr:row>
      <xdr:rowOff>300801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390074"/>
          <a:ext cx="698500" cy="178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300801</xdr:rowOff>
    </xdr:from>
    <xdr:to>
      <xdr:col>22</xdr:col>
      <xdr:colOff>114300</xdr:colOff>
      <xdr:row>34</xdr:row>
      <xdr:rowOff>323367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68251"/>
          <a:ext cx="698500" cy="22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323367</xdr:rowOff>
    </xdr:from>
    <xdr:to>
      <xdr:col>18</xdr:col>
      <xdr:colOff>177800</xdr:colOff>
      <xdr:row>35</xdr:row>
      <xdr:rowOff>118673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90817"/>
          <a:ext cx="698500" cy="13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37828</xdr:rowOff>
    </xdr:from>
    <xdr:to>
      <xdr:col>29</xdr:col>
      <xdr:colOff>177800</xdr:colOff>
      <xdr:row>34</xdr:row>
      <xdr:rowOff>139428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0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225805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5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71824</xdr:rowOff>
    </xdr:from>
    <xdr:to>
      <xdr:col>26</xdr:col>
      <xdr:colOff>101600</xdr:colOff>
      <xdr:row>34</xdr:row>
      <xdr:rowOff>173424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39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183601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08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250001</xdr:rowOff>
    </xdr:from>
    <xdr:to>
      <xdr:col>22</xdr:col>
      <xdr:colOff>165100</xdr:colOff>
      <xdr:row>35</xdr:row>
      <xdr:rowOff>8701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17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18878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8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272567</xdr:rowOff>
    </xdr:from>
    <xdr:to>
      <xdr:col>19</xdr:col>
      <xdr:colOff>38100</xdr:colOff>
      <xdr:row>35</xdr:row>
      <xdr:rowOff>31267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40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41444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0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67873</xdr:rowOff>
    </xdr:from>
    <xdr:to>
      <xdr:col>15</xdr:col>
      <xdr:colOff>101600</xdr:colOff>
      <xdr:row>35</xdr:row>
      <xdr:rowOff>169473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78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179650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4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59,459
58,624
133.09
33,219,714
32,612,391
444,246
19,462,428
35,902,525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124994</xdr:rowOff>
    </xdr:from>
    <xdr:to>
      <xdr:col>24</xdr:col>
      <xdr:colOff>63500</xdr:colOff>
      <xdr:row>35</xdr:row>
      <xdr:rowOff>151302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25744"/>
          <a:ext cx="8382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124994</xdr:rowOff>
    </xdr:from>
    <xdr:to>
      <xdr:col>19</xdr:col>
      <xdr:colOff>177800</xdr:colOff>
      <xdr:row>35</xdr:row>
      <xdr:rowOff>139548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5744"/>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139548</xdr:rowOff>
    </xdr:from>
    <xdr:to>
      <xdr:col>15</xdr:col>
      <xdr:colOff>50800</xdr:colOff>
      <xdr:row>36</xdr:row>
      <xdr:rowOff>28410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0298"/>
          <a:ext cx="889000" cy="6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28410</xdr:rowOff>
    </xdr:from>
    <xdr:to>
      <xdr:col>10</xdr:col>
      <xdr:colOff>114300</xdr:colOff>
      <xdr:row>36</xdr:row>
      <xdr:rowOff>167418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00610"/>
          <a:ext cx="889000" cy="1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100502</xdr:rowOff>
    </xdr:from>
    <xdr:to>
      <xdr:col>24</xdr:col>
      <xdr:colOff>114300</xdr:colOff>
      <xdr:row>36</xdr:row>
      <xdr:rowOff>30652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78929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74194</xdr:rowOff>
    </xdr:from>
    <xdr:to>
      <xdr:col>20</xdr:col>
      <xdr:colOff>38100</xdr:colOff>
      <xdr:row>36</xdr:row>
      <xdr:rowOff>4344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166921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88748</xdr:rowOff>
    </xdr:from>
    <xdr:to>
      <xdr:col>15</xdr:col>
      <xdr:colOff>101600</xdr:colOff>
      <xdr:row>36</xdr:row>
      <xdr:rowOff>18898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149060</xdr:rowOff>
    </xdr:from>
    <xdr:to>
      <xdr:col>10</xdr:col>
      <xdr:colOff>165100</xdr:colOff>
      <xdr:row>36</xdr:row>
      <xdr:rowOff>79210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70337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116618</xdr:rowOff>
    </xdr:from>
    <xdr:to>
      <xdr:col>6</xdr:col>
      <xdr:colOff>38100</xdr:colOff>
      <xdr:row>37</xdr:row>
      <xdr:rowOff>46768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37895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169320</xdr:rowOff>
    </xdr:from>
    <xdr:to>
      <xdr:col>24</xdr:col>
      <xdr:colOff>63500</xdr:colOff>
      <xdr:row>57</xdr:row>
      <xdr:rowOff>23756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70520"/>
          <a:ext cx="838200" cy="2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169320</xdr:rowOff>
    </xdr:from>
    <xdr:to>
      <xdr:col>19</xdr:col>
      <xdr:colOff>177800</xdr:colOff>
      <xdr:row>57</xdr:row>
      <xdr:rowOff>70903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70520"/>
          <a:ext cx="889000" cy="7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70903</xdr:rowOff>
    </xdr:from>
    <xdr:to>
      <xdr:col>15</xdr:col>
      <xdr:colOff>50800</xdr:colOff>
      <xdr:row>58</xdr:row>
      <xdr:rowOff>17649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43553"/>
          <a:ext cx="889000" cy="1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17649</xdr:rowOff>
    </xdr:from>
    <xdr:to>
      <xdr:col>10</xdr:col>
      <xdr:colOff>114300</xdr:colOff>
      <xdr:row>58</xdr:row>
      <xdr:rowOff>37004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61749"/>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144406</xdr:rowOff>
    </xdr:from>
    <xdr:to>
      <xdr:col>24</xdr:col>
      <xdr:colOff>114300</xdr:colOff>
      <xdr:row>57</xdr:row>
      <xdr:rowOff>74556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122833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2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118520</xdr:rowOff>
    </xdr:from>
    <xdr:to>
      <xdr:col>20</xdr:col>
      <xdr:colOff>38100</xdr:colOff>
      <xdr:row>57</xdr:row>
      <xdr:rowOff>48670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1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39797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20103</xdr:rowOff>
    </xdr:from>
    <xdr:to>
      <xdr:col>15</xdr:col>
      <xdr:colOff>101600</xdr:colOff>
      <xdr:row>57</xdr:row>
      <xdr:rowOff>121703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112830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8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138299</xdr:rowOff>
    </xdr:from>
    <xdr:to>
      <xdr:col>10</xdr:col>
      <xdr:colOff>165100</xdr:colOff>
      <xdr:row>58</xdr:row>
      <xdr:rowOff>68449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1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59576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0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157654</xdr:rowOff>
    </xdr:from>
    <xdr:to>
      <xdr:col>6</xdr:col>
      <xdr:colOff>38100</xdr:colOff>
      <xdr:row>58</xdr:row>
      <xdr:rowOff>87804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78931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2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166218</xdr:rowOff>
    </xdr:from>
    <xdr:to>
      <xdr:col>24</xdr:col>
      <xdr:colOff>63500</xdr:colOff>
      <xdr:row>78</xdr:row>
      <xdr:rowOff>2356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67868"/>
          <a:ext cx="838200" cy="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164526</xdr:rowOff>
    </xdr:from>
    <xdr:to>
      <xdr:col>19</xdr:col>
      <xdr:colOff>177800</xdr:colOff>
      <xdr:row>77</xdr:row>
      <xdr:rowOff>166218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66176"/>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162514</xdr:rowOff>
    </xdr:from>
    <xdr:to>
      <xdr:col>15</xdr:col>
      <xdr:colOff>50800</xdr:colOff>
      <xdr:row>77</xdr:row>
      <xdr:rowOff>164526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64164"/>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162514</xdr:rowOff>
    </xdr:from>
    <xdr:to>
      <xdr:col>10</xdr:col>
      <xdr:colOff>114300</xdr:colOff>
      <xdr:row>78</xdr:row>
      <xdr:rowOff>28829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64164"/>
          <a:ext cx="8890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123006</xdr:rowOff>
    </xdr:from>
    <xdr:to>
      <xdr:col>24</xdr:col>
      <xdr:colOff>114300</xdr:colOff>
      <xdr:row>78</xdr:row>
      <xdr:rowOff>53156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37933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3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115418</xdr:rowOff>
    </xdr:from>
    <xdr:to>
      <xdr:col>20</xdr:col>
      <xdr:colOff>38100</xdr:colOff>
      <xdr:row>78</xdr:row>
      <xdr:rowOff>45568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36695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0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113726</xdr:rowOff>
    </xdr:from>
    <xdr:to>
      <xdr:col>15</xdr:col>
      <xdr:colOff>101600</xdr:colOff>
      <xdr:row>78</xdr:row>
      <xdr:rowOff>43876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35003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0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111714</xdr:rowOff>
    </xdr:from>
    <xdr:to>
      <xdr:col>10</xdr:col>
      <xdr:colOff>165100</xdr:colOff>
      <xdr:row>78</xdr:row>
      <xdr:rowOff>41864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1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32991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0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149479</xdr:rowOff>
    </xdr:from>
    <xdr:to>
      <xdr:col>6</xdr:col>
      <xdr:colOff>38100</xdr:colOff>
      <xdr:row>78</xdr:row>
      <xdr:rowOff>79629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70756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105482</xdr:rowOff>
    </xdr:from>
    <xdr:to>
      <xdr:col>24</xdr:col>
      <xdr:colOff>63500</xdr:colOff>
      <xdr:row>95</xdr:row>
      <xdr:rowOff>137171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93232"/>
          <a:ext cx="838200" cy="3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92666</xdr:rowOff>
    </xdr:from>
    <xdr:to>
      <xdr:col>19</xdr:col>
      <xdr:colOff>177800</xdr:colOff>
      <xdr:row>95</xdr:row>
      <xdr:rowOff>105482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08966"/>
          <a:ext cx="889000" cy="18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92666</xdr:rowOff>
    </xdr:from>
    <xdr:to>
      <xdr:col>15</xdr:col>
      <xdr:colOff>50800</xdr:colOff>
      <xdr:row>96</xdr:row>
      <xdr:rowOff>79107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08966"/>
          <a:ext cx="889000" cy="32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76764</xdr:rowOff>
    </xdr:from>
    <xdr:to>
      <xdr:col>10</xdr:col>
      <xdr:colOff>114300</xdr:colOff>
      <xdr:row>96</xdr:row>
      <xdr:rowOff>79107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535964"/>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86371</xdr:rowOff>
    </xdr:from>
    <xdr:to>
      <xdr:col>24</xdr:col>
      <xdr:colOff>114300</xdr:colOff>
      <xdr:row>96</xdr:row>
      <xdr:rowOff>16521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7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109248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2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54682</xdr:rowOff>
    </xdr:from>
    <xdr:to>
      <xdr:col>20</xdr:col>
      <xdr:colOff>38100</xdr:colOff>
      <xdr:row>95</xdr:row>
      <xdr:rowOff>156282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4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1359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1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41866</xdr:rowOff>
    </xdr:from>
    <xdr:to>
      <xdr:col>15</xdr:col>
      <xdr:colOff>101600</xdr:colOff>
      <xdr:row>94</xdr:row>
      <xdr:rowOff>143466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159993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3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28307</xdr:rowOff>
    </xdr:from>
    <xdr:to>
      <xdr:col>10</xdr:col>
      <xdr:colOff>165100</xdr:colOff>
      <xdr:row>96</xdr:row>
      <xdr:rowOff>129907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146434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26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25964</xdr:rowOff>
    </xdr:from>
    <xdr:to>
      <xdr:col>6</xdr:col>
      <xdr:colOff>38100</xdr:colOff>
      <xdr:row>96</xdr:row>
      <xdr:rowOff>127564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144091</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26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658</xdr:rowOff>
    </xdr:from>
    <xdr:to>
      <xdr:col>54</xdr:col>
      <xdr:colOff>189865</xdr:colOff>
      <xdr:row>37</xdr:row>
      <xdr:rowOff>158834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29958"/>
          <a:ext cx="1270" cy="672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162661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158834</xdr:rowOff>
    </xdr:from>
    <xdr:to>
      <xdr:col>55</xdr:col>
      <xdr:colOff>88900</xdr:colOff>
      <xdr:row>37</xdr:row>
      <xdr:rowOff>158834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118785</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0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658</xdr:rowOff>
    </xdr:from>
    <xdr:to>
      <xdr:col>55</xdr:col>
      <xdr:colOff>88900</xdr:colOff>
      <xdr:row>34</xdr:row>
      <xdr:rowOff>658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2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45730</xdr:rowOff>
    </xdr:from>
    <xdr:to>
      <xdr:col>55</xdr:col>
      <xdr:colOff>0</xdr:colOff>
      <xdr:row>34</xdr:row>
      <xdr:rowOff>127965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875030"/>
          <a:ext cx="838200" cy="8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163773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4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13896</xdr:rowOff>
    </xdr:from>
    <xdr:to>
      <xdr:col>55</xdr:col>
      <xdr:colOff>50800</xdr:colOff>
      <xdr:row>36</xdr:row>
      <xdr:rowOff>115496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127965</xdr:rowOff>
    </xdr:from>
    <xdr:to>
      <xdr:col>50</xdr:col>
      <xdr:colOff>114300</xdr:colOff>
      <xdr:row>35</xdr:row>
      <xdr:rowOff>28814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957265"/>
          <a:ext cx="889000" cy="7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11976</xdr:rowOff>
    </xdr:from>
    <xdr:to>
      <xdr:col>50</xdr:col>
      <xdr:colOff>165100</xdr:colOff>
      <xdr:row>36</xdr:row>
      <xdr:rowOff>113576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104703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67440</xdr:rowOff>
    </xdr:from>
    <xdr:to>
      <xdr:col>45</xdr:col>
      <xdr:colOff>177800</xdr:colOff>
      <xdr:row>35</xdr:row>
      <xdr:rowOff>28814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10940"/>
          <a:ext cx="889000" cy="81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36154</xdr:rowOff>
    </xdr:from>
    <xdr:to>
      <xdr:col>46</xdr:col>
      <xdr:colOff>38100</xdr:colOff>
      <xdr:row>36</xdr:row>
      <xdr:rowOff>137754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128881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67440</xdr:rowOff>
    </xdr:from>
    <xdr:to>
      <xdr:col>41</xdr:col>
      <xdr:colOff>50800</xdr:colOff>
      <xdr:row>35</xdr:row>
      <xdr:rowOff>74976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10940"/>
          <a:ext cx="889000" cy="86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48910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53100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166380</xdr:rowOff>
    </xdr:from>
    <xdr:to>
      <xdr:col>55</xdr:col>
      <xdr:colOff>50800</xdr:colOff>
      <xdr:row>34</xdr:row>
      <xdr:rowOff>96530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81307</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3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77165</xdr:rowOff>
    </xdr:from>
    <xdr:to>
      <xdr:col>50</xdr:col>
      <xdr:colOff>165100</xdr:colOff>
      <xdr:row>35</xdr:row>
      <xdr:rowOff>7315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23842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68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149464</xdr:rowOff>
    </xdr:from>
    <xdr:to>
      <xdr:col>46</xdr:col>
      <xdr:colOff>38100</xdr:colOff>
      <xdr:row>35</xdr:row>
      <xdr:rowOff>79614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7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96141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75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16640</xdr:rowOff>
    </xdr:from>
    <xdr:to>
      <xdr:col>41</xdr:col>
      <xdr:colOff>101600</xdr:colOff>
      <xdr:row>30</xdr:row>
      <xdr:rowOff>118240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1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134767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93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24176</xdr:rowOff>
    </xdr:from>
    <xdr:to>
      <xdr:col>36</xdr:col>
      <xdr:colOff>165100</xdr:colOff>
      <xdr:row>35</xdr:row>
      <xdr:rowOff>125776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2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142303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80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168754</xdr:rowOff>
    </xdr:from>
    <xdr:to>
      <xdr:col>55</xdr:col>
      <xdr:colOff>0</xdr:colOff>
      <xdr:row>57</xdr:row>
      <xdr:rowOff>78838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69954"/>
          <a:ext cx="8382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131797</xdr:rowOff>
    </xdr:from>
    <xdr:to>
      <xdr:col>50</xdr:col>
      <xdr:colOff>114300</xdr:colOff>
      <xdr:row>57</xdr:row>
      <xdr:rowOff>78838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732997"/>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131797</xdr:rowOff>
    </xdr:from>
    <xdr:to>
      <xdr:col>45</xdr:col>
      <xdr:colOff>177800</xdr:colOff>
      <xdr:row>57</xdr:row>
      <xdr:rowOff>17149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32997"/>
          <a:ext cx="889000" cy="5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131101</xdr:rowOff>
    </xdr:from>
    <xdr:to>
      <xdr:col>41</xdr:col>
      <xdr:colOff>50800</xdr:colOff>
      <xdr:row>57</xdr:row>
      <xdr:rowOff>17149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389401"/>
          <a:ext cx="889000" cy="40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117954</xdr:rowOff>
    </xdr:from>
    <xdr:to>
      <xdr:col>55</xdr:col>
      <xdr:colOff>50800</xdr:colOff>
      <xdr:row>57</xdr:row>
      <xdr:rowOff>48104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96381</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28038</xdr:rowOff>
    </xdr:from>
    <xdr:to>
      <xdr:col>50</xdr:col>
      <xdr:colOff>165100</xdr:colOff>
      <xdr:row>57</xdr:row>
      <xdr:rowOff>129638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0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120765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9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80997</xdr:rowOff>
    </xdr:from>
    <xdr:to>
      <xdr:col>46</xdr:col>
      <xdr:colOff>38100</xdr:colOff>
      <xdr:row>57</xdr:row>
      <xdr:rowOff>11147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8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2274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7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137799</xdr:rowOff>
    </xdr:from>
    <xdr:to>
      <xdr:col>41</xdr:col>
      <xdr:colOff>101600</xdr:colOff>
      <xdr:row>57</xdr:row>
      <xdr:rowOff>67949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59076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3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80301</xdr:rowOff>
    </xdr:from>
    <xdr:to>
      <xdr:col>36</xdr:col>
      <xdr:colOff>165100</xdr:colOff>
      <xdr:row>55</xdr:row>
      <xdr:rowOff>10451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3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26978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1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7074</xdr:rowOff>
    </xdr:from>
    <xdr:to>
      <xdr:col>55</xdr:col>
      <xdr:colOff>0</xdr:colOff>
      <xdr:row>78</xdr:row>
      <xdr:rowOff>88475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380174"/>
          <a:ext cx="838200" cy="8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58547</xdr:rowOff>
    </xdr:from>
    <xdr:to>
      <xdr:col>50</xdr:col>
      <xdr:colOff>114300</xdr:colOff>
      <xdr:row>78</xdr:row>
      <xdr:rowOff>7074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260197"/>
          <a:ext cx="889000" cy="1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58547</xdr:rowOff>
    </xdr:from>
    <xdr:to>
      <xdr:col>45</xdr:col>
      <xdr:colOff>177800</xdr:colOff>
      <xdr:row>78</xdr:row>
      <xdr:rowOff>137585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260197"/>
          <a:ext cx="889000" cy="2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131318</xdr:rowOff>
    </xdr:from>
    <xdr:to>
      <xdr:col>41</xdr:col>
      <xdr:colOff>50800</xdr:colOff>
      <xdr:row>78</xdr:row>
      <xdr:rowOff>137585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332968"/>
          <a:ext cx="889000" cy="17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37675</xdr:rowOff>
    </xdr:from>
    <xdr:to>
      <xdr:col>55</xdr:col>
      <xdr:colOff>50800</xdr:colOff>
      <xdr:row>78</xdr:row>
      <xdr:rowOff>139275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16102</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127724</xdr:rowOff>
    </xdr:from>
    <xdr:to>
      <xdr:col>50</xdr:col>
      <xdr:colOff>165100</xdr:colOff>
      <xdr:row>78</xdr:row>
      <xdr:rowOff>57874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49001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42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7747</xdr:rowOff>
    </xdr:from>
    <xdr:to>
      <xdr:col>46</xdr:col>
      <xdr:colOff>38100</xdr:colOff>
      <xdr:row>77</xdr:row>
      <xdr:rowOff>109347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2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125874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9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86785</xdr:rowOff>
    </xdr:from>
    <xdr:to>
      <xdr:col>41</xdr:col>
      <xdr:colOff>101600</xdr:colOff>
      <xdr:row>79</xdr:row>
      <xdr:rowOff>16935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8062</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5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80518</xdr:rowOff>
    </xdr:from>
    <xdr:to>
      <xdr:col>36</xdr:col>
      <xdr:colOff>165100</xdr:colOff>
      <xdr:row>78</xdr:row>
      <xdr:rowOff>10668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1795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37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45886</xdr:rowOff>
    </xdr:from>
    <xdr:to>
      <xdr:col>55</xdr:col>
      <xdr:colOff>0</xdr:colOff>
      <xdr:row>97</xdr:row>
      <xdr:rowOff>148247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676536"/>
          <a:ext cx="838200" cy="10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120028</xdr:rowOff>
    </xdr:from>
    <xdr:to>
      <xdr:col>50</xdr:col>
      <xdr:colOff>114300</xdr:colOff>
      <xdr:row>97</xdr:row>
      <xdr:rowOff>148247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750678"/>
          <a:ext cx="889000" cy="2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12928</xdr:rowOff>
    </xdr:from>
    <xdr:to>
      <xdr:col>45</xdr:col>
      <xdr:colOff>177800</xdr:colOff>
      <xdr:row>97</xdr:row>
      <xdr:rowOff>120028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643578"/>
          <a:ext cx="889000" cy="10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36207</xdr:rowOff>
    </xdr:from>
    <xdr:to>
      <xdr:col>41</xdr:col>
      <xdr:colOff>50800</xdr:colOff>
      <xdr:row>97</xdr:row>
      <xdr:rowOff>12928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323957"/>
          <a:ext cx="889000" cy="3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166536</xdr:rowOff>
    </xdr:from>
    <xdr:to>
      <xdr:col>55</xdr:col>
      <xdr:colOff>50800</xdr:colOff>
      <xdr:row>97</xdr:row>
      <xdr:rowOff>96686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144963</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97447</xdr:rowOff>
    </xdr:from>
    <xdr:to>
      <xdr:col>50</xdr:col>
      <xdr:colOff>165100</xdr:colOff>
      <xdr:row>98</xdr:row>
      <xdr:rowOff>27597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18724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69228</xdr:rowOff>
    </xdr:from>
    <xdr:to>
      <xdr:col>46</xdr:col>
      <xdr:colOff>38100</xdr:colOff>
      <xdr:row>97</xdr:row>
      <xdr:rowOff>170828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161955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133578</xdr:rowOff>
    </xdr:from>
    <xdr:to>
      <xdr:col>41</xdr:col>
      <xdr:colOff>101600</xdr:colOff>
      <xdr:row>97</xdr:row>
      <xdr:rowOff>63728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9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54855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68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156857</xdr:rowOff>
    </xdr:from>
    <xdr:to>
      <xdr:col>36</xdr:col>
      <xdr:colOff>165100</xdr:colOff>
      <xdr:row>95</xdr:row>
      <xdr:rowOff>87007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2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103534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04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43025</xdr:rowOff>
    </xdr:from>
    <xdr:to>
      <xdr:col>85</xdr:col>
      <xdr:colOff>127000</xdr:colOff>
      <xdr:row>38</xdr:row>
      <xdr:rowOff>91351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558125"/>
          <a:ext cx="8382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91351</xdr:rowOff>
    </xdr:from>
    <xdr:to>
      <xdr:col>81</xdr:col>
      <xdr:colOff>50800</xdr:colOff>
      <xdr:row>38</xdr:row>
      <xdr:rowOff>136248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06451"/>
          <a:ext cx="889000" cy="4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136248</xdr:rowOff>
    </xdr:from>
    <xdr:to>
      <xdr:col>76</xdr:col>
      <xdr:colOff>114300</xdr:colOff>
      <xdr:row>38</xdr:row>
      <xdr:rowOff>136682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51348"/>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121663</xdr:rowOff>
    </xdr:from>
    <xdr:to>
      <xdr:col>71</xdr:col>
      <xdr:colOff>177800</xdr:colOff>
      <xdr:row>38</xdr:row>
      <xdr:rowOff>136682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36763"/>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163675</xdr:rowOff>
    </xdr:from>
    <xdr:to>
      <xdr:col>85</xdr:col>
      <xdr:colOff>177800</xdr:colOff>
      <xdr:row>38</xdr:row>
      <xdr:rowOff>93825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0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123052</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29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40551</xdr:rowOff>
    </xdr:from>
    <xdr:to>
      <xdr:col>81</xdr:col>
      <xdr:colOff>101600</xdr:colOff>
      <xdr:row>38</xdr:row>
      <xdr:rowOff>142151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133278</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6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85448</xdr:rowOff>
    </xdr:from>
    <xdr:to>
      <xdr:col>76</xdr:col>
      <xdr:colOff>165100</xdr:colOff>
      <xdr:row>39</xdr:row>
      <xdr:rowOff>15598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6725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693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85882</xdr:rowOff>
    </xdr:from>
    <xdr:to>
      <xdr:col>72</xdr:col>
      <xdr:colOff>38100</xdr:colOff>
      <xdr:row>39</xdr:row>
      <xdr:rowOff>16032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7159</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69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70863</xdr:rowOff>
    </xdr:from>
    <xdr:to>
      <xdr:col>67</xdr:col>
      <xdr:colOff>101600</xdr:colOff>
      <xdr:row>39</xdr:row>
      <xdr:rowOff>1013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8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163590</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78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42235</xdr:rowOff>
    </xdr:from>
    <xdr:to>
      <xdr:col>85</xdr:col>
      <xdr:colOff>127000</xdr:colOff>
      <xdr:row>73</xdr:row>
      <xdr:rowOff>113819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558085"/>
          <a:ext cx="838200" cy="7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113819</xdr:rowOff>
    </xdr:from>
    <xdr:to>
      <xdr:col>81</xdr:col>
      <xdr:colOff>50800</xdr:colOff>
      <xdr:row>74</xdr:row>
      <xdr:rowOff>41615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629669"/>
          <a:ext cx="889000" cy="9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41615</xdr:rowOff>
    </xdr:from>
    <xdr:to>
      <xdr:col>76</xdr:col>
      <xdr:colOff>114300</xdr:colOff>
      <xdr:row>74</xdr:row>
      <xdr:rowOff>118963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728915"/>
          <a:ext cx="889000" cy="7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118963</xdr:rowOff>
    </xdr:from>
    <xdr:to>
      <xdr:col>71</xdr:col>
      <xdr:colOff>177800</xdr:colOff>
      <xdr:row>75</xdr:row>
      <xdr:rowOff>60702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806263"/>
          <a:ext cx="889000" cy="11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162885</xdr:rowOff>
    </xdr:from>
    <xdr:to>
      <xdr:col>85</xdr:col>
      <xdr:colOff>177800</xdr:colOff>
      <xdr:row>73</xdr:row>
      <xdr:rowOff>93035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50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14312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35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63019</xdr:rowOff>
    </xdr:from>
    <xdr:to>
      <xdr:col>81</xdr:col>
      <xdr:colOff>101600</xdr:colOff>
      <xdr:row>73</xdr:row>
      <xdr:rowOff>164619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5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9696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35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162265</xdr:rowOff>
    </xdr:from>
    <xdr:to>
      <xdr:col>76</xdr:col>
      <xdr:colOff>165100</xdr:colOff>
      <xdr:row>74</xdr:row>
      <xdr:rowOff>92415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67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108942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45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68163</xdr:rowOff>
    </xdr:from>
    <xdr:to>
      <xdr:col>72</xdr:col>
      <xdr:colOff>38100</xdr:colOff>
      <xdr:row>74</xdr:row>
      <xdr:rowOff>169763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7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14840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53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9902</xdr:rowOff>
    </xdr:from>
    <xdr:to>
      <xdr:col>67</xdr:col>
      <xdr:colOff>101600</xdr:colOff>
      <xdr:row>75</xdr:row>
      <xdr:rowOff>111502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6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128029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64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154339</xdr:rowOff>
    </xdr:from>
    <xdr:to>
      <xdr:col>85</xdr:col>
      <xdr:colOff>127000</xdr:colOff>
      <xdr:row>97</xdr:row>
      <xdr:rowOff>156087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84989"/>
          <a:ext cx="8382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129377</xdr:rowOff>
    </xdr:from>
    <xdr:to>
      <xdr:col>81</xdr:col>
      <xdr:colOff>50800</xdr:colOff>
      <xdr:row>97</xdr:row>
      <xdr:rowOff>154339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60027"/>
          <a:ext cx="889000" cy="2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129377</xdr:rowOff>
    </xdr:from>
    <xdr:to>
      <xdr:col>76</xdr:col>
      <xdr:colOff>114300</xdr:colOff>
      <xdr:row>98</xdr:row>
      <xdr:rowOff>60540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60027"/>
          <a:ext cx="889000" cy="10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8035</xdr:rowOff>
    </xdr:from>
    <xdr:to>
      <xdr:col>71</xdr:col>
      <xdr:colOff>177800</xdr:colOff>
      <xdr:row>98</xdr:row>
      <xdr:rowOff>60540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10135"/>
          <a:ext cx="889000" cy="5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105287</xdr:rowOff>
    </xdr:from>
    <xdr:to>
      <xdr:col>85</xdr:col>
      <xdr:colOff>177800</xdr:colOff>
      <xdr:row>98</xdr:row>
      <xdr:rowOff>35437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83714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1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103539</xdr:rowOff>
    </xdr:from>
    <xdr:to>
      <xdr:col>81</xdr:col>
      <xdr:colOff>101600</xdr:colOff>
      <xdr:row>98</xdr:row>
      <xdr:rowOff>33689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3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24816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2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78577</xdr:rowOff>
    </xdr:from>
    <xdr:to>
      <xdr:col>76</xdr:col>
      <xdr:colOff>165100</xdr:colOff>
      <xdr:row>98</xdr:row>
      <xdr:rowOff>8727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0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171304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9740</xdr:rowOff>
    </xdr:from>
    <xdr:to>
      <xdr:col>72</xdr:col>
      <xdr:colOff>38100</xdr:colOff>
      <xdr:row>98</xdr:row>
      <xdr:rowOff>111340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102467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0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128685</xdr:rowOff>
    </xdr:from>
    <xdr:to>
      <xdr:col>67</xdr:col>
      <xdr:colOff>101600</xdr:colOff>
      <xdr:row>98</xdr:row>
      <xdr:rowOff>58835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75362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3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119355</xdr:rowOff>
    </xdr:from>
    <xdr:to>
      <xdr:col>116</xdr:col>
      <xdr:colOff>63500</xdr:colOff>
      <xdr:row>36</xdr:row>
      <xdr:rowOff>146101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291555"/>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146101</xdr:rowOff>
    </xdr:from>
    <xdr:to>
      <xdr:col>111</xdr:col>
      <xdr:colOff>177800</xdr:colOff>
      <xdr:row>37</xdr:row>
      <xdr:rowOff>28098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318301"/>
          <a:ext cx="889000" cy="5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18222</xdr:rowOff>
    </xdr:from>
    <xdr:to>
      <xdr:col>107</xdr:col>
      <xdr:colOff>50800</xdr:colOff>
      <xdr:row>37</xdr:row>
      <xdr:rowOff>28098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361872"/>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18222</xdr:rowOff>
    </xdr:from>
    <xdr:to>
      <xdr:col>102</xdr:col>
      <xdr:colOff>114300</xdr:colOff>
      <xdr:row>37</xdr:row>
      <xdr:rowOff>66731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361872"/>
          <a:ext cx="889000" cy="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68555</xdr:rowOff>
    </xdr:from>
    <xdr:to>
      <xdr:col>116</xdr:col>
      <xdr:colOff>114300</xdr:colOff>
      <xdr:row>36</xdr:row>
      <xdr:rowOff>170155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2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91432</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0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95301</xdr:rowOff>
    </xdr:from>
    <xdr:to>
      <xdr:col>112</xdr:col>
      <xdr:colOff>38100</xdr:colOff>
      <xdr:row>37</xdr:row>
      <xdr:rowOff>25451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2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41978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04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148748</xdr:rowOff>
    </xdr:from>
    <xdr:to>
      <xdr:col>107</xdr:col>
      <xdr:colOff>101600</xdr:colOff>
      <xdr:row>37</xdr:row>
      <xdr:rowOff>78898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3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95425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09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138872</xdr:rowOff>
    </xdr:from>
    <xdr:to>
      <xdr:col>102</xdr:col>
      <xdr:colOff>165100</xdr:colOff>
      <xdr:row>37</xdr:row>
      <xdr:rowOff>69022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3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85549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08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15931</xdr:rowOff>
    </xdr:from>
    <xdr:to>
      <xdr:col>98</xdr:col>
      <xdr:colOff>38100</xdr:colOff>
      <xdr:row>37</xdr:row>
      <xdr:rowOff>117531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3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134058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13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110058</xdr:rowOff>
    </xdr:from>
    <xdr:to>
      <xdr:col>116</xdr:col>
      <xdr:colOff>63500</xdr:colOff>
      <xdr:row>58</xdr:row>
      <xdr:rowOff>111354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54158"/>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111354</xdr:rowOff>
    </xdr:from>
    <xdr:to>
      <xdr:col>111</xdr:col>
      <xdr:colOff>177800</xdr:colOff>
      <xdr:row>58</xdr:row>
      <xdr:rowOff>112420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55454"/>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112420</xdr:rowOff>
    </xdr:from>
    <xdr:to>
      <xdr:col>107</xdr:col>
      <xdr:colOff>50800</xdr:colOff>
      <xdr:row>58</xdr:row>
      <xdr:rowOff>113602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56520"/>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113602</xdr:rowOff>
    </xdr:from>
    <xdr:to>
      <xdr:col>102</xdr:col>
      <xdr:colOff>114300</xdr:colOff>
      <xdr:row>58</xdr:row>
      <xdr:rowOff>115126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5770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59258</xdr:rowOff>
    </xdr:from>
    <xdr:to>
      <xdr:col>116</xdr:col>
      <xdr:colOff>114300</xdr:colOff>
      <xdr:row>58</xdr:row>
      <xdr:rowOff>160858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145635</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60554</xdr:rowOff>
    </xdr:from>
    <xdr:to>
      <xdr:col>112</xdr:col>
      <xdr:colOff>38100</xdr:colOff>
      <xdr:row>58</xdr:row>
      <xdr:rowOff>162154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153281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09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61620</xdr:rowOff>
    </xdr:from>
    <xdr:to>
      <xdr:col>107</xdr:col>
      <xdr:colOff>101600</xdr:colOff>
      <xdr:row>58</xdr:row>
      <xdr:rowOff>163220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154347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0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62802</xdr:rowOff>
    </xdr:from>
    <xdr:to>
      <xdr:col>102</xdr:col>
      <xdr:colOff>165100</xdr:colOff>
      <xdr:row>58</xdr:row>
      <xdr:rowOff>164402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155529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09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64326</xdr:rowOff>
    </xdr:from>
    <xdr:to>
      <xdr:col>98</xdr:col>
      <xdr:colOff>38100</xdr:colOff>
      <xdr:row>58</xdr:row>
      <xdr:rowOff>165926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157053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0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37470</xdr:rowOff>
    </xdr:from>
    <xdr:to>
      <xdr:col>116</xdr:col>
      <xdr:colOff>63500</xdr:colOff>
      <xdr:row>75</xdr:row>
      <xdr:rowOff>70137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896220"/>
          <a:ext cx="8382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70137</xdr:rowOff>
    </xdr:from>
    <xdr:to>
      <xdr:col>111</xdr:col>
      <xdr:colOff>177800</xdr:colOff>
      <xdr:row>75</xdr:row>
      <xdr:rowOff>87716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928887"/>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87716</xdr:rowOff>
    </xdr:from>
    <xdr:to>
      <xdr:col>107</xdr:col>
      <xdr:colOff>50800</xdr:colOff>
      <xdr:row>75</xdr:row>
      <xdr:rowOff>91329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946466"/>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91329</xdr:rowOff>
    </xdr:from>
    <xdr:to>
      <xdr:col>102</xdr:col>
      <xdr:colOff>114300</xdr:colOff>
      <xdr:row>75</xdr:row>
      <xdr:rowOff>120086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950079"/>
          <a:ext cx="889000" cy="2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158120</xdr:rowOff>
    </xdr:from>
    <xdr:to>
      <xdr:col>116</xdr:col>
      <xdr:colOff>114300</xdr:colOff>
      <xdr:row>75</xdr:row>
      <xdr:rowOff>88270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8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9547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69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19337</xdr:rowOff>
    </xdr:from>
    <xdr:to>
      <xdr:col>112</xdr:col>
      <xdr:colOff>38100</xdr:colOff>
      <xdr:row>75</xdr:row>
      <xdr:rowOff>120937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8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137464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65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36916</xdr:rowOff>
    </xdr:from>
    <xdr:to>
      <xdr:col>107</xdr:col>
      <xdr:colOff>101600</xdr:colOff>
      <xdr:row>75</xdr:row>
      <xdr:rowOff>138516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89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155043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67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40529</xdr:rowOff>
    </xdr:from>
    <xdr:to>
      <xdr:col>102</xdr:col>
      <xdr:colOff>165100</xdr:colOff>
      <xdr:row>75</xdr:row>
      <xdr:rowOff>142129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8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158656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7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69286</xdr:rowOff>
    </xdr:from>
    <xdr:to>
      <xdr:col>98</xdr:col>
      <xdr:colOff>38100</xdr:colOff>
      <xdr:row>75</xdr:row>
      <xdr:rowOff>170886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15963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0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050">
              <a:solidFill>
                <a:schemeClr val="tx1"/>
              </a:solidFill>
              <a:latin typeface="ＭＳ Ｐゴシック" panose="020B0600070205080204" pitchFamily="50" charset="-128"/>
              <a:ea typeface="ＭＳ Ｐゴシック" panose="020B0600070205080204" pitchFamily="50" charset="-128"/>
            </a:rPr>
            <a:t>548,485</a:t>
          </a:r>
          <a:r>
            <a:rPr kumimoji="1" lang="ja-JP" altLang="en-US" sz="1050">
              <a:solidFill>
                <a:schemeClr val="tx1"/>
              </a:solidFill>
              <a:latin typeface="ＭＳ Ｐゴシック" panose="020B0600070205080204" pitchFamily="50" charset="-128"/>
              <a:ea typeface="ＭＳ Ｐゴシック" panose="020B0600070205080204" pitchFamily="50" charset="-128"/>
            </a:rPr>
            <a:t>円となった。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人件費及び物件費などは、類似団体と比較して低くなっているものの、扶助費、補助費等、公債費及び繰出金などにおいて、類似団体を上回る水準となっている。</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本市は、住民の医療費負担が高く、これが、国民健康保険特別会計、後期高齢者医療特別会計に対する繰出金や扶助費の水準を引き上げている原因と考えられる。また、下水道事業会計に対する補助費等などについては、地理的要因により建設費用が割高となっていることなどを要因として、類似団体を上回る水準で推移している。</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普通建設事業費については、前年度との比較においては、高千帆小学校普通教室整備事業の完了などにより、普通建設事業費（うち新規整備）が減となり、また、山陽消防署埴生出張所整備事業の進捗などにより、普通建設事業費（うち更新整備）が増となった。</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公債費については、合併特例債や過去の大型建設事業に係る地方債の償還に伴う償還額の増などにより、類似団体を上回る水準となっている。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59,459
58,624
133.09
33,219,714
32,612,391
444,246
19,462,428
35,902,525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8484</xdr:rowOff>
    </xdr:from>
    <xdr:to>
      <xdr:col>24</xdr:col>
      <xdr:colOff>63500</xdr:colOff>
      <xdr:row>34</xdr:row>
      <xdr:rowOff>43231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37784"/>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43231</xdr:rowOff>
    </xdr:from>
    <xdr:to>
      <xdr:col>19</xdr:col>
      <xdr:colOff>177800</xdr:colOff>
      <xdr:row>34</xdr:row>
      <xdr:rowOff>62433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72531"/>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33630</xdr:rowOff>
    </xdr:from>
    <xdr:to>
      <xdr:col>15</xdr:col>
      <xdr:colOff>50800</xdr:colOff>
      <xdr:row>34</xdr:row>
      <xdr:rowOff>62433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62930"/>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159817</xdr:rowOff>
    </xdr:from>
    <xdr:to>
      <xdr:col>10</xdr:col>
      <xdr:colOff>114300</xdr:colOff>
      <xdr:row>34</xdr:row>
      <xdr:rowOff>33630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17667"/>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129134</xdr:rowOff>
    </xdr:from>
    <xdr:to>
      <xdr:col>24</xdr:col>
      <xdr:colOff>114300</xdr:colOff>
      <xdr:row>34</xdr:row>
      <xdr:rowOff>59284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8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152011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3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163881</xdr:rowOff>
    </xdr:from>
    <xdr:to>
      <xdr:col>20</xdr:col>
      <xdr:colOff>38100</xdr:colOff>
      <xdr:row>34</xdr:row>
      <xdr:rowOff>94031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2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110558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11633</xdr:rowOff>
    </xdr:from>
    <xdr:to>
      <xdr:col>15</xdr:col>
      <xdr:colOff>101600</xdr:colOff>
      <xdr:row>34</xdr:row>
      <xdr:rowOff>113233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129760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1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154280</xdr:rowOff>
    </xdr:from>
    <xdr:to>
      <xdr:col>10</xdr:col>
      <xdr:colOff>165100</xdr:colOff>
      <xdr:row>34</xdr:row>
      <xdr:rowOff>84430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100957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109017</xdr:rowOff>
    </xdr:from>
    <xdr:to>
      <xdr:col>6</xdr:col>
      <xdr:colOff>38100</xdr:colOff>
      <xdr:row>34</xdr:row>
      <xdr:rowOff>39167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55694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4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161326</xdr:rowOff>
    </xdr:from>
    <xdr:to>
      <xdr:col>24</xdr:col>
      <xdr:colOff>63500</xdr:colOff>
      <xdr:row>57</xdr:row>
      <xdr:rowOff>2805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762526"/>
          <a:ext cx="838200" cy="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154079</xdr:rowOff>
    </xdr:from>
    <xdr:to>
      <xdr:col>19</xdr:col>
      <xdr:colOff>177800</xdr:colOff>
      <xdr:row>57</xdr:row>
      <xdr:rowOff>2805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755279"/>
          <a:ext cx="889000" cy="2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110645</xdr:rowOff>
    </xdr:from>
    <xdr:to>
      <xdr:col>15</xdr:col>
      <xdr:colOff>50800</xdr:colOff>
      <xdr:row>56</xdr:row>
      <xdr:rowOff>154079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368945"/>
          <a:ext cx="889000" cy="3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110645</xdr:rowOff>
    </xdr:from>
    <xdr:to>
      <xdr:col>10</xdr:col>
      <xdr:colOff>114300</xdr:colOff>
      <xdr:row>56</xdr:row>
      <xdr:rowOff>166332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368945"/>
          <a:ext cx="889000" cy="39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110526</xdr:rowOff>
    </xdr:from>
    <xdr:to>
      <xdr:col>24</xdr:col>
      <xdr:colOff>114300</xdr:colOff>
      <xdr:row>57</xdr:row>
      <xdr:rowOff>40676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1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88953</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9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123455</xdr:rowOff>
    </xdr:from>
    <xdr:to>
      <xdr:col>20</xdr:col>
      <xdr:colOff>38100</xdr:colOff>
      <xdr:row>57</xdr:row>
      <xdr:rowOff>53605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44732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1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103279</xdr:rowOff>
    </xdr:from>
    <xdr:to>
      <xdr:col>15</xdr:col>
      <xdr:colOff>101600</xdr:colOff>
      <xdr:row>57</xdr:row>
      <xdr:rowOff>33429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0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24556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79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59845</xdr:rowOff>
    </xdr:from>
    <xdr:to>
      <xdr:col>10</xdr:col>
      <xdr:colOff>165100</xdr:colOff>
      <xdr:row>54</xdr:row>
      <xdr:rowOff>161445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152572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1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115532</xdr:rowOff>
    </xdr:from>
    <xdr:to>
      <xdr:col>6</xdr:col>
      <xdr:colOff>38100</xdr:colOff>
      <xdr:row>57</xdr:row>
      <xdr:rowOff>45682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1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62209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170964</xdr:rowOff>
    </xdr:from>
    <xdr:to>
      <xdr:col>24</xdr:col>
      <xdr:colOff>63500</xdr:colOff>
      <xdr:row>75</xdr:row>
      <xdr:rowOff>64055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58264"/>
          <a:ext cx="838200" cy="6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61944</xdr:rowOff>
    </xdr:from>
    <xdr:to>
      <xdr:col>19</xdr:col>
      <xdr:colOff>177800</xdr:colOff>
      <xdr:row>75</xdr:row>
      <xdr:rowOff>64055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49244"/>
          <a:ext cx="889000" cy="17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61944</xdr:rowOff>
    </xdr:from>
    <xdr:to>
      <xdr:col>15</xdr:col>
      <xdr:colOff>50800</xdr:colOff>
      <xdr:row>76</xdr:row>
      <xdr:rowOff>85130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49244"/>
          <a:ext cx="889000" cy="36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85130</xdr:rowOff>
    </xdr:from>
    <xdr:to>
      <xdr:col>10</xdr:col>
      <xdr:colOff>114300</xdr:colOff>
      <xdr:row>76</xdr:row>
      <xdr:rowOff>161069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15330"/>
          <a:ext cx="889000" cy="7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120164</xdr:rowOff>
    </xdr:from>
    <xdr:to>
      <xdr:col>24</xdr:col>
      <xdr:colOff>114300</xdr:colOff>
      <xdr:row>75</xdr:row>
      <xdr:rowOff>50314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0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143041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5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13255</xdr:rowOff>
    </xdr:from>
    <xdr:to>
      <xdr:col>20</xdr:col>
      <xdr:colOff>38100</xdr:colOff>
      <xdr:row>75</xdr:row>
      <xdr:rowOff>114855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131382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4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11144</xdr:rowOff>
    </xdr:from>
    <xdr:to>
      <xdr:col>15</xdr:col>
      <xdr:colOff>101600</xdr:colOff>
      <xdr:row>74</xdr:row>
      <xdr:rowOff>112744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9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129271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7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34330</xdr:rowOff>
    </xdr:from>
    <xdr:to>
      <xdr:col>10</xdr:col>
      <xdr:colOff>165100</xdr:colOff>
      <xdr:row>76</xdr:row>
      <xdr:rowOff>135930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152457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3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110269</xdr:rowOff>
    </xdr:from>
    <xdr:to>
      <xdr:col>6</xdr:col>
      <xdr:colOff>38100</xdr:colOff>
      <xdr:row>77</xdr:row>
      <xdr:rowOff>40419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56945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1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96132</xdr:rowOff>
    </xdr:from>
    <xdr:to>
      <xdr:col>24</xdr:col>
      <xdr:colOff>63500</xdr:colOff>
      <xdr:row>96</xdr:row>
      <xdr:rowOff>98552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55332"/>
          <a:ext cx="8382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96132</xdr:rowOff>
    </xdr:from>
    <xdr:to>
      <xdr:col>19</xdr:col>
      <xdr:colOff>177800</xdr:colOff>
      <xdr:row>96</xdr:row>
      <xdr:rowOff>113164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55332"/>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113164</xdr:rowOff>
    </xdr:from>
    <xdr:to>
      <xdr:col>15</xdr:col>
      <xdr:colOff>50800</xdr:colOff>
      <xdr:row>97</xdr:row>
      <xdr:rowOff>110934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72364"/>
          <a:ext cx="889000" cy="16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882</xdr:rowOff>
    </xdr:from>
    <xdr:to>
      <xdr:col>10</xdr:col>
      <xdr:colOff>114300</xdr:colOff>
      <xdr:row>97</xdr:row>
      <xdr:rowOff>110934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31532"/>
          <a:ext cx="889000" cy="11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47752</xdr:rowOff>
    </xdr:from>
    <xdr:to>
      <xdr:col>24</xdr:col>
      <xdr:colOff>114300</xdr:colOff>
      <xdr:row>96</xdr:row>
      <xdr:rowOff>149352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26179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8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45332</xdr:rowOff>
    </xdr:from>
    <xdr:to>
      <xdr:col>20</xdr:col>
      <xdr:colOff>38100</xdr:colOff>
      <xdr:row>96</xdr:row>
      <xdr:rowOff>146932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138059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59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62364</xdr:rowOff>
    </xdr:from>
    <xdr:to>
      <xdr:col>15</xdr:col>
      <xdr:colOff>101600</xdr:colOff>
      <xdr:row>96</xdr:row>
      <xdr:rowOff>163964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155091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1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60134</xdr:rowOff>
    </xdr:from>
    <xdr:to>
      <xdr:col>10</xdr:col>
      <xdr:colOff>165100</xdr:colOff>
      <xdr:row>97</xdr:row>
      <xdr:rowOff>161734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152861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121532</xdr:rowOff>
    </xdr:from>
    <xdr:to>
      <xdr:col>6</xdr:col>
      <xdr:colOff>38100</xdr:colOff>
      <xdr:row>97</xdr:row>
      <xdr:rowOff>51682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8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68209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35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81269</xdr:rowOff>
    </xdr:from>
    <xdr:to>
      <xdr:col>55</xdr:col>
      <xdr:colOff>0</xdr:colOff>
      <xdr:row>38</xdr:row>
      <xdr:rowOff>84562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96369"/>
          <a:ext cx="8382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81269</xdr:rowOff>
    </xdr:from>
    <xdr:to>
      <xdr:col>50</xdr:col>
      <xdr:colOff>114300</xdr:colOff>
      <xdr:row>38</xdr:row>
      <xdr:rowOff>86756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9636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61427</xdr:rowOff>
    </xdr:from>
    <xdr:to>
      <xdr:col>45</xdr:col>
      <xdr:colOff>177800</xdr:colOff>
      <xdr:row>38</xdr:row>
      <xdr:rowOff>86756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76527"/>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61427</xdr:rowOff>
    </xdr:from>
    <xdr:to>
      <xdr:col>41</xdr:col>
      <xdr:colOff>50800</xdr:colOff>
      <xdr:row>38</xdr:row>
      <xdr:rowOff>63439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7652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33762</xdr:rowOff>
    </xdr:from>
    <xdr:to>
      <xdr:col>55</xdr:col>
      <xdr:colOff>50800</xdr:colOff>
      <xdr:row>38</xdr:row>
      <xdr:rowOff>135362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6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30469</xdr:rowOff>
    </xdr:from>
    <xdr:to>
      <xdr:col>50</xdr:col>
      <xdr:colOff>165100</xdr:colOff>
      <xdr:row>38</xdr:row>
      <xdr:rowOff>132069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4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123196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38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35956</xdr:rowOff>
    </xdr:from>
    <xdr:to>
      <xdr:col>46</xdr:col>
      <xdr:colOff>38100</xdr:colOff>
      <xdr:row>38</xdr:row>
      <xdr:rowOff>137556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5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128683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4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10627</xdr:rowOff>
    </xdr:from>
    <xdr:to>
      <xdr:col>41</xdr:col>
      <xdr:colOff>101600</xdr:colOff>
      <xdr:row>38</xdr:row>
      <xdr:rowOff>112227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2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103354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18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12639</xdr:rowOff>
    </xdr:from>
    <xdr:to>
      <xdr:col>36</xdr:col>
      <xdr:colOff>165100</xdr:colOff>
      <xdr:row>38</xdr:row>
      <xdr:rowOff>114239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2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105366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20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100673</xdr:rowOff>
    </xdr:from>
    <xdr:to>
      <xdr:col>55</xdr:col>
      <xdr:colOff>0</xdr:colOff>
      <xdr:row>58</xdr:row>
      <xdr:rowOff>119494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44773"/>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119494</xdr:rowOff>
    </xdr:from>
    <xdr:to>
      <xdr:col>50</xdr:col>
      <xdr:colOff>114300</xdr:colOff>
      <xdr:row>58</xdr:row>
      <xdr:rowOff>128333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63594"/>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123203</xdr:rowOff>
    </xdr:from>
    <xdr:to>
      <xdr:col>45</xdr:col>
      <xdr:colOff>177800</xdr:colOff>
      <xdr:row>58</xdr:row>
      <xdr:rowOff>128333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67303"/>
          <a:ext cx="889000" cy="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123203</xdr:rowOff>
    </xdr:from>
    <xdr:to>
      <xdr:col>41</xdr:col>
      <xdr:colOff>50800</xdr:colOff>
      <xdr:row>58</xdr:row>
      <xdr:rowOff>129769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67303"/>
          <a:ext cx="889000" cy="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49873</xdr:rowOff>
    </xdr:from>
    <xdr:to>
      <xdr:col>55</xdr:col>
      <xdr:colOff>50800</xdr:colOff>
      <xdr:row>58</xdr:row>
      <xdr:rowOff>151473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136250</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0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68694</xdr:rowOff>
    </xdr:from>
    <xdr:to>
      <xdr:col>50</xdr:col>
      <xdr:colOff>165100</xdr:colOff>
      <xdr:row>58</xdr:row>
      <xdr:rowOff>170294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161421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0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77533</xdr:rowOff>
    </xdr:from>
    <xdr:to>
      <xdr:col>46</xdr:col>
      <xdr:colOff>38100</xdr:colOff>
      <xdr:row>59</xdr:row>
      <xdr:rowOff>7683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2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170260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1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72403</xdr:rowOff>
    </xdr:from>
    <xdr:to>
      <xdr:col>41</xdr:col>
      <xdr:colOff>101600</xdr:colOff>
      <xdr:row>59</xdr:row>
      <xdr:rowOff>2553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165130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0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78969</xdr:rowOff>
    </xdr:from>
    <xdr:to>
      <xdr:col>36</xdr:col>
      <xdr:colOff>165100</xdr:colOff>
      <xdr:row>59</xdr:row>
      <xdr:rowOff>9119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246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1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71062</xdr:rowOff>
    </xdr:from>
    <xdr:to>
      <xdr:col>55</xdr:col>
      <xdr:colOff>0</xdr:colOff>
      <xdr:row>77</xdr:row>
      <xdr:rowOff>101391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72712"/>
          <a:ext cx="838200" cy="3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71062</xdr:rowOff>
    </xdr:from>
    <xdr:to>
      <xdr:col>50</xdr:col>
      <xdr:colOff>114300</xdr:colOff>
      <xdr:row>77</xdr:row>
      <xdr:rowOff>144311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72712"/>
          <a:ext cx="889000" cy="7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124707</xdr:rowOff>
    </xdr:from>
    <xdr:to>
      <xdr:col>45</xdr:col>
      <xdr:colOff>177800</xdr:colOff>
      <xdr:row>77</xdr:row>
      <xdr:rowOff>144311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154907"/>
          <a:ext cx="889000" cy="19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124707</xdr:rowOff>
    </xdr:from>
    <xdr:to>
      <xdr:col>41</xdr:col>
      <xdr:colOff>50800</xdr:colOff>
      <xdr:row>78</xdr:row>
      <xdr:rowOff>81787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54907"/>
          <a:ext cx="889000" cy="29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50591</xdr:rowOff>
    </xdr:from>
    <xdr:to>
      <xdr:col>55</xdr:col>
      <xdr:colOff>50800</xdr:colOff>
      <xdr:row>77</xdr:row>
      <xdr:rowOff>152191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73468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20262</xdr:rowOff>
    </xdr:from>
    <xdr:to>
      <xdr:col>50</xdr:col>
      <xdr:colOff>165100</xdr:colOff>
      <xdr:row>77</xdr:row>
      <xdr:rowOff>121862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2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112989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1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93511</xdr:rowOff>
    </xdr:from>
    <xdr:to>
      <xdr:col>46</xdr:col>
      <xdr:colOff>38100</xdr:colOff>
      <xdr:row>78</xdr:row>
      <xdr:rowOff>23661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14788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73907</xdr:rowOff>
    </xdr:from>
    <xdr:to>
      <xdr:col>41</xdr:col>
      <xdr:colOff>101600</xdr:colOff>
      <xdr:row>77</xdr:row>
      <xdr:rowOff>4057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20585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87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30987</xdr:rowOff>
    </xdr:from>
    <xdr:to>
      <xdr:col>36</xdr:col>
      <xdr:colOff>165100</xdr:colOff>
      <xdr:row>78</xdr:row>
      <xdr:rowOff>132587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123714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9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64801</xdr:rowOff>
    </xdr:from>
    <xdr:to>
      <xdr:col>55</xdr:col>
      <xdr:colOff>0</xdr:colOff>
      <xdr:row>97</xdr:row>
      <xdr:rowOff>127110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95451"/>
          <a:ext cx="838200" cy="6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127110</xdr:rowOff>
    </xdr:from>
    <xdr:to>
      <xdr:col>50</xdr:col>
      <xdr:colOff>114300</xdr:colOff>
      <xdr:row>97</xdr:row>
      <xdr:rowOff>163621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57760"/>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136434</xdr:rowOff>
    </xdr:from>
    <xdr:to>
      <xdr:col>45</xdr:col>
      <xdr:colOff>177800</xdr:colOff>
      <xdr:row>97</xdr:row>
      <xdr:rowOff>163621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67084"/>
          <a:ext cx="889000" cy="2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62711</xdr:rowOff>
    </xdr:from>
    <xdr:to>
      <xdr:col>41</xdr:col>
      <xdr:colOff>50800</xdr:colOff>
      <xdr:row>97</xdr:row>
      <xdr:rowOff>136434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93361"/>
          <a:ext cx="889000" cy="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14001</xdr:rowOff>
    </xdr:from>
    <xdr:to>
      <xdr:col>55</xdr:col>
      <xdr:colOff>50800</xdr:colOff>
      <xdr:row>97</xdr:row>
      <xdr:rowOff>115601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4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163878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2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76310</xdr:rowOff>
    </xdr:from>
    <xdr:to>
      <xdr:col>50</xdr:col>
      <xdr:colOff>165100</xdr:colOff>
      <xdr:row>98</xdr:row>
      <xdr:rowOff>6460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0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169037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9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112821</xdr:rowOff>
    </xdr:from>
    <xdr:to>
      <xdr:col>46</xdr:col>
      <xdr:colOff>38100</xdr:colOff>
      <xdr:row>98</xdr:row>
      <xdr:rowOff>42971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34098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3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85634</xdr:rowOff>
    </xdr:from>
    <xdr:to>
      <xdr:col>41</xdr:col>
      <xdr:colOff>101600</xdr:colOff>
      <xdr:row>98</xdr:row>
      <xdr:rowOff>15784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1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6911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0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11911</xdr:rowOff>
    </xdr:from>
    <xdr:to>
      <xdr:col>36</xdr:col>
      <xdr:colOff>165100</xdr:colOff>
      <xdr:row>97</xdr:row>
      <xdr:rowOff>113511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104638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84242</xdr:rowOff>
    </xdr:from>
    <xdr:to>
      <xdr:col>85</xdr:col>
      <xdr:colOff>127000</xdr:colOff>
      <xdr:row>35</xdr:row>
      <xdr:rowOff>163566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084992"/>
          <a:ext cx="8382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163566</xdr:rowOff>
    </xdr:from>
    <xdr:to>
      <xdr:col>81</xdr:col>
      <xdr:colOff>50800</xdr:colOff>
      <xdr:row>36</xdr:row>
      <xdr:rowOff>119263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164316"/>
          <a:ext cx="889000" cy="1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119263</xdr:rowOff>
    </xdr:from>
    <xdr:to>
      <xdr:col>76</xdr:col>
      <xdr:colOff>114300</xdr:colOff>
      <xdr:row>37</xdr:row>
      <xdr:rowOff>41859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91463"/>
          <a:ext cx="889000" cy="9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10907</xdr:rowOff>
    </xdr:from>
    <xdr:to>
      <xdr:col>71</xdr:col>
      <xdr:colOff>177800</xdr:colOff>
      <xdr:row>37</xdr:row>
      <xdr:rowOff>41859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54557"/>
          <a:ext cx="8890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33442</xdr:rowOff>
    </xdr:from>
    <xdr:to>
      <xdr:col>85</xdr:col>
      <xdr:colOff>177800</xdr:colOff>
      <xdr:row>35</xdr:row>
      <xdr:rowOff>135042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3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56319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8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112766</xdr:rowOff>
    </xdr:from>
    <xdr:to>
      <xdr:col>81</xdr:col>
      <xdr:colOff>101600</xdr:colOff>
      <xdr:row>36</xdr:row>
      <xdr:rowOff>42916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1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59443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88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68463</xdr:rowOff>
    </xdr:from>
    <xdr:to>
      <xdr:col>76</xdr:col>
      <xdr:colOff>165100</xdr:colOff>
      <xdr:row>36</xdr:row>
      <xdr:rowOff>170063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15140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1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162509</xdr:rowOff>
    </xdr:from>
    <xdr:to>
      <xdr:col>72</xdr:col>
      <xdr:colOff>38100</xdr:colOff>
      <xdr:row>37</xdr:row>
      <xdr:rowOff>92659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83786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2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131557</xdr:rowOff>
    </xdr:from>
    <xdr:to>
      <xdr:col>67</xdr:col>
      <xdr:colOff>101600</xdr:colOff>
      <xdr:row>37</xdr:row>
      <xdr:rowOff>61707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52834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39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129260</xdr:rowOff>
    </xdr:from>
    <xdr:to>
      <xdr:col>85</xdr:col>
      <xdr:colOff>127000</xdr:colOff>
      <xdr:row>55</xdr:row>
      <xdr:rowOff>130734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559010"/>
          <a:ext cx="8382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129260</xdr:rowOff>
    </xdr:from>
    <xdr:to>
      <xdr:col>81</xdr:col>
      <xdr:colOff>50800</xdr:colOff>
      <xdr:row>55</xdr:row>
      <xdr:rowOff>156972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559010"/>
          <a:ext cx="889000" cy="2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136411</xdr:rowOff>
    </xdr:from>
    <xdr:to>
      <xdr:col>76</xdr:col>
      <xdr:colOff>114300</xdr:colOff>
      <xdr:row>55</xdr:row>
      <xdr:rowOff>156972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566161"/>
          <a:ext cx="889000" cy="2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100699</xdr:rowOff>
    </xdr:from>
    <xdr:to>
      <xdr:col>71</xdr:col>
      <xdr:colOff>177800</xdr:colOff>
      <xdr:row>55</xdr:row>
      <xdr:rowOff>136411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358999"/>
          <a:ext cx="889000" cy="20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79934</xdr:rowOff>
    </xdr:from>
    <xdr:to>
      <xdr:col>85</xdr:col>
      <xdr:colOff>177800</xdr:colOff>
      <xdr:row>56</xdr:row>
      <xdr:rowOff>10084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5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102811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3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78460</xdr:rowOff>
    </xdr:from>
    <xdr:to>
      <xdr:col>81</xdr:col>
      <xdr:colOff>101600</xdr:colOff>
      <xdr:row>56</xdr:row>
      <xdr:rowOff>8610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25137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28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106172</xdr:rowOff>
    </xdr:from>
    <xdr:to>
      <xdr:col>76</xdr:col>
      <xdr:colOff>165100</xdr:colOff>
      <xdr:row>56</xdr:row>
      <xdr:rowOff>36322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53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52849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3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85611</xdr:rowOff>
    </xdr:from>
    <xdr:to>
      <xdr:col>72</xdr:col>
      <xdr:colOff>38100</xdr:colOff>
      <xdr:row>56</xdr:row>
      <xdr:rowOff>15761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32288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29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49899</xdr:rowOff>
    </xdr:from>
    <xdr:to>
      <xdr:col>67</xdr:col>
      <xdr:colOff>101600</xdr:colOff>
      <xdr:row>54</xdr:row>
      <xdr:rowOff>151499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3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168026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43025</xdr:rowOff>
    </xdr:from>
    <xdr:to>
      <xdr:col>85</xdr:col>
      <xdr:colOff>127000</xdr:colOff>
      <xdr:row>78</xdr:row>
      <xdr:rowOff>91351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416125"/>
          <a:ext cx="8382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91351</xdr:rowOff>
    </xdr:from>
    <xdr:to>
      <xdr:col>81</xdr:col>
      <xdr:colOff>50800</xdr:colOff>
      <xdr:row>78</xdr:row>
      <xdr:rowOff>136247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464451"/>
          <a:ext cx="889000" cy="4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136247</xdr:rowOff>
    </xdr:from>
    <xdr:to>
      <xdr:col>76</xdr:col>
      <xdr:colOff>114300</xdr:colOff>
      <xdr:row>78</xdr:row>
      <xdr:rowOff>136683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09347"/>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121664</xdr:rowOff>
    </xdr:from>
    <xdr:to>
      <xdr:col>71</xdr:col>
      <xdr:colOff>177800</xdr:colOff>
      <xdr:row>78</xdr:row>
      <xdr:rowOff>136683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94764"/>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163675</xdr:rowOff>
    </xdr:from>
    <xdr:to>
      <xdr:col>85</xdr:col>
      <xdr:colOff>177800</xdr:colOff>
      <xdr:row>78</xdr:row>
      <xdr:rowOff>93825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3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123052</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40551</xdr:rowOff>
    </xdr:from>
    <xdr:to>
      <xdr:col>81</xdr:col>
      <xdr:colOff>101600</xdr:colOff>
      <xdr:row>78</xdr:row>
      <xdr:rowOff>142151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133278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0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85447</xdr:rowOff>
    </xdr:from>
    <xdr:to>
      <xdr:col>76</xdr:col>
      <xdr:colOff>165100</xdr:colOff>
      <xdr:row>79</xdr:row>
      <xdr:rowOff>15597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6724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5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85883</xdr:rowOff>
    </xdr:from>
    <xdr:to>
      <xdr:col>72</xdr:col>
      <xdr:colOff>38100</xdr:colOff>
      <xdr:row>79</xdr:row>
      <xdr:rowOff>16033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7160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51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70864</xdr:rowOff>
    </xdr:from>
    <xdr:to>
      <xdr:col>67</xdr:col>
      <xdr:colOff>101600</xdr:colOff>
      <xdr:row>79</xdr:row>
      <xdr:rowOff>1014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163591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36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42235</xdr:rowOff>
    </xdr:from>
    <xdr:to>
      <xdr:col>85</xdr:col>
      <xdr:colOff>127000</xdr:colOff>
      <xdr:row>93</xdr:row>
      <xdr:rowOff>113819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5987085"/>
          <a:ext cx="838200" cy="7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113819</xdr:rowOff>
    </xdr:from>
    <xdr:to>
      <xdr:col>81</xdr:col>
      <xdr:colOff>50800</xdr:colOff>
      <xdr:row>94</xdr:row>
      <xdr:rowOff>41615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058669"/>
          <a:ext cx="889000" cy="9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41615</xdr:rowOff>
    </xdr:from>
    <xdr:to>
      <xdr:col>76</xdr:col>
      <xdr:colOff>114300</xdr:colOff>
      <xdr:row>94</xdr:row>
      <xdr:rowOff>118963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157915"/>
          <a:ext cx="889000" cy="7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118963</xdr:rowOff>
    </xdr:from>
    <xdr:to>
      <xdr:col>71</xdr:col>
      <xdr:colOff>177800</xdr:colOff>
      <xdr:row>95</xdr:row>
      <xdr:rowOff>60702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235263"/>
          <a:ext cx="889000" cy="11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162885</xdr:rowOff>
    </xdr:from>
    <xdr:to>
      <xdr:col>85</xdr:col>
      <xdr:colOff>177800</xdr:colOff>
      <xdr:row>93</xdr:row>
      <xdr:rowOff>93035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9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14312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78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63019</xdr:rowOff>
    </xdr:from>
    <xdr:to>
      <xdr:col>81</xdr:col>
      <xdr:colOff>101600</xdr:colOff>
      <xdr:row>93</xdr:row>
      <xdr:rowOff>164619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0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9696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78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162265</xdr:rowOff>
    </xdr:from>
    <xdr:to>
      <xdr:col>76</xdr:col>
      <xdr:colOff>165100</xdr:colOff>
      <xdr:row>94</xdr:row>
      <xdr:rowOff>92415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10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108942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8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68163</xdr:rowOff>
    </xdr:from>
    <xdr:to>
      <xdr:col>72</xdr:col>
      <xdr:colOff>38100</xdr:colOff>
      <xdr:row>94</xdr:row>
      <xdr:rowOff>169763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18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14840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95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9902</xdr:rowOff>
    </xdr:from>
    <xdr:to>
      <xdr:col>67</xdr:col>
      <xdr:colOff>101600</xdr:colOff>
      <xdr:row>95</xdr:row>
      <xdr:rowOff>111502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9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128029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・民生費は、住民一人当たり</a:t>
          </a:r>
          <a:r>
            <a:rPr kumimoji="1" lang="en-US" altLang="ja-JP" sz="1050">
              <a:solidFill>
                <a:schemeClr val="tx1"/>
              </a:solidFill>
              <a:latin typeface="ＭＳ Ｐゴシック" panose="020B0600070205080204" pitchFamily="50" charset="-128"/>
              <a:ea typeface="ＭＳ Ｐゴシック" panose="020B0600070205080204" pitchFamily="50" charset="-128"/>
            </a:rPr>
            <a:t>192,128</a:t>
          </a:r>
          <a:r>
            <a:rPr kumimoji="1" lang="ja-JP" altLang="en-US" sz="1050">
              <a:solidFill>
                <a:schemeClr val="tx1"/>
              </a:solidFill>
              <a:latin typeface="ＭＳ Ｐゴシック" panose="020B0600070205080204" pitchFamily="50" charset="-128"/>
              <a:ea typeface="ＭＳ Ｐゴシック" panose="020B0600070205080204" pitchFamily="50" charset="-128"/>
            </a:rPr>
            <a:t>円となっている。前年度との比較では、物価高騰対策住民税非課税世帯支援給付金の皆増などが主な要因である。構成割合として最も大きい児童福祉費は、今後も、子ども・子育て関連施策の充実により、住民一人当たりのコストの増加が予測されており、また、社会福祉費や老人福祉費については、国民健康保険特別会計や介護保険特別会計に対する繰出金や扶助費が、引き続き高い水準で推移することが見込まれている。</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・消防費は、住民一人当たり</a:t>
          </a:r>
          <a:r>
            <a:rPr kumimoji="1" lang="en-US" altLang="ja-JP" sz="1050">
              <a:solidFill>
                <a:schemeClr val="tx1"/>
              </a:solidFill>
              <a:latin typeface="ＭＳ Ｐゴシック" panose="020B0600070205080204" pitchFamily="50" charset="-128"/>
              <a:ea typeface="ＭＳ Ｐゴシック" panose="020B0600070205080204" pitchFamily="50" charset="-128"/>
            </a:rPr>
            <a:t>22,463</a:t>
          </a:r>
          <a:r>
            <a:rPr kumimoji="1" lang="ja-JP" altLang="en-US" sz="1050">
              <a:solidFill>
                <a:schemeClr val="tx1"/>
              </a:solidFill>
              <a:latin typeface="ＭＳ Ｐゴシック" panose="020B0600070205080204" pitchFamily="50" charset="-128"/>
              <a:ea typeface="ＭＳ Ｐゴシック" panose="020B0600070205080204" pitchFamily="50" charset="-128"/>
            </a:rPr>
            <a:t>円となっている。前年度との比較では、山陽消防署埴生出張所整備事業の増などが主な要因である。</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・教育費は、住民一人当たり</a:t>
          </a:r>
          <a:r>
            <a:rPr kumimoji="1" lang="en-US" altLang="ja-JP" sz="1050">
              <a:solidFill>
                <a:schemeClr val="tx1"/>
              </a:solidFill>
              <a:latin typeface="ＭＳ Ｐゴシック" panose="020B0600070205080204" pitchFamily="50" charset="-128"/>
              <a:ea typeface="ＭＳ Ｐゴシック" panose="020B0600070205080204" pitchFamily="50" charset="-128"/>
            </a:rPr>
            <a:t>77,206</a:t>
          </a:r>
          <a:r>
            <a:rPr kumimoji="1" lang="ja-JP" altLang="en-US" sz="1050">
              <a:solidFill>
                <a:schemeClr val="tx1"/>
              </a:solidFill>
              <a:latin typeface="ＭＳ Ｐゴシック" panose="020B0600070205080204" pitchFamily="50" charset="-128"/>
              <a:ea typeface="ＭＳ Ｐゴシック" panose="020B0600070205080204" pitchFamily="50" charset="-128"/>
            </a:rPr>
            <a:t>円となっている。類似団体との比較においては、</a:t>
          </a:r>
          <a:r>
            <a:rPr kumimoji="1" lang="en-US" altLang="ja-JP" sz="1050">
              <a:solidFill>
                <a:schemeClr val="tx1"/>
              </a:solidFill>
              <a:latin typeface="ＭＳ Ｐゴシック" panose="020B0600070205080204" pitchFamily="50" charset="-128"/>
              <a:ea typeface="ＭＳ Ｐゴシック" panose="020B0600070205080204" pitchFamily="50" charset="-128"/>
            </a:rPr>
            <a:t>22,221</a:t>
          </a:r>
          <a:r>
            <a:rPr kumimoji="1" lang="ja-JP" altLang="en-US" sz="1050">
              <a:solidFill>
                <a:schemeClr val="tx1"/>
              </a:solidFill>
              <a:latin typeface="ＭＳ Ｐゴシック" panose="020B0600070205080204" pitchFamily="50" charset="-128"/>
              <a:ea typeface="ＭＳ Ｐゴシック" panose="020B0600070205080204" pitchFamily="50" charset="-128"/>
            </a:rPr>
            <a:t>円高くなっており、市立大学に対する運営費交付金などが主な要因である。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市町合併以後、財政調整基金残高と実質収支額の合計が標準財政規模比で</a:t>
          </a:r>
          <a:r>
            <a:rPr kumimoji="1" lang="en-US" altLang="ja-JP" sz="1100">
              <a:solidFill>
                <a:schemeClr val="tx1"/>
              </a:solidFill>
              <a:latin typeface="ＭＳ ゴシック" pitchFamily="49" charset="-128"/>
              <a:ea typeface="ＭＳ ゴシック" pitchFamily="49" charset="-128"/>
            </a:rPr>
            <a:t>10</a:t>
          </a:r>
          <a:r>
            <a:rPr kumimoji="1" lang="ja-JP" altLang="en-US" sz="1100">
              <a:solidFill>
                <a:schemeClr val="tx1"/>
              </a:solidFill>
              <a:latin typeface="ＭＳ ゴシック" pitchFamily="49" charset="-128"/>
              <a:ea typeface="ＭＳ ゴシック" pitchFamily="49" charset="-128"/>
            </a:rPr>
            <a:t>％に満たない状況が続いていたが、財政の健全化に向けた取組の結果、比率は改善傾向にある。令和</a:t>
          </a:r>
          <a:r>
            <a:rPr kumimoji="1" lang="en-US" altLang="ja-JP" sz="1100">
              <a:solidFill>
                <a:schemeClr val="tx1"/>
              </a:solidFill>
              <a:latin typeface="ＭＳ ゴシック" pitchFamily="49" charset="-128"/>
              <a:ea typeface="ＭＳ ゴシック" pitchFamily="49" charset="-128"/>
            </a:rPr>
            <a:t>5</a:t>
          </a:r>
          <a:r>
            <a:rPr kumimoji="1" lang="ja-JP" altLang="en-US" sz="1100">
              <a:solidFill>
                <a:schemeClr val="tx1"/>
              </a:solidFill>
              <a:latin typeface="ＭＳ ゴシック" pitchFamily="49" charset="-128"/>
              <a:ea typeface="ＭＳ ゴシック" pitchFamily="49" charset="-128"/>
            </a:rPr>
            <a:t>年度においては、地方交付税や繰入金が増となったことなどを要因として、単年度収支が増となったため、実質単年度収支は標準財政規模比で、▲</a:t>
          </a:r>
          <a:r>
            <a:rPr kumimoji="1" lang="en-US" altLang="ja-JP" sz="1100">
              <a:solidFill>
                <a:schemeClr val="tx1"/>
              </a:solidFill>
              <a:latin typeface="ＭＳ ゴシック" pitchFamily="49" charset="-128"/>
              <a:ea typeface="ＭＳ ゴシック" pitchFamily="49" charset="-128"/>
            </a:rPr>
            <a:t>1.07</a:t>
          </a:r>
          <a:r>
            <a:rPr kumimoji="1" lang="ja-JP" altLang="en-US" sz="1100">
              <a:solidFill>
                <a:schemeClr val="tx1"/>
              </a:solidFill>
              <a:latin typeface="ＭＳ ゴシック" pitchFamily="49" charset="-128"/>
              <a:ea typeface="ＭＳ ゴシック" pitchFamily="49" charset="-128"/>
            </a:rPr>
            <a:t>％となった。今後、市税の減少と社会保障経費の増加が同時に進行し、必要な事業を実施するために一定の基金の取崩しを想定せざるを得ないなど、財政状況は厳しさを増していくものと予測されていることから、事業の選択と集中により歳出の重点化を図るとともに、民間活力の活用や公共施設の適正化などを進め、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小型自動車競走事業特別会計は、平成</a:t>
          </a:r>
          <a:r>
            <a:rPr kumimoji="1" lang="en-US" altLang="ja-JP" sz="1100">
              <a:solidFill>
                <a:schemeClr val="tx1"/>
              </a:solidFill>
              <a:latin typeface="ＭＳ ゴシック" pitchFamily="49" charset="-128"/>
              <a:ea typeface="ＭＳ ゴシック" pitchFamily="49" charset="-128"/>
            </a:rPr>
            <a:t>19</a:t>
          </a:r>
          <a:r>
            <a:rPr kumimoji="1" lang="ja-JP" altLang="en-US" sz="1100">
              <a:solidFill>
                <a:schemeClr val="tx1"/>
              </a:solidFill>
              <a:latin typeface="ＭＳ ゴシック" pitchFamily="49" charset="-128"/>
              <a:ea typeface="ＭＳ ゴシック" pitchFamily="49" charset="-128"/>
            </a:rPr>
            <a:t>年以降、包括的民間委託により、民間ノウハウを活用した経営の建て直しに取り組んでおり、</a:t>
          </a:r>
          <a:r>
            <a:rPr kumimoji="1" lang="en-US" altLang="ja-JP" sz="1100">
              <a:solidFill>
                <a:schemeClr val="tx1"/>
              </a:solidFill>
              <a:latin typeface="ＭＳ ゴシック" pitchFamily="49" charset="-128"/>
              <a:ea typeface="ＭＳ ゴシック" pitchFamily="49" charset="-128"/>
            </a:rPr>
            <a:t>JKA</a:t>
          </a:r>
          <a:r>
            <a:rPr kumimoji="1" lang="ja-JP" altLang="en-US" sz="1100">
              <a:solidFill>
                <a:schemeClr val="tx1"/>
              </a:solidFill>
              <a:latin typeface="ＭＳ ゴシック" pitchFamily="49" charset="-128"/>
              <a:ea typeface="ＭＳ ゴシック" pitchFamily="49" charset="-128"/>
            </a:rPr>
            <a:t>交付金猶予残額、リース料返済残額及び累積赤字額を３つの累積債務と捉え、その解消に努めているところである。３つの累積債務の合計額は、平成</a:t>
          </a:r>
          <a:r>
            <a:rPr kumimoji="1" lang="en-US" altLang="ja-JP" sz="1100">
              <a:solidFill>
                <a:schemeClr val="tx1"/>
              </a:solidFill>
              <a:latin typeface="ＭＳ ゴシック" pitchFamily="49" charset="-128"/>
              <a:ea typeface="ＭＳ ゴシック" pitchFamily="49" charset="-128"/>
            </a:rPr>
            <a:t>29</a:t>
          </a:r>
          <a:r>
            <a:rPr kumimoji="1" lang="ja-JP" altLang="en-US" sz="1100">
              <a:solidFill>
                <a:schemeClr val="tx1"/>
              </a:solidFill>
              <a:latin typeface="ＭＳ ゴシック" pitchFamily="49" charset="-128"/>
              <a:ea typeface="ＭＳ ゴシック" pitchFamily="49" charset="-128"/>
            </a:rPr>
            <a:t>年度に</a:t>
          </a:r>
          <a:r>
            <a:rPr kumimoji="1" lang="en-US" altLang="ja-JP" sz="1100">
              <a:solidFill>
                <a:schemeClr val="tx1"/>
              </a:solidFill>
              <a:latin typeface="ＭＳ ゴシック" pitchFamily="49" charset="-128"/>
              <a:ea typeface="ＭＳ ゴシック" pitchFamily="49" charset="-128"/>
            </a:rPr>
            <a:t>JKA</a:t>
          </a:r>
          <a:r>
            <a:rPr kumimoji="1" lang="ja-JP" altLang="en-US" sz="1100">
              <a:solidFill>
                <a:schemeClr val="tx1"/>
              </a:solidFill>
              <a:latin typeface="ＭＳ ゴシック" pitchFamily="49" charset="-128"/>
              <a:ea typeface="ＭＳ ゴシック" pitchFamily="49" charset="-128"/>
            </a:rPr>
            <a:t>交付金猶予残高が解消するなど着実に減少しており、ミッドナイトオートレースの開催や当たるんですの実施などにより売上が増加したことから、令和</a:t>
          </a:r>
          <a:r>
            <a:rPr kumimoji="1" lang="en-US" altLang="ja-JP" sz="1100">
              <a:solidFill>
                <a:schemeClr val="tx1"/>
              </a:solidFill>
              <a:latin typeface="ＭＳ ゴシック" pitchFamily="49" charset="-128"/>
              <a:ea typeface="ＭＳ ゴシック" pitchFamily="49" charset="-128"/>
            </a:rPr>
            <a:t>5</a:t>
          </a:r>
          <a:r>
            <a:rPr kumimoji="1" lang="ja-JP" altLang="en-US" sz="1100">
              <a:solidFill>
                <a:schemeClr val="tx1"/>
              </a:solidFill>
              <a:latin typeface="ＭＳ ゴシック" pitchFamily="49" charset="-128"/>
              <a:ea typeface="ＭＳ ゴシック" pitchFamily="49" charset="-128"/>
            </a:rPr>
            <a:t>年度末の累積赤字額は</a:t>
          </a:r>
          <a:r>
            <a:rPr kumimoji="1" lang="en-US" altLang="ja-JP" sz="1100">
              <a:solidFill>
                <a:schemeClr val="tx1"/>
              </a:solidFill>
              <a:latin typeface="ＭＳ ゴシック" pitchFamily="49" charset="-128"/>
              <a:ea typeface="ＭＳ ゴシック" pitchFamily="49" charset="-128"/>
            </a:rPr>
            <a:t>789</a:t>
          </a:r>
          <a:r>
            <a:rPr kumimoji="1" lang="ja-JP" altLang="en-US" sz="1100">
              <a:solidFill>
                <a:schemeClr val="tx1"/>
              </a:solidFill>
              <a:latin typeface="ＭＳ ゴシック" pitchFamily="49" charset="-128"/>
              <a:ea typeface="ＭＳ ゴシック" pitchFamily="49" charset="-128"/>
            </a:rPr>
            <a:t>百万円となっている。</a:t>
          </a:r>
        </a:p>
        <a:p>
          <a:r>
            <a:rPr kumimoji="1" lang="ja-JP" altLang="en-US" sz="1100">
              <a:solidFill>
                <a:schemeClr val="tx1"/>
              </a:solidFill>
              <a:latin typeface="ＭＳ ゴシック" pitchFamily="49" charset="-128"/>
              <a:ea typeface="ＭＳ ゴシック" pitchFamily="49" charset="-128"/>
            </a:rPr>
            <a:t>　病院事業会計は、平成</a:t>
          </a:r>
          <a:r>
            <a:rPr kumimoji="1" lang="en-US" altLang="ja-JP" sz="1100">
              <a:solidFill>
                <a:schemeClr val="tx1"/>
              </a:solidFill>
              <a:latin typeface="ＭＳ ゴシック" pitchFamily="49" charset="-128"/>
              <a:ea typeface="ＭＳ ゴシック" pitchFamily="49" charset="-128"/>
            </a:rPr>
            <a:t>26</a:t>
          </a:r>
          <a:r>
            <a:rPr kumimoji="1" lang="ja-JP" altLang="en-US" sz="1100">
              <a:solidFill>
                <a:schemeClr val="tx1"/>
              </a:solidFill>
              <a:latin typeface="ＭＳ ゴシック" pitchFamily="49" charset="-128"/>
              <a:ea typeface="ＭＳ ゴシック" pitchFamily="49" charset="-128"/>
            </a:rPr>
            <a:t>年度に、新病院建設期間中の収益の悪化を原因として資金不足が生じ、▲</a:t>
          </a:r>
          <a:r>
            <a:rPr kumimoji="1" lang="en-US" altLang="ja-JP" sz="1100">
              <a:solidFill>
                <a:schemeClr val="tx1"/>
              </a:solidFill>
              <a:latin typeface="ＭＳ ゴシック" pitchFamily="49" charset="-128"/>
              <a:ea typeface="ＭＳ ゴシック" pitchFamily="49" charset="-128"/>
            </a:rPr>
            <a:t>1.01</a:t>
          </a:r>
          <a:r>
            <a:rPr kumimoji="1" lang="ja-JP" altLang="en-US" sz="1100">
              <a:solidFill>
                <a:schemeClr val="tx1"/>
              </a:solidFill>
              <a:latin typeface="ＭＳ ゴシック" pitchFamily="49" charset="-128"/>
              <a:ea typeface="ＭＳ ゴシック" pitchFamily="49" charset="-128"/>
            </a:rPr>
            <a:t>％の実質赤字比率となった。病院改革プランに基づき、収支改善に向けた経営改革の取組を行っているが、資金不足に対応するため、平成</a:t>
          </a:r>
          <a:r>
            <a:rPr kumimoji="1" lang="en-US" altLang="ja-JP" sz="1100">
              <a:solidFill>
                <a:schemeClr val="tx1"/>
              </a:solidFill>
              <a:latin typeface="ＭＳ ゴシック" pitchFamily="49" charset="-128"/>
              <a:ea typeface="ＭＳ ゴシック" pitchFamily="49" charset="-128"/>
            </a:rPr>
            <a:t>29</a:t>
          </a:r>
          <a:r>
            <a:rPr kumimoji="1" lang="ja-JP" altLang="en-US" sz="1100">
              <a:solidFill>
                <a:schemeClr val="tx1"/>
              </a:solidFill>
              <a:latin typeface="ＭＳ ゴシック" pitchFamily="49" charset="-128"/>
              <a:ea typeface="ＭＳ ゴシック" pitchFamily="49" charset="-128"/>
            </a:rPr>
            <a:t>年度に</a:t>
          </a:r>
          <a:r>
            <a:rPr kumimoji="1" lang="en-US" altLang="ja-JP" sz="1100">
              <a:solidFill>
                <a:schemeClr val="tx1"/>
              </a:solidFill>
              <a:latin typeface="ＭＳ ゴシック" pitchFamily="49" charset="-128"/>
              <a:ea typeface="ＭＳ ゴシック" pitchFamily="49" charset="-128"/>
            </a:rPr>
            <a:t>350</a:t>
          </a:r>
          <a:r>
            <a:rPr kumimoji="1" lang="ja-JP" altLang="en-US" sz="1100">
              <a:solidFill>
                <a:schemeClr val="tx1"/>
              </a:solidFill>
              <a:latin typeface="ＭＳ ゴシック" pitchFamily="49" charset="-128"/>
              <a:ea typeface="ＭＳ ゴシック" pitchFamily="49" charset="-128"/>
            </a:rPr>
            <a:t>百万円、令和元年度に</a:t>
          </a:r>
          <a:r>
            <a:rPr kumimoji="1" lang="en-US" altLang="ja-JP" sz="1100">
              <a:solidFill>
                <a:schemeClr val="tx1"/>
              </a:solidFill>
              <a:latin typeface="ＭＳ ゴシック" pitchFamily="49" charset="-128"/>
              <a:ea typeface="ＭＳ ゴシック" pitchFamily="49" charset="-128"/>
            </a:rPr>
            <a:t>300</a:t>
          </a:r>
          <a:r>
            <a:rPr kumimoji="1" lang="ja-JP" altLang="en-US" sz="1100">
              <a:solidFill>
                <a:schemeClr val="tx1"/>
              </a:solidFill>
              <a:latin typeface="ＭＳ ゴシック" pitchFamily="49" charset="-128"/>
              <a:ea typeface="ＭＳ ゴシック" pitchFamily="49" charset="-128"/>
            </a:rPr>
            <a:t>百万円を一般会計から繰り出している。引き続き、収支に係る課題の改善や業務の効率的な運営を行うことなどにより、経営の健全化に努める。</a:t>
          </a:r>
        </a:p>
        <a:p>
          <a:r>
            <a:rPr kumimoji="1" lang="ja-JP" altLang="en-US" sz="1100">
              <a:solidFill>
                <a:schemeClr val="tx1"/>
              </a:solidFill>
              <a:latin typeface="ＭＳ ゴシック" pitchFamily="49" charset="-128"/>
              <a:ea typeface="ＭＳ ゴシック" pitchFamily="49" charset="-128"/>
            </a:rPr>
            <a:t>　一方、水道事業会計及び工業用水道事業会計は、安定して実質収支が黒字となっており、また、一般会計及びその他の会計においても実質赤字額は生じていない。</a:t>
          </a:r>
        </a:p>
        <a:p>
          <a:r>
            <a:rPr kumimoji="1" lang="ja-JP" altLang="en-US" sz="1100">
              <a:solidFill>
                <a:schemeClr val="tx1"/>
              </a:solidFill>
              <a:latin typeface="ＭＳ ゴシック" pitchFamily="49" charset="-128"/>
              <a:ea typeface="ＭＳ ゴシック" pitchFamily="49" charset="-128"/>
            </a:rPr>
            <a:t>　市全体での連結実質収支比率は、</a:t>
          </a:r>
          <a:r>
            <a:rPr kumimoji="1" lang="en-US" altLang="ja-JP" sz="1100">
              <a:solidFill>
                <a:schemeClr val="tx1"/>
              </a:solidFill>
              <a:latin typeface="ＭＳ ゴシック" pitchFamily="49" charset="-128"/>
              <a:ea typeface="ＭＳ ゴシック" pitchFamily="49" charset="-128"/>
            </a:rPr>
            <a:t>20.55</a:t>
          </a:r>
          <a:r>
            <a:rPr kumimoji="1" lang="ja-JP" altLang="en-US" sz="1100">
              <a:solidFill>
                <a:schemeClr val="tx1"/>
              </a:solidFill>
              <a:latin typeface="ＭＳ ゴシック" pitchFamily="49" charset="-128"/>
              <a:ea typeface="ＭＳ ゴシック" pitchFamily="49" charset="-128"/>
            </a:rPr>
            <a:t>％の黒字となっており、引き続き適切な財政運営に努める。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tx1"/>
              </a:solidFill>
              <a:latin typeface="ＭＳ ゴシック" pitchFamily="49" charset="-128"/>
              <a:ea typeface="ＭＳ ゴシック" pitchFamily="49" charset="-128"/>
            </a:rPr>
            <a:t>　元利償還金は、合併特例債や大型普通建設事業債などの一部償還開始等に伴い、前年度との比較で</a:t>
          </a:r>
          <a:r>
            <a:rPr kumimoji="1" lang="en-US" altLang="ja-JP" sz="1050">
              <a:solidFill>
                <a:schemeClr val="tx1"/>
              </a:solidFill>
              <a:latin typeface="ＭＳ ゴシック" pitchFamily="49" charset="-128"/>
              <a:ea typeface="ＭＳ ゴシック" pitchFamily="49" charset="-128"/>
            </a:rPr>
            <a:t>88</a:t>
          </a:r>
          <a:r>
            <a:rPr kumimoji="1" lang="ja-JP" altLang="en-US" sz="1050">
              <a:solidFill>
                <a:schemeClr val="tx1"/>
              </a:solidFill>
              <a:latin typeface="ＭＳ ゴシック" pitchFamily="49" charset="-128"/>
              <a:ea typeface="ＭＳ ゴシック" pitchFamily="49" charset="-128"/>
            </a:rPr>
            <a:t>百万円の増となった。また、組合等が起こした地方債の元利償還金に対する負担金等は、前年度との比較で</a:t>
          </a:r>
          <a:r>
            <a:rPr kumimoji="1" lang="en-US" altLang="ja-JP" sz="1050">
              <a:solidFill>
                <a:schemeClr val="tx1"/>
              </a:solidFill>
              <a:latin typeface="ＭＳ ゴシック" pitchFamily="49" charset="-128"/>
              <a:ea typeface="ＭＳ ゴシック" pitchFamily="49" charset="-128"/>
            </a:rPr>
            <a:t>34</a:t>
          </a:r>
          <a:r>
            <a:rPr kumimoji="1" lang="ja-JP" altLang="en-US" sz="1050">
              <a:solidFill>
                <a:schemeClr val="tx1"/>
              </a:solidFill>
              <a:latin typeface="ＭＳ ゴシック" pitchFamily="49" charset="-128"/>
              <a:ea typeface="ＭＳ ゴシック" pitchFamily="49" charset="-128"/>
            </a:rPr>
            <a:t>百万円の減となった。</a:t>
          </a:r>
        </a:p>
        <a:p>
          <a:r>
            <a:rPr kumimoji="1" lang="ja-JP" altLang="en-US" sz="1050">
              <a:solidFill>
                <a:schemeClr val="tx1"/>
              </a:solidFill>
              <a:latin typeface="ＭＳ ゴシック" pitchFamily="49" charset="-128"/>
              <a:ea typeface="ＭＳ ゴシック" pitchFamily="49" charset="-128"/>
            </a:rPr>
            <a:t>　算入公債費等が高い水準で推移しているものの、実質公債費比率の分子は、前年度との比較で</a:t>
          </a:r>
          <a:r>
            <a:rPr kumimoji="1" lang="en-US" altLang="ja-JP" sz="1050">
              <a:solidFill>
                <a:schemeClr val="tx1"/>
              </a:solidFill>
              <a:latin typeface="ＭＳ ゴシック" pitchFamily="49" charset="-128"/>
              <a:ea typeface="ＭＳ ゴシック" pitchFamily="49" charset="-128"/>
            </a:rPr>
            <a:t>40</a:t>
          </a:r>
          <a:r>
            <a:rPr kumimoji="1" lang="ja-JP" altLang="en-US" sz="1050">
              <a:solidFill>
                <a:schemeClr val="tx1"/>
              </a:solidFill>
              <a:latin typeface="ＭＳ ゴシック" pitchFamily="49" charset="-128"/>
              <a:ea typeface="ＭＳ ゴシック" pitchFamily="49" charset="-128"/>
            </a:rPr>
            <a:t>百万円の増となっており、比率は、類似団体や県内他市との比較において依然として高い状況にある。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tx1"/>
              </a:solidFill>
              <a:latin typeface="ＭＳ ゴシック" pitchFamily="49" charset="-128"/>
              <a:ea typeface="ＭＳ ゴシック" pitchFamily="49" charset="-128"/>
            </a:rPr>
            <a:t>　一般会計等に係る地方債の現在高は、大型建設事業の進捗に伴い、前年度との比較で</a:t>
          </a:r>
          <a:r>
            <a:rPr kumimoji="1" lang="en-US" altLang="ja-JP" sz="1050">
              <a:solidFill>
                <a:schemeClr val="tx1"/>
              </a:solidFill>
              <a:latin typeface="ＭＳ ゴシック" pitchFamily="49" charset="-128"/>
              <a:ea typeface="ＭＳ ゴシック" pitchFamily="49" charset="-128"/>
            </a:rPr>
            <a:t>2,186</a:t>
          </a:r>
          <a:r>
            <a:rPr kumimoji="1" lang="ja-JP" altLang="en-US" sz="1050">
              <a:solidFill>
                <a:schemeClr val="tx1"/>
              </a:solidFill>
              <a:latin typeface="ＭＳ ゴシック" pitchFamily="49" charset="-128"/>
              <a:ea typeface="ＭＳ ゴシック" pitchFamily="49" charset="-128"/>
            </a:rPr>
            <a:t>百万円の減となり、加えて、公営企業債等繰入見込額は、下水道事業会計等の将来負担額の減により、前年度との比較で</a:t>
          </a:r>
          <a:r>
            <a:rPr kumimoji="1" lang="en-US" altLang="ja-JP" sz="1050">
              <a:solidFill>
                <a:schemeClr val="tx1"/>
              </a:solidFill>
              <a:latin typeface="ＭＳ ゴシック" pitchFamily="49" charset="-128"/>
              <a:ea typeface="ＭＳ ゴシック" pitchFamily="49" charset="-128"/>
            </a:rPr>
            <a:t>532</a:t>
          </a:r>
          <a:r>
            <a:rPr kumimoji="1" lang="ja-JP" altLang="en-US" sz="1050">
              <a:solidFill>
                <a:schemeClr val="tx1"/>
              </a:solidFill>
              <a:latin typeface="ＭＳ ゴシック" pitchFamily="49" charset="-128"/>
              <a:ea typeface="ＭＳ ゴシック" pitchFamily="49" charset="-128"/>
            </a:rPr>
            <a:t>百万円の減となった。これらにより、将来負担額は、前年度との比較で</a:t>
          </a:r>
          <a:r>
            <a:rPr kumimoji="1" lang="en-US" altLang="ja-JP" sz="1050">
              <a:solidFill>
                <a:schemeClr val="tx1"/>
              </a:solidFill>
              <a:latin typeface="ＭＳ ゴシック" pitchFamily="49" charset="-128"/>
              <a:ea typeface="ＭＳ ゴシック" pitchFamily="49" charset="-128"/>
            </a:rPr>
            <a:t>2,492</a:t>
          </a:r>
          <a:r>
            <a:rPr kumimoji="1" lang="ja-JP" altLang="en-US" sz="1050">
              <a:solidFill>
                <a:schemeClr val="tx1"/>
              </a:solidFill>
              <a:latin typeface="ＭＳ ゴシック" pitchFamily="49" charset="-128"/>
              <a:ea typeface="ＭＳ ゴシック" pitchFamily="49" charset="-128"/>
            </a:rPr>
            <a:t>百万円の減となった。</a:t>
          </a:r>
          <a:br>
            <a:rPr kumimoji="1" lang="ja-JP" altLang="en-US" sz="1050">
              <a:solidFill>
                <a:schemeClr val="tx1"/>
              </a:solidFill>
              <a:latin typeface="ＭＳ ゴシック" pitchFamily="49" charset="-128"/>
              <a:ea typeface="ＭＳ ゴシック" pitchFamily="49" charset="-128"/>
            </a:rPr>
          </a:br>
          <a:r>
            <a:rPr kumimoji="1" lang="ja-JP" altLang="en-US" sz="1050">
              <a:solidFill>
                <a:schemeClr val="tx1"/>
              </a:solidFill>
              <a:latin typeface="ＭＳ ゴシック" pitchFamily="49" charset="-128"/>
              <a:ea typeface="ＭＳ ゴシック" pitchFamily="49" charset="-128"/>
            </a:rPr>
            <a:t>　また、充当可能基金は、退職手当基金や庁舎建設整備基金の積立てを行ったことなどにより前年度との比較で</a:t>
          </a:r>
          <a:r>
            <a:rPr kumimoji="1" lang="en-US" altLang="ja-JP" sz="1050">
              <a:solidFill>
                <a:schemeClr val="tx1"/>
              </a:solidFill>
              <a:latin typeface="ＭＳ ゴシック" pitchFamily="49" charset="-128"/>
              <a:ea typeface="ＭＳ ゴシック" pitchFamily="49" charset="-128"/>
            </a:rPr>
            <a:t>341</a:t>
          </a:r>
          <a:r>
            <a:rPr kumimoji="1" lang="ja-JP" altLang="en-US" sz="1050">
              <a:solidFill>
                <a:schemeClr val="tx1"/>
              </a:solidFill>
              <a:latin typeface="ＭＳ ゴシック" pitchFamily="49" charset="-128"/>
              <a:ea typeface="ＭＳ ゴシック" pitchFamily="49" charset="-128"/>
            </a:rPr>
            <a:t>百万円の増となったものの、基準財政需要額算入見込額は、前年度との比較で</a:t>
          </a:r>
          <a:r>
            <a:rPr kumimoji="1" lang="en-US" altLang="ja-JP" sz="1050">
              <a:solidFill>
                <a:schemeClr val="tx1"/>
              </a:solidFill>
              <a:latin typeface="ＭＳ ゴシック" pitchFamily="49" charset="-128"/>
              <a:ea typeface="ＭＳ ゴシック" pitchFamily="49" charset="-128"/>
            </a:rPr>
            <a:t>1,951</a:t>
          </a:r>
          <a:r>
            <a:rPr kumimoji="1" lang="ja-JP" altLang="en-US" sz="1050">
              <a:solidFill>
                <a:schemeClr val="tx1"/>
              </a:solidFill>
              <a:latin typeface="ＭＳ ゴシック" pitchFamily="49" charset="-128"/>
              <a:ea typeface="ＭＳ ゴシック" pitchFamily="49" charset="-128"/>
            </a:rPr>
            <a:t>百万円の減となったことなどにより、充当可能財源等は、前年度との比較で</a:t>
          </a:r>
          <a:r>
            <a:rPr kumimoji="1" lang="en-US" altLang="ja-JP" sz="1050">
              <a:solidFill>
                <a:schemeClr val="tx1"/>
              </a:solidFill>
              <a:latin typeface="ＭＳ ゴシック" pitchFamily="49" charset="-128"/>
              <a:ea typeface="ＭＳ ゴシック" pitchFamily="49" charset="-128"/>
            </a:rPr>
            <a:t>1,728</a:t>
          </a:r>
          <a:r>
            <a:rPr kumimoji="1" lang="ja-JP" altLang="en-US" sz="1050">
              <a:solidFill>
                <a:schemeClr val="tx1"/>
              </a:solidFill>
              <a:latin typeface="ＭＳ ゴシック" pitchFamily="49" charset="-128"/>
              <a:ea typeface="ＭＳ ゴシック" pitchFamily="49" charset="-128"/>
            </a:rPr>
            <a:t>百万円の減となった。</a:t>
          </a:r>
        </a:p>
        <a:p>
          <a:r>
            <a:rPr kumimoji="1" lang="ja-JP" altLang="en-US" sz="1050">
              <a:solidFill>
                <a:schemeClr val="tx1"/>
              </a:solidFill>
              <a:latin typeface="ＭＳ ゴシック" pitchFamily="49" charset="-128"/>
              <a:ea typeface="ＭＳ ゴシック" pitchFamily="49" charset="-128"/>
            </a:rPr>
            <a:t>　以上の要因により、将来負担比率の分子は、前年度と比較して</a:t>
          </a:r>
          <a:r>
            <a:rPr kumimoji="1" lang="en-US" altLang="ja-JP" sz="1050">
              <a:solidFill>
                <a:schemeClr val="tx1"/>
              </a:solidFill>
              <a:latin typeface="ＭＳ ゴシック" pitchFamily="49" charset="-128"/>
              <a:ea typeface="ＭＳ ゴシック" pitchFamily="49" charset="-128"/>
            </a:rPr>
            <a:t>765</a:t>
          </a:r>
          <a:r>
            <a:rPr kumimoji="1" lang="ja-JP" altLang="en-US" sz="1050">
              <a:solidFill>
                <a:schemeClr val="tx1"/>
              </a:solidFill>
              <a:latin typeface="ＭＳ ゴシック" pitchFamily="49" charset="-128"/>
              <a:ea typeface="ＭＳ ゴシック" pitchFamily="49" charset="-128"/>
            </a:rPr>
            <a:t>百万円の減となった。</a:t>
          </a:r>
        </a:p>
        <a:p>
          <a:r>
            <a:rPr kumimoji="1" lang="ja-JP" altLang="en-US" sz="1050">
              <a:solidFill>
                <a:schemeClr val="tx1"/>
              </a:solidFill>
              <a:latin typeface="ＭＳ ゴシック" pitchFamily="49" charset="-128"/>
              <a:ea typeface="ＭＳ ゴシック" pitchFamily="49" charset="-128"/>
            </a:rPr>
            <a:t>　次年度以降については、合併特例債や大型普通建設事業債などの償還が進み、地方債残高の減少が見込まれる一方、引き続き、複数の普通建設事業の実施が計画され、地方債借入額が大幅に増えることが予想される。また、充当可能基金である財政調整基金の取崩しが見込まれるため、当面、将来負担比率は近年の水準で推移していくものと推測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山口県山陽小野田市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財政調整基金については、歳計剰余金の処分等による積立てを行ったものの、財源調整による取崩しを行ったことから、基金残高が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百万円の減となり、減債基金については、基金残高が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その他特定目的基金については、まちづくり魅力基金や山陽消防署埴生出張所建設基金などの取崩しがあるものの、公立大学法人運営基金や退職手当基金、庁舎建設整備基金などの積立てにより、基金残高は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百万円の増となったため、全体の基金残高合計は、前年度との比較で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基金設置の目的にしたがって、適正に積立て及び取崩しを行う。また、将来の財政需要に照らし、単年度の財政負担を軽減できるよう、必要額を積み立てる。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・退職手当基金：退職手当に要する財源を確保することにより年度間の財源調整を図るために設置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・まちづくり魅力基金：心豊かでうるおいと活力に満ち、自然と共生した住みよいまちを具現化するために設置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・公立大学法人運営基金：公立大学法人山陽小野田市立山口東京理科大学の健全な運営等を支援するために設置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・庁舎建設整備基金：本庁舎の建設整備に必要な財源の確保を図るために設置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・ふるさと支援基金：ふるさとへの想いや協働のまちづくりにつながる寄附金を目的に沿って適切に管理するために設置</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・退職手当基金：将来の負担に備えて積立てを行ったことから、残高は、前年度との比較で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・まちづくり魅力基金：合併後の一体感の醸成に資するために実施した事業に対して取崩しを行ったことなどから、残高は、前年度との比較で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・公立大学法人運営基金：普通交付税措置額の積立てを行ったことなどから、残高は、前年度との比較で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・庁舎建設整備基金：将来の本庁舎建設に向けて積立てを行ったことから、残高は、前年度との比較で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・ふるさと支援基金：寄附金等を原資とした積立てを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百万円行ったものの、取崩しを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百万円行ったことにより、残高は、前年度との比較で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以上のことなどにより、その他特定目的基金の残高合計は、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市役所本庁舎の耐震補強工事及び老朽化対策工事を行ったが、将来的には、新たな庁舎建設に向けた議論が行われる見込みであるため、庁舎建設に関する財政負担の軽減を目的とした基金を令和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年度に設置した。今後も、計画的に基金への積立てや取崩しを行う。</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財政調整基金については、歳計剰余金の処分等による積立てを行ったものの、財源調整による取崩しを行ったことから、前年度との比較で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財政調整基金及び減債基金については、目標残高を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百万円とし、財政基盤の強化に努めることとしている。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短期的には、市立山口東京理科大学薬学部校舎整備事業に伴い、平成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年度に繰り入れをしたが、この事業に関連した取崩しは、後年度の積戻しを予定しているため、目標額の設定は従前のとおりとしている。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については、市の財政に影響を及ぼす諸般の要素を考慮すると、更なる積み増しを行う必要があるが、市の財政計画においても、今後、市税の減少と社会保障経費の増加が同時に進行し、必要な事業を実施するために一定の基金の取崩しを想定せざるを得ないなど、早期の目標達成は、困難な状況であ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減債基金については、今後の臨時財政対策債の償還財源として積み立てたものの、取崩しも行ったことから、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百万円の減となった。　</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財政調整基金及び減債基金については、目標残高を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百万円とし、財政基盤の強化に努めることとしている。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減債基金については、現状の残高を適正水準と考えているため、更なる積み増しを計画していないが、大型建設事業等に係る地方債の償還により公債費の増加が見込まれるため、財政運営へのこれらの影響を勘案し、取崩しを踏まえた活用の検討が必要であ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33219714</v>
      </c>
      <c r="BO4" s="358"/>
      <c r="BP4" s="358"/>
      <c r="BQ4" s="358"/>
      <c r="BR4" s="358"/>
      <c r="BS4" s="358"/>
      <c r="BT4" s="358"/>
      <c r="BU4" s="359"/>
      <c r="BV4" s="357">
        <v>32678427</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2.2999999999999998</v>
      </c>
      <c r="CU4" s="364"/>
      <c r="CV4" s="364"/>
      <c r="CW4" s="364"/>
      <c r="CX4" s="364"/>
      <c r="CY4" s="364"/>
      <c r="CZ4" s="364"/>
      <c r="DA4" s="365"/>
      <c r="DB4" s="363">
        <v>3.4</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32612391</v>
      </c>
      <c r="BO5" s="395"/>
      <c r="BP5" s="395"/>
      <c r="BQ5" s="395"/>
      <c r="BR5" s="395"/>
      <c r="BS5" s="395"/>
      <c r="BT5" s="395"/>
      <c r="BU5" s="396"/>
      <c r="BV5" s="394">
        <v>31789972</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95.6</v>
      </c>
      <c r="CU5" s="392"/>
      <c r="CV5" s="392"/>
      <c r="CW5" s="392"/>
      <c r="CX5" s="392"/>
      <c r="CY5" s="392"/>
      <c r="CZ5" s="392"/>
      <c r="DA5" s="393"/>
      <c r="DB5" s="391">
        <v>95.9</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607323</v>
      </c>
      <c r="BO6" s="395"/>
      <c r="BP6" s="395"/>
      <c r="BQ6" s="395"/>
      <c r="BR6" s="395"/>
      <c r="BS6" s="395"/>
      <c r="BT6" s="395"/>
      <c r="BU6" s="396"/>
      <c r="BV6" s="394">
        <v>888455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96.5</v>
      </c>
      <c r="CU6" s="432"/>
      <c r="CV6" s="432"/>
      <c r="CW6" s="432"/>
      <c r="CX6" s="432"/>
      <c r="CY6" s="432"/>
      <c r="CZ6" s="432"/>
      <c r="DA6" s="433"/>
      <c r="DB6" s="431">
        <v>97.7</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163077</v>
      </c>
      <c r="BO7" s="395"/>
      <c r="BP7" s="395"/>
      <c r="BQ7" s="395"/>
      <c r="BR7" s="395"/>
      <c r="BS7" s="395"/>
      <c r="BT7" s="395"/>
      <c r="BU7" s="396"/>
      <c r="BV7" s="394">
        <v>241882</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19462428</v>
      </c>
      <c r="CU7" s="395"/>
      <c r="CV7" s="395"/>
      <c r="CW7" s="395"/>
      <c r="CX7" s="395"/>
      <c r="CY7" s="395"/>
      <c r="CZ7" s="395"/>
      <c r="DA7" s="396"/>
      <c r="DB7" s="394">
        <v>18818341</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444246</v>
      </c>
      <c r="BO8" s="395"/>
      <c r="BP8" s="395"/>
      <c r="BQ8" s="395"/>
      <c r="BR8" s="395"/>
      <c r="BS8" s="395"/>
      <c r="BT8" s="395"/>
      <c r="BU8" s="396"/>
      <c r="BV8" s="394">
        <v>646573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0.55000000000000004</v>
      </c>
      <c r="CU8" s="435"/>
      <c r="CV8" s="435"/>
      <c r="CW8" s="435"/>
      <c r="CX8" s="435"/>
      <c r="CY8" s="435"/>
      <c r="CZ8" s="435"/>
      <c r="DA8" s="436"/>
      <c r="DB8" s="434">
        <v>0.56000000000000005</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60326</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-202327</v>
      </c>
      <c r="BO9" s="395"/>
      <c r="BP9" s="395"/>
      <c r="BQ9" s="395"/>
      <c r="BR9" s="395"/>
      <c r="BS9" s="395"/>
      <c r="BT9" s="395"/>
      <c r="BU9" s="396"/>
      <c r="BV9" s="394">
        <v>-542692</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16.399999999999999</v>
      </c>
      <c r="CU9" s="392"/>
      <c r="CV9" s="392"/>
      <c r="CW9" s="392"/>
      <c r="CX9" s="392"/>
      <c r="CY9" s="392"/>
      <c r="CZ9" s="392"/>
      <c r="DA9" s="393"/>
      <c r="DB9" s="391">
        <v>16.3</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62671</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444875</v>
      </c>
      <c r="BO10" s="395"/>
      <c r="BP10" s="395"/>
      <c r="BQ10" s="395"/>
      <c r="BR10" s="395"/>
      <c r="BS10" s="395"/>
      <c r="BT10" s="395"/>
      <c r="BU10" s="396"/>
      <c r="BV10" s="394">
        <v>201293</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59459</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450000</v>
      </c>
      <c r="BO12" s="395"/>
      <c r="BP12" s="395"/>
      <c r="BQ12" s="395"/>
      <c r="BR12" s="395"/>
      <c r="BS12" s="395"/>
      <c r="BT12" s="395"/>
      <c r="BU12" s="396"/>
      <c r="BV12" s="394">
        <v>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129</v>
      </c>
      <c r="N13" s="486"/>
      <c r="O13" s="486"/>
      <c r="P13" s="486"/>
      <c r="Q13" s="487"/>
      <c r="R13" s="478">
        <v>58624</v>
      </c>
      <c r="S13" s="479"/>
      <c r="T13" s="479"/>
      <c r="U13" s="479"/>
      <c r="V13" s="480"/>
      <c r="W13" s="410" t="s">
        <v>130</v>
      </c>
      <c r="X13" s="411"/>
      <c r="Y13" s="411"/>
      <c r="Z13" s="411"/>
      <c r="AA13" s="411"/>
      <c r="AB13" s="401"/>
      <c r="AC13" s="445">
        <v>812</v>
      </c>
      <c r="AD13" s="446"/>
      <c r="AE13" s="446"/>
      <c r="AF13" s="446"/>
      <c r="AG13" s="488"/>
      <c r="AH13" s="445">
        <v>912</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-207452</v>
      </c>
      <c r="BO13" s="395"/>
      <c r="BP13" s="395"/>
      <c r="BQ13" s="395"/>
      <c r="BR13" s="395"/>
      <c r="BS13" s="395"/>
      <c r="BT13" s="395"/>
      <c r="BU13" s="396"/>
      <c r="BV13" s="394">
        <v>-341399</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9.5</v>
      </c>
      <c r="CU13" s="392"/>
      <c r="CV13" s="392"/>
      <c r="CW13" s="392"/>
      <c r="CX13" s="392"/>
      <c r="CY13" s="392"/>
      <c r="CZ13" s="392"/>
      <c r="DA13" s="393"/>
      <c r="DB13" s="391">
        <v>8.9</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60209</v>
      </c>
      <c r="S14" s="479"/>
      <c r="T14" s="479"/>
      <c r="U14" s="479"/>
      <c r="V14" s="480"/>
      <c r="W14" s="384"/>
      <c r="X14" s="385"/>
      <c r="Y14" s="385"/>
      <c r="Z14" s="385"/>
      <c r="AA14" s="385"/>
      <c r="AB14" s="374"/>
      <c r="AC14" s="481">
        <v>3</v>
      </c>
      <c r="AD14" s="482"/>
      <c r="AE14" s="482"/>
      <c r="AF14" s="482"/>
      <c r="AG14" s="483"/>
      <c r="AH14" s="481">
        <v>3.3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37.6</v>
      </c>
      <c r="CU14" s="493"/>
      <c r="CV14" s="493"/>
      <c r="CW14" s="493"/>
      <c r="CX14" s="493"/>
      <c r="CY14" s="493"/>
      <c r="CZ14" s="493"/>
      <c r="DA14" s="494"/>
      <c r="DB14" s="492">
        <v>43.7</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129</v>
      </c>
      <c r="N15" s="486"/>
      <c r="O15" s="486"/>
      <c r="P15" s="486"/>
      <c r="Q15" s="487"/>
      <c r="R15" s="478">
        <v>59450</v>
      </c>
      <c r="S15" s="479"/>
      <c r="T15" s="479"/>
      <c r="U15" s="479"/>
      <c r="V15" s="480"/>
      <c r="W15" s="410" t="s">
        <v>137</v>
      </c>
      <c r="X15" s="411"/>
      <c r="Y15" s="411"/>
      <c r="Z15" s="411"/>
      <c r="AA15" s="411"/>
      <c r="AB15" s="401"/>
      <c r="AC15" s="445">
        <v>8866</v>
      </c>
      <c r="AD15" s="446"/>
      <c r="AE15" s="446"/>
      <c r="AF15" s="446"/>
      <c r="AG15" s="488"/>
      <c r="AH15" s="445">
        <v>9005</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9051644</v>
      </c>
      <c r="BO15" s="358"/>
      <c r="BP15" s="358"/>
      <c r="BQ15" s="358"/>
      <c r="BR15" s="358"/>
      <c r="BS15" s="358"/>
      <c r="BT15" s="358"/>
      <c r="BU15" s="359"/>
      <c r="BV15" s="357">
        <v>8758688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32.4</v>
      </c>
      <c r="AD16" s="482"/>
      <c r="AE16" s="482"/>
      <c r="AF16" s="482"/>
      <c r="AG16" s="483"/>
      <c r="AH16" s="481">
        <v>32.5</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16826928</v>
      </c>
      <c r="BO16" s="395"/>
      <c r="BP16" s="395"/>
      <c r="BQ16" s="395"/>
      <c r="BR16" s="395"/>
      <c r="BS16" s="395"/>
      <c r="BT16" s="395"/>
      <c r="BU16" s="396"/>
      <c r="BV16" s="394">
        <v>16028096</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17724</v>
      </c>
      <c r="AD17" s="446"/>
      <c r="AE17" s="446"/>
      <c r="AF17" s="446"/>
      <c r="AG17" s="488"/>
      <c r="AH17" s="445">
        <v>17819</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11513497</v>
      </c>
      <c r="BO17" s="395"/>
      <c r="BP17" s="395"/>
      <c r="BQ17" s="395"/>
      <c r="BR17" s="395"/>
      <c r="BS17" s="395"/>
      <c r="BT17" s="395"/>
      <c r="BU17" s="396"/>
      <c r="BV17" s="394">
        <v>11163741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133.09</v>
      </c>
      <c r="M18" s="518"/>
      <c r="N18" s="518"/>
      <c r="O18" s="518"/>
      <c r="P18" s="518"/>
      <c r="Q18" s="518"/>
      <c r="R18" s="519"/>
      <c r="S18" s="519"/>
      <c r="T18" s="519"/>
      <c r="U18" s="519"/>
      <c r="V18" s="520"/>
      <c r="W18" s="412"/>
      <c r="X18" s="413"/>
      <c r="Y18" s="413"/>
      <c r="Z18" s="413"/>
      <c r="AA18" s="413"/>
      <c r="AB18" s="404"/>
      <c r="AC18" s="521">
        <v>64.7</v>
      </c>
      <c r="AD18" s="522"/>
      <c r="AE18" s="522"/>
      <c r="AF18" s="522"/>
      <c r="AG18" s="523"/>
      <c r="AH18" s="521">
        <v>64.2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18880543</v>
      </c>
      <c r="BO18" s="395"/>
      <c r="BP18" s="395"/>
      <c r="BQ18" s="395"/>
      <c r="BR18" s="395"/>
      <c r="BS18" s="395"/>
      <c r="BT18" s="395"/>
      <c r="BU18" s="396"/>
      <c r="BV18" s="394">
        <v>18650624</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453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23817575</v>
      </c>
      <c r="BO19" s="395"/>
      <c r="BP19" s="395"/>
      <c r="BQ19" s="395"/>
      <c r="BR19" s="395"/>
      <c r="BS19" s="395"/>
      <c r="BT19" s="395"/>
      <c r="BU19" s="396"/>
      <c r="BV19" s="394">
        <v>22680057</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26106</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35902525</v>
      </c>
      <c r="BO22" s="358"/>
      <c r="BP22" s="358"/>
      <c r="BQ22" s="358"/>
      <c r="BR22" s="358"/>
      <c r="BS22" s="358"/>
      <c r="BT22" s="358"/>
      <c r="BU22" s="359"/>
      <c r="BV22" s="357">
        <v>38089102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17239615</v>
      </c>
      <c r="BO23" s="395"/>
      <c r="BP23" s="395"/>
      <c r="BQ23" s="395"/>
      <c r="BR23" s="395"/>
      <c r="BS23" s="395"/>
      <c r="BT23" s="395"/>
      <c r="BU23" s="396"/>
      <c r="BV23" s="394">
        <v>18576798</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8181</v>
      </c>
      <c r="R24" s="446"/>
      <c r="S24" s="446"/>
      <c r="T24" s="446"/>
      <c r="U24" s="446"/>
      <c r="V24" s="488"/>
      <c r="W24" s="540"/>
      <c r="X24" s="541"/>
      <c r="Y24" s="542"/>
      <c r="Z24" s="444" t="s">
        <v>162</v>
      </c>
      <c r="AA24" s="424"/>
      <c r="AB24" s="424"/>
      <c r="AC24" s="424"/>
      <c r="AD24" s="424"/>
      <c r="AE24" s="424"/>
      <c r="AF24" s="424"/>
      <c r="AG24" s="425"/>
      <c r="AH24" s="445">
        <v>423</v>
      </c>
      <c r="AI24" s="446"/>
      <c r="AJ24" s="446"/>
      <c r="AK24" s="446"/>
      <c r="AL24" s="488"/>
      <c r="AM24" s="445">
        <v>1338372</v>
      </c>
      <c r="AN24" s="446"/>
      <c r="AO24" s="446"/>
      <c r="AP24" s="446"/>
      <c r="AQ24" s="446"/>
      <c r="AR24" s="488"/>
      <c r="AS24" s="445">
        <v>3164</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23310145</v>
      </c>
      <c r="BO24" s="395"/>
      <c r="BP24" s="395"/>
      <c r="BQ24" s="395"/>
      <c r="BR24" s="395"/>
      <c r="BS24" s="395"/>
      <c r="BT24" s="395"/>
      <c r="BU24" s="396"/>
      <c r="BV24" s="394">
        <v>24516513</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6660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8473843</v>
      </c>
      <c r="BO25" s="358"/>
      <c r="BP25" s="358"/>
      <c r="BQ25" s="358"/>
      <c r="BR25" s="358"/>
      <c r="BS25" s="358"/>
      <c r="BT25" s="358"/>
      <c r="BU25" s="359"/>
      <c r="BV25" s="357">
        <v>7302502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5895</v>
      </c>
      <c r="R26" s="446"/>
      <c r="S26" s="446"/>
      <c r="T26" s="446"/>
      <c r="U26" s="446"/>
      <c r="V26" s="488"/>
      <c r="W26" s="540"/>
      <c r="X26" s="541"/>
      <c r="Y26" s="542"/>
      <c r="Z26" s="444" t="s">
        <v>168</v>
      </c>
      <c r="AA26" s="546"/>
      <c r="AB26" s="546"/>
      <c r="AC26" s="546"/>
      <c r="AD26" s="546"/>
      <c r="AE26" s="546"/>
      <c r="AF26" s="546"/>
      <c r="AG26" s="547"/>
      <c r="AH26" s="445">
        <v>66</v>
      </c>
      <c r="AI26" s="446"/>
      <c r="AJ26" s="446"/>
      <c r="AK26" s="446"/>
      <c r="AL26" s="488"/>
      <c r="AM26" s="445">
        <v>225588</v>
      </c>
      <c r="AN26" s="446"/>
      <c r="AO26" s="446"/>
      <c r="AP26" s="446"/>
      <c r="AQ26" s="446"/>
      <c r="AR26" s="488"/>
      <c r="AS26" s="445">
        <v>3418</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4600</v>
      </c>
      <c r="R27" s="446"/>
      <c r="S27" s="446"/>
      <c r="T27" s="446"/>
      <c r="U27" s="446"/>
      <c r="V27" s="488"/>
      <c r="W27" s="540"/>
      <c r="X27" s="541"/>
      <c r="Y27" s="542"/>
      <c r="Z27" s="444" t="s">
        <v>171</v>
      </c>
      <c r="AA27" s="424"/>
      <c r="AB27" s="424"/>
      <c r="AC27" s="424"/>
      <c r="AD27" s="424"/>
      <c r="AE27" s="424"/>
      <c r="AF27" s="424"/>
      <c r="AG27" s="425"/>
      <c r="AH27" s="445">
        <v>5</v>
      </c>
      <c r="AI27" s="446"/>
      <c r="AJ27" s="446"/>
      <c r="AK27" s="446"/>
      <c r="AL27" s="488"/>
      <c r="AM27" s="445">
        <v>15135</v>
      </c>
      <c r="AN27" s="446"/>
      <c r="AO27" s="446"/>
      <c r="AP27" s="446"/>
      <c r="AQ27" s="446"/>
      <c r="AR27" s="488"/>
      <c r="AS27" s="445">
        <v>3027</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121</v>
      </c>
      <c r="BO27" s="514"/>
      <c r="BP27" s="514"/>
      <c r="BQ27" s="514"/>
      <c r="BR27" s="514"/>
      <c r="BS27" s="514"/>
      <c r="BT27" s="514"/>
      <c r="BU27" s="515"/>
      <c r="BV27" s="513" t="s">
        <v>121</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4020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4798408</v>
      </c>
      <c r="BO28" s="358"/>
      <c r="BP28" s="358"/>
      <c r="BQ28" s="358"/>
      <c r="BR28" s="358"/>
      <c r="BS28" s="358"/>
      <c r="BT28" s="358"/>
      <c r="BU28" s="359"/>
      <c r="BV28" s="357">
        <v>4803532</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20</v>
      </c>
      <c r="M29" s="446"/>
      <c r="N29" s="446"/>
      <c r="O29" s="446"/>
      <c r="P29" s="488"/>
      <c r="Q29" s="445">
        <v>3700</v>
      </c>
      <c r="R29" s="446"/>
      <c r="S29" s="446"/>
      <c r="T29" s="446"/>
      <c r="U29" s="446"/>
      <c r="V29" s="488"/>
      <c r="W29" s="543"/>
      <c r="X29" s="544"/>
      <c r="Y29" s="545"/>
      <c r="Z29" s="444" t="s">
        <v>177</v>
      </c>
      <c r="AA29" s="424"/>
      <c r="AB29" s="424"/>
      <c r="AC29" s="424"/>
      <c r="AD29" s="424"/>
      <c r="AE29" s="424"/>
      <c r="AF29" s="424"/>
      <c r="AG29" s="425"/>
      <c r="AH29" s="445">
        <v>428</v>
      </c>
      <c r="AI29" s="446"/>
      <c r="AJ29" s="446"/>
      <c r="AK29" s="446"/>
      <c r="AL29" s="488"/>
      <c r="AM29" s="445">
        <v>1353507</v>
      </c>
      <c r="AN29" s="446"/>
      <c r="AO29" s="446"/>
      <c r="AP29" s="446"/>
      <c r="AQ29" s="446"/>
      <c r="AR29" s="488"/>
      <c r="AS29" s="445">
        <v>3162</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1122477</v>
      </c>
      <c r="BO29" s="395"/>
      <c r="BP29" s="395"/>
      <c r="BQ29" s="395"/>
      <c r="BR29" s="395"/>
      <c r="BS29" s="395"/>
      <c r="BT29" s="395"/>
      <c r="BU29" s="396"/>
      <c r="BV29" s="394">
        <v>1193946</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100</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4209353</v>
      </c>
      <c r="BO30" s="514"/>
      <c r="BP30" s="514"/>
      <c r="BQ30" s="514"/>
      <c r="BR30" s="514"/>
      <c r="BS30" s="514"/>
      <c r="BT30" s="514"/>
      <c r="BU30" s="515"/>
      <c r="BV30" s="513">
        <v>4095859</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IF('各会計、関係団体の財政状況及び健全化判断比率'!B33="","",'各会計、関係団体の財政状況及び健全化判断比率'!B33)</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山口県市町総合事務組合（一般会計）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21</v>
      </c>
      <c r="CP34" s="584"/>
      <c r="CQ34" s="585" t="str">
        <f>IF('各会計、関係団体の財政状況及び健全化判断比率'!BS7="","",'各会計、関係団体の財政状況及び健全化判断比率'!BS7)</f>
        <v>山陽小野田市土地開発公社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IF('各会計、関係団体の財政状況及び健全化判断比率'!B34="","",'各会計、関係団体の財政状況及び健全化判断比率'!B34)</f>
        <v>工業用水道事業会計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山口県市町総合事務組合（退職手当特別会計）</v>
      </c>
      <c r="BZ35" s="585"/>
      <c r="CA35" s="585"/>
      <c r="CB35" s="585"/>
      <c r="CC35" s="585"/>
      <c r="CD35" s="585"/>
      <c r="CE35" s="585"/>
      <c r="CF35" s="585"/>
      <c r="CG35" s="585"/>
      <c r="CH35" s="585"/>
      <c r="CI35" s="585"/>
      <c r="CJ35" s="585"/>
      <c r="CK35" s="585"/>
      <c r="CL35" s="585"/>
      <c r="CM35" s="585"/>
      <c r="CN35" s="175"/>
      <c r="CO35" s="584">
        <f t="shared" ref="CO35:CO43" si="3">IF(CQ35="","",CO34+1)</f>
        <v>22</v>
      </c>
      <c r="CP35" s="584"/>
      <c r="CQ35" s="585" t="str">
        <f>IF('各会計、関係団体の財政状況及び健全化判断比率'!BS8="","",'各会計、関係団体の財政状況及び健全化判断比率'!BS8)</f>
        <v>公立大学法人山陽小野田市立山口東京理科大学</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9</v>
      </c>
      <c r="AN36" s="584"/>
      <c r="AO36" s="585" t="str">
        <f>IF('各会計、関係団体の財政状況及び健全化判断比率'!B35="","",'各会計、関係団体の財政状況及び健全化判断比率'!B35)</f>
        <v>病院事業会計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山口県市町総合事務組合（消防団員補償等特別会計）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駐車場事業特別会計</v>
      </c>
      <c r="X37" s="585"/>
      <c r="Y37" s="585"/>
      <c r="Z37" s="585"/>
      <c r="AA37" s="585"/>
      <c r="AB37" s="585"/>
      <c r="AC37" s="585"/>
      <c r="AD37" s="585"/>
      <c r="AE37" s="585"/>
      <c r="AF37" s="585"/>
      <c r="AG37" s="585"/>
      <c r="AH37" s="585"/>
      <c r="AI37" s="585"/>
      <c r="AJ37" s="585"/>
      <c r="AK37" s="585"/>
      <c r="AL37" s="175"/>
      <c r="AM37" s="584">
        <f t="shared" si="0"/>
        <v>10</v>
      </c>
      <c r="AN37" s="584"/>
      <c r="AO37" s="585" t="str">
        <f>IF('各会計、関係団体の財政状況及び健全化判断比率'!B36="","",'各会計、関係団体の財政状況及び健全化判断比率'!B36)</f>
        <v>下水道事業会計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山口県市町総合事務組合（非常勤職員公務災害補償特別会計）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6</v>
      </c>
      <c r="V38" s="584"/>
      <c r="W38" s="585" t="str">
        <f>IF('各会計、関係団体の財政状況及び健全化判断比率'!B32="","",'各会計、関係団体の財政状況及び健全化判断比率'!B32)</f>
        <v>小型自動車競走事業特別会計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山口県市町総合事務組合（山口県市町公平委員会特別会計）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山口県市町総合事務組合（交通災害共済特別会計）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17</v>
      </c>
      <c r="BX40" s="584"/>
      <c r="BY40" s="585" t="str">
        <f>IF('各会計、関係団体の財政状況及び健全化判断比率'!B74="","",'各会計、関係団体の財政状況及び健全化判断比率'!B74)</f>
        <v>山口県市町総合事務組合（山口県自治会館管理特別会計）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18</v>
      </c>
      <c r="BX41" s="584"/>
      <c r="BY41" s="585" t="str">
        <f>IF('各会計、関係団体の財政状況及び健全化判断比率'!B75="","",'各会計、関係団体の財政状況及び健全化判断比率'!B75)</f>
        <v>山口県後期高齢者医療広域連合（一般会計）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19</v>
      </c>
      <c r="BX42" s="584"/>
      <c r="BY42" s="585" t="str">
        <f>IF('各会計、関係団体の財政状況及び健全化判断比率'!B76="","",'各会計、関係団体の財政状況及び健全化判断比率'!B76)</f>
        <v>山口県後期高齢者医療広域連合（後期高齢者医療特別会計）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20</v>
      </c>
      <c r="BX43" s="584"/>
      <c r="BY43" s="585" t="str">
        <f>IF('各会計、関係団体の財政状況及び健全化判断比率'!B77="","",'各会計、関係団体の財政状況及び健全化判断比率'!B77)</f>
        <v>宇部・山陽小野田消防組合（一般会計）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0V4lce94NBnBZMm7dHH0xbbkISGBjBdiImByHEHeT65BQOizew1/CrSfDKFKyKLMqgR3XkZUyM6ZTGEvh4fRJQ==" saltValue="Gpeps/+M6YiOrhaKwL5Hr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10318109</v>
      </c>
      <c r="S5" s="600"/>
      <c r="T5" s="600"/>
      <c r="U5" s="600"/>
      <c r="V5" s="600"/>
      <c r="W5" s="600"/>
      <c r="X5" s="600"/>
      <c r="Y5" s="601"/>
      <c r="Z5" s="602">
        <v>31.1</v>
      </c>
      <c r="AA5" s="602"/>
      <c r="AB5" s="602"/>
      <c r="AC5" s="602"/>
      <c r="AD5" s="603">
        <v>9754522</v>
      </c>
      <c r="AE5" s="603"/>
      <c r="AF5" s="603"/>
      <c r="AG5" s="603"/>
      <c r="AH5" s="603"/>
      <c r="AI5" s="603"/>
      <c r="AJ5" s="603"/>
      <c r="AK5" s="603"/>
      <c r="AL5" s="604">
        <v>49.8</v>
      </c>
      <c r="AM5" s="605"/>
      <c r="AN5" s="605"/>
      <c r="AO5" s="606"/>
      <c r="AP5" s="596" t="s">
        <v>216</v>
      </c>
      <c r="AQ5" s="597"/>
      <c r="AR5" s="597"/>
      <c r="AS5" s="597"/>
      <c r="AT5" s="597"/>
      <c r="AU5" s="597"/>
      <c r="AV5" s="597"/>
      <c r="AW5" s="597"/>
      <c r="AX5" s="597"/>
      <c r="AY5" s="597"/>
      <c r="AZ5" s="597"/>
      <c r="BA5" s="597"/>
      <c r="BB5" s="597"/>
      <c r="BC5" s="597"/>
      <c r="BD5" s="597"/>
      <c r="BE5" s="597"/>
      <c r="BF5" s="598"/>
      <c r="BG5" s="610">
        <v>9748738</v>
      </c>
      <c r="BH5" s="611"/>
      <c r="BI5" s="611"/>
      <c r="BJ5" s="611"/>
      <c r="BK5" s="611"/>
      <c r="BL5" s="611"/>
      <c r="BM5" s="611"/>
      <c r="BN5" s="612"/>
      <c r="BO5" s="613">
        <v>94.5</v>
      </c>
      <c r="BP5" s="613"/>
      <c r="BQ5" s="613"/>
      <c r="BR5" s="613"/>
      <c r="BS5" s="614">
        <v>168995</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187889</v>
      </c>
      <c r="S6" s="611"/>
      <c r="T6" s="611"/>
      <c r="U6" s="611"/>
      <c r="V6" s="611"/>
      <c r="W6" s="611"/>
      <c r="X6" s="611"/>
      <c r="Y6" s="612"/>
      <c r="Z6" s="613">
        <v>0.6</v>
      </c>
      <c r="AA6" s="613"/>
      <c r="AB6" s="613"/>
      <c r="AC6" s="613"/>
      <c r="AD6" s="614">
        <v>187889</v>
      </c>
      <c r="AE6" s="614"/>
      <c r="AF6" s="614"/>
      <c r="AG6" s="614"/>
      <c r="AH6" s="614"/>
      <c r="AI6" s="614"/>
      <c r="AJ6" s="614"/>
      <c r="AK6" s="614"/>
      <c r="AL6" s="615">
        <v>1</v>
      </c>
      <c r="AM6" s="616"/>
      <c r="AN6" s="616"/>
      <c r="AO6" s="617"/>
      <c r="AP6" s="607" t="s">
        <v>221</v>
      </c>
      <c r="AQ6" s="608"/>
      <c r="AR6" s="608"/>
      <c r="AS6" s="608"/>
      <c r="AT6" s="608"/>
      <c r="AU6" s="608"/>
      <c r="AV6" s="608"/>
      <c r="AW6" s="608"/>
      <c r="AX6" s="608"/>
      <c r="AY6" s="608"/>
      <c r="AZ6" s="608"/>
      <c r="BA6" s="608"/>
      <c r="BB6" s="608"/>
      <c r="BC6" s="608"/>
      <c r="BD6" s="608"/>
      <c r="BE6" s="608"/>
      <c r="BF6" s="609"/>
      <c r="BG6" s="610">
        <v>9748738</v>
      </c>
      <c r="BH6" s="611"/>
      <c r="BI6" s="611"/>
      <c r="BJ6" s="611"/>
      <c r="BK6" s="611"/>
      <c r="BL6" s="611"/>
      <c r="BM6" s="611"/>
      <c r="BN6" s="612"/>
      <c r="BO6" s="613">
        <v>94.5</v>
      </c>
      <c r="BP6" s="613"/>
      <c r="BQ6" s="613"/>
      <c r="BR6" s="613"/>
      <c r="BS6" s="614">
        <v>168995</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225149</v>
      </c>
      <c r="CS6" s="611"/>
      <c r="CT6" s="611"/>
      <c r="CU6" s="611"/>
      <c r="CV6" s="611"/>
      <c r="CW6" s="611"/>
      <c r="CX6" s="611"/>
      <c r="CY6" s="612"/>
      <c r="CZ6" s="604">
        <v>0.7</v>
      </c>
      <c r="DA6" s="605"/>
      <c r="DB6" s="605"/>
      <c r="DC6" s="621"/>
      <c r="DD6" s="619">
        <v>1837</v>
      </c>
      <c r="DE6" s="611"/>
      <c r="DF6" s="611"/>
      <c r="DG6" s="611"/>
      <c r="DH6" s="611"/>
      <c r="DI6" s="611"/>
      <c r="DJ6" s="611"/>
      <c r="DK6" s="611"/>
      <c r="DL6" s="611"/>
      <c r="DM6" s="611"/>
      <c r="DN6" s="611"/>
      <c r="DO6" s="611"/>
      <c r="DP6" s="612"/>
      <c r="DQ6" s="619">
        <v>225149</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4810</v>
      </c>
      <c r="S7" s="611"/>
      <c r="T7" s="611"/>
      <c r="U7" s="611"/>
      <c r="V7" s="611"/>
      <c r="W7" s="611"/>
      <c r="X7" s="611"/>
      <c r="Y7" s="612"/>
      <c r="Z7" s="613">
        <v>0</v>
      </c>
      <c r="AA7" s="613"/>
      <c r="AB7" s="613"/>
      <c r="AC7" s="613"/>
      <c r="AD7" s="614">
        <v>4810</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3637309</v>
      </c>
      <c r="BH7" s="611"/>
      <c r="BI7" s="611"/>
      <c r="BJ7" s="611"/>
      <c r="BK7" s="611"/>
      <c r="BL7" s="611"/>
      <c r="BM7" s="611"/>
      <c r="BN7" s="612"/>
      <c r="BO7" s="613">
        <v>35.299999999999997</v>
      </c>
      <c r="BP7" s="613"/>
      <c r="BQ7" s="613"/>
      <c r="BR7" s="613"/>
      <c r="BS7" s="614">
        <v>168995</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4178200</v>
      </c>
      <c r="CS7" s="611"/>
      <c r="CT7" s="611"/>
      <c r="CU7" s="611"/>
      <c r="CV7" s="611"/>
      <c r="CW7" s="611"/>
      <c r="CX7" s="611"/>
      <c r="CY7" s="612"/>
      <c r="CZ7" s="613">
        <v>12.8</v>
      </c>
      <c r="DA7" s="613"/>
      <c r="DB7" s="613"/>
      <c r="DC7" s="613"/>
      <c r="DD7" s="619">
        <v>662784</v>
      </c>
      <c r="DE7" s="611"/>
      <c r="DF7" s="611"/>
      <c r="DG7" s="611"/>
      <c r="DH7" s="611"/>
      <c r="DI7" s="611"/>
      <c r="DJ7" s="611"/>
      <c r="DK7" s="611"/>
      <c r="DL7" s="611"/>
      <c r="DM7" s="611"/>
      <c r="DN7" s="611"/>
      <c r="DO7" s="611"/>
      <c r="DP7" s="612"/>
      <c r="DQ7" s="619">
        <v>3125354</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44415</v>
      </c>
      <c r="S8" s="611"/>
      <c r="T8" s="611"/>
      <c r="U8" s="611"/>
      <c r="V8" s="611"/>
      <c r="W8" s="611"/>
      <c r="X8" s="611"/>
      <c r="Y8" s="612"/>
      <c r="Z8" s="613">
        <v>0.1</v>
      </c>
      <c r="AA8" s="613"/>
      <c r="AB8" s="613"/>
      <c r="AC8" s="613"/>
      <c r="AD8" s="614">
        <v>44415</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108328</v>
      </c>
      <c r="BH8" s="611"/>
      <c r="BI8" s="611"/>
      <c r="BJ8" s="611"/>
      <c r="BK8" s="611"/>
      <c r="BL8" s="611"/>
      <c r="BM8" s="611"/>
      <c r="BN8" s="612"/>
      <c r="BO8" s="613">
        <v>1</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11423712</v>
      </c>
      <c r="CS8" s="611"/>
      <c r="CT8" s="611"/>
      <c r="CU8" s="611"/>
      <c r="CV8" s="611"/>
      <c r="CW8" s="611"/>
      <c r="CX8" s="611"/>
      <c r="CY8" s="612"/>
      <c r="CZ8" s="613">
        <v>35</v>
      </c>
      <c r="DA8" s="613"/>
      <c r="DB8" s="613"/>
      <c r="DC8" s="613"/>
      <c r="DD8" s="619">
        <v>154985</v>
      </c>
      <c r="DE8" s="611"/>
      <c r="DF8" s="611"/>
      <c r="DG8" s="611"/>
      <c r="DH8" s="611"/>
      <c r="DI8" s="611"/>
      <c r="DJ8" s="611"/>
      <c r="DK8" s="611"/>
      <c r="DL8" s="611"/>
      <c r="DM8" s="611"/>
      <c r="DN8" s="611"/>
      <c r="DO8" s="611"/>
      <c r="DP8" s="612"/>
      <c r="DQ8" s="619">
        <v>6076970</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49495</v>
      </c>
      <c r="S9" s="611"/>
      <c r="T9" s="611"/>
      <c r="U9" s="611"/>
      <c r="V9" s="611"/>
      <c r="W9" s="611"/>
      <c r="X9" s="611"/>
      <c r="Y9" s="612"/>
      <c r="Z9" s="613">
        <v>0.1</v>
      </c>
      <c r="AA9" s="613"/>
      <c r="AB9" s="613"/>
      <c r="AC9" s="613"/>
      <c r="AD9" s="614">
        <v>49495</v>
      </c>
      <c r="AE9" s="614"/>
      <c r="AF9" s="614"/>
      <c r="AG9" s="614"/>
      <c r="AH9" s="614"/>
      <c r="AI9" s="614"/>
      <c r="AJ9" s="614"/>
      <c r="AK9" s="614"/>
      <c r="AL9" s="615">
        <v>0.3</v>
      </c>
      <c r="AM9" s="616"/>
      <c r="AN9" s="616"/>
      <c r="AO9" s="617"/>
      <c r="AP9" s="607" t="s">
        <v>230</v>
      </c>
      <c r="AQ9" s="608"/>
      <c r="AR9" s="608"/>
      <c r="AS9" s="608"/>
      <c r="AT9" s="608"/>
      <c r="AU9" s="608"/>
      <c r="AV9" s="608"/>
      <c r="AW9" s="608"/>
      <c r="AX9" s="608"/>
      <c r="AY9" s="608"/>
      <c r="AZ9" s="608"/>
      <c r="BA9" s="608"/>
      <c r="BB9" s="608"/>
      <c r="BC9" s="608"/>
      <c r="BD9" s="608"/>
      <c r="BE9" s="608"/>
      <c r="BF9" s="609"/>
      <c r="BG9" s="610">
        <v>2751342</v>
      </c>
      <c r="BH9" s="611"/>
      <c r="BI9" s="611"/>
      <c r="BJ9" s="611"/>
      <c r="BK9" s="611"/>
      <c r="BL9" s="611"/>
      <c r="BM9" s="611"/>
      <c r="BN9" s="612"/>
      <c r="BO9" s="613">
        <v>26.7</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2625715</v>
      </c>
      <c r="CS9" s="611"/>
      <c r="CT9" s="611"/>
      <c r="CU9" s="611"/>
      <c r="CV9" s="611"/>
      <c r="CW9" s="611"/>
      <c r="CX9" s="611"/>
      <c r="CY9" s="612"/>
      <c r="CZ9" s="613">
        <v>8.1</v>
      </c>
      <c r="DA9" s="613"/>
      <c r="DB9" s="613"/>
      <c r="DC9" s="613"/>
      <c r="DD9" s="619">
        <v>158116</v>
      </c>
      <c r="DE9" s="611"/>
      <c r="DF9" s="611"/>
      <c r="DG9" s="611"/>
      <c r="DH9" s="611"/>
      <c r="DI9" s="611"/>
      <c r="DJ9" s="611"/>
      <c r="DK9" s="611"/>
      <c r="DL9" s="611"/>
      <c r="DM9" s="611"/>
      <c r="DN9" s="611"/>
      <c r="DO9" s="611"/>
      <c r="DP9" s="612"/>
      <c r="DQ9" s="619">
        <v>2193738</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187683</v>
      </c>
      <c r="BH10" s="611"/>
      <c r="BI10" s="611"/>
      <c r="BJ10" s="611"/>
      <c r="BK10" s="611"/>
      <c r="BL10" s="611"/>
      <c r="BM10" s="611"/>
      <c r="BN10" s="612"/>
      <c r="BO10" s="613">
        <v>1.8</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35862</v>
      </c>
      <c r="CS10" s="611"/>
      <c r="CT10" s="611"/>
      <c r="CU10" s="611"/>
      <c r="CV10" s="611"/>
      <c r="CW10" s="611"/>
      <c r="CX10" s="611"/>
      <c r="CY10" s="612"/>
      <c r="CZ10" s="613">
        <v>0.1</v>
      </c>
      <c r="DA10" s="613"/>
      <c r="DB10" s="613"/>
      <c r="DC10" s="613"/>
      <c r="DD10" s="619">
        <v>329</v>
      </c>
      <c r="DE10" s="611"/>
      <c r="DF10" s="611"/>
      <c r="DG10" s="611"/>
      <c r="DH10" s="611"/>
      <c r="DI10" s="611"/>
      <c r="DJ10" s="611"/>
      <c r="DK10" s="611"/>
      <c r="DL10" s="611"/>
      <c r="DM10" s="611"/>
      <c r="DN10" s="611"/>
      <c r="DO10" s="611"/>
      <c r="DP10" s="612"/>
      <c r="DQ10" s="619">
        <v>26979</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1440468</v>
      </c>
      <c r="S11" s="611"/>
      <c r="T11" s="611"/>
      <c r="U11" s="611"/>
      <c r="V11" s="611"/>
      <c r="W11" s="611"/>
      <c r="X11" s="611"/>
      <c r="Y11" s="612"/>
      <c r="Z11" s="615">
        <v>4.3</v>
      </c>
      <c r="AA11" s="616"/>
      <c r="AB11" s="616"/>
      <c r="AC11" s="622"/>
      <c r="AD11" s="619">
        <v>1440468</v>
      </c>
      <c r="AE11" s="611"/>
      <c r="AF11" s="611"/>
      <c r="AG11" s="611"/>
      <c r="AH11" s="611"/>
      <c r="AI11" s="611"/>
      <c r="AJ11" s="611"/>
      <c r="AK11" s="612"/>
      <c r="AL11" s="615">
        <v>7.4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589956</v>
      </c>
      <c r="BH11" s="611"/>
      <c r="BI11" s="611"/>
      <c r="BJ11" s="611"/>
      <c r="BK11" s="611"/>
      <c r="BL11" s="611"/>
      <c r="BM11" s="611"/>
      <c r="BN11" s="612"/>
      <c r="BO11" s="613">
        <v>5.7</v>
      </c>
      <c r="BP11" s="613"/>
      <c r="BQ11" s="613"/>
      <c r="BR11" s="613"/>
      <c r="BS11" s="614">
        <v>168995</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539448</v>
      </c>
      <c r="CS11" s="611"/>
      <c r="CT11" s="611"/>
      <c r="CU11" s="611"/>
      <c r="CV11" s="611"/>
      <c r="CW11" s="611"/>
      <c r="CX11" s="611"/>
      <c r="CY11" s="612"/>
      <c r="CZ11" s="613">
        <v>1.7</v>
      </c>
      <c r="DA11" s="613"/>
      <c r="DB11" s="613"/>
      <c r="DC11" s="613"/>
      <c r="DD11" s="619">
        <v>223932</v>
      </c>
      <c r="DE11" s="611"/>
      <c r="DF11" s="611"/>
      <c r="DG11" s="611"/>
      <c r="DH11" s="611"/>
      <c r="DI11" s="611"/>
      <c r="DJ11" s="611"/>
      <c r="DK11" s="611"/>
      <c r="DL11" s="611"/>
      <c r="DM11" s="611"/>
      <c r="DN11" s="611"/>
      <c r="DO11" s="611"/>
      <c r="DP11" s="612"/>
      <c r="DQ11" s="619">
        <v>251547</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72486</v>
      </c>
      <c r="S12" s="611"/>
      <c r="T12" s="611"/>
      <c r="U12" s="611"/>
      <c r="V12" s="611"/>
      <c r="W12" s="611"/>
      <c r="X12" s="611"/>
      <c r="Y12" s="612"/>
      <c r="Z12" s="613">
        <v>0.2</v>
      </c>
      <c r="AA12" s="613"/>
      <c r="AB12" s="613"/>
      <c r="AC12" s="613"/>
      <c r="AD12" s="614">
        <v>72486</v>
      </c>
      <c r="AE12" s="614"/>
      <c r="AF12" s="614"/>
      <c r="AG12" s="614"/>
      <c r="AH12" s="614"/>
      <c r="AI12" s="614"/>
      <c r="AJ12" s="614"/>
      <c r="AK12" s="614"/>
      <c r="AL12" s="615">
        <v>0.4</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5408410</v>
      </c>
      <c r="BH12" s="611"/>
      <c r="BI12" s="611"/>
      <c r="BJ12" s="611"/>
      <c r="BK12" s="611"/>
      <c r="BL12" s="611"/>
      <c r="BM12" s="611"/>
      <c r="BN12" s="612"/>
      <c r="BO12" s="613">
        <v>52.4</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892567</v>
      </c>
      <c r="CS12" s="611"/>
      <c r="CT12" s="611"/>
      <c r="CU12" s="611"/>
      <c r="CV12" s="611"/>
      <c r="CW12" s="611"/>
      <c r="CX12" s="611"/>
      <c r="CY12" s="612"/>
      <c r="CZ12" s="613">
        <v>2.7</v>
      </c>
      <c r="DA12" s="613"/>
      <c r="DB12" s="613"/>
      <c r="DC12" s="613"/>
      <c r="DD12" s="619">
        <v>21768</v>
      </c>
      <c r="DE12" s="611"/>
      <c r="DF12" s="611"/>
      <c r="DG12" s="611"/>
      <c r="DH12" s="611"/>
      <c r="DI12" s="611"/>
      <c r="DJ12" s="611"/>
      <c r="DK12" s="611"/>
      <c r="DL12" s="611"/>
      <c r="DM12" s="611"/>
      <c r="DN12" s="611"/>
      <c r="DO12" s="611"/>
      <c r="DP12" s="612"/>
      <c r="DQ12" s="619">
        <v>610491</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5385395</v>
      </c>
      <c r="BH13" s="611"/>
      <c r="BI13" s="611"/>
      <c r="BJ13" s="611"/>
      <c r="BK13" s="611"/>
      <c r="BL13" s="611"/>
      <c r="BM13" s="611"/>
      <c r="BN13" s="612"/>
      <c r="BO13" s="613">
        <v>52.2</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2561918</v>
      </c>
      <c r="CS13" s="611"/>
      <c r="CT13" s="611"/>
      <c r="CU13" s="611"/>
      <c r="CV13" s="611"/>
      <c r="CW13" s="611"/>
      <c r="CX13" s="611"/>
      <c r="CY13" s="612"/>
      <c r="CZ13" s="613">
        <v>7.9</v>
      </c>
      <c r="DA13" s="613"/>
      <c r="DB13" s="613"/>
      <c r="DC13" s="613"/>
      <c r="DD13" s="619">
        <v>594985</v>
      </c>
      <c r="DE13" s="611"/>
      <c r="DF13" s="611"/>
      <c r="DG13" s="611"/>
      <c r="DH13" s="611"/>
      <c r="DI13" s="611"/>
      <c r="DJ13" s="611"/>
      <c r="DK13" s="611"/>
      <c r="DL13" s="611"/>
      <c r="DM13" s="611"/>
      <c r="DN13" s="611"/>
      <c r="DO13" s="611"/>
      <c r="DP13" s="612"/>
      <c r="DQ13" s="619">
        <v>1913812</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1696</v>
      </c>
      <c r="S14" s="611"/>
      <c r="T14" s="611"/>
      <c r="U14" s="611"/>
      <c r="V14" s="611"/>
      <c r="W14" s="611"/>
      <c r="X14" s="611"/>
      <c r="Y14" s="612"/>
      <c r="Z14" s="613">
        <v>0</v>
      </c>
      <c r="AA14" s="613"/>
      <c r="AB14" s="613"/>
      <c r="AC14" s="613"/>
      <c r="AD14" s="614">
        <v>1696</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212131</v>
      </c>
      <c r="BH14" s="611"/>
      <c r="BI14" s="611"/>
      <c r="BJ14" s="611"/>
      <c r="BK14" s="611"/>
      <c r="BL14" s="611"/>
      <c r="BM14" s="611"/>
      <c r="BN14" s="612"/>
      <c r="BO14" s="613">
        <v>2.1</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1335629</v>
      </c>
      <c r="CS14" s="611"/>
      <c r="CT14" s="611"/>
      <c r="CU14" s="611"/>
      <c r="CV14" s="611"/>
      <c r="CW14" s="611"/>
      <c r="CX14" s="611"/>
      <c r="CY14" s="612"/>
      <c r="CZ14" s="613">
        <v>4.0999999999999996</v>
      </c>
      <c r="DA14" s="613"/>
      <c r="DB14" s="613"/>
      <c r="DC14" s="613"/>
      <c r="DD14" s="619">
        <v>261836</v>
      </c>
      <c r="DE14" s="611"/>
      <c r="DF14" s="611"/>
      <c r="DG14" s="611"/>
      <c r="DH14" s="611"/>
      <c r="DI14" s="611"/>
      <c r="DJ14" s="611"/>
      <c r="DK14" s="611"/>
      <c r="DL14" s="611"/>
      <c r="DM14" s="611"/>
      <c r="DN14" s="611"/>
      <c r="DO14" s="611"/>
      <c r="DP14" s="612"/>
      <c r="DQ14" s="619">
        <v>1085041</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490888</v>
      </c>
      <c r="BH15" s="611"/>
      <c r="BI15" s="611"/>
      <c r="BJ15" s="611"/>
      <c r="BK15" s="611"/>
      <c r="BL15" s="611"/>
      <c r="BM15" s="611"/>
      <c r="BN15" s="612"/>
      <c r="BO15" s="613">
        <v>4.8</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4590562</v>
      </c>
      <c r="CS15" s="611"/>
      <c r="CT15" s="611"/>
      <c r="CU15" s="611"/>
      <c r="CV15" s="611"/>
      <c r="CW15" s="611"/>
      <c r="CX15" s="611"/>
      <c r="CY15" s="612"/>
      <c r="CZ15" s="613">
        <v>14.1</v>
      </c>
      <c r="DA15" s="613"/>
      <c r="DB15" s="613"/>
      <c r="DC15" s="613"/>
      <c r="DD15" s="619">
        <v>347169</v>
      </c>
      <c r="DE15" s="611"/>
      <c r="DF15" s="611"/>
      <c r="DG15" s="611"/>
      <c r="DH15" s="611"/>
      <c r="DI15" s="611"/>
      <c r="DJ15" s="611"/>
      <c r="DK15" s="611"/>
      <c r="DL15" s="611"/>
      <c r="DM15" s="611"/>
      <c r="DN15" s="611"/>
      <c r="DO15" s="611"/>
      <c r="DP15" s="612"/>
      <c r="DQ15" s="619">
        <v>3765089</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21332</v>
      </c>
      <c r="S16" s="611"/>
      <c r="T16" s="611"/>
      <c r="U16" s="611"/>
      <c r="V16" s="611"/>
      <c r="W16" s="611"/>
      <c r="X16" s="611"/>
      <c r="Y16" s="612"/>
      <c r="Z16" s="613">
        <v>0.1</v>
      </c>
      <c r="AA16" s="613"/>
      <c r="AB16" s="613"/>
      <c r="AC16" s="613"/>
      <c r="AD16" s="614">
        <v>21332</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251462</v>
      </c>
      <c r="CS16" s="611"/>
      <c r="CT16" s="611"/>
      <c r="CU16" s="611"/>
      <c r="CV16" s="611"/>
      <c r="CW16" s="611"/>
      <c r="CX16" s="611"/>
      <c r="CY16" s="612"/>
      <c r="CZ16" s="613">
        <v>0.8</v>
      </c>
      <c r="DA16" s="613"/>
      <c r="DB16" s="613"/>
      <c r="DC16" s="613"/>
      <c r="DD16" s="619" t="s">
        <v>121</v>
      </c>
      <c r="DE16" s="611"/>
      <c r="DF16" s="611"/>
      <c r="DG16" s="611"/>
      <c r="DH16" s="611"/>
      <c r="DI16" s="611"/>
      <c r="DJ16" s="611"/>
      <c r="DK16" s="611"/>
      <c r="DL16" s="611"/>
      <c r="DM16" s="611"/>
      <c r="DN16" s="611"/>
      <c r="DO16" s="611"/>
      <c r="DP16" s="612"/>
      <c r="DQ16" s="619">
        <v>39135</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134659</v>
      </c>
      <c r="S17" s="611"/>
      <c r="T17" s="611"/>
      <c r="U17" s="611"/>
      <c r="V17" s="611"/>
      <c r="W17" s="611"/>
      <c r="X17" s="611"/>
      <c r="Y17" s="612"/>
      <c r="Z17" s="613">
        <v>0.4</v>
      </c>
      <c r="AA17" s="613"/>
      <c r="AB17" s="613"/>
      <c r="AC17" s="613"/>
      <c r="AD17" s="614">
        <v>134659</v>
      </c>
      <c r="AE17" s="614"/>
      <c r="AF17" s="614"/>
      <c r="AG17" s="614"/>
      <c r="AH17" s="614"/>
      <c r="AI17" s="614"/>
      <c r="AJ17" s="614"/>
      <c r="AK17" s="614"/>
      <c r="AL17" s="615">
        <v>0.7</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3952167</v>
      </c>
      <c r="CS17" s="611"/>
      <c r="CT17" s="611"/>
      <c r="CU17" s="611"/>
      <c r="CV17" s="611"/>
      <c r="CW17" s="611"/>
      <c r="CX17" s="611"/>
      <c r="CY17" s="612"/>
      <c r="CZ17" s="613">
        <v>12.1</v>
      </c>
      <c r="DA17" s="613"/>
      <c r="DB17" s="613"/>
      <c r="DC17" s="613"/>
      <c r="DD17" s="619" t="s">
        <v>121</v>
      </c>
      <c r="DE17" s="611"/>
      <c r="DF17" s="611"/>
      <c r="DG17" s="611"/>
      <c r="DH17" s="611"/>
      <c r="DI17" s="611"/>
      <c r="DJ17" s="611"/>
      <c r="DK17" s="611"/>
      <c r="DL17" s="611"/>
      <c r="DM17" s="611"/>
      <c r="DN17" s="611"/>
      <c r="DO17" s="611"/>
      <c r="DP17" s="612"/>
      <c r="DQ17" s="619">
        <v>3896947</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69631</v>
      </c>
      <c r="S18" s="611"/>
      <c r="T18" s="611"/>
      <c r="U18" s="611"/>
      <c r="V18" s="611"/>
      <c r="W18" s="611"/>
      <c r="X18" s="611"/>
      <c r="Y18" s="612"/>
      <c r="Z18" s="613">
        <v>0.2</v>
      </c>
      <c r="AA18" s="613"/>
      <c r="AB18" s="613"/>
      <c r="AC18" s="613"/>
      <c r="AD18" s="614">
        <v>69631</v>
      </c>
      <c r="AE18" s="614"/>
      <c r="AF18" s="614"/>
      <c r="AG18" s="614"/>
      <c r="AH18" s="614"/>
      <c r="AI18" s="614"/>
      <c r="AJ18" s="614"/>
      <c r="AK18" s="614"/>
      <c r="AL18" s="615">
        <v>0.4</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58361</v>
      </c>
      <c r="S19" s="611"/>
      <c r="T19" s="611"/>
      <c r="U19" s="611"/>
      <c r="V19" s="611"/>
      <c r="W19" s="611"/>
      <c r="X19" s="611"/>
      <c r="Y19" s="612"/>
      <c r="Z19" s="613">
        <v>0.2</v>
      </c>
      <c r="AA19" s="613"/>
      <c r="AB19" s="613"/>
      <c r="AC19" s="613"/>
      <c r="AD19" s="614">
        <v>58361</v>
      </c>
      <c r="AE19" s="614"/>
      <c r="AF19" s="614"/>
      <c r="AG19" s="614"/>
      <c r="AH19" s="614"/>
      <c r="AI19" s="614"/>
      <c r="AJ19" s="614"/>
      <c r="AK19" s="614"/>
      <c r="AL19" s="615">
        <v>0.3</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569371</v>
      </c>
      <c r="BH19" s="611"/>
      <c r="BI19" s="611"/>
      <c r="BJ19" s="611"/>
      <c r="BK19" s="611"/>
      <c r="BL19" s="611"/>
      <c r="BM19" s="611"/>
      <c r="BN19" s="612"/>
      <c r="BO19" s="613">
        <v>5.5</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11270</v>
      </c>
      <c r="S20" s="611"/>
      <c r="T20" s="611"/>
      <c r="U20" s="611"/>
      <c r="V20" s="611"/>
      <c r="W20" s="611"/>
      <c r="X20" s="611"/>
      <c r="Y20" s="612"/>
      <c r="Z20" s="613">
        <v>0</v>
      </c>
      <c r="AA20" s="613"/>
      <c r="AB20" s="613"/>
      <c r="AC20" s="613"/>
      <c r="AD20" s="614">
        <v>11270</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569371</v>
      </c>
      <c r="BH20" s="611"/>
      <c r="BI20" s="611"/>
      <c r="BJ20" s="611"/>
      <c r="BK20" s="611"/>
      <c r="BL20" s="611"/>
      <c r="BM20" s="611"/>
      <c r="BN20" s="612"/>
      <c r="BO20" s="613">
        <v>5.5</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32612391</v>
      </c>
      <c r="CS20" s="611"/>
      <c r="CT20" s="611"/>
      <c r="CU20" s="611"/>
      <c r="CV20" s="611"/>
      <c r="CW20" s="611"/>
      <c r="CX20" s="611"/>
      <c r="CY20" s="612"/>
      <c r="CZ20" s="613">
        <v>100</v>
      </c>
      <c r="DA20" s="613"/>
      <c r="DB20" s="613"/>
      <c r="DC20" s="613"/>
      <c r="DD20" s="619">
        <v>2427741</v>
      </c>
      <c r="DE20" s="611"/>
      <c r="DF20" s="611"/>
      <c r="DG20" s="611"/>
      <c r="DH20" s="611"/>
      <c r="DI20" s="611"/>
      <c r="DJ20" s="611"/>
      <c r="DK20" s="611"/>
      <c r="DL20" s="611"/>
      <c r="DM20" s="611"/>
      <c r="DN20" s="611"/>
      <c r="DO20" s="611"/>
      <c r="DP20" s="612"/>
      <c r="DQ20" s="619">
        <v>23210252</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8487865</v>
      </c>
      <c r="S21" s="611"/>
      <c r="T21" s="611"/>
      <c r="U21" s="611"/>
      <c r="V21" s="611"/>
      <c r="W21" s="611"/>
      <c r="X21" s="611"/>
      <c r="Y21" s="612"/>
      <c r="Z21" s="613">
        <v>25.6</v>
      </c>
      <c r="AA21" s="613"/>
      <c r="AB21" s="613"/>
      <c r="AC21" s="613"/>
      <c r="AD21" s="614">
        <v>7775284</v>
      </c>
      <c r="AE21" s="614"/>
      <c r="AF21" s="614"/>
      <c r="AG21" s="614"/>
      <c r="AH21" s="614"/>
      <c r="AI21" s="614"/>
      <c r="AJ21" s="614"/>
      <c r="AK21" s="614"/>
      <c r="AL21" s="615">
        <v>39.700000000000003</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5784</v>
      </c>
      <c r="BH21" s="611"/>
      <c r="BI21" s="611"/>
      <c r="BJ21" s="611"/>
      <c r="BK21" s="611"/>
      <c r="BL21" s="611"/>
      <c r="BM21" s="611"/>
      <c r="BN21" s="612"/>
      <c r="BO21" s="613">
        <v>0.1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7775284</v>
      </c>
      <c r="S22" s="611"/>
      <c r="T22" s="611"/>
      <c r="U22" s="611"/>
      <c r="V22" s="611"/>
      <c r="W22" s="611"/>
      <c r="X22" s="611"/>
      <c r="Y22" s="612"/>
      <c r="Z22" s="613">
        <v>23.4</v>
      </c>
      <c r="AA22" s="613"/>
      <c r="AB22" s="613"/>
      <c r="AC22" s="613"/>
      <c r="AD22" s="614">
        <v>7775284</v>
      </c>
      <c r="AE22" s="614"/>
      <c r="AF22" s="614"/>
      <c r="AG22" s="614"/>
      <c r="AH22" s="614"/>
      <c r="AI22" s="614"/>
      <c r="AJ22" s="614"/>
      <c r="AK22" s="614"/>
      <c r="AL22" s="615">
        <v>39.700000000000003</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712581</v>
      </c>
      <c r="S23" s="611"/>
      <c r="T23" s="611"/>
      <c r="U23" s="611"/>
      <c r="V23" s="611"/>
      <c r="W23" s="611"/>
      <c r="X23" s="611"/>
      <c r="Y23" s="612"/>
      <c r="Z23" s="613">
        <v>2.1</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563587</v>
      </c>
      <c r="BH23" s="611"/>
      <c r="BI23" s="611"/>
      <c r="BJ23" s="611"/>
      <c r="BK23" s="611"/>
      <c r="BL23" s="611"/>
      <c r="BM23" s="611"/>
      <c r="BN23" s="612"/>
      <c r="BO23" s="613">
        <v>5.5</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14569646</v>
      </c>
      <c r="CS24" s="600"/>
      <c r="CT24" s="600"/>
      <c r="CU24" s="600"/>
      <c r="CV24" s="600"/>
      <c r="CW24" s="600"/>
      <c r="CX24" s="600"/>
      <c r="CY24" s="601"/>
      <c r="CZ24" s="604">
        <v>44.7</v>
      </c>
      <c r="DA24" s="605"/>
      <c r="DB24" s="605"/>
      <c r="DC24" s="621"/>
      <c r="DD24" s="645">
        <v>9592714</v>
      </c>
      <c r="DE24" s="600"/>
      <c r="DF24" s="600"/>
      <c r="DG24" s="600"/>
      <c r="DH24" s="600"/>
      <c r="DI24" s="600"/>
      <c r="DJ24" s="600"/>
      <c r="DK24" s="601"/>
      <c r="DL24" s="645">
        <v>9413209</v>
      </c>
      <c r="DM24" s="600"/>
      <c r="DN24" s="600"/>
      <c r="DO24" s="600"/>
      <c r="DP24" s="600"/>
      <c r="DQ24" s="600"/>
      <c r="DR24" s="600"/>
      <c r="DS24" s="600"/>
      <c r="DT24" s="600"/>
      <c r="DU24" s="600"/>
      <c r="DV24" s="601"/>
      <c r="DW24" s="604">
        <v>47.7</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20832855</v>
      </c>
      <c r="S25" s="611"/>
      <c r="T25" s="611"/>
      <c r="U25" s="611"/>
      <c r="V25" s="611"/>
      <c r="W25" s="611"/>
      <c r="X25" s="611"/>
      <c r="Y25" s="612"/>
      <c r="Z25" s="613">
        <v>62.7</v>
      </c>
      <c r="AA25" s="613"/>
      <c r="AB25" s="613"/>
      <c r="AC25" s="613"/>
      <c r="AD25" s="614">
        <v>19556687</v>
      </c>
      <c r="AE25" s="614"/>
      <c r="AF25" s="614"/>
      <c r="AG25" s="614"/>
      <c r="AH25" s="614"/>
      <c r="AI25" s="614"/>
      <c r="AJ25" s="614"/>
      <c r="AK25" s="614"/>
      <c r="AL25" s="615">
        <v>99.9</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4185360</v>
      </c>
      <c r="CS25" s="642"/>
      <c r="CT25" s="642"/>
      <c r="CU25" s="642"/>
      <c r="CV25" s="642"/>
      <c r="CW25" s="642"/>
      <c r="CX25" s="642"/>
      <c r="CY25" s="643"/>
      <c r="CZ25" s="615">
        <v>12.8</v>
      </c>
      <c r="DA25" s="640"/>
      <c r="DB25" s="640"/>
      <c r="DC25" s="644"/>
      <c r="DD25" s="619">
        <v>3851044</v>
      </c>
      <c r="DE25" s="642"/>
      <c r="DF25" s="642"/>
      <c r="DG25" s="642"/>
      <c r="DH25" s="642"/>
      <c r="DI25" s="642"/>
      <c r="DJ25" s="642"/>
      <c r="DK25" s="643"/>
      <c r="DL25" s="619">
        <v>3815374</v>
      </c>
      <c r="DM25" s="642"/>
      <c r="DN25" s="642"/>
      <c r="DO25" s="642"/>
      <c r="DP25" s="642"/>
      <c r="DQ25" s="642"/>
      <c r="DR25" s="642"/>
      <c r="DS25" s="642"/>
      <c r="DT25" s="642"/>
      <c r="DU25" s="642"/>
      <c r="DV25" s="643"/>
      <c r="DW25" s="615">
        <v>19.3</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3951</v>
      </c>
      <c r="S26" s="611"/>
      <c r="T26" s="611"/>
      <c r="U26" s="611"/>
      <c r="V26" s="611"/>
      <c r="W26" s="611"/>
      <c r="X26" s="611"/>
      <c r="Y26" s="612"/>
      <c r="Z26" s="613">
        <v>0</v>
      </c>
      <c r="AA26" s="613"/>
      <c r="AB26" s="613"/>
      <c r="AC26" s="613"/>
      <c r="AD26" s="614">
        <v>3951</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2900053</v>
      </c>
      <c r="CS26" s="611"/>
      <c r="CT26" s="611"/>
      <c r="CU26" s="611"/>
      <c r="CV26" s="611"/>
      <c r="CW26" s="611"/>
      <c r="CX26" s="611"/>
      <c r="CY26" s="612"/>
      <c r="CZ26" s="615">
        <v>8.9</v>
      </c>
      <c r="DA26" s="640"/>
      <c r="DB26" s="640"/>
      <c r="DC26" s="644"/>
      <c r="DD26" s="619">
        <v>2631572</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163038</v>
      </c>
      <c r="S27" s="611"/>
      <c r="T27" s="611"/>
      <c r="U27" s="611"/>
      <c r="V27" s="611"/>
      <c r="W27" s="611"/>
      <c r="X27" s="611"/>
      <c r="Y27" s="612"/>
      <c r="Z27" s="613">
        <v>0.5</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10318109</v>
      </c>
      <c r="BH27" s="611"/>
      <c r="BI27" s="611"/>
      <c r="BJ27" s="611"/>
      <c r="BK27" s="611"/>
      <c r="BL27" s="611"/>
      <c r="BM27" s="611"/>
      <c r="BN27" s="612"/>
      <c r="BO27" s="613">
        <v>100</v>
      </c>
      <c r="BP27" s="613"/>
      <c r="BQ27" s="613"/>
      <c r="BR27" s="613"/>
      <c r="BS27" s="614">
        <v>168995</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6432119</v>
      </c>
      <c r="CS27" s="642"/>
      <c r="CT27" s="642"/>
      <c r="CU27" s="642"/>
      <c r="CV27" s="642"/>
      <c r="CW27" s="642"/>
      <c r="CX27" s="642"/>
      <c r="CY27" s="643"/>
      <c r="CZ27" s="615">
        <v>19.7</v>
      </c>
      <c r="DA27" s="640"/>
      <c r="DB27" s="640"/>
      <c r="DC27" s="644"/>
      <c r="DD27" s="619">
        <v>1844723</v>
      </c>
      <c r="DE27" s="642"/>
      <c r="DF27" s="642"/>
      <c r="DG27" s="642"/>
      <c r="DH27" s="642"/>
      <c r="DI27" s="642"/>
      <c r="DJ27" s="642"/>
      <c r="DK27" s="643"/>
      <c r="DL27" s="619">
        <v>1826988</v>
      </c>
      <c r="DM27" s="642"/>
      <c r="DN27" s="642"/>
      <c r="DO27" s="642"/>
      <c r="DP27" s="642"/>
      <c r="DQ27" s="642"/>
      <c r="DR27" s="642"/>
      <c r="DS27" s="642"/>
      <c r="DT27" s="642"/>
      <c r="DU27" s="642"/>
      <c r="DV27" s="643"/>
      <c r="DW27" s="615">
        <v>9.3000000000000007</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264306</v>
      </c>
      <c r="S28" s="611"/>
      <c r="T28" s="611"/>
      <c r="U28" s="611"/>
      <c r="V28" s="611"/>
      <c r="W28" s="611"/>
      <c r="X28" s="611"/>
      <c r="Y28" s="612"/>
      <c r="Z28" s="613">
        <v>0.8</v>
      </c>
      <c r="AA28" s="613"/>
      <c r="AB28" s="613"/>
      <c r="AC28" s="613"/>
      <c r="AD28" s="614">
        <v>8746</v>
      </c>
      <c r="AE28" s="614"/>
      <c r="AF28" s="614"/>
      <c r="AG28" s="614"/>
      <c r="AH28" s="614"/>
      <c r="AI28" s="614"/>
      <c r="AJ28" s="614"/>
      <c r="AK28" s="614"/>
      <c r="AL28" s="615">
        <v>0</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3952167</v>
      </c>
      <c r="CS28" s="611"/>
      <c r="CT28" s="611"/>
      <c r="CU28" s="611"/>
      <c r="CV28" s="611"/>
      <c r="CW28" s="611"/>
      <c r="CX28" s="611"/>
      <c r="CY28" s="612"/>
      <c r="CZ28" s="615">
        <v>12.1</v>
      </c>
      <c r="DA28" s="640"/>
      <c r="DB28" s="640"/>
      <c r="DC28" s="644"/>
      <c r="DD28" s="619">
        <v>3896947</v>
      </c>
      <c r="DE28" s="611"/>
      <c r="DF28" s="611"/>
      <c r="DG28" s="611"/>
      <c r="DH28" s="611"/>
      <c r="DI28" s="611"/>
      <c r="DJ28" s="611"/>
      <c r="DK28" s="612"/>
      <c r="DL28" s="619">
        <v>3770847</v>
      </c>
      <c r="DM28" s="611"/>
      <c r="DN28" s="611"/>
      <c r="DO28" s="611"/>
      <c r="DP28" s="611"/>
      <c r="DQ28" s="611"/>
      <c r="DR28" s="611"/>
      <c r="DS28" s="611"/>
      <c r="DT28" s="611"/>
      <c r="DU28" s="611"/>
      <c r="DV28" s="612"/>
      <c r="DW28" s="615">
        <v>19.100000000000001</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131554</v>
      </c>
      <c r="S29" s="611"/>
      <c r="T29" s="611"/>
      <c r="U29" s="611"/>
      <c r="V29" s="611"/>
      <c r="W29" s="611"/>
      <c r="X29" s="611"/>
      <c r="Y29" s="612"/>
      <c r="Z29" s="613">
        <v>0.4</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3952166</v>
      </c>
      <c r="CS29" s="642"/>
      <c r="CT29" s="642"/>
      <c r="CU29" s="642"/>
      <c r="CV29" s="642"/>
      <c r="CW29" s="642"/>
      <c r="CX29" s="642"/>
      <c r="CY29" s="643"/>
      <c r="CZ29" s="615">
        <v>12.1</v>
      </c>
      <c r="DA29" s="640"/>
      <c r="DB29" s="640"/>
      <c r="DC29" s="644"/>
      <c r="DD29" s="619">
        <v>3896946</v>
      </c>
      <c r="DE29" s="642"/>
      <c r="DF29" s="642"/>
      <c r="DG29" s="642"/>
      <c r="DH29" s="642"/>
      <c r="DI29" s="642"/>
      <c r="DJ29" s="642"/>
      <c r="DK29" s="643"/>
      <c r="DL29" s="619">
        <v>3770846</v>
      </c>
      <c r="DM29" s="642"/>
      <c r="DN29" s="642"/>
      <c r="DO29" s="642"/>
      <c r="DP29" s="642"/>
      <c r="DQ29" s="642"/>
      <c r="DR29" s="642"/>
      <c r="DS29" s="642"/>
      <c r="DT29" s="642"/>
      <c r="DU29" s="642"/>
      <c r="DV29" s="643"/>
      <c r="DW29" s="615">
        <v>19.100000000000001</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5305250</v>
      </c>
      <c r="S30" s="611"/>
      <c r="T30" s="611"/>
      <c r="U30" s="611"/>
      <c r="V30" s="611"/>
      <c r="W30" s="611"/>
      <c r="X30" s="611"/>
      <c r="Y30" s="612"/>
      <c r="Z30" s="613">
        <v>16</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3852324</v>
      </c>
      <c r="CS30" s="611"/>
      <c r="CT30" s="611"/>
      <c r="CU30" s="611"/>
      <c r="CV30" s="611"/>
      <c r="CW30" s="611"/>
      <c r="CX30" s="611"/>
      <c r="CY30" s="612"/>
      <c r="CZ30" s="615">
        <v>11.8</v>
      </c>
      <c r="DA30" s="640"/>
      <c r="DB30" s="640"/>
      <c r="DC30" s="644"/>
      <c r="DD30" s="619">
        <v>3798401</v>
      </c>
      <c r="DE30" s="611"/>
      <c r="DF30" s="611"/>
      <c r="DG30" s="611"/>
      <c r="DH30" s="611"/>
      <c r="DI30" s="611"/>
      <c r="DJ30" s="611"/>
      <c r="DK30" s="612"/>
      <c r="DL30" s="619">
        <v>3672301</v>
      </c>
      <c r="DM30" s="611"/>
      <c r="DN30" s="611"/>
      <c r="DO30" s="611"/>
      <c r="DP30" s="611"/>
      <c r="DQ30" s="611"/>
      <c r="DR30" s="611"/>
      <c r="DS30" s="611"/>
      <c r="DT30" s="611"/>
      <c r="DU30" s="611"/>
      <c r="DV30" s="612"/>
      <c r="DW30" s="615">
        <v>18.600000000000001</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99.7</v>
      </c>
      <c r="BH31" s="654"/>
      <c r="BI31" s="654"/>
      <c r="BJ31" s="654"/>
      <c r="BK31" s="654"/>
      <c r="BL31" s="654"/>
      <c r="BM31" s="605">
        <v>99</v>
      </c>
      <c r="BN31" s="654"/>
      <c r="BO31" s="654"/>
      <c r="BP31" s="654"/>
      <c r="BQ31" s="655"/>
      <c r="BR31" s="666">
        <v>99.7</v>
      </c>
      <c r="BS31" s="654"/>
      <c r="BT31" s="654"/>
      <c r="BU31" s="654"/>
      <c r="BV31" s="654"/>
      <c r="BW31" s="654"/>
      <c r="BX31" s="605">
        <v>98.9</v>
      </c>
      <c r="BY31" s="654"/>
      <c r="BZ31" s="654"/>
      <c r="CA31" s="654"/>
      <c r="CB31" s="655"/>
      <c r="CD31" s="648"/>
      <c r="CE31" s="649"/>
      <c r="CF31" s="607" t="s">
        <v>300</v>
      </c>
      <c r="CG31" s="608"/>
      <c r="CH31" s="608"/>
      <c r="CI31" s="608"/>
      <c r="CJ31" s="608"/>
      <c r="CK31" s="608"/>
      <c r="CL31" s="608"/>
      <c r="CM31" s="608"/>
      <c r="CN31" s="608"/>
      <c r="CO31" s="608"/>
      <c r="CP31" s="608"/>
      <c r="CQ31" s="609"/>
      <c r="CR31" s="610">
        <v>99842</v>
      </c>
      <c r="CS31" s="642"/>
      <c r="CT31" s="642"/>
      <c r="CU31" s="642"/>
      <c r="CV31" s="642"/>
      <c r="CW31" s="642"/>
      <c r="CX31" s="642"/>
      <c r="CY31" s="643"/>
      <c r="CZ31" s="615">
        <v>0.3</v>
      </c>
      <c r="DA31" s="640"/>
      <c r="DB31" s="640"/>
      <c r="DC31" s="644"/>
      <c r="DD31" s="619">
        <v>98545</v>
      </c>
      <c r="DE31" s="642"/>
      <c r="DF31" s="642"/>
      <c r="DG31" s="642"/>
      <c r="DH31" s="642"/>
      <c r="DI31" s="642"/>
      <c r="DJ31" s="642"/>
      <c r="DK31" s="643"/>
      <c r="DL31" s="619">
        <v>98545</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1972288</v>
      </c>
      <c r="S32" s="611"/>
      <c r="T32" s="611"/>
      <c r="U32" s="611"/>
      <c r="V32" s="611"/>
      <c r="W32" s="611"/>
      <c r="X32" s="611"/>
      <c r="Y32" s="612"/>
      <c r="Z32" s="613">
        <v>5.9</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302</v>
      </c>
      <c r="AX32" s="607" t="s">
        <v>303</v>
      </c>
      <c r="AY32" s="608"/>
      <c r="AZ32" s="608"/>
      <c r="BA32" s="608"/>
      <c r="BB32" s="608"/>
      <c r="BC32" s="608"/>
      <c r="BD32" s="608"/>
      <c r="BE32" s="608"/>
      <c r="BF32" s="609"/>
      <c r="BG32" s="667">
        <v>99.6</v>
      </c>
      <c r="BH32" s="642"/>
      <c r="BI32" s="642"/>
      <c r="BJ32" s="642"/>
      <c r="BK32" s="642"/>
      <c r="BL32" s="642"/>
      <c r="BM32" s="616">
        <v>98.8</v>
      </c>
      <c r="BN32" s="642"/>
      <c r="BO32" s="642"/>
      <c r="BP32" s="642"/>
      <c r="BQ32" s="665"/>
      <c r="BR32" s="667">
        <v>99.6</v>
      </c>
      <c r="BS32" s="642"/>
      <c r="BT32" s="642"/>
      <c r="BU32" s="642"/>
      <c r="BV32" s="642"/>
      <c r="BW32" s="642"/>
      <c r="BX32" s="616">
        <v>98.8</v>
      </c>
      <c r="BY32" s="642"/>
      <c r="BZ32" s="642"/>
      <c r="CA32" s="642"/>
      <c r="CB32" s="665"/>
      <c r="CD32" s="650"/>
      <c r="CE32" s="651"/>
      <c r="CF32" s="607" t="s">
        <v>304</v>
      </c>
      <c r="CG32" s="608"/>
      <c r="CH32" s="608"/>
      <c r="CI32" s="608"/>
      <c r="CJ32" s="608"/>
      <c r="CK32" s="608"/>
      <c r="CL32" s="608"/>
      <c r="CM32" s="608"/>
      <c r="CN32" s="608"/>
      <c r="CO32" s="608"/>
      <c r="CP32" s="608"/>
      <c r="CQ32" s="609"/>
      <c r="CR32" s="610">
        <v>1</v>
      </c>
      <c r="CS32" s="611"/>
      <c r="CT32" s="611"/>
      <c r="CU32" s="611"/>
      <c r="CV32" s="611"/>
      <c r="CW32" s="611"/>
      <c r="CX32" s="611"/>
      <c r="CY32" s="612"/>
      <c r="CZ32" s="615">
        <v>0</v>
      </c>
      <c r="DA32" s="640"/>
      <c r="DB32" s="640"/>
      <c r="DC32" s="644"/>
      <c r="DD32" s="619">
        <v>1</v>
      </c>
      <c r="DE32" s="611"/>
      <c r="DF32" s="611"/>
      <c r="DG32" s="611"/>
      <c r="DH32" s="611"/>
      <c r="DI32" s="611"/>
      <c r="DJ32" s="611"/>
      <c r="DK32" s="612"/>
      <c r="DL32" s="619">
        <v>1</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16506</v>
      </c>
      <c r="S33" s="611"/>
      <c r="T33" s="611"/>
      <c r="U33" s="611"/>
      <c r="V33" s="611"/>
      <c r="W33" s="611"/>
      <c r="X33" s="611"/>
      <c r="Y33" s="612"/>
      <c r="Z33" s="613">
        <v>0</v>
      </c>
      <c r="AA33" s="613"/>
      <c r="AB33" s="613"/>
      <c r="AC33" s="613"/>
      <c r="AD33" s="614" t="s">
        <v>121</v>
      </c>
      <c r="AE33" s="614"/>
      <c r="AF33" s="614"/>
      <c r="AG33" s="614"/>
      <c r="AH33" s="614"/>
      <c r="AI33" s="614"/>
      <c r="AJ33" s="614"/>
      <c r="AK33" s="614"/>
      <c r="AL33" s="615" t="s">
        <v>121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99.8</v>
      </c>
      <c r="BH33" s="669"/>
      <c r="BI33" s="669"/>
      <c r="BJ33" s="669"/>
      <c r="BK33" s="669"/>
      <c r="BL33" s="669"/>
      <c r="BM33" s="670">
        <v>99</v>
      </c>
      <c r="BN33" s="669"/>
      <c r="BO33" s="669"/>
      <c r="BP33" s="669"/>
      <c r="BQ33" s="671"/>
      <c r="BR33" s="668">
        <v>99.7</v>
      </c>
      <c r="BS33" s="669"/>
      <c r="BT33" s="669"/>
      <c r="BU33" s="669"/>
      <c r="BV33" s="669"/>
      <c r="BW33" s="669"/>
      <c r="BX33" s="670">
        <v>98.9</v>
      </c>
      <c r="BY33" s="669"/>
      <c r="BZ33" s="669"/>
      <c r="CA33" s="669"/>
      <c r="CB33" s="671"/>
      <c r="CD33" s="607" t="s">
        <v>307</v>
      </c>
      <c r="CE33" s="608"/>
      <c r="CF33" s="608"/>
      <c r="CG33" s="608"/>
      <c r="CH33" s="608"/>
      <c r="CI33" s="608"/>
      <c r="CJ33" s="608"/>
      <c r="CK33" s="608"/>
      <c r="CL33" s="608"/>
      <c r="CM33" s="608"/>
      <c r="CN33" s="608"/>
      <c r="CO33" s="608"/>
      <c r="CP33" s="608"/>
      <c r="CQ33" s="609"/>
      <c r="CR33" s="610">
        <v>15363542</v>
      </c>
      <c r="CS33" s="642"/>
      <c r="CT33" s="642"/>
      <c r="CU33" s="642"/>
      <c r="CV33" s="642"/>
      <c r="CW33" s="642"/>
      <c r="CX33" s="642"/>
      <c r="CY33" s="643"/>
      <c r="CZ33" s="615">
        <v>47.1</v>
      </c>
      <c r="DA33" s="640"/>
      <c r="DB33" s="640"/>
      <c r="DC33" s="644"/>
      <c r="DD33" s="619">
        <v>12962361</v>
      </c>
      <c r="DE33" s="642"/>
      <c r="DF33" s="642"/>
      <c r="DG33" s="642"/>
      <c r="DH33" s="642"/>
      <c r="DI33" s="642"/>
      <c r="DJ33" s="642"/>
      <c r="DK33" s="643"/>
      <c r="DL33" s="619">
        <v>9467334</v>
      </c>
      <c r="DM33" s="642"/>
      <c r="DN33" s="642"/>
      <c r="DO33" s="642"/>
      <c r="DP33" s="642"/>
      <c r="DQ33" s="642"/>
      <c r="DR33" s="642"/>
      <c r="DS33" s="642"/>
      <c r="DT33" s="642"/>
      <c r="DU33" s="642"/>
      <c r="DV33" s="643"/>
      <c r="DW33" s="615">
        <v>48</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134814</v>
      </c>
      <c r="S34" s="611"/>
      <c r="T34" s="611"/>
      <c r="U34" s="611"/>
      <c r="V34" s="611"/>
      <c r="W34" s="611"/>
      <c r="X34" s="611"/>
      <c r="Y34" s="612"/>
      <c r="Z34" s="613">
        <v>0.4</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4067056</v>
      </c>
      <c r="CS34" s="611"/>
      <c r="CT34" s="611"/>
      <c r="CU34" s="611"/>
      <c r="CV34" s="611"/>
      <c r="CW34" s="611"/>
      <c r="CX34" s="611"/>
      <c r="CY34" s="612"/>
      <c r="CZ34" s="615">
        <v>12.5</v>
      </c>
      <c r="DA34" s="640"/>
      <c r="DB34" s="640"/>
      <c r="DC34" s="644"/>
      <c r="DD34" s="619">
        <v>2921381</v>
      </c>
      <c r="DE34" s="611"/>
      <c r="DF34" s="611"/>
      <c r="DG34" s="611"/>
      <c r="DH34" s="611"/>
      <c r="DI34" s="611"/>
      <c r="DJ34" s="611"/>
      <c r="DK34" s="612"/>
      <c r="DL34" s="619">
        <v>2558061</v>
      </c>
      <c r="DM34" s="611"/>
      <c r="DN34" s="611"/>
      <c r="DO34" s="611"/>
      <c r="DP34" s="611"/>
      <c r="DQ34" s="611"/>
      <c r="DR34" s="611"/>
      <c r="DS34" s="611"/>
      <c r="DT34" s="611"/>
      <c r="DU34" s="611"/>
      <c r="DV34" s="612"/>
      <c r="DW34" s="615">
        <v>13</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971407</v>
      </c>
      <c r="S35" s="611"/>
      <c r="T35" s="611"/>
      <c r="U35" s="611"/>
      <c r="V35" s="611"/>
      <c r="W35" s="611"/>
      <c r="X35" s="611"/>
      <c r="Y35" s="612"/>
      <c r="Z35" s="613">
        <v>2.9</v>
      </c>
      <c r="AA35" s="613"/>
      <c r="AB35" s="613"/>
      <c r="AC35" s="613"/>
      <c r="AD35" s="614" t="s">
        <v>121</v>
      </c>
      <c r="AE35" s="614"/>
      <c r="AF35" s="614"/>
      <c r="AG35" s="614"/>
      <c r="AH35" s="614"/>
      <c r="AI35" s="614"/>
      <c r="AJ35" s="614"/>
      <c r="AK35" s="614"/>
      <c r="AL35" s="615" t="s">
        <v>121</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178619</v>
      </c>
      <c r="CS35" s="642"/>
      <c r="CT35" s="642"/>
      <c r="CU35" s="642"/>
      <c r="CV35" s="642"/>
      <c r="CW35" s="642"/>
      <c r="CX35" s="642"/>
      <c r="CY35" s="643"/>
      <c r="CZ35" s="615">
        <v>0.5</v>
      </c>
      <c r="DA35" s="640"/>
      <c r="DB35" s="640"/>
      <c r="DC35" s="644"/>
      <c r="DD35" s="619">
        <v>127366</v>
      </c>
      <c r="DE35" s="642"/>
      <c r="DF35" s="642"/>
      <c r="DG35" s="642"/>
      <c r="DH35" s="642"/>
      <c r="DI35" s="642"/>
      <c r="DJ35" s="642"/>
      <c r="DK35" s="643"/>
      <c r="DL35" s="619">
        <v>127234</v>
      </c>
      <c r="DM35" s="642"/>
      <c r="DN35" s="642"/>
      <c r="DO35" s="642"/>
      <c r="DP35" s="642"/>
      <c r="DQ35" s="642"/>
      <c r="DR35" s="642"/>
      <c r="DS35" s="642"/>
      <c r="DT35" s="642"/>
      <c r="DU35" s="642"/>
      <c r="DV35" s="643"/>
      <c r="DW35" s="615">
        <v>0.6</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888455</v>
      </c>
      <c r="S36" s="611"/>
      <c r="T36" s="611"/>
      <c r="U36" s="611"/>
      <c r="V36" s="611"/>
      <c r="W36" s="611"/>
      <c r="X36" s="611"/>
      <c r="Y36" s="612"/>
      <c r="Z36" s="613">
        <v>2.7</v>
      </c>
      <c r="AA36" s="613"/>
      <c r="AB36" s="613"/>
      <c r="AC36" s="613"/>
      <c r="AD36" s="614" t="s">
        <v>121</v>
      </c>
      <c r="AE36" s="614"/>
      <c r="AF36" s="614"/>
      <c r="AG36" s="614"/>
      <c r="AH36" s="614"/>
      <c r="AI36" s="614"/>
      <c r="AJ36" s="614"/>
      <c r="AK36" s="614"/>
      <c r="AL36" s="615" t="s">
        <v>121</v>
      </c>
      <c r="AM36" s="616"/>
      <c r="AN36" s="616"/>
      <c r="AO36" s="617"/>
      <c r="AP36" s="218"/>
      <c r="AQ36" s="676" t="s">
        <v>315</v>
      </c>
      <c r="AR36" s="677"/>
      <c r="AS36" s="677"/>
      <c r="AT36" s="677"/>
      <c r="AU36" s="677"/>
      <c r="AV36" s="677"/>
      <c r="AW36" s="677"/>
      <c r="AX36" s="677"/>
      <c r="AY36" s="678"/>
      <c r="AZ36" s="599">
        <v>4572432</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94754</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6679135</v>
      </c>
      <c r="CS36" s="611"/>
      <c r="CT36" s="611"/>
      <c r="CU36" s="611"/>
      <c r="CV36" s="611"/>
      <c r="CW36" s="611"/>
      <c r="CX36" s="611"/>
      <c r="CY36" s="612"/>
      <c r="CZ36" s="615">
        <v>20.5</v>
      </c>
      <c r="DA36" s="640"/>
      <c r="DB36" s="640"/>
      <c r="DC36" s="644"/>
      <c r="DD36" s="619">
        <v>6244794</v>
      </c>
      <c r="DE36" s="611"/>
      <c r="DF36" s="611"/>
      <c r="DG36" s="611"/>
      <c r="DH36" s="611"/>
      <c r="DI36" s="611"/>
      <c r="DJ36" s="611"/>
      <c r="DK36" s="612"/>
      <c r="DL36" s="619">
        <v>4599979</v>
      </c>
      <c r="DM36" s="611"/>
      <c r="DN36" s="611"/>
      <c r="DO36" s="611"/>
      <c r="DP36" s="611"/>
      <c r="DQ36" s="611"/>
      <c r="DR36" s="611"/>
      <c r="DS36" s="611"/>
      <c r="DT36" s="611"/>
      <c r="DU36" s="611"/>
      <c r="DV36" s="612"/>
      <c r="DW36" s="615">
        <v>23.3</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869543</v>
      </c>
      <c r="S37" s="611"/>
      <c r="T37" s="611"/>
      <c r="U37" s="611"/>
      <c r="V37" s="611"/>
      <c r="W37" s="611"/>
      <c r="X37" s="611"/>
      <c r="Y37" s="612"/>
      <c r="Z37" s="613">
        <v>2.6</v>
      </c>
      <c r="AA37" s="613"/>
      <c r="AB37" s="613"/>
      <c r="AC37" s="613"/>
      <c r="AD37" s="614">
        <v>29</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1225917</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-34326</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1016702</v>
      </c>
      <c r="CS37" s="642"/>
      <c r="CT37" s="642"/>
      <c r="CU37" s="642"/>
      <c r="CV37" s="642"/>
      <c r="CW37" s="642"/>
      <c r="CX37" s="642"/>
      <c r="CY37" s="643"/>
      <c r="CZ37" s="615">
        <v>3.1</v>
      </c>
      <c r="DA37" s="640"/>
      <c r="DB37" s="640"/>
      <c r="DC37" s="644"/>
      <c r="DD37" s="619">
        <v>1016702</v>
      </c>
      <c r="DE37" s="642"/>
      <c r="DF37" s="642"/>
      <c r="DG37" s="642"/>
      <c r="DH37" s="642"/>
      <c r="DI37" s="642"/>
      <c r="DJ37" s="642"/>
      <c r="DK37" s="643"/>
      <c r="DL37" s="619">
        <v>926006</v>
      </c>
      <c r="DM37" s="642"/>
      <c r="DN37" s="642"/>
      <c r="DO37" s="642"/>
      <c r="DP37" s="642"/>
      <c r="DQ37" s="642"/>
      <c r="DR37" s="642"/>
      <c r="DS37" s="642"/>
      <c r="DT37" s="642"/>
      <c r="DU37" s="642"/>
      <c r="DV37" s="643"/>
      <c r="DW37" s="615">
        <v>4.7</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1665747</v>
      </c>
      <c r="S38" s="611"/>
      <c r="T38" s="611"/>
      <c r="U38" s="611"/>
      <c r="V38" s="611"/>
      <c r="W38" s="611"/>
      <c r="X38" s="611"/>
      <c r="Y38" s="612"/>
      <c r="Z38" s="613">
        <v>5</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v>519283</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7314</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2792895</v>
      </c>
      <c r="CS38" s="611"/>
      <c r="CT38" s="611"/>
      <c r="CU38" s="611"/>
      <c r="CV38" s="611"/>
      <c r="CW38" s="611"/>
      <c r="CX38" s="611"/>
      <c r="CY38" s="612"/>
      <c r="CZ38" s="615">
        <v>8.6</v>
      </c>
      <c r="DA38" s="640"/>
      <c r="DB38" s="640"/>
      <c r="DC38" s="644"/>
      <c r="DD38" s="619">
        <v>2303262</v>
      </c>
      <c r="DE38" s="611"/>
      <c r="DF38" s="611"/>
      <c r="DG38" s="611"/>
      <c r="DH38" s="611"/>
      <c r="DI38" s="611"/>
      <c r="DJ38" s="611"/>
      <c r="DK38" s="612"/>
      <c r="DL38" s="619">
        <v>2182060</v>
      </c>
      <c r="DM38" s="611"/>
      <c r="DN38" s="611"/>
      <c r="DO38" s="611"/>
      <c r="DP38" s="611"/>
      <c r="DQ38" s="611"/>
      <c r="DR38" s="611"/>
      <c r="DS38" s="611"/>
      <c r="DT38" s="611"/>
      <c r="DU38" s="611"/>
      <c r="DV38" s="612"/>
      <c r="DW38" s="615">
        <v>11.1</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v>33971</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10592</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1008307</v>
      </c>
      <c r="CS39" s="642"/>
      <c r="CT39" s="642"/>
      <c r="CU39" s="642"/>
      <c r="CV39" s="642"/>
      <c r="CW39" s="642"/>
      <c r="CX39" s="642"/>
      <c r="CY39" s="643"/>
      <c r="CZ39" s="615">
        <v>3.1</v>
      </c>
      <c r="DA39" s="640"/>
      <c r="DB39" s="640"/>
      <c r="DC39" s="644"/>
      <c r="DD39" s="619">
        <v>893179</v>
      </c>
      <c r="DE39" s="642"/>
      <c r="DF39" s="642"/>
      <c r="DG39" s="642"/>
      <c r="DH39" s="642"/>
      <c r="DI39" s="642"/>
      <c r="DJ39" s="642"/>
      <c r="DK39" s="643"/>
      <c r="DL39" s="619" t="s">
        <v>121</v>
      </c>
      <c r="DM39" s="642"/>
      <c r="DN39" s="642"/>
      <c r="DO39" s="642"/>
      <c r="DP39" s="642"/>
      <c r="DQ39" s="642"/>
      <c r="DR39" s="642"/>
      <c r="DS39" s="642"/>
      <c r="DT39" s="642"/>
      <c r="DU39" s="642"/>
      <c r="DV39" s="643"/>
      <c r="DW39" s="615" t="s">
        <v>121</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173647</v>
      </c>
      <c r="S40" s="611"/>
      <c r="T40" s="611"/>
      <c r="U40" s="611"/>
      <c r="V40" s="611"/>
      <c r="W40" s="611"/>
      <c r="X40" s="611"/>
      <c r="Y40" s="612"/>
      <c r="Z40" s="613">
        <v>0.5</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v>366</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88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637530</v>
      </c>
      <c r="CS40" s="611"/>
      <c r="CT40" s="611"/>
      <c r="CU40" s="611"/>
      <c r="CV40" s="611"/>
      <c r="CW40" s="611"/>
      <c r="CX40" s="611"/>
      <c r="CY40" s="612"/>
      <c r="CZ40" s="615">
        <v>2</v>
      </c>
      <c r="DA40" s="640"/>
      <c r="DB40" s="640"/>
      <c r="DC40" s="644"/>
      <c r="DD40" s="619">
        <v>472379</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33219714</v>
      </c>
      <c r="S41" s="683"/>
      <c r="T41" s="683"/>
      <c r="U41" s="683"/>
      <c r="V41" s="683"/>
      <c r="W41" s="683"/>
      <c r="X41" s="683"/>
      <c r="Y41" s="687"/>
      <c r="Z41" s="688">
        <v>100</v>
      </c>
      <c r="AA41" s="688"/>
      <c r="AB41" s="688"/>
      <c r="AC41" s="688"/>
      <c r="AD41" s="689">
        <v>19569413</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556150</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2"/>
      <c r="CT41" s="642"/>
      <c r="CU41" s="642"/>
      <c r="CV41" s="642"/>
      <c r="CW41" s="642"/>
      <c r="CX41" s="642"/>
      <c r="CY41" s="643"/>
      <c r="CZ41" s="615" t="s">
        <v>121</v>
      </c>
      <c r="DA41" s="640"/>
      <c r="DB41" s="640"/>
      <c r="DC41" s="644"/>
      <c r="DD41" s="619" t="s">
        <v>121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2236745</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507</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2679203</v>
      </c>
      <c r="CS42" s="642"/>
      <c r="CT42" s="642"/>
      <c r="CU42" s="642"/>
      <c r="CV42" s="642"/>
      <c r="CW42" s="642"/>
      <c r="CX42" s="642"/>
      <c r="CY42" s="643"/>
      <c r="CZ42" s="615">
        <v>8.1999999999999993</v>
      </c>
      <c r="DA42" s="640"/>
      <c r="DB42" s="640"/>
      <c r="DC42" s="644"/>
      <c r="DD42" s="619">
        <v>655177</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51413</v>
      </c>
      <c r="CS43" s="642"/>
      <c r="CT43" s="642"/>
      <c r="CU43" s="642"/>
      <c r="CV43" s="642"/>
      <c r="CW43" s="642"/>
      <c r="CX43" s="642"/>
      <c r="CY43" s="643"/>
      <c r="CZ43" s="615">
        <v>0.2</v>
      </c>
      <c r="DA43" s="640"/>
      <c r="DB43" s="640"/>
      <c r="DC43" s="644"/>
      <c r="DD43" s="619">
        <v>51413</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2427741</v>
      </c>
      <c r="CS44" s="611"/>
      <c r="CT44" s="611"/>
      <c r="CU44" s="611"/>
      <c r="CV44" s="611"/>
      <c r="CW44" s="611"/>
      <c r="CX44" s="611"/>
      <c r="CY44" s="612"/>
      <c r="CZ44" s="615">
        <v>7.4</v>
      </c>
      <c r="DA44" s="616"/>
      <c r="DB44" s="616"/>
      <c r="DC44" s="622"/>
      <c r="DD44" s="619">
        <v>616042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714945</v>
      </c>
      <c r="CS45" s="642"/>
      <c r="CT45" s="642"/>
      <c r="CU45" s="642"/>
      <c r="CV45" s="642"/>
      <c r="CW45" s="642"/>
      <c r="CX45" s="642"/>
      <c r="CY45" s="643"/>
      <c r="CZ45" s="615">
        <v>2.2000000000000002</v>
      </c>
      <c r="DA45" s="640"/>
      <c r="DB45" s="640"/>
      <c r="DC45" s="644"/>
      <c r="DD45" s="619">
        <v>102416</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1518067</v>
      </c>
      <c r="CS46" s="611"/>
      <c r="CT46" s="611"/>
      <c r="CU46" s="611"/>
      <c r="CV46" s="611"/>
      <c r="CW46" s="611"/>
      <c r="CX46" s="611"/>
      <c r="CY46" s="612"/>
      <c r="CZ46" s="615">
        <v>4.7</v>
      </c>
      <c r="DA46" s="616"/>
      <c r="DB46" s="616"/>
      <c r="DC46" s="622"/>
      <c r="DD46" s="619">
        <v>481138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251462</v>
      </c>
      <c r="CS47" s="642"/>
      <c r="CT47" s="642"/>
      <c r="CU47" s="642"/>
      <c r="CV47" s="642"/>
      <c r="CW47" s="642"/>
      <c r="CX47" s="642"/>
      <c r="CY47" s="643"/>
      <c r="CZ47" s="615">
        <v>0.8</v>
      </c>
      <c r="DA47" s="640"/>
      <c r="DB47" s="640"/>
      <c r="DC47" s="644"/>
      <c r="DD47" s="619">
        <v>39135</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32612391</v>
      </c>
      <c r="CS49" s="669"/>
      <c r="CT49" s="669"/>
      <c r="CU49" s="669"/>
      <c r="CV49" s="669"/>
      <c r="CW49" s="669"/>
      <c r="CX49" s="669"/>
      <c r="CY49" s="698"/>
      <c r="CZ49" s="690">
        <v>100</v>
      </c>
      <c r="DA49" s="699"/>
      <c r="DB49" s="699"/>
      <c r="DC49" s="700"/>
      <c r="DD49" s="701">
        <v>23210252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cb89hzzIOzKwJf1JiLRQs4e9c24ijRWdlLyfdETeCRNXTgX7Nm+Cz+fPXxZsm21ld5eWvmEHPmdiW+GHrmGglg==" saltValue="wg/5JMJC9KsbfTs7kpOQk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A2" sqref="A2:BI2"/>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33233</v>
      </c>
      <c r="R7" s="740"/>
      <c r="S7" s="740"/>
      <c r="T7" s="740"/>
      <c r="U7" s="740"/>
      <c r="V7" s="740">
        <v>32626</v>
      </c>
      <c r="W7" s="740"/>
      <c r="X7" s="740"/>
      <c r="Y7" s="740"/>
      <c r="Z7" s="740"/>
      <c r="AA7" s="740">
        <v>607</v>
      </c>
      <c r="AB7" s="740"/>
      <c r="AC7" s="740"/>
      <c r="AD7" s="740"/>
      <c r="AE7" s="741"/>
      <c r="AF7" s="742">
        <v>444</v>
      </c>
      <c r="AG7" s="743"/>
      <c r="AH7" s="743"/>
      <c r="AI7" s="743"/>
      <c r="AJ7" s="744"/>
      <c r="AK7" s="745">
        <v>971</v>
      </c>
      <c r="AL7" s="746"/>
      <c r="AM7" s="746"/>
      <c r="AN7" s="746"/>
      <c r="AO7" s="746"/>
      <c r="AP7" s="746">
        <v>35903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t="s">
        <v>559</v>
      </c>
      <c r="BS7" s="733" t="s">
        <v>557</v>
      </c>
      <c r="BT7" s="734"/>
      <c r="BU7" s="734"/>
      <c r="BV7" s="734"/>
      <c r="BW7" s="734"/>
      <c r="BX7" s="734"/>
      <c r="BY7" s="734"/>
      <c r="BZ7" s="734"/>
      <c r="CA7" s="734"/>
      <c r="CB7" s="734"/>
      <c r="CC7" s="734"/>
      <c r="CD7" s="734"/>
      <c r="CE7" s="734"/>
      <c r="CF7" s="734"/>
      <c r="CG7" s="749"/>
      <c r="CH7" s="730">
        <v>6</v>
      </c>
      <c r="CI7" s="731"/>
      <c r="CJ7" s="731"/>
      <c r="CK7" s="731"/>
      <c r="CL7" s="732"/>
      <c r="CM7" s="730">
        <v>225</v>
      </c>
      <c r="CN7" s="731"/>
      <c r="CO7" s="731"/>
      <c r="CP7" s="731"/>
      <c r="CQ7" s="732"/>
      <c r="CR7" s="730">
        <v>10</v>
      </c>
      <c r="CS7" s="731"/>
      <c r="CT7" s="731"/>
      <c r="CU7" s="731"/>
      <c r="CV7" s="732"/>
      <c r="CW7" s="730">
        <v>1</v>
      </c>
      <c r="CX7" s="731"/>
      <c r="CY7" s="731"/>
      <c r="CZ7" s="731"/>
      <c r="DA7" s="732"/>
      <c r="DB7" s="730" t="s">
        <v>570</v>
      </c>
      <c r="DC7" s="731"/>
      <c r="DD7" s="731"/>
      <c r="DE7" s="731"/>
      <c r="DF7" s="732"/>
      <c r="DG7" s="730">
        <v>628</v>
      </c>
      <c r="DH7" s="731"/>
      <c r="DI7" s="731"/>
      <c r="DJ7" s="731"/>
      <c r="DK7" s="732"/>
      <c r="DL7" s="730" t="s">
        <v>570</v>
      </c>
      <c r="DM7" s="731"/>
      <c r="DN7" s="731"/>
      <c r="DO7" s="731"/>
      <c r="DP7" s="732"/>
      <c r="DQ7" s="730">
        <v>176</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t="s">
        <v>559</v>
      </c>
      <c r="BS8" s="760" t="s">
        <v>558</v>
      </c>
      <c r="BT8" s="761"/>
      <c r="BU8" s="761"/>
      <c r="BV8" s="761"/>
      <c r="BW8" s="761"/>
      <c r="BX8" s="761"/>
      <c r="BY8" s="761"/>
      <c r="BZ8" s="761"/>
      <c r="CA8" s="761"/>
      <c r="CB8" s="761"/>
      <c r="CC8" s="761"/>
      <c r="CD8" s="761"/>
      <c r="CE8" s="761"/>
      <c r="CF8" s="761"/>
      <c r="CG8" s="762"/>
      <c r="CH8" s="763">
        <v>796</v>
      </c>
      <c r="CI8" s="764"/>
      <c r="CJ8" s="764"/>
      <c r="CK8" s="764"/>
      <c r="CL8" s="765"/>
      <c r="CM8" s="763">
        <v>12866</v>
      </c>
      <c r="CN8" s="764"/>
      <c r="CO8" s="764"/>
      <c r="CP8" s="764"/>
      <c r="CQ8" s="765"/>
      <c r="CR8" s="763">
        <v>12048</v>
      </c>
      <c r="CS8" s="764"/>
      <c r="CT8" s="764"/>
      <c r="CU8" s="764"/>
      <c r="CV8" s="765"/>
      <c r="CW8" s="763">
        <v>1830</v>
      </c>
      <c r="CX8" s="764"/>
      <c r="CY8" s="764"/>
      <c r="CZ8" s="764"/>
      <c r="DA8" s="765"/>
      <c r="DB8" s="763" t="s">
        <v>570</v>
      </c>
      <c r="DC8" s="764"/>
      <c r="DD8" s="764"/>
      <c r="DE8" s="764"/>
      <c r="DF8" s="765"/>
      <c r="DG8" s="763" t="s">
        <v>570</v>
      </c>
      <c r="DH8" s="764"/>
      <c r="DI8" s="764"/>
      <c r="DJ8" s="764"/>
      <c r="DK8" s="765"/>
      <c r="DL8" s="763" t="s">
        <v>570</v>
      </c>
      <c r="DM8" s="764"/>
      <c r="DN8" s="764"/>
      <c r="DO8" s="764"/>
      <c r="DP8" s="765"/>
      <c r="DQ8" s="763" t="s">
        <v>570</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v>33233</v>
      </c>
      <c r="R23" s="780"/>
      <c r="S23" s="780"/>
      <c r="T23" s="780"/>
      <c r="U23" s="780"/>
      <c r="V23" s="780">
        <v>32626</v>
      </c>
      <c r="W23" s="780"/>
      <c r="X23" s="780"/>
      <c r="Y23" s="780"/>
      <c r="Z23" s="780"/>
      <c r="AA23" s="780">
        <v>607</v>
      </c>
      <c r="AB23" s="780"/>
      <c r="AC23" s="780"/>
      <c r="AD23" s="780"/>
      <c r="AE23" s="781"/>
      <c r="AF23" s="782">
        <v>444</v>
      </c>
      <c r="AG23" s="780"/>
      <c r="AH23" s="780"/>
      <c r="AI23" s="780"/>
      <c r="AJ23" s="783"/>
      <c r="AK23" s="784"/>
      <c r="AL23" s="785"/>
      <c r="AM23" s="785"/>
      <c r="AN23" s="785"/>
      <c r="AO23" s="785"/>
      <c r="AP23" s="780">
        <v>35903</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388</v>
      </c>
      <c r="C28" s="737"/>
      <c r="D28" s="737"/>
      <c r="E28" s="737"/>
      <c r="F28" s="737"/>
      <c r="G28" s="737"/>
      <c r="H28" s="737"/>
      <c r="I28" s="737"/>
      <c r="J28" s="737"/>
      <c r="K28" s="737"/>
      <c r="L28" s="737"/>
      <c r="M28" s="737"/>
      <c r="N28" s="737"/>
      <c r="O28" s="737"/>
      <c r="P28" s="738"/>
      <c r="Q28" s="809">
        <v>7341</v>
      </c>
      <c r="R28" s="810"/>
      <c r="S28" s="810"/>
      <c r="T28" s="810"/>
      <c r="U28" s="810"/>
      <c r="V28" s="810">
        <v>7246</v>
      </c>
      <c r="W28" s="810"/>
      <c r="X28" s="810"/>
      <c r="Y28" s="810"/>
      <c r="Z28" s="810"/>
      <c r="AA28" s="810">
        <v>95</v>
      </c>
      <c r="AB28" s="810"/>
      <c r="AC28" s="810"/>
      <c r="AD28" s="810"/>
      <c r="AE28" s="811"/>
      <c r="AF28" s="812">
        <v>95</v>
      </c>
      <c r="AG28" s="810"/>
      <c r="AH28" s="810"/>
      <c r="AI28" s="810"/>
      <c r="AJ28" s="813"/>
      <c r="AK28" s="814">
        <v>787</v>
      </c>
      <c r="AL28" s="815"/>
      <c r="AM28" s="815"/>
      <c r="AN28" s="815"/>
      <c r="AO28" s="815"/>
      <c r="AP28" s="815" t="s">
        <v>570</v>
      </c>
      <c r="AQ28" s="815"/>
      <c r="AR28" s="815"/>
      <c r="AS28" s="815"/>
      <c r="AT28" s="815"/>
      <c r="AU28" s="815" t="s">
        <v>570</v>
      </c>
      <c r="AV28" s="815"/>
      <c r="AW28" s="815"/>
      <c r="AX28" s="815"/>
      <c r="AY28" s="815"/>
      <c r="AZ28" s="816" t="s">
        <v>570</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389</v>
      </c>
      <c r="C29" s="768"/>
      <c r="D29" s="768"/>
      <c r="E29" s="768"/>
      <c r="F29" s="768"/>
      <c r="G29" s="768"/>
      <c r="H29" s="768"/>
      <c r="I29" s="768"/>
      <c r="J29" s="768"/>
      <c r="K29" s="768"/>
      <c r="L29" s="768"/>
      <c r="M29" s="768"/>
      <c r="N29" s="768"/>
      <c r="O29" s="768"/>
      <c r="P29" s="769"/>
      <c r="Q29" s="770">
        <v>6687</v>
      </c>
      <c r="R29" s="771"/>
      <c r="S29" s="771"/>
      <c r="T29" s="771"/>
      <c r="U29" s="771"/>
      <c r="V29" s="771">
        <v>6509</v>
      </c>
      <c r="W29" s="771"/>
      <c r="X29" s="771"/>
      <c r="Y29" s="771"/>
      <c r="Z29" s="771"/>
      <c r="AA29" s="771">
        <v>178</v>
      </c>
      <c r="AB29" s="771"/>
      <c r="AC29" s="771"/>
      <c r="AD29" s="771"/>
      <c r="AE29" s="772"/>
      <c r="AF29" s="773">
        <v>178</v>
      </c>
      <c r="AG29" s="774"/>
      <c r="AH29" s="774"/>
      <c r="AI29" s="774"/>
      <c r="AJ29" s="775"/>
      <c r="AK29" s="821">
        <v>1163</v>
      </c>
      <c r="AL29" s="817"/>
      <c r="AM29" s="817"/>
      <c r="AN29" s="817"/>
      <c r="AO29" s="817"/>
      <c r="AP29" s="817" t="s">
        <v>570</v>
      </c>
      <c r="AQ29" s="817"/>
      <c r="AR29" s="817"/>
      <c r="AS29" s="817"/>
      <c r="AT29" s="817"/>
      <c r="AU29" s="817" t="s">
        <v>570</v>
      </c>
      <c r="AV29" s="817"/>
      <c r="AW29" s="817"/>
      <c r="AX29" s="817"/>
      <c r="AY29" s="817"/>
      <c r="AZ29" s="818" t="s">
        <v>570</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390</v>
      </c>
      <c r="C30" s="768"/>
      <c r="D30" s="768"/>
      <c r="E30" s="768"/>
      <c r="F30" s="768"/>
      <c r="G30" s="768"/>
      <c r="H30" s="768"/>
      <c r="I30" s="768"/>
      <c r="J30" s="768"/>
      <c r="K30" s="768"/>
      <c r="L30" s="768"/>
      <c r="M30" s="768"/>
      <c r="N30" s="768"/>
      <c r="O30" s="768"/>
      <c r="P30" s="769"/>
      <c r="Q30" s="770">
        <v>1169</v>
      </c>
      <c r="R30" s="771"/>
      <c r="S30" s="771"/>
      <c r="T30" s="771"/>
      <c r="U30" s="771"/>
      <c r="V30" s="771">
        <v>1168</v>
      </c>
      <c r="W30" s="771"/>
      <c r="X30" s="771"/>
      <c r="Y30" s="771"/>
      <c r="Z30" s="771"/>
      <c r="AA30" s="771">
        <v>1</v>
      </c>
      <c r="AB30" s="771"/>
      <c r="AC30" s="771"/>
      <c r="AD30" s="771"/>
      <c r="AE30" s="772"/>
      <c r="AF30" s="773">
        <v>1</v>
      </c>
      <c r="AG30" s="774"/>
      <c r="AH30" s="774"/>
      <c r="AI30" s="774"/>
      <c r="AJ30" s="775"/>
      <c r="AK30" s="821">
        <v>293</v>
      </c>
      <c r="AL30" s="817"/>
      <c r="AM30" s="817"/>
      <c r="AN30" s="817"/>
      <c r="AO30" s="817"/>
      <c r="AP30" s="817" t="s">
        <v>570</v>
      </c>
      <c r="AQ30" s="817"/>
      <c r="AR30" s="817"/>
      <c r="AS30" s="817"/>
      <c r="AT30" s="817"/>
      <c r="AU30" s="817" t="s">
        <v>570</v>
      </c>
      <c r="AV30" s="817"/>
      <c r="AW30" s="817"/>
      <c r="AX30" s="817"/>
      <c r="AY30" s="817"/>
      <c r="AZ30" s="818" t="s">
        <v>570</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391</v>
      </c>
      <c r="C31" s="768"/>
      <c r="D31" s="768"/>
      <c r="E31" s="768"/>
      <c r="F31" s="768"/>
      <c r="G31" s="768"/>
      <c r="H31" s="768"/>
      <c r="I31" s="768"/>
      <c r="J31" s="768"/>
      <c r="K31" s="768"/>
      <c r="L31" s="768"/>
      <c r="M31" s="768"/>
      <c r="N31" s="768"/>
      <c r="O31" s="768"/>
      <c r="P31" s="769"/>
      <c r="Q31" s="770">
        <v>53</v>
      </c>
      <c r="R31" s="771"/>
      <c r="S31" s="771"/>
      <c r="T31" s="771"/>
      <c r="U31" s="771"/>
      <c r="V31" s="771">
        <v>9</v>
      </c>
      <c r="W31" s="771"/>
      <c r="X31" s="771"/>
      <c r="Y31" s="771"/>
      <c r="Z31" s="771"/>
      <c r="AA31" s="771">
        <v>44</v>
      </c>
      <c r="AB31" s="771"/>
      <c r="AC31" s="771"/>
      <c r="AD31" s="771"/>
      <c r="AE31" s="772"/>
      <c r="AF31" s="773">
        <v>44</v>
      </c>
      <c r="AG31" s="774"/>
      <c r="AH31" s="774"/>
      <c r="AI31" s="774"/>
      <c r="AJ31" s="775"/>
      <c r="AK31" s="821" t="s">
        <v>570</v>
      </c>
      <c r="AL31" s="817"/>
      <c r="AM31" s="817"/>
      <c r="AN31" s="817"/>
      <c r="AO31" s="817"/>
      <c r="AP31" s="817" t="s">
        <v>570</v>
      </c>
      <c r="AQ31" s="817"/>
      <c r="AR31" s="817"/>
      <c r="AS31" s="817"/>
      <c r="AT31" s="817"/>
      <c r="AU31" s="817" t="s">
        <v>570</v>
      </c>
      <c r="AV31" s="817"/>
      <c r="AW31" s="817"/>
      <c r="AX31" s="817"/>
      <c r="AY31" s="817"/>
      <c r="AZ31" s="818" t="s">
        <v>570</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392</v>
      </c>
      <c r="C32" s="768"/>
      <c r="D32" s="768"/>
      <c r="E32" s="768"/>
      <c r="F32" s="768"/>
      <c r="G32" s="768"/>
      <c r="H32" s="768"/>
      <c r="I32" s="768"/>
      <c r="J32" s="768"/>
      <c r="K32" s="768"/>
      <c r="L32" s="768"/>
      <c r="M32" s="768"/>
      <c r="N32" s="768"/>
      <c r="O32" s="768"/>
      <c r="P32" s="769"/>
      <c r="Q32" s="770">
        <v>22019</v>
      </c>
      <c r="R32" s="771"/>
      <c r="S32" s="771"/>
      <c r="T32" s="771"/>
      <c r="U32" s="771"/>
      <c r="V32" s="771">
        <v>22808</v>
      </c>
      <c r="W32" s="771"/>
      <c r="X32" s="771"/>
      <c r="Y32" s="771"/>
      <c r="Z32" s="771"/>
      <c r="AA32" s="771">
        <v>-789</v>
      </c>
      <c r="AB32" s="771"/>
      <c r="AC32" s="771"/>
      <c r="AD32" s="771"/>
      <c r="AE32" s="772"/>
      <c r="AF32" s="773">
        <v>-789</v>
      </c>
      <c r="AG32" s="774"/>
      <c r="AH32" s="774"/>
      <c r="AI32" s="774"/>
      <c r="AJ32" s="775"/>
      <c r="AK32" s="821">
        <v>357</v>
      </c>
      <c r="AL32" s="817"/>
      <c r="AM32" s="817"/>
      <c r="AN32" s="817"/>
      <c r="AO32" s="817"/>
      <c r="AP32" s="817" t="s">
        <v>570</v>
      </c>
      <c r="AQ32" s="817"/>
      <c r="AR32" s="817"/>
      <c r="AS32" s="817"/>
      <c r="AT32" s="817"/>
      <c r="AU32" s="817" t="s">
        <v>570</v>
      </c>
      <c r="AV32" s="817"/>
      <c r="AW32" s="817"/>
      <c r="AX32" s="817"/>
      <c r="AY32" s="817"/>
      <c r="AZ32" s="818" t="s">
        <v>570</v>
      </c>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393</v>
      </c>
      <c r="C33" s="768"/>
      <c r="D33" s="768"/>
      <c r="E33" s="768"/>
      <c r="F33" s="768"/>
      <c r="G33" s="768"/>
      <c r="H33" s="768"/>
      <c r="I33" s="768"/>
      <c r="J33" s="768"/>
      <c r="K33" s="768"/>
      <c r="L33" s="768"/>
      <c r="M33" s="768"/>
      <c r="N33" s="768"/>
      <c r="O33" s="768"/>
      <c r="P33" s="769"/>
      <c r="Q33" s="770">
        <v>1366</v>
      </c>
      <c r="R33" s="771"/>
      <c r="S33" s="771"/>
      <c r="T33" s="771"/>
      <c r="U33" s="771"/>
      <c r="V33" s="771">
        <v>1282</v>
      </c>
      <c r="W33" s="771"/>
      <c r="X33" s="771"/>
      <c r="Y33" s="771"/>
      <c r="Z33" s="771"/>
      <c r="AA33" s="771">
        <v>83</v>
      </c>
      <c r="AB33" s="771"/>
      <c r="AC33" s="771"/>
      <c r="AD33" s="771"/>
      <c r="AE33" s="772"/>
      <c r="AF33" s="773">
        <v>1678</v>
      </c>
      <c r="AG33" s="774"/>
      <c r="AH33" s="774"/>
      <c r="AI33" s="774"/>
      <c r="AJ33" s="775"/>
      <c r="AK33" s="821">
        <v>34</v>
      </c>
      <c r="AL33" s="817"/>
      <c r="AM33" s="817"/>
      <c r="AN33" s="817"/>
      <c r="AO33" s="817"/>
      <c r="AP33" s="817">
        <v>4626</v>
      </c>
      <c r="AQ33" s="817"/>
      <c r="AR33" s="817"/>
      <c r="AS33" s="817"/>
      <c r="AT33" s="817"/>
      <c r="AU33" s="817">
        <v>60</v>
      </c>
      <c r="AV33" s="817"/>
      <c r="AW33" s="817"/>
      <c r="AX33" s="817"/>
      <c r="AY33" s="817"/>
      <c r="AZ33" s="818" t="s">
        <v>570</v>
      </c>
      <c r="BA33" s="818"/>
      <c r="BB33" s="818"/>
      <c r="BC33" s="818"/>
      <c r="BD33" s="818"/>
      <c r="BE33" s="819" t="s">
        <v>394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395</v>
      </c>
      <c r="C34" s="768"/>
      <c r="D34" s="768"/>
      <c r="E34" s="768"/>
      <c r="F34" s="768"/>
      <c r="G34" s="768"/>
      <c r="H34" s="768"/>
      <c r="I34" s="768"/>
      <c r="J34" s="768"/>
      <c r="K34" s="768"/>
      <c r="L34" s="768"/>
      <c r="M34" s="768"/>
      <c r="N34" s="768"/>
      <c r="O34" s="768"/>
      <c r="P34" s="769"/>
      <c r="Q34" s="770">
        <v>260</v>
      </c>
      <c r="R34" s="771"/>
      <c r="S34" s="771"/>
      <c r="T34" s="771"/>
      <c r="U34" s="771"/>
      <c r="V34" s="771">
        <v>200</v>
      </c>
      <c r="W34" s="771"/>
      <c r="X34" s="771"/>
      <c r="Y34" s="771"/>
      <c r="Z34" s="771"/>
      <c r="AA34" s="771">
        <v>60</v>
      </c>
      <c r="AB34" s="771"/>
      <c r="AC34" s="771"/>
      <c r="AD34" s="771"/>
      <c r="AE34" s="772"/>
      <c r="AF34" s="773">
        <v>1080</v>
      </c>
      <c r="AG34" s="774"/>
      <c r="AH34" s="774"/>
      <c r="AI34" s="774"/>
      <c r="AJ34" s="775"/>
      <c r="AK34" s="821">
        <v>0</v>
      </c>
      <c r="AL34" s="817"/>
      <c r="AM34" s="817"/>
      <c r="AN34" s="817"/>
      <c r="AO34" s="817"/>
      <c r="AP34" s="817">
        <v>59</v>
      </c>
      <c r="AQ34" s="817"/>
      <c r="AR34" s="817"/>
      <c r="AS34" s="817"/>
      <c r="AT34" s="817"/>
      <c r="AU34" s="817" t="s">
        <v>570</v>
      </c>
      <c r="AV34" s="817"/>
      <c r="AW34" s="817"/>
      <c r="AX34" s="817"/>
      <c r="AY34" s="817"/>
      <c r="AZ34" s="818" t="s">
        <v>570</v>
      </c>
      <c r="BA34" s="818"/>
      <c r="BB34" s="818"/>
      <c r="BC34" s="818"/>
      <c r="BD34" s="818"/>
      <c r="BE34" s="819" t="s">
        <v>394</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396</v>
      </c>
      <c r="C35" s="768"/>
      <c r="D35" s="768"/>
      <c r="E35" s="768"/>
      <c r="F35" s="768"/>
      <c r="G35" s="768"/>
      <c r="H35" s="768"/>
      <c r="I35" s="768"/>
      <c r="J35" s="768"/>
      <c r="K35" s="768"/>
      <c r="L35" s="768"/>
      <c r="M35" s="768"/>
      <c r="N35" s="768"/>
      <c r="O35" s="768"/>
      <c r="P35" s="769"/>
      <c r="Q35" s="770">
        <v>4748</v>
      </c>
      <c r="R35" s="771"/>
      <c r="S35" s="771"/>
      <c r="T35" s="771"/>
      <c r="U35" s="771"/>
      <c r="V35" s="771">
        <v>4926</v>
      </c>
      <c r="W35" s="771"/>
      <c r="X35" s="771"/>
      <c r="Y35" s="771"/>
      <c r="Z35" s="771"/>
      <c r="AA35" s="771">
        <v>-178</v>
      </c>
      <c r="AB35" s="771"/>
      <c r="AC35" s="771"/>
      <c r="AD35" s="771"/>
      <c r="AE35" s="772"/>
      <c r="AF35" s="773">
        <v>1007</v>
      </c>
      <c r="AG35" s="774"/>
      <c r="AH35" s="774"/>
      <c r="AI35" s="774"/>
      <c r="AJ35" s="775"/>
      <c r="AK35" s="821">
        <v>519</v>
      </c>
      <c r="AL35" s="817"/>
      <c r="AM35" s="817"/>
      <c r="AN35" s="817"/>
      <c r="AO35" s="817"/>
      <c r="AP35" s="817">
        <v>4120</v>
      </c>
      <c r="AQ35" s="817"/>
      <c r="AR35" s="817"/>
      <c r="AS35" s="817"/>
      <c r="AT35" s="817"/>
      <c r="AU35" s="817">
        <v>2175</v>
      </c>
      <c r="AV35" s="817"/>
      <c r="AW35" s="817"/>
      <c r="AX35" s="817"/>
      <c r="AY35" s="817"/>
      <c r="AZ35" s="818" t="s">
        <v>570</v>
      </c>
      <c r="BA35" s="818"/>
      <c r="BB35" s="818"/>
      <c r="BC35" s="818"/>
      <c r="BD35" s="818"/>
      <c r="BE35" s="819" t="s">
        <v>394</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t="s">
        <v>397</v>
      </c>
      <c r="C36" s="768"/>
      <c r="D36" s="768"/>
      <c r="E36" s="768"/>
      <c r="F36" s="768"/>
      <c r="G36" s="768"/>
      <c r="H36" s="768"/>
      <c r="I36" s="768"/>
      <c r="J36" s="768"/>
      <c r="K36" s="768"/>
      <c r="L36" s="768"/>
      <c r="M36" s="768"/>
      <c r="N36" s="768"/>
      <c r="O36" s="768"/>
      <c r="P36" s="769"/>
      <c r="Q36" s="770">
        <v>1766</v>
      </c>
      <c r="R36" s="771"/>
      <c r="S36" s="771"/>
      <c r="T36" s="771"/>
      <c r="U36" s="771"/>
      <c r="V36" s="771">
        <v>1766</v>
      </c>
      <c r="W36" s="771"/>
      <c r="X36" s="771"/>
      <c r="Y36" s="771"/>
      <c r="Z36" s="771"/>
      <c r="AA36" s="771">
        <v>0</v>
      </c>
      <c r="AB36" s="771"/>
      <c r="AC36" s="771"/>
      <c r="AD36" s="771"/>
      <c r="AE36" s="772"/>
      <c r="AF36" s="773">
        <v>262</v>
      </c>
      <c r="AG36" s="774"/>
      <c r="AH36" s="774"/>
      <c r="AI36" s="774"/>
      <c r="AJ36" s="775"/>
      <c r="AK36" s="821">
        <v>1226</v>
      </c>
      <c r="AL36" s="817"/>
      <c r="AM36" s="817"/>
      <c r="AN36" s="817"/>
      <c r="AO36" s="817"/>
      <c r="AP36" s="817">
        <v>14049</v>
      </c>
      <c r="AQ36" s="817"/>
      <c r="AR36" s="817"/>
      <c r="AS36" s="817"/>
      <c r="AT36" s="817"/>
      <c r="AU36" s="817">
        <v>9919</v>
      </c>
      <c r="AV36" s="817"/>
      <c r="AW36" s="817"/>
      <c r="AX36" s="817"/>
      <c r="AY36" s="817"/>
      <c r="AZ36" s="818" t="s">
        <v>570</v>
      </c>
      <c r="BA36" s="818"/>
      <c r="BB36" s="818"/>
      <c r="BC36" s="818"/>
      <c r="BD36" s="818"/>
      <c r="BE36" s="819" t="s">
        <v>394</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376</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3557</v>
      </c>
      <c r="AG63" s="831"/>
      <c r="AH63" s="831"/>
      <c r="AI63" s="831"/>
      <c r="AJ63" s="832"/>
      <c r="AK63" s="833"/>
      <c r="AL63" s="828"/>
      <c r="AM63" s="828"/>
      <c r="AN63" s="828"/>
      <c r="AO63" s="828"/>
      <c r="AP63" s="831">
        <v>22854</v>
      </c>
      <c r="AQ63" s="831"/>
      <c r="AR63" s="831"/>
      <c r="AS63" s="831"/>
      <c r="AT63" s="831"/>
      <c r="AU63" s="831">
        <v>12154</v>
      </c>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401</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402</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560</v>
      </c>
      <c r="C68" s="857"/>
      <c r="D68" s="857"/>
      <c r="E68" s="857"/>
      <c r="F68" s="857"/>
      <c r="G68" s="857"/>
      <c r="H68" s="857"/>
      <c r="I68" s="857"/>
      <c r="J68" s="857"/>
      <c r="K68" s="857"/>
      <c r="L68" s="857"/>
      <c r="M68" s="857"/>
      <c r="N68" s="857"/>
      <c r="O68" s="857"/>
      <c r="P68" s="858"/>
      <c r="Q68" s="859">
        <v>208</v>
      </c>
      <c r="R68" s="853"/>
      <c r="S68" s="853"/>
      <c r="T68" s="853"/>
      <c r="U68" s="853"/>
      <c r="V68" s="853">
        <v>204</v>
      </c>
      <c r="W68" s="853"/>
      <c r="X68" s="853"/>
      <c r="Y68" s="853"/>
      <c r="Z68" s="853"/>
      <c r="AA68" s="853">
        <v>5</v>
      </c>
      <c r="AB68" s="853"/>
      <c r="AC68" s="853"/>
      <c r="AD68" s="853"/>
      <c r="AE68" s="853"/>
      <c r="AF68" s="853">
        <v>5</v>
      </c>
      <c r="AG68" s="853"/>
      <c r="AH68" s="853"/>
      <c r="AI68" s="853"/>
      <c r="AJ68" s="853"/>
      <c r="AK68" s="853">
        <v>54</v>
      </c>
      <c r="AL68" s="853"/>
      <c r="AM68" s="853"/>
      <c r="AN68" s="853"/>
      <c r="AO68" s="853"/>
      <c r="AP68" s="853" t="s">
        <v>570</v>
      </c>
      <c r="AQ68" s="853"/>
      <c r="AR68" s="853"/>
      <c r="AS68" s="853"/>
      <c r="AT68" s="853"/>
      <c r="AU68" s="853" t="s">
        <v>570</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561</v>
      </c>
      <c r="C69" s="861"/>
      <c r="D69" s="861"/>
      <c r="E69" s="861"/>
      <c r="F69" s="861"/>
      <c r="G69" s="861"/>
      <c r="H69" s="861"/>
      <c r="I69" s="861"/>
      <c r="J69" s="861"/>
      <c r="K69" s="861"/>
      <c r="L69" s="861"/>
      <c r="M69" s="861"/>
      <c r="N69" s="861"/>
      <c r="O69" s="861"/>
      <c r="P69" s="862"/>
      <c r="Q69" s="863">
        <v>824</v>
      </c>
      <c r="R69" s="817"/>
      <c r="S69" s="817"/>
      <c r="T69" s="817"/>
      <c r="U69" s="817"/>
      <c r="V69" s="817">
        <v>819</v>
      </c>
      <c r="W69" s="817"/>
      <c r="X69" s="817"/>
      <c r="Y69" s="817"/>
      <c r="Z69" s="817"/>
      <c r="AA69" s="817">
        <v>5</v>
      </c>
      <c r="AB69" s="817"/>
      <c r="AC69" s="817"/>
      <c r="AD69" s="817"/>
      <c r="AE69" s="817"/>
      <c r="AF69" s="817">
        <v>5</v>
      </c>
      <c r="AG69" s="817"/>
      <c r="AH69" s="817"/>
      <c r="AI69" s="817"/>
      <c r="AJ69" s="817"/>
      <c r="AK69" s="817">
        <v>36</v>
      </c>
      <c r="AL69" s="817"/>
      <c r="AM69" s="817"/>
      <c r="AN69" s="817"/>
      <c r="AO69" s="817"/>
      <c r="AP69" s="817" t="s">
        <v>570</v>
      </c>
      <c r="AQ69" s="817"/>
      <c r="AR69" s="817"/>
      <c r="AS69" s="817"/>
      <c r="AT69" s="817"/>
      <c r="AU69" s="817" t="s">
        <v>570</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562</v>
      </c>
      <c r="C70" s="861"/>
      <c r="D70" s="861"/>
      <c r="E70" s="861"/>
      <c r="F70" s="861"/>
      <c r="G70" s="861"/>
      <c r="H70" s="861"/>
      <c r="I70" s="861"/>
      <c r="J70" s="861"/>
      <c r="K70" s="861"/>
      <c r="L70" s="861"/>
      <c r="M70" s="861"/>
      <c r="N70" s="861"/>
      <c r="O70" s="861"/>
      <c r="P70" s="862"/>
      <c r="Q70" s="863">
        <v>184</v>
      </c>
      <c r="R70" s="817"/>
      <c r="S70" s="817"/>
      <c r="T70" s="817"/>
      <c r="U70" s="817"/>
      <c r="V70" s="817">
        <v>180</v>
      </c>
      <c r="W70" s="817"/>
      <c r="X70" s="817"/>
      <c r="Y70" s="817"/>
      <c r="Z70" s="817"/>
      <c r="AA70" s="817">
        <v>4</v>
      </c>
      <c r="AB70" s="817"/>
      <c r="AC70" s="817"/>
      <c r="AD70" s="817"/>
      <c r="AE70" s="817"/>
      <c r="AF70" s="817">
        <v>4</v>
      </c>
      <c r="AG70" s="817"/>
      <c r="AH70" s="817"/>
      <c r="AI70" s="817"/>
      <c r="AJ70" s="817"/>
      <c r="AK70" s="817" t="s">
        <v>570</v>
      </c>
      <c r="AL70" s="817"/>
      <c r="AM70" s="817"/>
      <c r="AN70" s="817"/>
      <c r="AO70" s="817"/>
      <c r="AP70" s="817" t="s">
        <v>570</v>
      </c>
      <c r="AQ70" s="817"/>
      <c r="AR70" s="817"/>
      <c r="AS70" s="817"/>
      <c r="AT70" s="817"/>
      <c r="AU70" s="817" t="s">
        <v>570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563</v>
      </c>
      <c r="C71" s="861"/>
      <c r="D71" s="861"/>
      <c r="E71" s="861"/>
      <c r="F71" s="861"/>
      <c r="G71" s="861"/>
      <c r="H71" s="861"/>
      <c r="I71" s="861"/>
      <c r="J71" s="861"/>
      <c r="K71" s="861"/>
      <c r="L71" s="861"/>
      <c r="M71" s="861"/>
      <c r="N71" s="861"/>
      <c r="O71" s="861"/>
      <c r="P71" s="862"/>
      <c r="Q71" s="863">
        <v>21</v>
      </c>
      <c r="R71" s="817"/>
      <c r="S71" s="817"/>
      <c r="T71" s="817"/>
      <c r="U71" s="817"/>
      <c r="V71" s="817">
        <v>21</v>
      </c>
      <c r="W71" s="817"/>
      <c r="X71" s="817"/>
      <c r="Y71" s="817"/>
      <c r="Z71" s="817"/>
      <c r="AA71" s="817">
        <v>1</v>
      </c>
      <c r="AB71" s="817"/>
      <c r="AC71" s="817"/>
      <c r="AD71" s="817"/>
      <c r="AE71" s="817"/>
      <c r="AF71" s="817">
        <v>1</v>
      </c>
      <c r="AG71" s="817"/>
      <c r="AH71" s="817"/>
      <c r="AI71" s="817"/>
      <c r="AJ71" s="817"/>
      <c r="AK71" s="817">
        <v>2</v>
      </c>
      <c r="AL71" s="817"/>
      <c r="AM71" s="817"/>
      <c r="AN71" s="817"/>
      <c r="AO71" s="817"/>
      <c r="AP71" s="817" t="s">
        <v>570</v>
      </c>
      <c r="AQ71" s="817"/>
      <c r="AR71" s="817"/>
      <c r="AS71" s="817"/>
      <c r="AT71" s="817"/>
      <c r="AU71" s="817" t="s">
        <v>570</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564</v>
      </c>
      <c r="C72" s="861"/>
      <c r="D72" s="861"/>
      <c r="E72" s="861"/>
      <c r="F72" s="861"/>
      <c r="G72" s="861"/>
      <c r="H72" s="861"/>
      <c r="I72" s="861"/>
      <c r="J72" s="861"/>
      <c r="K72" s="861"/>
      <c r="L72" s="861"/>
      <c r="M72" s="861"/>
      <c r="N72" s="861"/>
      <c r="O72" s="861"/>
      <c r="P72" s="862"/>
      <c r="Q72" s="863">
        <v>22</v>
      </c>
      <c r="R72" s="817"/>
      <c r="S72" s="817"/>
      <c r="T72" s="817"/>
      <c r="U72" s="817"/>
      <c r="V72" s="817">
        <v>11</v>
      </c>
      <c r="W72" s="817"/>
      <c r="X72" s="817"/>
      <c r="Y72" s="817"/>
      <c r="Z72" s="817"/>
      <c r="AA72" s="817">
        <v>11</v>
      </c>
      <c r="AB72" s="817"/>
      <c r="AC72" s="817"/>
      <c r="AD72" s="817"/>
      <c r="AE72" s="817"/>
      <c r="AF72" s="817">
        <v>11</v>
      </c>
      <c r="AG72" s="817"/>
      <c r="AH72" s="817"/>
      <c r="AI72" s="817"/>
      <c r="AJ72" s="817"/>
      <c r="AK72" s="817" t="s">
        <v>570</v>
      </c>
      <c r="AL72" s="817"/>
      <c r="AM72" s="817"/>
      <c r="AN72" s="817"/>
      <c r="AO72" s="817"/>
      <c r="AP72" s="817" t="s">
        <v>570</v>
      </c>
      <c r="AQ72" s="817"/>
      <c r="AR72" s="817"/>
      <c r="AS72" s="817"/>
      <c r="AT72" s="817"/>
      <c r="AU72" s="817" t="s">
        <v>570</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565</v>
      </c>
      <c r="C73" s="861"/>
      <c r="D73" s="861"/>
      <c r="E73" s="861"/>
      <c r="F73" s="861"/>
      <c r="G73" s="861"/>
      <c r="H73" s="861"/>
      <c r="I73" s="861"/>
      <c r="J73" s="861"/>
      <c r="K73" s="861"/>
      <c r="L73" s="861"/>
      <c r="M73" s="861"/>
      <c r="N73" s="861"/>
      <c r="O73" s="861"/>
      <c r="P73" s="862"/>
      <c r="Q73" s="863">
        <v>26</v>
      </c>
      <c r="R73" s="817"/>
      <c r="S73" s="817"/>
      <c r="T73" s="817"/>
      <c r="U73" s="817"/>
      <c r="V73" s="817">
        <v>26</v>
      </c>
      <c r="W73" s="817"/>
      <c r="X73" s="817"/>
      <c r="Y73" s="817"/>
      <c r="Z73" s="817"/>
      <c r="AA73" s="817">
        <v>0</v>
      </c>
      <c r="AB73" s="817"/>
      <c r="AC73" s="817"/>
      <c r="AD73" s="817"/>
      <c r="AE73" s="817"/>
      <c r="AF73" s="817">
        <v>0</v>
      </c>
      <c r="AG73" s="817"/>
      <c r="AH73" s="817"/>
      <c r="AI73" s="817"/>
      <c r="AJ73" s="817"/>
      <c r="AK73" s="817">
        <v>4</v>
      </c>
      <c r="AL73" s="817"/>
      <c r="AM73" s="817"/>
      <c r="AN73" s="817"/>
      <c r="AO73" s="817"/>
      <c r="AP73" s="817" t="s">
        <v>570</v>
      </c>
      <c r="AQ73" s="817"/>
      <c r="AR73" s="817"/>
      <c r="AS73" s="817"/>
      <c r="AT73" s="817"/>
      <c r="AU73" s="817" t="s">
        <v>570</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566</v>
      </c>
      <c r="C74" s="861"/>
      <c r="D74" s="861"/>
      <c r="E74" s="861"/>
      <c r="F74" s="861"/>
      <c r="G74" s="861"/>
      <c r="H74" s="861"/>
      <c r="I74" s="861"/>
      <c r="J74" s="861"/>
      <c r="K74" s="861"/>
      <c r="L74" s="861"/>
      <c r="M74" s="861"/>
      <c r="N74" s="861"/>
      <c r="O74" s="861"/>
      <c r="P74" s="862"/>
      <c r="Q74" s="863">
        <v>81</v>
      </c>
      <c r="R74" s="817"/>
      <c r="S74" s="817"/>
      <c r="T74" s="817"/>
      <c r="U74" s="817"/>
      <c r="V74" s="817">
        <v>81</v>
      </c>
      <c r="W74" s="817"/>
      <c r="X74" s="817"/>
      <c r="Y74" s="817"/>
      <c r="Z74" s="817"/>
      <c r="AA74" s="817">
        <v>0</v>
      </c>
      <c r="AB74" s="817"/>
      <c r="AC74" s="817"/>
      <c r="AD74" s="817"/>
      <c r="AE74" s="817"/>
      <c r="AF74" s="817">
        <v>0</v>
      </c>
      <c r="AG74" s="817"/>
      <c r="AH74" s="817"/>
      <c r="AI74" s="817"/>
      <c r="AJ74" s="817"/>
      <c r="AK74" s="817">
        <v>5</v>
      </c>
      <c r="AL74" s="817"/>
      <c r="AM74" s="817"/>
      <c r="AN74" s="817"/>
      <c r="AO74" s="817"/>
      <c r="AP74" s="817" t="s">
        <v>570</v>
      </c>
      <c r="AQ74" s="817"/>
      <c r="AR74" s="817"/>
      <c r="AS74" s="817"/>
      <c r="AT74" s="817"/>
      <c r="AU74" s="817" t="s">
        <v>570</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567</v>
      </c>
      <c r="C75" s="861"/>
      <c r="D75" s="861"/>
      <c r="E75" s="861"/>
      <c r="F75" s="861"/>
      <c r="G75" s="861"/>
      <c r="H75" s="861"/>
      <c r="I75" s="861"/>
      <c r="J75" s="861"/>
      <c r="K75" s="861"/>
      <c r="L75" s="861"/>
      <c r="M75" s="861"/>
      <c r="N75" s="861"/>
      <c r="O75" s="861"/>
      <c r="P75" s="862"/>
      <c r="Q75" s="864">
        <v>70</v>
      </c>
      <c r="R75" s="865"/>
      <c r="S75" s="865"/>
      <c r="T75" s="865"/>
      <c r="U75" s="821"/>
      <c r="V75" s="866">
        <v>66</v>
      </c>
      <c r="W75" s="865"/>
      <c r="X75" s="865"/>
      <c r="Y75" s="865"/>
      <c r="Z75" s="821"/>
      <c r="AA75" s="866">
        <v>4</v>
      </c>
      <c r="AB75" s="865"/>
      <c r="AC75" s="865"/>
      <c r="AD75" s="865"/>
      <c r="AE75" s="821"/>
      <c r="AF75" s="866">
        <v>4</v>
      </c>
      <c r="AG75" s="865"/>
      <c r="AH75" s="865"/>
      <c r="AI75" s="865"/>
      <c r="AJ75" s="821"/>
      <c r="AK75" s="866">
        <v>3</v>
      </c>
      <c r="AL75" s="865"/>
      <c r="AM75" s="865"/>
      <c r="AN75" s="865"/>
      <c r="AO75" s="821"/>
      <c r="AP75" s="866" t="s">
        <v>570</v>
      </c>
      <c r="AQ75" s="865"/>
      <c r="AR75" s="865"/>
      <c r="AS75" s="865"/>
      <c r="AT75" s="821"/>
      <c r="AU75" s="866" t="s">
        <v>570</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568</v>
      </c>
      <c r="C76" s="861"/>
      <c r="D76" s="861"/>
      <c r="E76" s="861"/>
      <c r="F76" s="861"/>
      <c r="G76" s="861"/>
      <c r="H76" s="861"/>
      <c r="I76" s="861"/>
      <c r="J76" s="861"/>
      <c r="K76" s="861"/>
      <c r="L76" s="861"/>
      <c r="M76" s="861"/>
      <c r="N76" s="861"/>
      <c r="O76" s="861"/>
      <c r="P76" s="862"/>
      <c r="Q76" s="864">
        <v>251106</v>
      </c>
      <c r="R76" s="865"/>
      <c r="S76" s="865"/>
      <c r="T76" s="865"/>
      <c r="U76" s="821"/>
      <c r="V76" s="866">
        <v>250578</v>
      </c>
      <c r="W76" s="865"/>
      <c r="X76" s="865"/>
      <c r="Y76" s="865"/>
      <c r="Z76" s="821"/>
      <c r="AA76" s="866">
        <v>528</v>
      </c>
      <c r="AB76" s="865"/>
      <c r="AC76" s="865"/>
      <c r="AD76" s="865"/>
      <c r="AE76" s="821"/>
      <c r="AF76" s="866">
        <v>528</v>
      </c>
      <c r="AG76" s="865"/>
      <c r="AH76" s="865"/>
      <c r="AI76" s="865"/>
      <c r="AJ76" s="821"/>
      <c r="AK76" s="866" t="s">
        <v>570</v>
      </c>
      <c r="AL76" s="865"/>
      <c r="AM76" s="865"/>
      <c r="AN76" s="865"/>
      <c r="AO76" s="821"/>
      <c r="AP76" s="866" t="s">
        <v>570</v>
      </c>
      <c r="AQ76" s="865"/>
      <c r="AR76" s="865"/>
      <c r="AS76" s="865"/>
      <c r="AT76" s="821"/>
      <c r="AU76" s="866" t="s">
        <v>570</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569</v>
      </c>
      <c r="C77" s="861"/>
      <c r="D77" s="861"/>
      <c r="E77" s="861"/>
      <c r="F77" s="861"/>
      <c r="G77" s="861"/>
      <c r="H77" s="861"/>
      <c r="I77" s="861"/>
      <c r="J77" s="861"/>
      <c r="K77" s="861"/>
      <c r="L77" s="861"/>
      <c r="M77" s="861"/>
      <c r="N77" s="861"/>
      <c r="O77" s="861"/>
      <c r="P77" s="862"/>
      <c r="Q77" s="864">
        <v>3204</v>
      </c>
      <c r="R77" s="865"/>
      <c r="S77" s="865"/>
      <c r="T77" s="865"/>
      <c r="U77" s="821"/>
      <c r="V77" s="866">
        <v>3155</v>
      </c>
      <c r="W77" s="865"/>
      <c r="X77" s="865"/>
      <c r="Y77" s="865"/>
      <c r="Z77" s="821"/>
      <c r="AA77" s="866">
        <v>49</v>
      </c>
      <c r="AB77" s="865"/>
      <c r="AC77" s="865"/>
      <c r="AD77" s="865"/>
      <c r="AE77" s="821"/>
      <c r="AF77" s="866">
        <v>35</v>
      </c>
      <c r="AG77" s="865"/>
      <c r="AH77" s="865"/>
      <c r="AI77" s="865"/>
      <c r="AJ77" s="821"/>
      <c r="AK77" s="866" t="s">
        <v>570</v>
      </c>
      <c r="AL77" s="865"/>
      <c r="AM77" s="865"/>
      <c r="AN77" s="865"/>
      <c r="AO77" s="821"/>
      <c r="AP77" s="866">
        <v>413</v>
      </c>
      <c r="AQ77" s="865"/>
      <c r="AR77" s="865"/>
      <c r="AS77" s="865"/>
      <c r="AT77" s="821"/>
      <c r="AU77" s="866">
        <v>139</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593</v>
      </c>
      <c r="AG88" s="831"/>
      <c r="AH88" s="831"/>
      <c r="AI88" s="831"/>
      <c r="AJ88" s="831"/>
      <c r="AK88" s="828"/>
      <c r="AL88" s="828"/>
      <c r="AM88" s="828"/>
      <c r="AN88" s="828"/>
      <c r="AO88" s="828"/>
      <c r="AP88" s="831">
        <v>413</v>
      </c>
      <c r="AQ88" s="831"/>
      <c r="AR88" s="831"/>
      <c r="AS88" s="831"/>
      <c r="AT88" s="831"/>
      <c r="AU88" s="831">
        <v>139</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12058</v>
      </c>
      <c r="CS102" s="839"/>
      <c r="CT102" s="839"/>
      <c r="CU102" s="839"/>
      <c r="CV102" s="878"/>
      <c r="CW102" s="877">
        <v>1831</v>
      </c>
      <c r="CX102" s="839"/>
      <c r="CY102" s="839"/>
      <c r="CZ102" s="839"/>
      <c r="DA102" s="878"/>
      <c r="DB102" s="877" t="s">
        <v>570</v>
      </c>
      <c r="DC102" s="839"/>
      <c r="DD102" s="839"/>
      <c r="DE102" s="839"/>
      <c r="DF102" s="878"/>
      <c r="DG102" s="877">
        <v>628</v>
      </c>
      <c r="DH102" s="839"/>
      <c r="DI102" s="839"/>
      <c r="DJ102" s="839"/>
      <c r="DK102" s="878"/>
      <c r="DL102" s="877" t="s">
        <v>570</v>
      </c>
      <c r="DM102" s="839"/>
      <c r="DN102" s="839"/>
      <c r="DO102" s="839"/>
      <c r="DP102" s="878"/>
      <c r="DQ102" s="877">
        <v>176</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294</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294</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294</v>
      </c>
      <c r="DR109" s="880"/>
      <c r="DS109" s="880"/>
      <c r="DT109" s="880"/>
      <c r="DU109" s="881"/>
      <c r="DV109" s="879" t="s">
        <v>414</v>
      </c>
      <c r="DW109" s="880"/>
      <c r="DX109" s="880"/>
      <c r="DY109" s="880"/>
      <c r="DZ109" s="882"/>
    </row>
    <row r="110" spans="1:131" s="224" customFormat="1" ht="26.25" customHeight="1" x14ac:dyDescent="0.15">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3408022</v>
      </c>
      <c r="AB110" s="887"/>
      <c r="AC110" s="887"/>
      <c r="AD110" s="887"/>
      <c r="AE110" s="888"/>
      <c r="AF110" s="889">
        <v>3738053</v>
      </c>
      <c r="AG110" s="887"/>
      <c r="AH110" s="887"/>
      <c r="AI110" s="887"/>
      <c r="AJ110" s="888"/>
      <c r="AK110" s="889">
        <v>3826066</v>
      </c>
      <c r="AL110" s="887"/>
      <c r="AM110" s="887"/>
      <c r="AN110" s="887"/>
      <c r="AO110" s="888"/>
      <c r="AP110" s="890">
        <v>23.1</v>
      </c>
      <c r="AQ110" s="891"/>
      <c r="AR110" s="891"/>
      <c r="AS110" s="891"/>
      <c r="AT110" s="892"/>
      <c r="AU110" s="893" t="s">
        <v>69</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40152234</v>
      </c>
      <c r="BR110" s="918"/>
      <c r="BS110" s="918"/>
      <c r="BT110" s="918"/>
      <c r="BU110" s="918"/>
      <c r="BV110" s="918">
        <v>38089102</v>
      </c>
      <c r="BW110" s="918"/>
      <c r="BX110" s="918"/>
      <c r="BY110" s="918"/>
      <c r="BZ110" s="918"/>
      <c r="CA110" s="918">
        <v>35902525</v>
      </c>
      <c r="CB110" s="918"/>
      <c r="CC110" s="918"/>
      <c r="CD110" s="918"/>
      <c r="CE110" s="918"/>
      <c r="CF110" s="931">
        <v>216.5</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v>819</v>
      </c>
      <c r="BR111" s="913"/>
      <c r="BS111" s="913"/>
      <c r="BT111" s="913"/>
      <c r="BU111" s="913"/>
      <c r="BV111" s="913" t="s">
        <v>121</v>
      </c>
      <c r="BW111" s="913"/>
      <c r="BX111" s="913"/>
      <c r="BY111" s="913"/>
      <c r="BZ111" s="913"/>
      <c r="CA111" s="913" t="s">
        <v>121</v>
      </c>
      <c r="CB111" s="913"/>
      <c r="CC111" s="913"/>
      <c r="CD111" s="913"/>
      <c r="CE111" s="913"/>
      <c r="CF111" s="907" t="s">
        <v>121</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13445040</v>
      </c>
      <c r="BR112" s="913"/>
      <c r="BS112" s="913"/>
      <c r="BT112" s="913"/>
      <c r="BU112" s="913"/>
      <c r="BV112" s="913">
        <v>12685985</v>
      </c>
      <c r="BW112" s="913"/>
      <c r="BX112" s="913"/>
      <c r="BY112" s="913"/>
      <c r="BZ112" s="913"/>
      <c r="CA112" s="913">
        <v>12154001</v>
      </c>
      <c r="CB112" s="913"/>
      <c r="CC112" s="913"/>
      <c r="CD112" s="913"/>
      <c r="CE112" s="913"/>
      <c r="CF112" s="907">
        <v>73.3</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1091177</v>
      </c>
      <c r="AB113" s="925"/>
      <c r="AC113" s="925"/>
      <c r="AD113" s="925"/>
      <c r="AE113" s="926"/>
      <c r="AF113" s="927">
        <v>1107095</v>
      </c>
      <c r="AG113" s="925"/>
      <c r="AH113" s="925"/>
      <c r="AI113" s="925"/>
      <c r="AJ113" s="926"/>
      <c r="AK113" s="927">
        <v>1180477</v>
      </c>
      <c r="AL113" s="925"/>
      <c r="AM113" s="925"/>
      <c r="AN113" s="925"/>
      <c r="AO113" s="926"/>
      <c r="AP113" s="928">
        <v>7.1</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v>257659</v>
      </c>
      <c r="BR113" s="913"/>
      <c r="BS113" s="913"/>
      <c r="BT113" s="913"/>
      <c r="BU113" s="913"/>
      <c r="BV113" s="913">
        <v>169622</v>
      </c>
      <c r="BW113" s="913"/>
      <c r="BX113" s="913"/>
      <c r="BY113" s="913"/>
      <c r="BZ113" s="913"/>
      <c r="CA113" s="913">
        <v>139399</v>
      </c>
      <c r="CB113" s="913"/>
      <c r="CC113" s="913"/>
      <c r="CD113" s="913"/>
      <c r="CE113" s="913"/>
      <c r="CF113" s="907">
        <v>0.8</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34659</v>
      </c>
      <c r="AB114" s="946"/>
      <c r="AC114" s="946"/>
      <c r="AD114" s="946"/>
      <c r="AE114" s="947"/>
      <c r="AF114" s="948">
        <v>88750</v>
      </c>
      <c r="AG114" s="946"/>
      <c r="AH114" s="946"/>
      <c r="AI114" s="946"/>
      <c r="AJ114" s="947"/>
      <c r="AK114" s="948">
        <v>54793</v>
      </c>
      <c r="AL114" s="946"/>
      <c r="AM114" s="946"/>
      <c r="AN114" s="946"/>
      <c r="AO114" s="947"/>
      <c r="AP114" s="949">
        <v>0.3</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4313235</v>
      </c>
      <c r="BR114" s="913"/>
      <c r="BS114" s="913"/>
      <c r="BT114" s="913"/>
      <c r="BU114" s="913"/>
      <c r="BV114" s="913">
        <v>4353480</v>
      </c>
      <c r="BW114" s="913"/>
      <c r="BX114" s="913"/>
      <c r="BY114" s="913"/>
      <c r="BZ114" s="913"/>
      <c r="CA114" s="913">
        <v>4513065</v>
      </c>
      <c r="CB114" s="913"/>
      <c r="CC114" s="913"/>
      <c r="CD114" s="913"/>
      <c r="CE114" s="913"/>
      <c r="CF114" s="907">
        <v>27.2</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3357</v>
      </c>
      <c r="AB115" s="925"/>
      <c r="AC115" s="925"/>
      <c r="AD115" s="925"/>
      <c r="AE115" s="926"/>
      <c r="AF115" s="927">
        <v>836</v>
      </c>
      <c r="AG115" s="925"/>
      <c r="AH115" s="925"/>
      <c r="AI115" s="925"/>
      <c r="AJ115" s="926"/>
      <c r="AK115" s="927">
        <v>18</v>
      </c>
      <c r="AL115" s="925"/>
      <c r="AM115" s="925"/>
      <c r="AN115" s="925"/>
      <c r="AO115" s="926"/>
      <c r="AP115" s="928">
        <v>0</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v>49051</v>
      </c>
      <c r="BR115" s="913"/>
      <c r="BS115" s="913"/>
      <c r="BT115" s="913"/>
      <c r="BU115" s="913"/>
      <c r="BV115" s="913">
        <v>78702</v>
      </c>
      <c r="BW115" s="913"/>
      <c r="BX115" s="913"/>
      <c r="BY115" s="913"/>
      <c r="BZ115" s="913"/>
      <c r="CA115" s="913">
        <v>176081</v>
      </c>
      <c r="CB115" s="913"/>
      <c r="CC115" s="913"/>
      <c r="CD115" s="913"/>
      <c r="CE115" s="913"/>
      <c r="CF115" s="907">
        <v>1.1000000000000001</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4537215</v>
      </c>
      <c r="AB117" s="966"/>
      <c r="AC117" s="966"/>
      <c r="AD117" s="966"/>
      <c r="AE117" s="967"/>
      <c r="AF117" s="968">
        <v>4934734</v>
      </c>
      <c r="AG117" s="966"/>
      <c r="AH117" s="966"/>
      <c r="AI117" s="966"/>
      <c r="AJ117" s="967"/>
      <c r="AK117" s="968">
        <v>5061354</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294</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3"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444</v>
      </c>
      <c r="BP119" s="992"/>
      <c r="BQ119" s="986">
        <v>58218038</v>
      </c>
      <c r="BR119" s="987"/>
      <c r="BS119" s="987"/>
      <c r="BT119" s="987"/>
      <c r="BU119" s="987"/>
      <c r="BV119" s="987">
        <v>55376891</v>
      </c>
      <c r="BW119" s="987"/>
      <c r="BX119" s="987"/>
      <c r="BY119" s="987"/>
      <c r="BZ119" s="987"/>
      <c r="CA119" s="987">
        <v>52885071</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819</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15">
      <c r="A120" s="1044"/>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10997008</v>
      </c>
      <c r="BR120" s="918"/>
      <c r="BS120" s="918"/>
      <c r="BT120" s="918"/>
      <c r="BU120" s="918"/>
      <c r="BV120" s="918">
        <v>12151503</v>
      </c>
      <c r="BW120" s="918"/>
      <c r="BX120" s="918"/>
      <c r="BY120" s="918"/>
      <c r="BZ120" s="918"/>
      <c r="CA120" s="918">
        <v>12492945</v>
      </c>
      <c r="CB120" s="918"/>
      <c r="CC120" s="918"/>
      <c r="CD120" s="918"/>
      <c r="CE120" s="918"/>
      <c r="CF120" s="931">
        <v>75.3</v>
      </c>
      <c r="CG120" s="932"/>
      <c r="CH120" s="932"/>
      <c r="CI120" s="932"/>
      <c r="CJ120" s="932"/>
      <c r="CK120" s="993" t="s">
        <v>448</v>
      </c>
      <c r="CL120" s="994"/>
      <c r="CM120" s="994"/>
      <c r="CN120" s="994"/>
      <c r="CO120" s="995"/>
      <c r="CP120" s="1001" t="s">
        <v>397</v>
      </c>
      <c r="CQ120" s="1002"/>
      <c r="CR120" s="1002"/>
      <c r="CS120" s="1002"/>
      <c r="CT120" s="1002"/>
      <c r="CU120" s="1002"/>
      <c r="CV120" s="1002"/>
      <c r="CW120" s="1002"/>
      <c r="CX120" s="1002"/>
      <c r="CY120" s="1002"/>
      <c r="CZ120" s="1002"/>
      <c r="DA120" s="1002"/>
      <c r="DB120" s="1002"/>
      <c r="DC120" s="1002"/>
      <c r="DD120" s="1002"/>
      <c r="DE120" s="1002"/>
      <c r="DF120" s="1003"/>
      <c r="DG120" s="917">
        <v>11080083</v>
      </c>
      <c r="DH120" s="918"/>
      <c r="DI120" s="918"/>
      <c r="DJ120" s="918"/>
      <c r="DK120" s="918"/>
      <c r="DL120" s="918">
        <v>10404492</v>
      </c>
      <c r="DM120" s="918"/>
      <c r="DN120" s="918"/>
      <c r="DO120" s="918"/>
      <c r="DP120" s="918"/>
      <c r="DQ120" s="918">
        <v>9918769</v>
      </c>
      <c r="DR120" s="918"/>
      <c r="DS120" s="918"/>
      <c r="DT120" s="918"/>
      <c r="DU120" s="918"/>
      <c r="DV120" s="919">
        <v>59.8</v>
      </c>
      <c r="DW120" s="919"/>
      <c r="DX120" s="919"/>
      <c r="DY120" s="919"/>
      <c r="DZ120" s="920"/>
    </row>
    <row r="121" spans="1:130" s="224" customFormat="1" ht="26.25" customHeight="1" x14ac:dyDescent="0.15">
      <c r="A121" s="1044"/>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v>5073207</v>
      </c>
      <c r="BR121" s="913"/>
      <c r="BS121" s="913"/>
      <c r="BT121" s="913"/>
      <c r="BU121" s="913"/>
      <c r="BV121" s="913">
        <v>4786634</v>
      </c>
      <c r="BW121" s="913"/>
      <c r="BX121" s="913"/>
      <c r="BY121" s="913"/>
      <c r="BZ121" s="913"/>
      <c r="CA121" s="913">
        <v>4669189</v>
      </c>
      <c r="CB121" s="913"/>
      <c r="CC121" s="913"/>
      <c r="CD121" s="913"/>
      <c r="CE121" s="913"/>
      <c r="CF121" s="907">
        <v>28.1</v>
      </c>
      <c r="CG121" s="908"/>
      <c r="CH121" s="908"/>
      <c r="CI121" s="908"/>
      <c r="CJ121" s="908"/>
      <c r="CK121" s="996"/>
      <c r="CL121" s="997"/>
      <c r="CM121" s="997"/>
      <c r="CN121" s="997"/>
      <c r="CO121" s="998"/>
      <c r="CP121" s="1006" t="s">
        <v>396</v>
      </c>
      <c r="CQ121" s="1007"/>
      <c r="CR121" s="1007"/>
      <c r="CS121" s="1007"/>
      <c r="CT121" s="1007"/>
      <c r="CU121" s="1007"/>
      <c r="CV121" s="1007"/>
      <c r="CW121" s="1007"/>
      <c r="CX121" s="1007"/>
      <c r="CY121" s="1007"/>
      <c r="CZ121" s="1007"/>
      <c r="DA121" s="1007"/>
      <c r="DB121" s="1007"/>
      <c r="DC121" s="1007"/>
      <c r="DD121" s="1007"/>
      <c r="DE121" s="1007"/>
      <c r="DF121" s="1008"/>
      <c r="DG121" s="912">
        <v>2303355</v>
      </c>
      <c r="DH121" s="913"/>
      <c r="DI121" s="913"/>
      <c r="DJ121" s="913"/>
      <c r="DK121" s="913"/>
      <c r="DL121" s="913">
        <v>2225352</v>
      </c>
      <c r="DM121" s="913"/>
      <c r="DN121" s="913"/>
      <c r="DO121" s="913"/>
      <c r="DP121" s="913"/>
      <c r="DQ121" s="913">
        <v>2175100</v>
      </c>
      <c r="DR121" s="913"/>
      <c r="DS121" s="913"/>
      <c r="DT121" s="913"/>
      <c r="DU121" s="913"/>
      <c r="DV121" s="914">
        <v>13.1</v>
      </c>
      <c r="DW121" s="914"/>
      <c r="DX121" s="914"/>
      <c r="DY121" s="914"/>
      <c r="DZ121" s="915"/>
    </row>
    <row r="122" spans="1:130" s="224" customFormat="1" ht="26.25" customHeight="1" x14ac:dyDescent="0.15">
      <c r="A122" s="1044"/>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33350254</v>
      </c>
      <c r="BR122" s="987"/>
      <c r="BS122" s="987"/>
      <c r="BT122" s="987"/>
      <c r="BU122" s="987"/>
      <c r="BV122" s="987">
        <v>31426765</v>
      </c>
      <c r="BW122" s="987"/>
      <c r="BX122" s="987"/>
      <c r="BY122" s="987"/>
      <c r="BZ122" s="987"/>
      <c r="CA122" s="987">
        <v>29475901</v>
      </c>
      <c r="CB122" s="987"/>
      <c r="CC122" s="987"/>
      <c r="CD122" s="987"/>
      <c r="CE122" s="987"/>
      <c r="CF122" s="1004">
        <v>177.7</v>
      </c>
      <c r="CG122" s="1005"/>
      <c r="CH122" s="1005"/>
      <c r="CI122" s="1005"/>
      <c r="CJ122" s="1005"/>
      <c r="CK122" s="996"/>
      <c r="CL122" s="997"/>
      <c r="CM122" s="997"/>
      <c r="CN122" s="997"/>
      <c r="CO122" s="998"/>
      <c r="CP122" s="1006" t="s">
        <v>393</v>
      </c>
      <c r="CQ122" s="1007"/>
      <c r="CR122" s="1007"/>
      <c r="CS122" s="1007"/>
      <c r="CT122" s="1007"/>
      <c r="CU122" s="1007"/>
      <c r="CV122" s="1007"/>
      <c r="CW122" s="1007"/>
      <c r="CX122" s="1007"/>
      <c r="CY122" s="1007"/>
      <c r="CZ122" s="1007"/>
      <c r="DA122" s="1007"/>
      <c r="DB122" s="1007"/>
      <c r="DC122" s="1007"/>
      <c r="DD122" s="1007"/>
      <c r="DE122" s="1007"/>
      <c r="DF122" s="1008"/>
      <c r="DG122" s="912">
        <v>61602</v>
      </c>
      <c r="DH122" s="913"/>
      <c r="DI122" s="913"/>
      <c r="DJ122" s="913"/>
      <c r="DK122" s="913"/>
      <c r="DL122" s="913">
        <v>56141</v>
      </c>
      <c r="DM122" s="913"/>
      <c r="DN122" s="913"/>
      <c r="DO122" s="913"/>
      <c r="DP122" s="913"/>
      <c r="DQ122" s="913">
        <v>60132</v>
      </c>
      <c r="DR122" s="913"/>
      <c r="DS122" s="913"/>
      <c r="DT122" s="913"/>
      <c r="DU122" s="913"/>
      <c r="DV122" s="914">
        <v>0.4</v>
      </c>
      <c r="DW122" s="914"/>
      <c r="DX122" s="914"/>
      <c r="DY122" s="914"/>
      <c r="DZ122" s="915"/>
    </row>
    <row r="123" spans="1:130" s="224" customFormat="1" ht="26.25" customHeight="1" x14ac:dyDescent="0.15">
      <c r="A123" s="1044"/>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452</v>
      </c>
      <c r="BP123" s="992"/>
      <c r="BQ123" s="1050">
        <v>49420469</v>
      </c>
      <c r="BR123" s="1051"/>
      <c r="BS123" s="1051"/>
      <c r="BT123" s="1051"/>
      <c r="BU123" s="1051"/>
      <c r="BV123" s="1051">
        <v>48364902</v>
      </c>
      <c r="BW123" s="1051"/>
      <c r="BX123" s="1051"/>
      <c r="BY123" s="1051"/>
      <c r="BZ123" s="1051"/>
      <c r="CA123" s="1051">
        <v>46638035</v>
      </c>
      <c r="CB123" s="1051"/>
      <c r="CC123" s="1051"/>
      <c r="CD123" s="1051"/>
      <c r="CE123" s="1051"/>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44"/>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54.1</v>
      </c>
      <c r="BR124" s="1014"/>
      <c r="BS124" s="1014"/>
      <c r="BT124" s="1014"/>
      <c r="BU124" s="1014"/>
      <c r="BV124" s="1014">
        <v>43.7</v>
      </c>
      <c r="BW124" s="1014"/>
      <c r="BX124" s="1014"/>
      <c r="BY124" s="1014"/>
      <c r="BZ124" s="1014"/>
      <c r="CA124" s="1014">
        <v>37.6</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4"/>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4"/>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3257</v>
      </c>
      <c r="AB126" s="946"/>
      <c r="AC126" s="946"/>
      <c r="AD126" s="946"/>
      <c r="AE126" s="947"/>
      <c r="AF126" s="948">
        <v>819</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v>49004</v>
      </c>
      <c r="DH126" s="913"/>
      <c r="DI126" s="913"/>
      <c r="DJ126" s="913"/>
      <c r="DK126" s="913"/>
      <c r="DL126" s="913">
        <v>78613</v>
      </c>
      <c r="DM126" s="913"/>
      <c r="DN126" s="913"/>
      <c r="DO126" s="913"/>
      <c r="DP126" s="913"/>
      <c r="DQ126" s="913">
        <v>176021</v>
      </c>
      <c r="DR126" s="913"/>
      <c r="DS126" s="913"/>
      <c r="DT126" s="913"/>
      <c r="DU126" s="913"/>
      <c r="DV126" s="914">
        <v>1.1000000000000001</v>
      </c>
      <c r="DW126" s="914"/>
      <c r="DX126" s="914"/>
      <c r="DY126" s="914"/>
      <c r="DZ126" s="915"/>
    </row>
    <row r="127" spans="1:130" s="224" customFormat="1" ht="26.25" customHeight="1" x14ac:dyDescent="0.15">
      <c r="A127" s="1045"/>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100</v>
      </c>
      <c r="AB127" s="946"/>
      <c r="AC127" s="946"/>
      <c r="AD127" s="946"/>
      <c r="AE127" s="947"/>
      <c r="AF127" s="948">
        <v>17</v>
      </c>
      <c r="AG127" s="946"/>
      <c r="AH127" s="946"/>
      <c r="AI127" s="946"/>
      <c r="AJ127" s="947"/>
      <c r="AK127" s="948">
        <v>18</v>
      </c>
      <c r="AL127" s="946"/>
      <c r="AM127" s="946"/>
      <c r="AN127" s="946"/>
      <c r="AO127" s="947"/>
      <c r="AP127" s="949">
        <v>0</v>
      </c>
      <c r="AQ127" s="950"/>
      <c r="AR127" s="950"/>
      <c r="AS127" s="950"/>
      <c r="AT127" s="951"/>
      <c r="AU127" s="226"/>
      <c r="AV127" s="226"/>
      <c r="AW127" s="226"/>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v>494058</v>
      </c>
      <c r="AB128" s="1033"/>
      <c r="AC128" s="1033"/>
      <c r="AD128" s="1033"/>
      <c r="AE128" s="1034"/>
      <c r="AF128" s="1035">
        <v>478512</v>
      </c>
      <c r="AG128" s="1033"/>
      <c r="AH128" s="1033"/>
      <c r="AI128" s="1033"/>
      <c r="AJ128" s="1034"/>
      <c r="AK128" s="1035">
        <v>495754</v>
      </c>
      <c r="AL128" s="1033"/>
      <c r="AM128" s="1033"/>
      <c r="AN128" s="1033"/>
      <c r="AO128" s="1034"/>
      <c r="AP128" s="1036"/>
      <c r="AQ128" s="1037"/>
      <c r="AR128" s="1037"/>
      <c r="AS128" s="1037"/>
      <c r="AT128" s="1038"/>
      <c r="AU128" s="226"/>
      <c r="AV128" s="226"/>
      <c r="AW128" s="226"/>
      <c r="AX128" s="883" t="s">
        <v>466</v>
      </c>
      <c r="AY128" s="884"/>
      <c r="AZ128" s="884"/>
      <c r="BA128" s="884"/>
      <c r="BB128" s="884"/>
      <c r="BC128" s="884"/>
      <c r="BD128" s="884"/>
      <c r="BE128" s="885"/>
      <c r="BF128" s="1039" t="s">
        <v>121</v>
      </c>
      <c r="BG128" s="1040"/>
      <c r="BH128" s="1040"/>
      <c r="BI128" s="1040"/>
      <c r="BJ128" s="1040"/>
      <c r="BK128" s="1040"/>
      <c r="BL128" s="1041"/>
      <c r="BM128" s="1039">
        <v>12.52</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467</v>
      </c>
      <c r="CQ128" s="713"/>
      <c r="CR128" s="713"/>
      <c r="CS128" s="713"/>
      <c r="CT128" s="713"/>
      <c r="CU128" s="713"/>
      <c r="CV128" s="713"/>
      <c r="CW128" s="713"/>
      <c r="CX128" s="713"/>
      <c r="CY128" s="713"/>
      <c r="CZ128" s="713"/>
      <c r="DA128" s="713"/>
      <c r="DB128" s="713"/>
      <c r="DC128" s="713"/>
      <c r="DD128" s="713"/>
      <c r="DE128" s="713"/>
      <c r="DF128" s="1023"/>
      <c r="DG128" s="1024">
        <v>47</v>
      </c>
      <c r="DH128" s="1025"/>
      <c r="DI128" s="1025"/>
      <c r="DJ128" s="1025"/>
      <c r="DK128" s="1025"/>
      <c r="DL128" s="1025">
        <v>89</v>
      </c>
      <c r="DM128" s="1025"/>
      <c r="DN128" s="1025"/>
      <c r="DO128" s="1025"/>
      <c r="DP128" s="1025"/>
      <c r="DQ128" s="1025">
        <v>60</v>
      </c>
      <c r="DR128" s="1025"/>
      <c r="DS128" s="1025"/>
      <c r="DT128" s="1025"/>
      <c r="DU128" s="1025"/>
      <c r="DV128" s="1026">
        <v>0</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18957499</v>
      </c>
      <c r="AB129" s="946"/>
      <c r="AC129" s="946"/>
      <c r="AD129" s="946"/>
      <c r="AE129" s="947"/>
      <c r="AF129" s="948">
        <v>18818341</v>
      </c>
      <c r="AG129" s="946"/>
      <c r="AH129" s="946"/>
      <c r="AI129" s="946"/>
      <c r="AJ129" s="947"/>
      <c r="AK129" s="948">
        <v>19462428</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121</v>
      </c>
      <c r="BG129" s="1054"/>
      <c r="BH129" s="1054"/>
      <c r="BI129" s="1054"/>
      <c r="BJ129" s="1054"/>
      <c r="BK129" s="1054"/>
      <c r="BL129" s="1055"/>
      <c r="BM129" s="1053">
        <v>17.52</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2708815</v>
      </c>
      <c r="AB130" s="946"/>
      <c r="AC130" s="946"/>
      <c r="AD130" s="946"/>
      <c r="AE130" s="947"/>
      <c r="AF130" s="948">
        <v>2807454</v>
      </c>
      <c r="AG130" s="946"/>
      <c r="AH130" s="946"/>
      <c r="AI130" s="946"/>
      <c r="AJ130" s="947"/>
      <c r="AK130" s="948">
        <v>2875460</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9.5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16248684</v>
      </c>
      <c r="AB131" s="973"/>
      <c r="AC131" s="973"/>
      <c r="AD131" s="973"/>
      <c r="AE131" s="974"/>
      <c r="AF131" s="972">
        <v>16010887</v>
      </c>
      <c r="AG131" s="973"/>
      <c r="AH131" s="973"/>
      <c r="AI131" s="973"/>
      <c r="AJ131" s="974"/>
      <c r="AK131" s="972">
        <v>16586968</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3"/>
      <c r="BF131" s="1071">
        <v>37.6</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8.2120004299999998</v>
      </c>
      <c r="AB132" s="1084"/>
      <c r="AC132" s="1084"/>
      <c r="AD132" s="1084"/>
      <c r="AE132" s="1085"/>
      <c r="AF132" s="1086">
        <v>10.297793</v>
      </c>
      <c r="AG132" s="1084"/>
      <c r="AH132" s="1084"/>
      <c r="AI132" s="1084"/>
      <c r="AJ132" s="1085"/>
      <c r="AK132" s="1086">
        <v>10.18956569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7.8</v>
      </c>
      <c r="AB133" s="1067"/>
      <c r="AC133" s="1067"/>
      <c r="AD133" s="1067"/>
      <c r="AE133" s="1068"/>
      <c r="AF133" s="1066">
        <v>8.9</v>
      </c>
      <c r="AG133" s="1067"/>
      <c r="AH133" s="1067"/>
      <c r="AI133" s="1067"/>
      <c r="AJ133" s="1068"/>
      <c r="AK133" s="1066">
        <v>9.5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dWDl1+SFglkQSs+eJEQ0KLrL/A8J+5W3i6qRoB+IF5zo1M7rjSxX/8EhTGkoXlkFELwo79159FccFaMTpH5cA==" saltValue="tLolNRlihAVmWef23dsV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iXCKwb7b7L5iZQjtr+3nkYjwUZqYpuU46AQJTQ0HKQis6yTqAH0lBv7FUpXUX1E/N5w9xxRg0mFeu2gzxBlqXQ==" saltValue="QaVK4LYGM3yaURA2Ll3f7g=="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547P983AfgDujLAtsrrob2eEEncM9k1dx/6+J3ScRHOT/a07/EBZu9FPcG2Pk4tzFJTN7CA4FWU8edxarE/1Q==" saltValue="Y0a9LXEzQkpISol+pv1eL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K13" sqref="AK13:AN13"/>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1" t="s">
        <v>481</v>
      </c>
      <c r="AP7" s="265"/>
      <c r="AQ7" s="266" t="s">
        <v>482</v>
      </c>
      <c r="AR7" s="267"/>
    </row>
    <row r="8" spans="1:46" x14ac:dyDescent="0.15">
      <c r="A8" s="259"/>
      <c r="AK8" s="268"/>
      <c r="AL8" s="269"/>
      <c r="AM8" s="269"/>
      <c r="AN8" s="270"/>
      <c r="AO8" s="1102"/>
      <c r="AP8" s="271" t="s">
        <v>483</v>
      </c>
      <c r="AQ8" s="272" t="s">
        <v>484</v>
      </c>
      <c r="AR8" s="273" t="s">
        <v>485</v>
      </c>
    </row>
    <row r="9" spans="1:46" x14ac:dyDescent="0.15">
      <c r="A9" s="259"/>
      <c r="AK9" s="1103" t="s">
        <v>486</v>
      </c>
      <c r="AL9" s="1104"/>
      <c r="AM9" s="1104"/>
      <c r="AN9" s="1105"/>
      <c r="AO9" s="274">
        <v>4185360</v>
      </c>
      <c r="AP9" s="274">
        <v>70391</v>
      </c>
      <c r="AQ9" s="275">
        <v>73824</v>
      </c>
      <c r="AR9" s="276">
        <v>-4.7</v>
      </c>
    </row>
    <row r="10" spans="1:46" ht="13.5" customHeight="1" x14ac:dyDescent="0.15">
      <c r="A10" s="259"/>
      <c r="AK10" s="1103" t="s">
        <v>487</v>
      </c>
      <c r="AL10" s="1104"/>
      <c r="AM10" s="1104"/>
      <c r="AN10" s="1105"/>
      <c r="AO10" s="277">
        <v>796315</v>
      </c>
      <c r="AP10" s="277">
        <v>13393</v>
      </c>
      <c r="AQ10" s="278">
        <v>6244</v>
      </c>
      <c r="AR10" s="279">
        <v>114.5</v>
      </c>
    </row>
    <row r="11" spans="1:46" ht="13.5" customHeight="1" x14ac:dyDescent="0.15">
      <c r="A11" s="259"/>
      <c r="AK11" s="1103" t="s">
        <v>488</v>
      </c>
      <c r="AL11" s="1104"/>
      <c r="AM11" s="1104"/>
      <c r="AN11" s="1105"/>
      <c r="AO11" s="277">
        <v>107246</v>
      </c>
      <c r="AP11" s="277">
        <v>1804</v>
      </c>
      <c r="AQ11" s="278">
        <v>1048</v>
      </c>
      <c r="AR11" s="279">
        <v>72.099999999999994</v>
      </c>
    </row>
    <row r="12" spans="1:46" ht="13.5" customHeight="1" x14ac:dyDescent="0.15">
      <c r="A12" s="259"/>
      <c r="AK12" s="1103" t="s">
        <v>489</v>
      </c>
      <c r="AL12" s="1104"/>
      <c r="AM12" s="1104"/>
      <c r="AN12" s="1105"/>
      <c r="AO12" s="277" t="s">
        <v>490</v>
      </c>
      <c r="AP12" s="277" t="s">
        <v>490</v>
      </c>
      <c r="AQ12" s="278">
        <v>8</v>
      </c>
      <c r="AR12" s="279" t="s">
        <v>490</v>
      </c>
    </row>
    <row r="13" spans="1:46" ht="13.5" customHeight="1" x14ac:dyDescent="0.15">
      <c r="A13" s="259"/>
      <c r="AK13" s="1103" t="s">
        <v>491</v>
      </c>
      <c r="AL13" s="1104"/>
      <c r="AM13" s="1104"/>
      <c r="AN13" s="1105"/>
      <c r="AO13" s="277">
        <v>246163</v>
      </c>
      <c r="AP13" s="277">
        <v>4140</v>
      </c>
      <c r="AQ13" s="278">
        <v>2350</v>
      </c>
      <c r="AR13" s="279">
        <v>76.2</v>
      </c>
    </row>
    <row r="14" spans="1:46" ht="13.5" customHeight="1" x14ac:dyDescent="0.15">
      <c r="A14" s="259"/>
      <c r="AK14" s="1103" t="s">
        <v>492</v>
      </c>
      <c r="AL14" s="1104"/>
      <c r="AM14" s="1104"/>
      <c r="AN14" s="1105"/>
      <c r="AO14" s="277">
        <v>51413</v>
      </c>
      <c r="AP14" s="277">
        <v>865</v>
      </c>
      <c r="AQ14" s="278">
        <v>1698</v>
      </c>
      <c r="AR14" s="279">
        <v>-49.1</v>
      </c>
    </row>
    <row r="15" spans="1:46" ht="13.5" customHeight="1" x14ac:dyDescent="0.15">
      <c r="A15" s="259"/>
      <c r="AK15" s="1106" t="s">
        <v>493</v>
      </c>
      <c r="AL15" s="1107"/>
      <c r="AM15" s="1107"/>
      <c r="AN15" s="1108"/>
      <c r="AO15" s="277">
        <v>-130258</v>
      </c>
      <c r="AP15" s="277">
        <v>-2191</v>
      </c>
      <c r="AQ15" s="278">
        <v>-3564</v>
      </c>
      <c r="AR15" s="279">
        <v>-38.5</v>
      </c>
    </row>
    <row r="16" spans="1:46" x14ac:dyDescent="0.15">
      <c r="A16" s="259"/>
      <c r="AK16" s="1106" t="s">
        <v>177</v>
      </c>
      <c r="AL16" s="1107"/>
      <c r="AM16" s="1107"/>
      <c r="AN16" s="1108"/>
      <c r="AO16" s="277">
        <v>5256239</v>
      </c>
      <c r="AP16" s="277">
        <v>88401</v>
      </c>
      <c r="AQ16" s="278">
        <v>81608</v>
      </c>
      <c r="AR16" s="279">
        <v>8.3000000000000007</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09" t="s">
        <v>498</v>
      </c>
      <c r="AL21" s="1110"/>
      <c r="AM21" s="1110"/>
      <c r="AN21" s="1111"/>
      <c r="AO21" s="289">
        <v>7.2</v>
      </c>
      <c r="AP21" s="290">
        <v>7.59</v>
      </c>
      <c r="AQ21" s="291">
        <v>-0.39</v>
      </c>
      <c r="AS21" s="292"/>
      <c r="AT21" s="288"/>
    </row>
    <row r="22" spans="1:46" s="260" customFormat="1" x14ac:dyDescent="0.15">
      <c r="A22" s="288"/>
      <c r="AK22" s="1109" t="s">
        <v>499</v>
      </c>
      <c r="AL22" s="1110"/>
      <c r="AM22" s="1110"/>
      <c r="AN22" s="1111"/>
      <c r="AO22" s="293">
        <v>100</v>
      </c>
      <c r="AP22" s="294">
        <v>98.2</v>
      </c>
      <c r="AQ22" s="295">
        <v>1.8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1" t="s">
        <v>481</v>
      </c>
      <c r="AP30" s="265"/>
      <c r="AQ30" s="266" t="s">
        <v>482</v>
      </c>
      <c r="AR30" s="267"/>
    </row>
    <row r="31" spans="1:46" x14ac:dyDescent="0.15">
      <c r="A31" s="259"/>
      <c r="AK31" s="268"/>
      <c r="AL31" s="269"/>
      <c r="AM31" s="269"/>
      <c r="AN31" s="270"/>
      <c r="AO31" s="1102"/>
      <c r="AP31" s="271" t="s">
        <v>483</v>
      </c>
      <c r="AQ31" s="272" t="s">
        <v>484</v>
      </c>
      <c r="AR31" s="273" t="s">
        <v>485</v>
      </c>
    </row>
    <row r="32" spans="1:46" ht="27" customHeight="1" x14ac:dyDescent="0.15">
      <c r="A32" s="259"/>
      <c r="AK32" s="1117" t="s">
        <v>503</v>
      </c>
      <c r="AL32" s="1118"/>
      <c r="AM32" s="1118"/>
      <c r="AN32" s="1119"/>
      <c r="AO32" s="303">
        <v>3826066</v>
      </c>
      <c r="AP32" s="303">
        <v>64348</v>
      </c>
      <c r="AQ32" s="304">
        <v>42992</v>
      </c>
      <c r="AR32" s="305">
        <v>49.7</v>
      </c>
    </row>
    <row r="33" spans="1:46" ht="13.5" customHeight="1" x14ac:dyDescent="0.15">
      <c r="A33" s="259"/>
      <c r="AK33" s="1117" t="s">
        <v>504</v>
      </c>
      <c r="AL33" s="1118"/>
      <c r="AM33" s="1118"/>
      <c r="AN33" s="1119"/>
      <c r="AO33" s="303" t="s">
        <v>490</v>
      </c>
      <c r="AP33" s="303" t="s">
        <v>490</v>
      </c>
      <c r="AQ33" s="304" t="s">
        <v>490</v>
      </c>
      <c r="AR33" s="305" t="s">
        <v>490</v>
      </c>
    </row>
    <row r="34" spans="1:46" ht="27" customHeight="1" x14ac:dyDescent="0.15">
      <c r="A34" s="259"/>
      <c r="AK34" s="1117" t="s">
        <v>505</v>
      </c>
      <c r="AL34" s="1118"/>
      <c r="AM34" s="1118"/>
      <c r="AN34" s="1119"/>
      <c r="AO34" s="303" t="s">
        <v>490</v>
      </c>
      <c r="AP34" s="303" t="s">
        <v>490</v>
      </c>
      <c r="AQ34" s="304">
        <v>43</v>
      </c>
      <c r="AR34" s="305" t="s">
        <v>490</v>
      </c>
    </row>
    <row r="35" spans="1:46" ht="27" customHeight="1" x14ac:dyDescent="0.15">
      <c r="A35" s="259"/>
      <c r="AK35" s="1117" t="s">
        <v>506</v>
      </c>
      <c r="AL35" s="1118"/>
      <c r="AM35" s="1118"/>
      <c r="AN35" s="1119"/>
      <c r="AO35" s="303">
        <v>1180477</v>
      </c>
      <c r="AP35" s="303">
        <v>19854</v>
      </c>
      <c r="AQ35" s="304">
        <v>11969</v>
      </c>
      <c r="AR35" s="305">
        <v>65.900000000000006</v>
      </c>
    </row>
    <row r="36" spans="1:46" ht="27" customHeight="1" x14ac:dyDescent="0.15">
      <c r="A36" s="259"/>
      <c r="AK36" s="1117" t="s">
        <v>507</v>
      </c>
      <c r="AL36" s="1118"/>
      <c r="AM36" s="1118"/>
      <c r="AN36" s="1119"/>
      <c r="AO36" s="303">
        <v>54793</v>
      </c>
      <c r="AP36" s="303">
        <v>922</v>
      </c>
      <c r="AQ36" s="304">
        <v>2138</v>
      </c>
      <c r="AR36" s="305">
        <v>-56.9</v>
      </c>
    </row>
    <row r="37" spans="1:46" ht="13.5" customHeight="1" x14ac:dyDescent="0.15">
      <c r="A37" s="259"/>
      <c r="AK37" s="1117" t="s">
        <v>508</v>
      </c>
      <c r="AL37" s="1118"/>
      <c r="AM37" s="1118"/>
      <c r="AN37" s="1119"/>
      <c r="AO37" s="303">
        <v>18</v>
      </c>
      <c r="AP37" s="303">
        <v>0</v>
      </c>
      <c r="AQ37" s="304">
        <v>592</v>
      </c>
      <c r="AR37" s="305">
        <v>-100</v>
      </c>
    </row>
    <row r="38" spans="1:46" ht="27" customHeight="1" x14ac:dyDescent="0.15">
      <c r="A38" s="259"/>
      <c r="AK38" s="1120" t="s">
        <v>509</v>
      </c>
      <c r="AL38" s="1121"/>
      <c r="AM38" s="1121"/>
      <c r="AN38" s="1122"/>
      <c r="AO38" s="306" t="s">
        <v>490</v>
      </c>
      <c r="AP38" s="306" t="s">
        <v>490</v>
      </c>
      <c r="AQ38" s="307">
        <v>2</v>
      </c>
      <c r="AR38" s="295" t="s">
        <v>490</v>
      </c>
      <c r="AS38" s="302"/>
    </row>
    <row r="39" spans="1:46" x14ac:dyDescent="0.15">
      <c r="A39" s="259"/>
      <c r="AK39" s="1120" t="s">
        <v>510</v>
      </c>
      <c r="AL39" s="1121"/>
      <c r="AM39" s="1121"/>
      <c r="AN39" s="1122"/>
      <c r="AO39" s="303">
        <v>-495754</v>
      </c>
      <c r="AP39" s="303">
        <v>-8338</v>
      </c>
      <c r="AQ39" s="304">
        <v>-5777</v>
      </c>
      <c r="AR39" s="305">
        <v>44.3</v>
      </c>
      <c r="AS39" s="302"/>
    </row>
    <row r="40" spans="1:46" ht="27" customHeight="1" x14ac:dyDescent="0.15">
      <c r="A40" s="259"/>
      <c r="AK40" s="1117" t="s">
        <v>511</v>
      </c>
      <c r="AL40" s="1118"/>
      <c r="AM40" s="1118"/>
      <c r="AN40" s="1119"/>
      <c r="AO40" s="303">
        <v>-2875460</v>
      </c>
      <c r="AP40" s="303">
        <v>-48360</v>
      </c>
      <c r="AQ40" s="304">
        <v>-36457</v>
      </c>
      <c r="AR40" s="305">
        <v>32.6</v>
      </c>
      <c r="AS40" s="302"/>
    </row>
    <row r="41" spans="1:46" x14ac:dyDescent="0.15">
      <c r="A41" s="259"/>
      <c r="AK41" s="1123" t="s">
        <v>287</v>
      </c>
      <c r="AL41" s="1124"/>
      <c r="AM41" s="1124"/>
      <c r="AN41" s="1125"/>
      <c r="AO41" s="303">
        <v>1690140</v>
      </c>
      <c r="AP41" s="303">
        <v>28425</v>
      </c>
      <c r="AQ41" s="304">
        <v>15502</v>
      </c>
      <c r="AR41" s="305">
        <v>83.4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12" t="s">
        <v>481</v>
      </c>
      <c r="AN49" s="1114" t="s">
        <v>514</v>
      </c>
      <c r="AO49" s="1115"/>
      <c r="AP49" s="1115"/>
      <c r="AQ49" s="1115"/>
      <c r="AR49" s="1116"/>
    </row>
    <row r="50" spans="1:44" x14ac:dyDescent="0.15">
      <c r="A50" s="259"/>
      <c r="AK50" s="317"/>
      <c r="AL50" s="318"/>
      <c r="AM50" s="1113"/>
      <c r="AN50" s="319" t="s">
        <v>515</v>
      </c>
      <c r="AO50" s="320" t="s">
        <v>516</v>
      </c>
      <c r="AP50" s="321" t="s">
        <v>517</v>
      </c>
      <c r="AQ50" s="322" t="s">
        <v>518</v>
      </c>
      <c r="AR50" s="323" t="s">
        <v>519</v>
      </c>
    </row>
    <row r="51" spans="1:44" x14ac:dyDescent="0.15">
      <c r="A51" s="259"/>
      <c r="AK51" s="315" t="s">
        <v>520</v>
      </c>
      <c r="AL51" s="316"/>
      <c r="AM51" s="324">
        <v>4728370</v>
      </c>
      <c r="AN51" s="325">
        <v>75790</v>
      </c>
      <c r="AO51" s="326">
        <v>-28.9</v>
      </c>
      <c r="AP51" s="327">
        <v>62383</v>
      </c>
      <c r="AQ51" s="328">
        <v>14.1</v>
      </c>
      <c r="AR51" s="329">
        <v>-43</v>
      </c>
    </row>
    <row r="52" spans="1:44" x14ac:dyDescent="0.15">
      <c r="A52" s="259"/>
      <c r="AK52" s="330"/>
      <c r="AL52" s="331" t="s">
        <v>521</v>
      </c>
      <c r="AM52" s="332">
        <v>3576665</v>
      </c>
      <c r="AN52" s="333">
        <v>57329</v>
      </c>
      <c r="AO52" s="334">
        <v>-37.5</v>
      </c>
      <c r="AP52" s="335">
        <v>35325</v>
      </c>
      <c r="AQ52" s="336">
        <v>7.6</v>
      </c>
      <c r="AR52" s="337">
        <v>-45.1</v>
      </c>
    </row>
    <row r="53" spans="1:44" x14ac:dyDescent="0.15">
      <c r="A53" s="259"/>
      <c r="AK53" s="315" t="s">
        <v>522</v>
      </c>
      <c r="AL53" s="316"/>
      <c r="AM53" s="324">
        <v>2401526</v>
      </c>
      <c r="AN53" s="325">
        <v>39008</v>
      </c>
      <c r="AO53" s="326">
        <v>-48.5</v>
      </c>
      <c r="AP53" s="327">
        <v>63812</v>
      </c>
      <c r="AQ53" s="328">
        <v>2.2999999999999998</v>
      </c>
      <c r="AR53" s="329">
        <v>-50.8</v>
      </c>
    </row>
    <row r="54" spans="1:44" x14ac:dyDescent="0.15">
      <c r="A54" s="259"/>
      <c r="AK54" s="330"/>
      <c r="AL54" s="331" t="s">
        <v>521</v>
      </c>
      <c r="AM54" s="332">
        <v>1845299</v>
      </c>
      <c r="AN54" s="333">
        <v>29973</v>
      </c>
      <c r="AO54" s="334">
        <v>-47.7</v>
      </c>
      <c r="AP54" s="335">
        <v>33848</v>
      </c>
      <c r="AQ54" s="336">
        <v>-4.2</v>
      </c>
      <c r="AR54" s="337">
        <v>-43.5</v>
      </c>
    </row>
    <row r="55" spans="1:44" x14ac:dyDescent="0.15">
      <c r="A55" s="259"/>
      <c r="AK55" s="315" t="s">
        <v>523</v>
      </c>
      <c r="AL55" s="316"/>
      <c r="AM55" s="324">
        <v>2691174</v>
      </c>
      <c r="AN55" s="325">
        <v>44226</v>
      </c>
      <c r="AO55" s="326">
        <v>13.4</v>
      </c>
      <c r="AP55" s="327">
        <v>54225</v>
      </c>
      <c r="AQ55" s="328">
        <v>-15</v>
      </c>
      <c r="AR55" s="329">
        <v>28.4</v>
      </c>
    </row>
    <row r="56" spans="1:44" x14ac:dyDescent="0.15">
      <c r="A56" s="259"/>
      <c r="AK56" s="330"/>
      <c r="AL56" s="331" t="s">
        <v>521</v>
      </c>
      <c r="AM56" s="332">
        <v>2071517</v>
      </c>
      <c r="AN56" s="333">
        <v>34043</v>
      </c>
      <c r="AO56" s="334">
        <v>13.6</v>
      </c>
      <c r="AP56" s="335">
        <v>27337</v>
      </c>
      <c r="AQ56" s="336">
        <v>-19.2</v>
      </c>
      <c r="AR56" s="337">
        <v>32.799999999999997</v>
      </c>
    </row>
    <row r="57" spans="1:44" x14ac:dyDescent="0.15">
      <c r="A57" s="259"/>
      <c r="AK57" s="315" t="s">
        <v>524</v>
      </c>
      <c r="AL57" s="316"/>
      <c r="AM57" s="324">
        <v>2007435</v>
      </c>
      <c r="AN57" s="325">
        <v>33341</v>
      </c>
      <c r="AO57" s="326">
        <v>-24.6</v>
      </c>
      <c r="AP57" s="327">
        <v>54016</v>
      </c>
      <c r="AQ57" s="328">
        <v>-0.4</v>
      </c>
      <c r="AR57" s="329">
        <v>-24.2</v>
      </c>
    </row>
    <row r="58" spans="1:44" x14ac:dyDescent="0.15">
      <c r="A58" s="259"/>
      <c r="AK58" s="330"/>
      <c r="AL58" s="331" t="s">
        <v>521</v>
      </c>
      <c r="AM58" s="332">
        <v>1092055</v>
      </c>
      <c r="AN58" s="333">
        <v>18138</v>
      </c>
      <c r="AO58" s="334">
        <v>-46.7</v>
      </c>
      <c r="AP58" s="335">
        <v>28078</v>
      </c>
      <c r="AQ58" s="336">
        <v>2.7</v>
      </c>
      <c r="AR58" s="337">
        <v>-49.4</v>
      </c>
    </row>
    <row r="59" spans="1:44" x14ac:dyDescent="0.15">
      <c r="A59" s="259"/>
      <c r="AK59" s="315" t="s">
        <v>525</v>
      </c>
      <c r="AL59" s="316"/>
      <c r="AM59" s="324">
        <v>2427741</v>
      </c>
      <c r="AN59" s="325">
        <v>40831</v>
      </c>
      <c r="AO59" s="326">
        <v>22.5</v>
      </c>
      <c r="AP59" s="327">
        <v>52786</v>
      </c>
      <c r="AQ59" s="328">
        <v>-2.2999999999999998</v>
      </c>
      <c r="AR59" s="329">
        <v>24.8</v>
      </c>
    </row>
    <row r="60" spans="1:44" x14ac:dyDescent="0.15">
      <c r="A60" s="259"/>
      <c r="AK60" s="330"/>
      <c r="AL60" s="331" t="s">
        <v>521</v>
      </c>
      <c r="AM60" s="332">
        <v>1518067</v>
      </c>
      <c r="AN60" s="333">
        <v>25531</v>
      </c>
      <c r="AO60" s="334">
        <v>40.799999999999997</v>
      </c>
      <c r="AP60" s="335">
        <v>28742</v>
      </c>
      <c r="AQ60" s="336">
        <v>2.4</v>
      </c>
      <c r="AR60" s="337">
        <v>38.4</v>
      </c>
    </row>
    <row r="61" spans="1:44" x14ac:dyDescent="0.15">
      <c r="A61" s="259"/>
      <c r="AK61" s="315" t="s">
        <v>526</v>
      </c>
      <c r="AL61" s="338"/>
      <c r="AM61" s="324">
        <v>2851249</v>
      </c>
      <c r="AN61" s="325">
        <v>46639</v>
      </c>
      <c r="AO61" s="326">
        <v>-13.2</v>
      </c>
      <c r="AP61" s="327">
        <v>57444</v>
      </c>
      <c r="AQ61" s="339">
        <v>-0.3</v>
      </c>
      <c r="AR61" s="329">
        <v>-12.9</v>
      </c>
    </row>
    <row r="62" spans="1:44" x14ac:dyDescent="0.15">
      <c r="A62" s="259"/>
      <c r="AK62" s="330"/>
      <c r="AL62" s="331" t="s">
        <v>521</v>
      </c>
      <c r="AM62" s="332">
        <v>2020721</v>
      </c>
      <c r="AN62" s="333">
        <v>33003</v>
      </c>
      <c r="AO62" s="334">
        <v>-15.5</v>
      </c>
      <c r="AP62" s="335">
        <v>30666</v>
      </c>
      <c r="AQ62" s="336">
        <v>-2.1</v>
      </c>
      <c r="AR62" s="337">
        <v>-13.4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Yj2IejOoUJA6lFACpK8/jvgkURNs2hIYCG1trwS1JmB9j+4PGb5QKrx+Y0aKMjUI1JGXbbMGCpZ4QkSQd+34Dw==" saltValue="s6OtoGH9tNQoPvguZaPn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iXvCOVilGGCNsZcWg2erT6Qa0xkouXEf8a0v7p8vhJ/JLYkrDCHy1FNdEzWTjnzIZu3SknuVut41ks2k80ysdw==" saltValue="Up88ayMhI1x80Bs5rbnh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Ege4ER1MsufMG0cExZzdkpWzgp43XJP94ZIKLKatdaf3M6i+MAod1bVHN5BhXp+fWYWIKvrMRm0YHzSoS/u8Cg==" saltValue="toW+MGIUauvTHpoKnt42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6" t="s">
        <v>3</v>
      </c>
      <c r="D47" s="1126"/>
      <c r="E47" s="1127"/>
      <c r="F47" s="11">
        <v>25.48</v>
      </c>
      <c r="G47" s="12">
        <v>24.05</v>
      </c>
      <c r="H47" s="12">
        <v>24.28</v>
      </c>
      <c r="I47" s="12">
        <v>25.53</v>
      </c>
      <c r="J47" s="13">
        <v>24.65</v>
      </c>
    </row>
    <row r="48" spans="2:10" ht="57.75" customHeight="1" x14ac:dyDescent="0.15">
      <c r="B48" s="14"/>
      <c r="C48" s="1128" t="s">
        <v>4</v>
      </c>
      <c r="D48" s="1128"/>
      <c r="E48" s="1129"/>
      <c r="F48" s="15">
        <v>2.46</v>
      </c>
      <c r="G48" s="16">
        <v>2.4700000000000002</v>
      </c>
      <c r="H48" s="16">
        <v>6.27</v>
      </c>
      <c r="I48" s="16">
        <v>3.44</v>
      </c>
      <c r="J48" s="17">
        <v>2.2799999999999998</v>
      </c>
    </row>
    <row r="49" spans="2:10" ht="57.75" customHeight="1" thickBot="1" x14ac:dyDescent="0.2">
      <c r="B49" s="18"/>
      <c r="C49" s="1130" t="s">
        <v>5</v>
      </c>
      <c r="D49" s="1130"/>
      <c r="E49" s="1131"/>
      <c r="F49" s="19" t="s">
        <v>533</v>
      </c>
      <c r="G49" s="20" t="s">
        <v>534</v>
      </c>
      <c r="H49" s="20">
        <v>4.95</v>
      </c>
      <c r="I49" s="20" t="s">
        <v>535</v>
      </c>
      <c r="J49" s="21" t="s">
        <v>536</v>
      </c>
    </row>
    <row r="50" spans="2:10" x14ac:dyDescent="0.15"/>
  </sheetData>
  <sheetProtection algorithmName="SHA-512" hashValue="WyMlaQA+As9seW29CBQzFk2Ui2Hhex/WTW4hwMQq67TEg0IT/ou0YRPr+82Z3vSQr23BpenpDY2sF/YwpgjH4Q==" saltValue="71TmBdg+PUXz8zoRjrDO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H38" sqref="H3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6" t="s">
        <v>537</v>
      </c>
      <c r="D34" s="1136"/>
      <c r="E34" s="1137"/>
      <c r="F34" s="32" t="s">
        <v>538</v>
      </c>
      <c r="G34" s="33" t="s">
        <v>539</v>
      </c>
      <c r="H34" s="33" t="s">
        <v>540</v>
      </c>
      <c r="I34" s="33" t="s">
        <v>541</v>
      </c>
      <c r="J34" s="34" t="s">
        <v>542</v>
      </c>
      <c r="K34" s="22"/>
      <c r="L34" s="22"/>
      <c r="M34" s="22"/>
      <c r="N34" s="22"/>
      <c r="O34" s="22"/>
      <c r="P34" s="22"/>
    </row>
    <row r="35" spans="1:16" ht="39" customHeight="1" x14ac:dyDescent="0.15">
      <c r="A35" s="22"/>
      <c r="B35" s="35"/>
      <c r="C35" s="1132" t="s">
        <v>543</v>
      </c>
      <c r="D35" s="1132"/>
      <c r="E35" s="1133"/>
      <c r="F35" s="36">
        <v>9.02</v>
      </c>
      <c r="G35" s="37">
        <v>8.65</v>
      </c>
      <c r="H35" s="37">
        <v>8.68</v>
      </c>
      <c r="I35" s="37">
        <v>8.73</v>
      </c>
      <c r="J35" s="38">
        <v>8.6199999999999992</v>
      </c>
      <c r="K35" s="22"/>
      <c r="L35" s="22"/>
      <c r="M35" s="22"/>
      <c r="N35" s="22"/>
      <c r="O35" s="22"/>
      <c r="P35" s="22"/>
    </row>
    <row r="36" spans="1:16" ht="39" customHeight="1" x14ac:dyDescent="0.15">
      <c r="A36" s="22"/>
      <c r="B36" s="35"/>
      <c r="C36" s="1132" t="s">
        <v>544</v>
      </c>
      <c r="D36" s="1132"/>
      <c r="E36" s="1133"/>
      <c r="F36" s="36">
        <v>4.09</v>
      </c>
      <c r="G36" s="37">
        <v>4.58</v>
      </c>
      <c r="H36" s="37">
        <v>5.08</v>
      </c>
      <c r="I36" s="37">
        <v>5.36</v>
      </c>
      <c r="J36" s="38">
        <v>5.54</v>
      </c>
      <c r="K36" s="22"/>
      <c r="L36" s="22"/>
      <c r="M36" s="22"/>
      <c r="N36" s="22"/>
      <c r="O36" s="22"/>
      <c r="P36" s="22"/>
    </row>
    <row r="37" spans="1:16" ht="39" customHeight="1" x14ac:dyDescent="0.15">
      <c r="A37" s="22"/>
      <c r="B37" s="35"/>
      <c r="C37" s="1132" t="s">
        <v>545</v>
      </c>
      <c r="D37" s="1132"/>
      <c r="E37" s="1133"/>
      <c r="F37" s="36">
        <v>1.06</v>
      </c>
      <c r="G37" s="37">
        <v>1.44</v>
      </c>
      <c r="H37" s="37">
        <v>3.74</v>
      </c>
      <c r="I37" s="37">
        <v>5.91</v>
      </c>
      <c r="J37" s="38">
        <v>5.17</v>
      </c>
      <c r="K37" s="22"/>
      <c r="L37" s="22"/>
      <c r="M37" s="22"/>
      <c r="N37" s="22"/>
      <c r="O37" s="22"/>
      <c r="P37" s="22"/>
    </row>
    <row r="38" spans="1:16" ht="39" customHeight="1" x14ac:dyDescent="0.15">
      <c r="A38" s="22"/>
      <c r="B38" s="35"/>
      <c r="C38" s="1132" t="s">
        <v>546</v>
      </c>
      <c r="D38" s="1132"/>
      <c r="E38" s="1133"/>
      <c r="F38" s="36">
        <v>2.4500000000000002</v>
      </c>
      <c r="G38" s="37">
        <v>2.4700000000000002</v>
      </c>
      <c r="H38" s="37">
        <v>6.27</v>
      </c>
      <c r="I38" s="37">
        <v>3.43</v>
      </c>
      <c r="J38" s="38">
        <v>2.2799999999999998</v>
      </c>
      <c r="K38" s="22"/>
      <c r="L38" s="22"/>
      <c r="M38" s="22"/>
      <c r="N38" s="22"/>
      <c r="O38" s="22"/>
      <c r="P38" s="22"/>
    </row>
    <row r="39" spans="1:16" ht="39" customHeight="1" x14ac:dyDescent="0.15">
      <c r="A39" s="22"/>
      <c r="B39" s="35"/>
      <c r="C39" s="1132" t="s">
        <v>547</v>
      </c>
      <c r="D39" s="1132"/>
      <c r="E39" s="1133"/>
      <c r="F39" s="36">
        <v>0.54</v>
      </c>
      <c r="G39" s="37">
        <v>0.81</v>
      </c>
      <c r="H39" s="37">
        <v>0.99</v>
      </c>
      <c r="I39" s="37">
        <v>1.1399999999999999</v>
      </c>
      <c r="J39" s="38">
        <v>1.34</v>
      </c>
      <c r="K39" s="22"/>
      <c r="L39" s="22"/>
      <c r="M39" s="22"/>
      <c r="N39" s="22"/>
      <c r="O39" s="22"/>
      <c r="P39" s="22"/>
    </row>
    <row r="40" spans="1:16" ht="39" customHeight="1" x14ac:dyDescent="0.15">
      <c r="A40" s="22"/>
      <c r="B40" s="35"/>
      <c r="C40" s="1132" t="s">
        <v>548</v>
      </c>
      <c r="D40" s="1132"/>
      <c r="E40" s="1133"/>
      <c r="F40" s="36">
        <v>1.1299999999999999</v>
      </c>
      <c r="G40" s="37">
        <v>1.1299999999999999</v>
      </c>
      <c r="H40" s="37">
        <v>1.53</v>
      </c>
      <c r="I40" s="37">
        <v>1.46</v>
      </c>
      <c r="J40" s="38">
        <v>0.91</v>
      </c>
      <c r="K40" s="22"/>
      <c r="L40" s="22"/>
      <c r="M40" s="22"/>
      <c r="N40" s="22"/>
      <c r="O40" s="22"/>
      <c r="P40" s="22"/>
    </row>
    <row r="41" spans="1:16" ht="39" customHeight="1" x14ac:dyDescent="0.15">
      <c r="A41" s="22"/>
      <c r="B41" s="35"/>
      <c r="C41" s="1132" t="s">
        <v>549</v>
      </c>
      <c r="D41" s="1132"/>
      <c r="E41" s="1133"/>
      <c r="F41" s="36">
        <v>0.73</v>
      </c>
      <c r="G41" s="37">
        <v>0.96</v>
      </c>
      <c r="H41" s="37">
        <v>0.9</v>
      </c>
      <c r="I41" s="37">
        <v>0.51</v>
      </c>
      <c r="J41" s="38">
        <v>0.48</v>
      </c>
      <c r="K41" s="22"/>
      <c r="L41" s="22"/>
      <c r="M41" s="22"/>
      <c r="N41" s="22"/>
      <c r="O41" s="22"/>
      <c r="P41" s="22"/>
    </row>
    <row r="42" spans="1:16" ht="39" customHeight="1" x14ac:dyDescent="0.15">
      <c r="A42" s="22"/>
      <c r="B42" s="39"/>
      <c r="C42" s="1132" t="s">
        <v>550</v>
      </c>
      <c r="D42" s="1132"/>
      <c r="E42" s="1133"/>
      <c r="F42" s="36" t="s">
        <v>490</v>
      </c>
      <c r="G42" s="37" t="s">
        <v>490</v>
      </c>
      <c r="H42" s="37" t="s">
        <v>490</v>
      </c>
      <c r="I42" s="37" t="s">
        <v>490</v>
      </c>
      <c r="J42" s="38" t="s">
        <v>490</v>
      </c>
      <c r="K42" s="22"/>
      <c r="L42" s="22"/>
      <c r="M42" s="22"/>
      <c r="N42" s="22"/>
      <c r="O42" s="22"/>
      <c r="P42" s="22"/>
    </row>
    <row r="43" spans="1:16" ht="39" customHeight="1" thickBot="1" x14ac:dyDescent="0.2">
      <c r="A43" s="22"/>
      <c r="B43" s="40"/>
      <c r="C43" s="1134" t="s">
        <v>551</v>
      </c>
      <c r="D43" s="1134"/>
      <c r="E43" s="1135"/>
      <c r="F43" s="41">
        <v>0.13</v>
      </c>
      <c r="G43" s="42">
        <v>0.12</v>
      </c>
      <c r="H43" s="42">
        <v>0.13</v>
      </c>
      <c r="I43" s="42">
        <v>0.17</v>
      </c>
      <c r="J43" s="43">
        <v>0.23</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9H2aUMz039AlzXWibp4Yj2obtYKH5aVg3MmU4MlbSgLZNTMH5sKQR+qiRIiW4K8f6pVZGTECtipFJE3nEoMrQ==" saltValue="j/cMxDkXNOom18SV3FkC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S43" sqref="S43"/>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2766</v>
      </c>
      <c r="L45" s="58">
        <v>3156</v>
      </c>
      <c r="M45" s="58">
        <v>3408</v>
      </c>
      <c r="N45" s="58">
        <v>3738</v>
      </c>
      <c r="O45" s="59">
        <v>3826</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15">
      <c r="A48" s="46"/>
      <c r="B48" s="1140"/>
      <c r="C48" s="1141"/>
      <c r="D48" s="60"/>
      <c r="E48" s="1146" t="s">
        <v>13</v>
      </c>
      <c r="F48" s="1146"/>
      <c r="G48" s="1146"/>
      <c r="H48" s="1146"/>
      <c r="I48" s="1146"/>
      <c r="J48" s="1147"/>
      <c r="K48" s="61">
        <v>1160</v>
      </c>
      <c r="L48" s="62">
        <v>1083</v>
      </c>
      <c r="M48" s="62">
        <v>1091</v>
      </c>
      <c r="N48" s="62">
        <v>1107</v>
      </c>
      <c r="O48" s="63">
        <v>1180</v>
      </c>
      <c r="P48" s="46"/>
      <c r="Q48" s="46"/>
      <c r="R48" s="46"/>
      <c r="S48" s="46"/>
      <c r="T48" s="46"/>
      <c r="U48" s="46"/>
    </row>
    <row r="49" spans="1:21" ht="30.75" customHeight="1" x14ac:dyDescent="0.15">
      <c r="A49" s="46"/>
      <c r="B49" s="1140"/>
      <c r="C49" s="1141"/>
      <c r="D49" s="60"/>
      <c r="E49" s="1146" t="s">
        <v>14</v>
      </c>
      <c r="F49" s="1146"/>
      <c r="G49" s="1146"/>
      <c r="H49" s="1146"/>
      <c r="I49" s="1146"/>
      <c r="J49" s="1147"/>
      <c r="K49" s="61">
        <v>34</v>
      </c>
      <c r="L49" s="62">
        <v>35</v>
      </c>
      <c r="M49" s="62">
        <v>35</v>
      </c>
      <c r="N49" s="62">
        <v>89</v>
      </c>
      <c r="O49" s="63">
        <v>55</v>
      </c>
      <c r="P49" s="46"/>
      <c r="Q49" s="46"/>
      <c r="R49" s="46"/>
      <c r="S49" s="46"/>
      <c r="T49" s="46"/>
      <c r="U49" s="46"/>
    </row>
    <row r="50" spans="1:21" ht="30.75" customHeight="1" x14ac:dyDescent="0.15">
      <c r="A50" s="46"/>
      <c r="B50" s="1140"/>
      <c r="C50" s="1141"/>
      <c r="D50" s="60"/>
      <c r="E50" s="1146" t="s">
        <v>15</v>
      </c>
      <c r="F50" s="1146"/>
      <c r="G50" s="1146"/>
      <c r="H50" s="1146"/>
      <c r="I50" s="1146"/>
      <c r="J50" s="1147"/>
      <c r="K50" s="61">
        <v>157</v>
      </c>
      <c r="L50" s="62">
        <v>131</v>
      </c>
      <c r="M50" s="62">
        <v>3</v>
      </c>
      <c r="N50" s="62">
        <v>1</v>
      </c>
      <c r="O50" s="63">
        <v>0</v>
      </c>
      <c r="P50" s="46"/>
      <c r="Q50" s="46"/>
      <c r="R50" s="46"/>
      <c r="S50" s="46"/>
      <c r="T50" s="46"/>
      <c r="U50" s="46"/>
    </row>
    <row r="51" spans="1:21" ht="30.75" customHeight="1" x14ac:dyDescent="0.15">
      <c r="A51" s="46"/>
      <c r="B51" s="1142"/>
      <c r="C51" s="1143"/>
      <c r="D51" s="64"/>
      <c r="E51" s="1146" t="s">
        <v>16</v>
      </c>
      <c r="F51" s="1146"/>
      <c r="G51" s="1146"/>
      <c r="H51" s="1146"/>
      <c r="I51" s="1146"/>
      <c r="J51" s="1147"/>
      <c r="K51" s="61">
        <v>1</v>
      </c>
      <c r="L51" s="62">
        <v>0</v>
      </c>
      <c r="M51" s="62" t="s">
        <v>490</v>
      </c>
      <c r="N51" s="62" t="s">
        <v>490</v>
      </c>
      <c r="O51" s="63" t="s">
        <v>490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3055</v>
      </c>
      <c r="L52" s="62">
        <v>3097</v>
      </c>
      <c r="M52" s="62">
        <v>3202</v>
      </c>
      <c r="N52" s="62">
        <v>3286</v>
      </c>
      <c r="O52" s="63">
        <v>3372</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1063</v>
      </c>
      <c r="L53" s="67">
        <v>1308</v>
      </c>
      <c r="M53" s="67">
        <v>1335</v>
      </c>
      <c r="N53" s="67">
        <v>1649</v>
      </c>
      <c r="O53" s="68">
        <v>1689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552</v>
      </c>
      <c r="L57" s="79" t="s">
        <v>553</v>
      </c>
      <c r="M57" s="79" t="s">
        <v>554</v>
      </c>
      <c r="N57" s="79" t="s">
        <v>555</v>
      </c>
      <c r="O57" s="80" t="s">
        <v>556</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4uatOPBrwZW0jvxGEwNpnkw0LaAGGPl1+OPU8nwVkZaOwh03kCRE3xg1YgOw+EPcrYK++9/BCpvAoyfZBTMVg==" saltValue="t9Jf64AnfN9nZhPZ//pZl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L45" sqref="L45"/>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69" t="s">
        <v>30</v>
      </c>
      <c r="C41" s="1170"/>
      <c r="D41" s="103"/>
      <c r="E41" s="1175" t="s">
        <v>31</v>
      </c>
      <c r="F41" s="1175"/>
      <c r="G41" s="1175"/>
      <c r="H41" s="1176"/>
      <c r="I41" s="342">
        <v>40767</v>
      </c>
      <c r="J41" s="343">
        <v>40363</v>
      </c>
      <c r="K41" s="343">
        <v>40152</v>
      </c>
      <c r="L41" s="343">
        <v>38089</v>
      </c>
      <c r="M41" s="344">
        <v>35903</v>
      </c>
    </row>
    <row r="42" spans="2:13" ht="27.75" customHeight="1" x14ac:dyDescent="0.15">
      <c r="B42" s="1171"/>
      <c r="C42" s="1172"/>
      <c r="D42" s="104"/>
      <c r="E42" s="1177" t="s">
        <v>32</v>
      </c>
      <c r="F42" s="1177"/>
      <c r="G42" s="1177"/>
      <c r="H42" s="1178"/>
      <c r="I42" s="345">
        <v>132</v>
      </c>
      <c r="J42" s="346">
        <v>4</v>
      </c>
      <c r="K42" s="346">
        <v>1</v>
      </c>
      <c r="L42" s="346" t="s">
        <v>490</v>
      </c>
      <c r="M42" s="347" t="s">
        <v>490</v>
      </c>
    </row>
    <row r="43" spans="2:13" ht="27.75" customHeight="1" x14ac:dyDescent="0.15">
      <c r="B43" s="1171"/>
      <c r="C43" s="1172"/>
      <c r="D43" s="104"/>
      <c r="E43" s="1177" t="s">
        <v>33</v>
      </c>
      <c r="F43" s="1177"/>
      <c r="G43" s="1177"/>
      <c r="H43" s="1178"/>
      <c r="I43" s="345">
        <v>14492</v>
      </c>
      <c r="J43" s="346">
        <v>13466</v>
      </c>
      <c r="K43" s="346">
        <v>13445</v>
      </c>
      <c r="L43" s="346">
        <v>12686</v>
      </c>
      <c r="M43" s="347">
        <v>12154</v>
      </c>
    </row>
    <row r="44" spans="2:13" ht="27.75" customHeight="1" x14ac:dyDescent="0.15">
      <c r="B44" s="1171"/>
      <c r="C44" s="1172"/>
      <c r="D44" s="104"/>
      <c r="E44" s="1177" t="s">
        <v>34</v>
      </c>
      <c r="F44" s="1177"/>
      <c r="G44" s="1177"/>
      <c r="H44" s="1178"/>
      <c r="I44" s="345">
        <v>103</v>
      </c>
      <c r="J44" s="346">
        <v>293</v>
      </c>
      <c r="K44" s="346">
        <v>258</v>
      </c>
      <c r="L44" s="346">
        <v>170</v>
      </c>
      <c r="M44" s="347">
        <v>139</v>
      </c>
    </row>
    <row r="45" spans="2:13" ht="27.75" customHeight="1" x14ac:dyDescent="0.15">
      <c r="B45" s="1171"/>
      <c r="C45" s="1172"/>
      <c r="D45" s="104"/>
      <c r="E45" s="1177" t="s">
        <v>35</v>
      </c>
      <c r="F45" s="1177"/>
      <c r="G45" s="1177"/>
      <c r="H45" s="1178"/>
      <c r="I45" s="345">
        <v>4171</v>
      </c>
      <c r="J45" s="346">
        <v>4282</v>
      </c>
      <c r="K45" s="346">
        <v>4313</v>
      </c>
      <c r="L45" s="346">
        <v>4353</v>
      </c>
      <c r="M45" s="347">
        <v>4513</v>
      </c>
    </row>
    <row r="46" spans="2:13" ht="27.75" customHeight="1" x14ac:dyDescent="0.15">
      <c r="B46" s="1171"/>
      <c r="C46" s="1172"/>
      <c r="D46" s="105"/>
      <c r="E46" s="1177" t="s">
        <v>36</v>
      </c>
      <c r="F46" s="1177"/>
      <c r="G46" s="1177"/>
      <c r="H46" s="1178"/>
      <c r="I46" s="345">
        <v>73</v>
      </c>
      <c r="J46" s="346">
        <v>119</v>
      </c>
      <c r="K46" s="346">
        <v>49</v>
      </c>
      <c r="L46" s="346">
        <v>79</v>
      </c>
      <c r="M46" s="347">
        <v>176</v>
      </c>
    </row>
    <row r="47" spans="2:13" ht="27.75" customHeight="1" x14ac:dyDescent="0.15">
      <c r="B47" s="1171"/>
      <c r="C47" s="1172"/>
      <c r="D47" s="106"/>
      <c r="E47" s="1179" t="s">
        <v>37</v>
      </c>
      <c r="F47" s="1180"/>
      <c r="G47" s="1180"/>
      <c r="H47" s="1181"/>
      <c r="I47" s="345" t="s">
        <v>490</v>
      </c>
      <c r="J47" s="346" t="s">
        <v>490</v>
      </c>
      <c r="K47" s="346" t="s">
        <v>490</v>
      </c>
      <c r="L47" s="346" t="s">
        <v>490</v>
      </c>
      <c r="M47" s="347" t="s">
        <v>490</v>
      </c>
    </row>
    <row r="48" spans="2:13" ht="27.75" customHeight="1" x14ac:dyDescent="0.15">
      <c r="B48" s="1171"/>
      <c r="C48" s="1172"/>
      <c r="D48" s="104"/>
      <c r="E48" s="1177" t="s">
        <v>38</v>
      </c>
      <c r="F48" s="1177"/>
      <c r="G48" s="1177"/>
      <c r="H48" s="1178"/>
      <c r="I48" s="345" t="s">
        <v>490</v>
      </c>
      <c r="J48" s="346" t="s">
        <v>490</v>
      </c>
      <c r="K48" s="346" t="s">
        <v>490</v>
      </c>
      <c r="L48" s="346" t="s">
        <v>490</v>
      </c>
      <c r="M48" s="347" t="s">
        <v>490</v>
      </c>
    </row>
    <row r="49" spans="2:13" ht="27.75" customHeight="1" x14ac:dyDescent="0.15">
      <c r="B49" s="1173"/>
      <c r="C49" s="1174"/>
      <c r="D49" s="104"/>
      <c r="E49" s="1177" t="s">
        <v>39</v>
      </c>
      <c r="F49" s="1177"/>
      <c r="G49" s="1177"/>
      <c r="H49" s="1178"/>
      <c r="I49" s="345" t="s">
        <v>490</v>
      </c>
      <c r="J49" s="346" t="s">
        <v>490</v>
      </c>
      <c r="K49" s="346" t="s">
        <v>490</v>
      </c>
      <c r="L49" s="346" t="s">
        <v>490</v>
      </c>
      <c r="M49" s="347" t="s">
        <v>490</v>
      </c>
    </row>
    <row r="50" spans="2:13" ht="27.75" customHeight="1" x14ac:dyDescent="0.15">
      <c r="B50" s="1182" t="s">
        <v>40</v>
      </c>
      <c r="C50" s="1183"/>
      <c r="D50" s="107"/>
      <c r="E50" s="1177" t="s">
        <v>41</v>
      </c>
      <c r="F50" s="1177"/>
      <c r="G50" s="1177"/>
      <c r="H50" s="1178"/>
      <c r="I50" s="345">
        <v>9365</v>
      </c>
      <c r="J50" s="346">
        <v>9791</v>
      </c>
      <c r="K50" s="346">
        <v>10997</v>
      </c>
      <c r="L50" s="346">
        <v>12152</v>
      </c>
      <c r="M50" s="347">
        <v>12493</v>
      </c>
    </row>
    <row r="51" spans="2:13" ht="27.75" customHeight="1" x14ac:dyDescent="0.15">
      <c r="B51" s="1171"/>
      <c r="C51" s="1172"/>
      <c r="D51" s="104"/>
      <c r="E51" s="1177" t="s">
        <v>42</v>
      </c>
      <c r="F51" s="1177"/>
      <c r="G51" s="1177"/>
      <c r="H51" s="1178"/>
      <c r="I51" s="345">
        <v>5491</v>
      </c>
      <c r="J51" s="346">
        <v>5223</v>
      </c>
      <c r="K51" s="346">
        <v>5073</v>
      </c>
      <c r="L51" s="346">
        <v>4787</v>
      </c>
      <c r="M51" s="347">
        <v>4669</v>
      </c>
    </row>
    <row r="52" spans="2:13" ht="27.75" customHeight="1" x14ac:dyDescent="0.15">
      <c r="B52" s="1173"/>
      <c r="C52" s="1174"/>
      <c r="D52" s="104"/>
      <c r="E52" s="1177" t="s">
        <v>43</v>
      </c>
      <c r="F52" s="1177"/>
      <c r="G52" s="1177"/>
      <c r="H52" s="1178"/>
      <c r="I52" s="345">
        <v>34511</v>
      </c>
      <c r="J52" s="346">
        <v>34303</v>
      </c>
      <c r="K52" s="346">
        <v>33350</v>
      </c>
      <c r="L52" s="346">
        <v>31427</v>
      </c>
      <c r="M52" s="347">
        <v>29476</v>
      </c>
    </row>
    <row r="53" spans="2:13" ht="27.75" customHeight="1" thickBot="1" x14ac:dyDescent="0.2">
      <c r="B53" s="1184" t="s">
        <v>19</v>
      </c>
      <c r="C53" s="1185"/>
      <c r="D53" s="108"/>
      <c r="E53" s="1186" t="s">
        <v>44</v>
      </c>
      <c r="F53" s="1186"/>
      <c r="G53" s="1186"/>
      <c r="H53" s="1187"/>
      <c r="I53" s="348">
        <v>10370</v>
      </c>
      <c r="J53" s="349">
        <v>9209</v>
      </c>
      <c r="K53" s="349">
        <v>8798</v>
      </c>
      <c r="L53" s="349">
        <v>7012</v>
      </c>
      <c r="M53" s="350">
        <v>6247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nJ4EkQB7BQD25YR7DUfHrg+nQv66cBCQcvKwOv7F72nbxKh6pS7CCmOAEbXhcy++zBLz2sBElymrNDVy9Qsyqw==" saltValue="fLiPax/Clfzy2oCnQPJ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O4" sqref="O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6" t="s">
        <v>46</v>
      </c>
      <c r="D55" s="1196"/>
      <c r="E55" s="1197"/>
      <c r="F55" s="120">
        <v>4602</v>
      </c>
      <c r="G55" s="120">
        <v>4804</v>
      </c>
      <c r="H55" s="121">
        <v>4798</v>
      </c>
    </row>
    <row r="56" spans="2:8" ht="52.5" customHeight="1" x14ac:dyDescent="0.15">
      <c r="B56" s="122"/>
      <c r="C56" s="1198" t="s">
        <v>47</v>
      </c>
      <c r="D56" s="1198"/>
      <c r="E56" s="1199"/>
      <c r="F56" s="123">
        <v>1064</v>
      </c>
      <c r="G56" s="123">
        <v>1194</v>
      </c>
      <c r="H56" s="124">
        <v>1122</v>
      </c>
    </row>
    <row r="57" spans="2:8" ht="53.25" customHeight="1" x14ac:dyDescent="0.15">
      <c r="B57" s="122"/>
      <c r="C57" s="1200" t="s">
        <v>48</v>
      </c>
      <c r="D57" s="1200"/>
      <c r="E57" s="1201"/>
      <c r="F57" s="125">
        <v>3710</v>
      </c>
      <c r="G57" s="125">
        <v>4096</v>
      </c>
      <c r="H57" s="126">
        <v>4209</v>
      </c>
    </row>
    <row r="58" spans="2:8" ht="45.75" customHeight="1" x14ac:dyDescent="0.15">
      <c r="B58" s="127"/>
      <c r="C58" s="1188" t="s">
        <v>571</v>
      </c>
      <c r="D58" s="1189"/>
      <c r="E58" s="1190"/>
      <c r="F58" s="128">
        <v>948</v>
      </c>
      <c r="G58" s="128">
        <v>1148</v>
      </c>
      <c r="H58" s="129">
        <v>1248</v>
      </c>
    </row>
    <row r="59" spans="2:8" ht="45.75" customHeight="1" x14ac:dyDescent="0.15">
      <c r="B59" s="127"/>
      <c r="C59" s="1188" t="s">
        <v>572</v>
      </c>
      <c r="D59" s="1189"/>
      <c r="E59" s="1190"/>
      <c r="F59" s="128">
        <v>1193</v>
      </c>
      <c r="G59" s="128">
        <v>1086</v>
      </c>
      <c r="H59" s="129">
        <v>959</v>
      </c>
    </row>
    <row r="60" spans="2:8" ht="45.75" customHeight="1" x14ac:dyDescent="0.15">
      <c r="B60" s="127"/>
      <c r="C60" s="1188" t="s">
        <v>573</v>
      </c>
      <c r="D60" s="1189"/>
      <c r="E60" s="1190"/>
      <c r="F60" s="128">
        <v>717</v>
      </c>
      <c r="G60" s="128">
        <v>747</v>
      </c>
      <c r="H60" s="129">
        <v>880</v>
      </c>
    </row>
    <row r="61" spans="2:8" ht="45.75" customHeight="1" x14ac:dyDescent="0.15">
      <c r="B61" s="127"/>
      <c r="C61" s="1188" t="s">
        <v>574</v>
      </c>
      <c r="D61" s="1189"/>
      <c r="E61" s="1190"/>
      <c r="F61" s="128">
        <v>100</v>
      </c>
      <c r="G61" s="128">
        <v>205</v>
      </c>
      <c r="H61" s="129">
        <v>305</v>
      </c>
    </row>
    <row r="62" spans="2:8" ht="45.75" customHeight="1" thickBot="1" x14ac:dyDescent="0.2">
      <c r="B62" s="130"/>
      <c r="C62" s="1191" t="s">
        <v>575</v>
      </c>
      <c r="D62" s="1192"/>
      <c r="E62" s="1193"/>
      <c r="F62" s="131">
        <v>243</v>
      </c>
      <c r="G62" s="131">
        <v>285</v>
      </c>
      <c r="H62" s="132">
        <v>275</v>
      </c>
    </row>
    <row r="63" spans="2:8" ht="52.5" customHeight="1" thickBot="1" x14ac:dyDescent="0.2">
      <c r="B63" s="133"/>
      <c r="C63" s="1194" t="s">
        <v>49</v>
      </c>
      <c r="D63" s="1194"/>
      <c r="E63" s="1195"/>
      <c r="F63" s="134">
        <v>9377</v>
      </c>
      <c r="G63" s="134">
        <v>10093</v>
      </c>
      <c r="H63" s="135">
        <v>10130</v>
      </c>
    </row>
    <row r="64" spans="2:8" x14ac:dyDescent="0.15"/>
  </sheetData>
  <sheetProtection algorithmName="SHA-512" hashValue="N+zUj+nMwcdDCmPuO7WVdSL/irdwWKYcqaMjkrA5jAaF1yE0pmZeCYFXKxbGIYbrmHoQYpstPB1k9VdSLyildQ==" saltValue="lB+rruj7f+VqQV9tK3aO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75790</v>
      </c>
      <c r="E3" s="154"/>
      <c r="F3" s="155">
        <v>62383</v>
      </c>
      <c r="G3" s="156"/>
      <c r="H3" s="157"/>
    </row>
    <row r="4" spans="1:8" x14ac:dyDescent="0.15">
      <c r="A4" s="158"/>
      <c r="B4" s="159"/>
      <c r="C4" s="160"/>
      <c r="D4" s="161">
        <v>57329</v>
      </c>
      <c r="E4" s="162"/>
      <c r="F4" s="163">
        <v>35325</v>
      </c>
      <c r="G4" s="164"/>
      <c r="H4" s="165"/>
    </row>
    <row r="5" spans="1:8" x14ac:dyDescent="0.15">
      <c r="A5" s="146" t="s">
        <v>522</v>
      </c>
      <c r="B5" s="151"/>
      <c r="C5" s="152"/>
      <c r="D5" s="153">
        <v>39008</v>
      </c>
      <c r="E5" s="154"/>
      <c r="F5" s="155">
        <v>63812</v>
      </c>
      <c r="G5" s="156"/>
      <c r="H5" s="157"/>
    </row>
    <row r="6" spans="1:8" x14ac:dyDescent="0.15">
      <c r="A6" s="158"/>
      <c r="B6" s="159"/>
      <c r="C6" s="160"/>
      <c r="D6" s="161">
        <v>29973</v>
      </c>
      <c r="E6" s="162"/>
      <c r="F6" s="163">
        <v>33848</v>
      </c>
      <c r="G6" s="164"/>
      <c r="H6" s="165"/>
    </row>
    <row r="7" spans="1:8" x14ac:dyDescent="0.15">
      <c r="A7" s="146" t="s">
        <v>523</v>
      </c>
      <c r="B7" s="151"/>
      <c r="C7" s="152"/>
      <c r="D7" s="153">
        <v>44226</v>
      </c>
      <c r="E7" s="154"/>
      <c r="F7" s="155">
        <v>54225</v>
      </c>
      <c r="G7" s="156"/>
      <c r="H7" s="157"/>
    </row>
    <row r="8" spans="1:8" x14ac:dyDescent="0.15">
      <c r="A8" s="158"/>
      <c r="B8" s="159"/>
      <c r="C8" s="160"/>
      <c r="D8" s="161">
        <v>34043</v>
      </c>
      <c r="E8" s="162"/>
      <c r="F8" s="163">
        <v>27337</v>
      </c>
      <c r="G8" s="164"/>
      <c r="H8" s="165"/>
    </row>
    <row r="9" spans="1:8" x14ac:dyDescent="0.15">
      <c r="A9" s="146" t="s">
        <v>524</v>
      </c>
      <c r="B9" s="151"/>
      <c r="C9" s="152"/>
      <c r="D9" s="153">
        <v>33341</v>
      </c>
      <c r="E9" s="154"/>
      <c r="F9" s="155">
        <v>54016</v>
      </c>
      <c r="G9" s="156"/>
      <c r="H9" s="157"/>
    </row>
    <row r="10" spans="1:8" x14ac:dyDescent="0.15">
      <c r="A10" s="158"/>
      <c r="B10" s="159"/>
      <c r="C10" s="160"/>
      <c r="D10" s="161">
        <v>18138</v>
      </c>
      <c r="E10" s="162"/>
      <c r="F10" s="163">
        <v>28078</v>
      </c>
      <c r="G10" s="164"/>
      <c r="H10" s="165"/>
    </row>
    <row r="11" spans="1:8" x14ac:dyDescent="0.15">
      <c r="A11" s="146" t="s">
        <v>525</v>
      </c>
      <c r="B11" s="151"/>
      <c r="C11" s="152"/>
      <c r="D11" s="153">
        <v>40831</v>
      </c>
      <c r="E11" s="154"/>
      <c r="F11" s="155">
        <v>52786</v>
      </c>
      <c r="G11" s="156"/>
      <c r="H11" s="157"/>
    </row>
    <row r="12" spans="1:8" x14ac:dyDescent="0.15">
      <c r="A12" s="158"/>
      <c r="B12" s="159"/>
      <c r="C12" s="166"/>
      <c r="D12" s="161">
        <v>25531</v>
      </c>
      <c r="E12" s="162"/>
      <c r="F12" s="163">
        <v>28742</v>
      </c>
      <c r="G12" s="164"/>
      <c r="H12" s="165"/>
    </row>
    <row r="13" spans="1:8" x14ac:dyDescent="0.15">
      <c r="A13" s="146"/>
      <c r="B13" s="151"/>
      <c r="C13" s="152"/>
      <c r="D13" s="153">
        <v>46639</v>
      </c>
      <c r="E13" s="154"/>
      <c r="F13" s="155">
        <v>57444</v>
      </c>
      <c r="G13" s="167"/>
      <c r="H13" s="157"/>
    </row>
    <row r="14" spans="1:8" x14ac:dyDescent="0.15">
      <c r="A14" s="158"/>
      <c r="B14" s="159"/>
      <c r="C14" s="160"/>
      <c r="D14" s="161">
        <v>33003</v>
      </c>
      <c r="E14" s="162"/>
      <c r="F14" s="163">
        <v>30666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2.46</v>
      </c>
      <c r="C19" s="168">
        <f>ROUND(VALUE(SUBSTITUTE(実質収支比率等に係る経年分析!G$48,"▲","-")),2)</f>
        <v>2.4700000000000002</v>
      </c>
      <c r="D19" s="168">
        <f>ROUND(VALUE(SUBSTITUTE(実質収支比率等に係る経年分析!H$48,"▲","-")),2)</f>
        <v>6.27</v>
      </c>
      <c r="E19" s="168">
        <f>ROUND(VALUE(SUBSTITUTE(実質収支比率等に係る経年分析!I$48,"▲","-")),2)</f>
        <v>3.44</v>
      </c>
      <c r="F19" s="168">
        <f>ROUND(VALUE(SUBSTITUTE(実質収支比率等に係る経年分析!J$48,"▲","-")),2)</f>
        <v>2.2799999999999998</v>
      </c>
    </row>
    <row r="20" spans="1:11" x14ac:dyDescent="0.15">
      <c r="A20" s="168" t="s">
        <v>53</v>
      </c>
      <c r="B20" s="168">
        <f>ROUND(VALUE(SUBSTITUTE(実質収支比率等に係る経年分析!F$47,"▲","-")),2)</f>
        <v>25.48</v>
      </c>
      <c r="C20" s="168">
        <f>ROUND(VALUE(SUBSTITUTE(実質収支比率等に係る経年分析!G$47,"▲","-")),2)</f>
        <v>24.05</v>
      </c>
      <c r="D20" s="168">
        <f>ROUND(VALUE(SUBSTITUTE(実質収支比率等に係る経年分析!H$47,"▲","-")),2)</f>
        <v>24.28</v>
      </c>
      <c r="E20" s="168">
        <f>ROUND(VALUE(SUBSTITUTE(実質収支比率等に係る経年分析!I$47,"▲","-")),2)</f>
        <v>25.53</v>
      </c>
      <c r="F20" s="168">
        <f>ROUND(VALUE(SUBSTITUTE(実質収支比率等に係る経年分析!J$47,"▲","-")),2)</f>
        <v>24.65</v>
      </c>
    </row>
    <row r="21" spans="1:11" x14ac:dyDescent="0.15">
      <c r="A21" s="168" t="s">
        <v>54</v>
      </c>
      <c r="B21" s="168">
        <f>IF(ISNUMBER(VALUE(SUBSTITUTE(実質収支比率等に係る経年分析!F$49,"▲","-"))),ROUND(VALUE(SUBSTITUTE(実質収支比率等に係る経年分析!F$49,"▲","-")),2),NA())</f>
        <v>-1.79</v>
      </c>
      <c r="C21" s="168">
        <f>IF(ISNUMBER(VALUE(SUBSTITUTE(実質収支比率等に係る経年分析!G$49,"▲","-"))),ROUND(VALUE(SUBSTITUTE(実質収支比率等に係る経年分析!G$49,"▲","-")),2),NA())</f>
        <v>-0.26</v>
      </c>
      <c r="D21" s="168">
        <f>IF(ISNUMBER(VALUE(SUBSTITUTE(実質収支比率等に係る経年分析!H$49,"▲","-"))),ROUND(VALUE(SUBSTITUTE(実質収支比率等に係る経年分析!H$49,"▲","-")),2),NA())</f>
        <v>4.95</v>
      </c>
      <c r="E21" s="168">
        <f>IF(ISNUMBER(VALUE(SUBSTITUTE(実質収支比率等に係る経年分析!I$49,"▲","-"))),ROUND(VALUE(SUBSTITUTE(実質収支比率等に係る経年分析!I$49,"▲","-")),2),NA())</f>
        <v>-1.81</v>
      </c>
      <c r="F21" s="168">
        <f>IF(ISNUMBER(VALUE(SUBSTITUTE(実質収支比率等に係る経年分析!J$49,"▲","-"))),ROUND(VALUE(SUBSTITUTE(実質収支比率等に係る経年分析!J$49,"▲","-")),2),NA())</f>
        <v>-1.07</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0.17</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0.23</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国民健康保険特別会計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0.73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0.96</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0.9</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0.51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0.48</v>
      </c>
    </row>
    <row r="30" spans="1:11" x14ac:dyDescent="0.15">
      <c r="A30" s="169" t="str">
        <f>IF(連結実質赤字比率に係る赤字・黒字の構成分析!C$40="",NA(),連結実質赤字比率に係る赤字・黒字の構成分析!C$40)</f>
        <v>介護保険特別会計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1.1299999999999999</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1.1299999999999999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1.53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1.46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0.91</v>
      </c>
    </row>
    <row r="31" spans="1:11" x14ac:dyDescent="0.15">
      <c r="A31" s="169" t="str">
        <f>IF(連結実質赤字比率に係る赤字・黒字の構成分析!C$39="",NA(),連結実質赤字比率に係る赤字・黒字の構成分析!C$39)</f>
        <v>下水道事業会計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0.81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0.99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1.1399999999999999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1.34</v>
      </c>
    </row>
    <row r="32" spans="1:11" x14ac:dyDescent="0.15">
      <c r="A32" s="169" t="str">
        <f>IF(連結実質赤字比率に係る赤字・黒字の構成分析!C$38="",NA(),連結実質赤字比率に係る赤字・黒字の構成分析!C$38)</f>
        <v>一般会計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2.4500000000000002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2.4700000000000002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6.27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3.43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2.2799999999999998</v>
      </c>
    </row>
    <row r="33" spans="1:16" x14ac:dyDescent="0.15">
      <c r="A33" s="169" t="str">
        <f>IF(連結実質赤字比率に係る赤字・黒字の構成分析!C$37="",NA(),連結実質赤字比率に係る赤字・黒字の構成分析!C$37)</f>
        <v>病院事業会計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3.74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5.91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5.17</v>
      </c>
    </row>
    <row r="34" spans="1:16" x14ac:dyDescent="0.15">
      <c r="A34" s="169" t="str">
        <f>IF(連結実質赤字比率に係る赤字・黒字の構成分析!C$36="",NA(),連結実質赤字比率に係る赤字・黒字の構成分析!C$36)</f>
        <v>工業用水道事業会計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4.09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4.58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5.08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5.36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5.54</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9.02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8.65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8.68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8.73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8.6199999999999992</v>
      </c>
    </row>
    <row r="36" spans="1:16" x14ac:dyDescent="0.15">
      <c r="A36" s="169" t="str">
        <f>IF(連結実質赤字比率に係る赤字・黒字の構成分析!C$34="",NA(),連結実質赤字比率に係る赤字・黒字の構成分析!C$34)</f>
        <v>小型自動車競走事業特別会計</v>
      </c>
      <c r="B36" s="169">
        <f>IF(ROUND(VALUE(SUBSTITUTE(連結実質赤字比率に係る赤字・黒字の構成分析!F$34,"▲", "-")), 2) &lt; 0, ABS(ROUND(VALUE(SUBSTITUTE(連結実質赤字比率に係る赤字・黒字の構成分析!F$34,"▲", "-")), 2)), NA())</f>
        <v>6.96</v>
      </c>
      <c r="C36" s="169" t="e">
        <f>IF(ROUND(VALUE(SUBSTITUTE(連結実質赤字比率に係る赤字・黒字の構成分析!F$34,"▲", "-")), 2) &gt;= 0, ABS(ROUND(VALUE(SUBSTITUTE(連結実質赤字比率に係る赤字・黒字の構成分析!F$34,"▲", "-")), 2)), NA())</f>
        <v>#N/A</v>
      </c>
      <c r="D36" s="169">
        <f>IF(ROUND(VALUE(SUBSTITUTE(連結実質赤字比率に係る赤字・黒字の構成分析!G$34,"▲", "-")), 2) &lt; 0, ABS(ROUND(VALUE(SUBSTITUTE(連結実質赤字比率に係る赤字・黒字の構成分析!G$34,"▲", "-")), 2)), NA())</f>
        <v>6.45</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5.55</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4.8899999999999997</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4.05</v>
      </c>
      <c r="K36" s="169" t="e">
        <f>IF(ROUND(VALUE(SUBSTITUTE(連結実質赤字比率に係る赤字・黒字の構成分析!J$34,"▲", "-")), 2) &gt;= 0, ABS(ROUND(VALUE(SUBSTITUTE(連結実質赤字比率に係る赤字・黒字の構成分析!J$34,"▲", "-")), 2)), NA())</f>
        <v>#N/A</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3055</v>
      </c>
      <c r="E42" s="170"/>
      <c r="F42" s="170"/>
      <c r="G42" s="170">
        <f>'実質公債費比率（分子）の構造'!L$52</f>
        <v>3097</v>
      </c>
      <c r="H42" s="170"/>
      <c r="I42" s="170"/>
      <c r="J42" s="170">
        <f>'実質公債費比率（分子）の構造'!M$52</f>
        <v>3202</v>
      </c>
      <c r="K42" s="170"/>
      <c r="L42" s="170"/>
      <c r="M42" s="170">
        <f>'実質公債費比率（分子）の構造'!N$52</f>
        <v>3286</v>
      </c>
      <c r="N42" s="170"/>
      <c r="O42" s="170"/>
      <c r="P42" s="170">
        <f>'実質公債費比率（分子）の構造'!O$52</f>
        <v>3372</v>
      </c>
    </row>
    <row r="43" spans="1:16" x14ac:dyDescent="0.15">
      <c r="A43" s="170" t="s">
        <v>16</v>
      </c>
      <c r="B43" s="170">
        <f>'実質公債費比率（分子）の構造'!K$51</f>
        <v>1</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157</v>
      </c>
      <c r="C44" s="170"/>
      <c r="D44" s="170"/>
      <c r="E44" s="170">
        <f>'実質公債費比率（分子）の構造'!L$50</f>
        <v>131</v>
      </c>
      <c r="F44" s="170"/>
      <c r="G44" s="170"/>
      <c r="H44" s="170">
        <f>'実質公債費比率（分子）の構造'!M$50</f>
        <v>3</v>
      </c>
      <c r="I44" s="170"/>
      <c r="J44" s="170"/>
      <c r="K44" s="170">
        <f>'実質公債費比率（分子）の構造'!N$50</f>
        <v>1</v>
      </c>
      <c r="L44" s="170"/>
      <c r="M44" s="170"/>
      <c r="N44" s="170">
        <f>'実質公債費比率（分子）の構造'!O$50</f>
        <v>0</v>
      </c>
      <c r="O44" s="170"/>
      <c r="P44" s="170"/>
    </row>
    <row r="45" spans="1:16" x14ac:dyDescent="0.15">
      <c r="A45" s="170" t="s">
        <v>63</v>
      </c>
      <c r="B45" s="170">
        <f>'実質公債費比率（分子）の構造'!K$49</f>
        <v>34</v>
      </c>
      <c r="C45" s="170"/>
      <c r="D45" s="170"/>
      <c r="E45" s="170">
        <f>'実質公債費比率（分子）の構造'!L$49</f>
        <v>35</v>
      </c>
      <c r="F45" s="170"/>
      <c r="G45" s="170"/>
      <c r="H45" s="170">
        <f>'実質公債費比率（分子）の構造'!M$49</f>
        <v>35</v>
      </c>
      <c r="I45" s="170"/>
      <c r="J45" s="170"/>
      <c r="K45" s="170">
        <f>'実質公債費比率（分子）の構造'!N$49</f>
        <v>89</v>
      </c>
      <c r="L45" s="170"/>
      <c r="M45" s="170"/>
      <c r="N45" s="170">
        <f>'実質公債費比率（分子）の構造'!O$49</f>
        <v>55</v>
      </c>
      <c r="O45" s="170"/>
      <c r="P45" s="170"/>
    </row>
    <row r="46" spans="1:16" x14ac:dyDescent="0.15">
      <c r="A46" s="170" t="s">
        <v>64</v>
      </c>
      <c r="B46" s="170">
        <f>'実質公債費比率（分子）の構造'!K$48</f>
        <v>1160</v>
      </c>
      <c r="C46" s="170"/>
      <c r="D46" s="170"/>
      <c r="E46" s="170">
        <f>'実質公債費比率（分子）の構造'!L$48</f>
        <v>1083</v>
      </c>
      <c r="F46" s="170"/>
      <c r="G46" s="170"/>
      <c r="H46" s="170">
        <f>'実質公債費比率（分子）の構造'!M$48</f>
        <v>1091</v>
      </c>
      <c r="I46" s="170"/>
      <c r="J46" s="170"/>
      <c r="K46" s="170">
        <f>'実質公債費比率（分子）の構造'!N$48</f>
        <v>1107</v>
      </c>
      <c r="L46" s="170"/>
      <c r="M46" s="170"/>
      <c r="N46" s="170">
        <f>'実質公債費比率（分子）の構造'!O$48</f>
        <v>1180</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2766</v>
      </c>
      <c r="C49" s="170"/>
      <c r="D49" s="170"/>
      <c r="E49" s="170">
        <f>'実質公債費比率（分子）の構造'!L$45</f>
        <v>3156</v>
      </c>
      <c r="F49" s="170"/>
      <c r="G49" s="170"/>
      <c r="H49" s="170">
        <f>'実質公債費比率（分子）の構造'!M$45</f>
        <v>3408</v>
      </c>
      <c r="I49" s="170"/>
      <c r="J49" s="170"/>
      <c r="K49" s="170">
        <f>'実質公債費比率（分子）の構造'!N$45</f>
        <v>3738</v>
      </c>
      <c r="L49" s="170"/>
      <c r="M49" s="170"/>
      <c r="N49" s="170">
        <f>'実質公債費比率（分子）の構造'!O$45</f>
        <v>3826</v>
      </c>
      <c r="O49" s="170"/>
      <c r="P49" s="170"/>
    </row>
    <row r="50" spans="1:16" x14ac:dyDescent="0.15">
      <c r="A50" s="170" t="s">
        <v>67</v>
      </c>
      <c r="B50" s="170" t="e">
        <f>NA()</f>
        <v>#N/A</v>
      </c>
      <c r="C50" s="170">
        <f>IF(ISNUMBER('実質公債費比率（分子）の構造'!K$53),'実質公債費比率（分子）の構造'!K$53,NA())</f>
        <v>1063</v>
      </c>
      <c r="D50" s="170" t="e">
        <f>NA()</f>
        <v>#N/A</v>
      </c>
      <c r="E50" s="170" t="e">
        <f>NA()</f>
        <v>#N/A</v>
      </c>
      <c r="F50" s="170">
        <f>IF(ISNUMBER('実質公債費比率（分子）の構造'!L$53),'実質公債費比率（分子）の構造'!L$53,NA())</f>
        <v>1308</v>
      </c>
      <c r="G50" s="170" t="e">
        <f>NA()</f>
        <v>#N/A</v>
      </c>
      <c r="H50" s="170" t="e">
        <f>NA()</f>
        <v>#N/A</v>
      </c>
      <c r="I50" s="170">
        <f>IF(ISNUMBER('実質公債費比率（分子）の構造'!M$53),'実質公債費比率（分子）の構造'!M$53,NA())</f>
        <v>1335</v>
      </c>
      <c r="J50" s="170" t="e">
        <f>NA()</f>
        <v>#N/A</v>
      </c>
      <c r="K50" s="170" t="e">
        <f>NA()</f>
        <v>#N/A</v>
      </c>
      <c r="L50" s="170">
        <f>IF(ISNUMBER('実質公債費比率（分子）の構造'!N$53),'実質公債費比率（分子）の構造'!N$53,NA())</f>
        <v>1649</v>
      </c>
      <c r="M50" s="170" t="e">
        <f>NA()</f>
        <v>#N/A</v>
      </c>
      <c r="N50" s="170" t="e">
        <f>NA()</f>
        <v>#N/A</v>
      </c>
      <c r="O50" s="170">
        <f>IF(ISNUMBER('実質公債費比率（分子）の構造'!O$53),'実質公債費比率（分子）の構造'!O$53,NA())</f>
        <v>1689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34511</v>
      </c>
      <c r="E56" s="169"/>
      <c r="F56" s="169"/>
      <c r="G56" s="169">
        <f>'将来負担比率（分子）の構造'!J$52</f>
        <v>34303</v>
      </c>
      <c r="H56" s="169"/>
      <c r="I56" s="169"/>
      <c r="J56" s="169">
        <f>'将来負担比率（分子）の構造'!K$52</f>
        <v>33350</v>
      </c>
      <c r="K56" s="169"/>
      <c r="L56" s="169"/>
      <c r="M56" s="169">
        <f>'将来負担比率（分子）の構造'!L$52</f>
        <v>31427</v>
      </c>
      <c r="N56" s="169"/>
      <c r="O56" s="169"/>
      <c r="P56" s="169">
        <f>'将来負担比率（分子）の構造'!M$52</f>
        <v>29476</v>
      </c>
    </row>
    <row r="57" spans="1:16" x14ac:dyDescent="0.15">
      <c r="A57" s="169" t="s">
        <v>42</v>
      </c>
      <c r="B57" s="169"/>
      <c r="C57" s="169"/>
      <c r="D57" s="169">
        <f>'将来負担比率（分子）の構造'!I$51</f>
        <v>5491</v>
      </c>
      <c r="E57" s="169"/>
      <c r="F57" s="169"/>
      <c r="G57" s="169">
        <f>'将来負担比率（分子）の構造'!J$51</f>
        <v>5223</v>
      </c>
      <c r="H57" s="169"/>
      <c r="I57" s="169"/>
      <c r="J57" s="169">
        <f>'将来負担比率（分子）の構造'!K$51</f>
        <v>5073</v>
      </c>
      <c r="K57" s="169"/>
      <c r="L57" s="169"/>
      <c r="M57" s="169">
        <f>'将来負担比率（分子）の構造'!L$51</f>
        <v>4787</v>
      </c>
      <c r="N57" s="169"/>
      <c r="O57" s="169"/>
      <c r="P57" s="169">
        <f>'将来負担比率（分子）の構造'!M$51</f>
        <v>4669</v>
      </c>
    </row>
    <row r="58" spans="1:16" x14ac:dyDescent="0.15">
      <c r="A58" s="169" t="s">
        <v>41</v>
      </c>
      <c r="B58" s="169"/>
      <c r="C58" s="169"/>
      <c r="D58" s="169">
        <f>'将来負担比率（分子）の構造'!I$50</f>
        <v>9365</v>
      </c>
      <c r="E58" s="169"/>
      <c r="F58" s="169"/>
      <c r="G58" s="169">
        <f>'将来負担比率（分子）の構造'!J$50</f>
        <v>9791</v>
      </c>
      <c r="H58" s="169"/>
      <c r="I58" s="169"/>
      <c r="J58" s="169">
        <f>'将来負担比率（分子）の構造'!K$50</f>
        <v>10997</v>
      </c>
      <c r="K58" s="169"/>
      <c r="L58" s="169"/>
      <c r="M58" s="169">
        <f>'将来負担比率（分子）の構造'!L$50</f>
        <v>12152</v>
      </c>
      <c r="N58" s="169"/>
      <c r="O58" s="169"/>
      <c r="P58" s="169">
        <f>'将来負担比率（分子）の構造'!M$50</f>
        <v>12493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73</v>
      </c>
      <c r="C61" s="169"/>
      <c r="D61" s="169"/>
      <c r="E61" s="169">
        <f>'将来負担比率（分子）の構造'!J$46</f>
        <v>119</v>
      </c>
      <c r="F61" s="169"/>
      <c r="G61" s="169"/>
      <c r="H61" s="169">
        <f>'将来負担比率（分子）の構造'!K$46</f>
        <v>49</v>
      </c>
      <c r="I61" s="169"/>
      <c r="J61" s="169"/>
      <c r="K61" s="169">
        <f>'将来負担比率（分子）の構造'!L$46</f>
        <v>79</v>
      </c>
      <c r="L61" s="169"/>
      <c r="M61" s="169"/>
      <c r="N61" s="169">
        <f>'将来負担比率（分子）の構造'!M$46</f>
        <v>176</v>
      </c>
      <c r="O61" s="169"/>
      <c r="P61" s="169"/>
    </row>
    <row r="62" spans="1:16" x14ac:dyDescent="0.15">
      <c r="A62" s="169" t="s">
        <v>35</v>
      </c>
      <c r="B62" s="169">
        <f>'将来負担比率（分子）の構造'!I$45</f>
        <v>4171</v>
      </c>
      <c r="C62" s="169"/>
      <c r="D62" s="169"/>
      <c r="E62" s="169">
        <f>'将来負担比率（分子）の構造'!J$45</f>
        <v>4282</v>
      </c>
      <c r="F62" s="169"/>
      <c r="G62" s="169"/>
      <c r="H62" s="169">
        <f>'将来負担比率（分子）の構造'!K$45</f>
        <v>4313</v>
      </c>
      <c r="I62" s="169"/>
      <c r="J62" s="169"/>
      <c r="K62" s="169">
        <f>'将来負担比率（分子）の構造'!L$45</f>
        <v>4353</v>
      </c>
      <c r="L62" s="169"/>
      <c r="M62" s="169"/>
      <c r="N62" s="169">
        <f>'将来負担比率（分子）の構造'!M$45</f>
        <v>4513</v>
      </c>
      <c r="O62" s="169"/>
      <c r="P62" s="169"/>
    </row>
    <row r="63" spans="1:16" x14ac:dyDescent="0.15">
      <c r="A63" s="169" t="s">
        <v>34</v>
      </c>
      <c r="B63" s="169">
        <f>'将来負担比率（分子）の構造'!I$44</f>
        <v>103</v>
      </c>
      <c r="C63" s="169"/>
      <c r="D63" s="169"/>
      <c r="E63" s="169">
        <f>'将来負担比率（分子）の構造'!J$44</f>
        <v>293</v>
      </c>
      <c r="F63" s="169"/>
      <c r="G63" s="169"/>
      <c r="H63" s="169">
        <f>'将来負担比率（分子）の構造'!K$44</f>
        <v>258</v>
      </c>
      <c r="I63" s="169"/>
      <c r="J63" s="169"/>
      <c r="K63" s="169">
        <f>'将来負担比率（分子）の構造'!L$44</f>
        <v>170</v>
      </c>
      <c r="L63" s="169"/>
      <c r="M63" s="169"/>
      <c r="N63" s="169">
        <f>'将来負担比率（分子）の構造'!M$44</f>
        <v>139</v>
      </c>
      <c r="O63" s="169"/>
      <c r="P63" s="169"/>
    </row>
    <row r="64" spans="1:16" x14ac:dyDescent="0.15">
      <c r="A64" s="169" t="s">
        <v>33</v>
      </c>
      <c r="B64" s="169">
        <f>'将来負担比率（分子）の構造'!I$43</f>
        <v>14492</v>
      </c>
      <c r="C64" s="169"/>
      <c r="D64" s="169"/>
      <c r="E64" s="169">
        <f>'将来負担比率（分子）の構造'!J$43</f>
        <v>13466</v>
      </c>
      <c r="F64" s="169"/>
      <c r="G64" s="169"/>
      <c r="H64" s="169">
        <f>'将来負担比率（分子）の構造'!K$43</f>
        <v>13445</v>
      </c>
      <c r="I64" s="169"/>
      <c r="J64" s="169"/>
      <c r="K64" s="169">
        <f>'将来負担比率（分子）の構造'!L$43</f>
        <v>12686</v>
      </c>
      <c r="L64" s="169"/>
      <c r="M64" s="169"/>
      <c r="N64" s="169">
        <f>'将来負担比率（分子）の構造'!M$43</f>
        <v>12154</v>
      </c>
      <c r="O64" s="169"/>
      <c r="P64" s="169"/>
    </row>
    <row r="65" spans="1:16" x14ac:dyDescent="0.15">
      <c r="A65" s="169" t="s">
        <v>32</v>
      </c>
      <c r="B65" s="169">
        <f>'将来負担比率（分子）の構造'!I$42</f>
        <v>132</v>
      </c>
      <c r="C65" s="169"/>
      <c r="D65" s="169"/>
      <c r="E65" s="169">
        <f>'将来負担比率（分子）の構造'!J$42</f>
        <v>4</v>
      </c>
      <c r="F65" s="169"/>
      <c r="G65" s="169"/>
      <c r="H65" s="169">
        <f>'将来負担比率（分子）の構造'!K$42</f>
        <v>1</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40767</v>
      </c>
      <c r="C66" s="169"/>
      <c r="D66" s="169"/>
      <c r="E66" s="169">
        <f>'将来負担比率（分子）の構造'!J$41</f>
        <v>40363</v>
      </c>
      <c r="F66" s="169"/>
      <c r="G66" s="169"/>
      <c r="H66" s="169">
        <f>'将来負担比率（分子）の構造'!K$41</f>
        <v>40152</v>
      </c>
      <c r="I66" s="169"/>
      <c r="J66" s="169"/>
      <c r="K66" s="169">
        <f>'将来負担比率（分子）の構造'!L$41</f>
        <v>38089</v>
      </c>
      <c r="L66" s="169"/>
      <c r="M66" s="169"/>
      <c r="N66" s="169">
        <f>'将来負担比率（分子）の構造'!M$41</f>
        <v>35903</v>
      </c>
      <c r="O66" s="169"/>
      <c r="P66" s="169"/>
    </row>
    <row r="67" spans="1:16" x14ac:dyDescent="0.15">
      <c r="A67" s="169" t="s">
        <v>71</v>
      </c>
      <c r="B67" s="169" t="e">
        <f>NA()</f>
        <v>#N/A</v>
      </c>
      <c r="C67" s="169">
        <f>IF(ISNUMBER('将来負担比率（分子）の構造'!I$53), IF('将来負担比率（分子）の構造'!I$53 &lt; 0, 0, '将来負担比率（分子）の構造'!I$53), NA())</f>
        <v>10370</v>
      </c>
      <c r="D67" s="169" t="e">
        <f>NA()</f>
        <v>#N/A</v>
      </c>
      <c r="E67" s="169" t="e">
        <f>NA()</f>
        <v>#N/A</v>
      </c>
      <c r="F67" s="169">
        <f>IF(ISNUMBER('将来負担比率（分子）の構造'!J$53), IF('将来負担比率（分子）の構造'!J$53 &lt; 0, 0, '将来負担比率（分子）の構造'!J$53), NA())</f>
        <v>9209</v>
      </c>
      <c r="G67" s="169" t="e">
        <f>NA()</f>
        <v>#N/A</v>
      </c>
      <c r="H67" s="169" t="e">
        <f>NA()</f>
        <v>#N/A</v>
      </c>
      <c r="I67" s="169">
        <f>IF(ISNUMBER('将来負担比率（分子）の構造'!K$53), IF('将来負担比率（分子）の構造'!K$53 &lt; 0, 0, '将来負担比率（分子）の構造'!K$53), NA())</f>
        <v>8798</v>
      </c>
      <c r="J67" s="169" t="e">
        <f>NA()</f>
        <v>#N/A</v>
      </c>
      <c r="K67" s="169" t="e">
        <f>NA()</f>
        <v>#N/A</v>
      </c>
      <c r="L67" s="169">
        <f>IF(ISNUMBER('将来負担比率（分子）の構造'!L$53), IF('将来負担比率（分子）の構造'!L$53 &lt; 0, 0, '将来負担比率（分子）の構造'!L$53), NA())</f>
        <v>7012</v>
      </c>
      <c r="M67" s="169" t="e">
        <f>NA()</f>
        <v>#N/A</v>
      </c>
      <c r="N67" s="169" t="e">
        <f>NA()</f>
        <v>#N/A</v>
      </c>
      <c r="O67" s="169">
        <f>IF(ISNUMBER('将来負担比率（分子）の構造'!M$53), IF('将来負担比率（分子）の構造'!M$53 &lt; 0, 0, '将来負担比率（分子）の構造'!M$53), NA())</f>
        <v>6247</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4602</v>
      </c>
      <c r="C72" s="173">
        <f>基金残高に係る経年分析!G55</f>
        <v>4804</v>
      </c>
      <c r="D72" s="173">
        <f>基金残高に係る経年分析!H55</f>
        <v>4798</v>
      </c>
    </row>
    <row r="73" spans="1:16" x14ac:dyDescent="0.15">
      <c r="A73" s="172" t="s">
        <v>74</v>
      </c>
      <c r="B73" s="173">
        <f>基金残高に係る経年分析!F56</f>
        <v>1064</v>
      </c>
      <c r="C73" s="173">
        <f>基金残高に係る経年分析!G56</f>
        <v>1194</v>
      </c>
      <c r="D73" s="173">
        <f>基金残高に係る経年分析!H56</f>
        <v>1122</v>
      </c>
    </row>
    <row r="74" spans="1:16" x14ac:dyDescent="0.15">
      <c r="A74" s="172" t="s">
        <v>75</v>
      </c>
      <c r="B74" s="173">
        <f>基金残高に係る経年分析!F57</f>
        <v>3710</v>
      </c>
      <c r="C74" s="173">
        <f>基金残高に係る経年分析!G57</f>
        <v>4096</v>
      </c>
      <c r="D74" s="173">
        <f>基金残高に係る経年分析!H57</f>
        <v>4209</v>
      </c>
    </row>
  </sheetData>
  <sheetProtection algorithmName="SHA-512" hashValue="PBZ97T2G1nn4CsZ9BeKqtzMWMY4puQPULihC428RgMBjwsfUVba5fBYjm2GJGuSnMvM96mtj6wYhphkB83GTXA==" saltValue="d3cE757/G1YwYOu/8bj7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2025-03-13T08:39:32Z</cp:lastPrinted>
  <dcterms:created xsi:type="dcterms:W3CDTF">2025-02-19T04:21:47Z</dcterms:created>
  <dcterms:modified xsi:type="dcterms:W3CDTF">2025-03-17T00:20:24Z</dcterms:modified>
  <cp:category/>
</cp:coreProperties>
</file>