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14 周防大島町◎\04 最終\"/>
    </mc:Choice>
  </mc:AlternateContent>
  <xr:revisionPtr revIDLastSave="0" documentId="13_ncr:1_{4488F8ED-0A9E-4CBD-870A-670B6B0A24CB}" xr6:coauthVersionLast="47" xr6:coauthVersionMax="47" xr10:uidLastSave="{00000000-0000-0000-0000-000000000000}"/>
  <bookViews>
    <workbookView xWindow="-120" yWindow="-120" windowWidth="20730" windowHeight="11160" tabRatio="76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BE35" i="10"/>
  <c r="C35"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<sst xmlns="http://schemas.openxmlformats.org/spreadsheetml/2006/main" count="1126" uniqueCount="573">
  <si>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</si>
  <si>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</si>
  <si>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</si>
  <si>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</si>
  <si>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</si>
  <si>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</si>
  <si>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</si>
  <si>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</si>
  <si>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</si>
  <si>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</si>
  <si>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</si>
  <si>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</si>
  <si>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</si>
  <si>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</si>
  <si>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</si>
  <si>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</si>
  <si>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</si>
  <si>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</si>
  <si>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</si>
  <si>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</si>
  <si>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</si>
  <si>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</si>
  <si>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</si>
  <si>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</si>
  <si>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</si>
  <si>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</si>
  <si>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</si>
  <si>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</si>
  <si>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</si>
  <si>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</si>
  <si>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</si>
  <si>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</si>
  <si>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</si>
  <si>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</si>
  <si>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</si>
  <si>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</si>
  <si>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</si>
  <si>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</si>
  <si>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</si>
  <si>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</si>
  <si>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</si>
  <si>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</si>
  <si>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</si>
  <si>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</si>
  <si>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</si>
  <si>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</si>
  <si>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</si>
  <si>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</si>
  <si>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</si>
  <si>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</si>
  <si>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</si>
  <si>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</si>
  <si>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</si>
  <si>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</si>
  <si>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</si>
  <si>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</si>
  <si>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</si>
  <si>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</si>
  <si>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</si>
  <si>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</si>
  <si>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</si>
  <si>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</si>
  <si>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</si>
  <si>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</si>
  <si>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</si>
  <si>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</si>
  <si>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</si>
  <si>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</si>
  <si>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</si>
  <si>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</si>
  <si>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</si>
  <si>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</si>
  <si>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</si>
  <si>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</si>
  <si>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</si>
  <si>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</si>
  <si>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</si>
  <si>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</si>
  <si>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</si>
  <si>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</si>
  <si>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</si>
  <si>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</si>
  <si>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</si>
  <si>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</si>
  <si>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</si>
  <si>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</si>
  <si>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</si>
  <si>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</si>
  <si>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</si>
  <si>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</si>
  <si>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</si>
  <si>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</si>
  <si>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</si>
  <si>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</si>
  <si>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周防大島町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</si>
  <si>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</si>
  <si>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</si>
  <si>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</si>
  <si>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</si>
  <si>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</si>
  <si>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</si>
  <si>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</si>
  <si>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</si>
  <si>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</si>
  <si>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</si>
  <si>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</si>
  <si>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</si>
  <si>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</si>
  <si>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</si>
  <si>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</si>
  <si>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</si>
  <si>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</si>
  <si>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</si>
  <si>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</si>
  <si>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</si>
  <si>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</si>
  <si>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</si>
  <si>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</si>
  <si>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</si>
  <si>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</si>
  <si>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</si>
  <si>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</si>
  <si>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</si>
  <si>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</si>
  <si>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</si>
  <si>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</si>
  <si>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</si>
  <si>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</si>
  <si>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</si>
  <si>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</si>
  <si>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</si>
  <si>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</si>
  <si>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</si>
  <si>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</si>
  <si>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</si>
  <si>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</si>
  <si>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</si>
  <si>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</si>
  <si>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</si>
  <si>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</si>
  <si>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</si>
  <si>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</si>
  <si>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</si>
  <si>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</si>
  <si>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</si>
  <si>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</si>
  <si>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</si>
  <si>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</si>
  <si>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</si>
  <si>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</si>
  <si>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</si>
  <si>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</si>
  <si>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</si>
  <si>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</si>
  <si>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</si>
  <si>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</si>
  <si>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</si>
  <si>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</si>
  <si>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</si>
  <si>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</si>
  <si>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</si>
  <si>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</si>
  <si>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</si>
  <si>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</si>
  <si>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</si>
  <si>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</si>
  <si>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</si>
  <si>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</si>
  <si>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</si>
  <si>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</si>
  <si>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</si>
  <si>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</si>
  <si>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</si>
  <si>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</si>
  <si>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</si>
  <si>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</si>
  <si>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</si>
  <si>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</si>
  <si>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</si>
  <si>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</si>
  <si>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</si>
  <si>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</si>
  <si>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</si>
  <si>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</si>
  <si>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</si>
  <si>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</si>
  <si>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</si>
  <si>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</si>
  <si>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</si>
  <si>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</si>
  <si>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</si>
  <si>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</si>
  <si>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</si>
  <si>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</si>
  <si>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</si>
  <si>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</si>
  <si>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</si>
  <si>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</si>
  <si>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</si>
  <si>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</si>
  <si>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</si>
  <si>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</si>
  <si>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</si>
  <si>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山口県周防大島町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</si>
  <si>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</si>
  <si>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</si>
  <si>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</si>
  <si>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</si>
  <si>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</si>
  <si>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</si>
  <si>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</si>
  <si>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</si>
  <si>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</si>
  <si>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</si>
  <si>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</si>
  <si>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</si>
  <si>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</si>
  <si>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</si>
  <si>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</si>
  <si>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</si>
  <si>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</si>
  <si>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</si>
  <si>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</si>
  <si>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</si>
  <si>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</si>
  <si>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</si>
  <si>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</si>
  <si>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</si>
  <si>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</si>
  <si>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</si>
  <si>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</si>
  <si>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</si>
  <si>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</si>
  <si>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</si>
  <si>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</si>
  <si>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</si>
  <si>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</si>
  <si>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</si>
  <si>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</si>
  <si>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</si>
  <si>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</si>
  <si>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</si>
  <si>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</si>
  <si>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</si>
  <si>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</si>
  <si>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</si>
  <si>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</si>
  <si>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</si>
  <si>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</si>
  <si>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</si>
  <si>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</si>
  <si>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</si>
  <si>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</si>
  <si>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</si>
  <si>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</si>
  <si>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</si>
  <si>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</si>
  <si>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</si>
  <si>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</si>
  <si>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</si>
  <si>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</si>
  <si>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</si>
  <si>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</si>
  <si>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</si>
  <si>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</si>
  <si>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</si>
  <si>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</si>
  <si>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</si>
  <si>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</si>
  <si>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</si>
  <si>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</si>
  <si>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</si>
  <si>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</si>
  <si>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</si>
  <si>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</si>
  <si>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</si>
  <si>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</si>
  <si>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</si>
  <si>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</si>
  <si>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</si>
  <si>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</si>
  <si>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</si>
  <si>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</si>
  <si>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</si>
  <si>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</si>
  <si>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</si>
  <si>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</si>
  <si>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</si>
  <si>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</si>
  <si>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</si>
  <si>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</si>
  <si>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</si>
  <si>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</si>
  <si>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</si>
  <si>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</si>
  <si>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</si>
  <si>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</si>
  <si>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</si>
  <si>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</si>
  <si>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</si>
  <si>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</si>
  <si>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</si>
  <si>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</si>
  <si>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</si>
  <si>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</si>
  <si>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</si>
  <si>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</si>
  <si>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</si>
  <si>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</si>
  <si>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</si>
  <si>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</si>
  <si>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</si>
  <si>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</si>
  <si>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</si>
  <si>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</si>
  <si>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</si>
  <si>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</si>
  <si>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</si>
  <si>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</si>
  <si>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</si>
  <si>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</si>
  <si>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</si>
  <si>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</si>
  <si>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</si>
  <si>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</si>
  <si>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</si>
  <si>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</si>
  <si>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</si>
  <si>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</si>
  <si>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</si>
  <si>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</si>
  <si>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</si>
  <si>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</si>
  <si>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</si>
  <si>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</si>
  <si>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</si>
  <si>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</si>
  <si>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</si>
  <si>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</si>
  <si>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</si>
  <si>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</si>
  <si>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</si>
  <si>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</si>
  <si>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</si>
  <si>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</si>
  <si>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</si>
  <si>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</si>
  <si>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</si>
  <si>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</si>
  <si>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</si>
  <si>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</si>
  <si>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</si>
  <si>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</si>
  <si>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</si>
  <si>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山口県周防大島町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</si>
  <si>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</si>
  <si>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</si>
  <si>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</si>
  <si>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</si>
  <si>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</si>
  <si>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</si>
  <si>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</si>
  <si>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</si>
  <si>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</si>
  <si>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</si>
  <si>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</si>
  <si>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</si>
  <si>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</si>
  <si>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</si>
  <si>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</si>
  <si>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</si>
  <si>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</si>
  <si>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</si>
  <si>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</si>
  <si>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</si>
  <si>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</si>
  <si>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</si>
  <si>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</si>
  <si>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</si>
  <si>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</si>
  <si>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</si>
  <si>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</si>
  <si>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</si>
  <si>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</si>
  <si>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</si>
  <si>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</si>
  <si>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</si>
  <si>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</si>
  <si>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</si>
  <si>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</si>
  <si>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後期高齢者医療事業特別会計</t>
    <phoneticPr fontId="5"/>
  </si>
  <si>
    <t>介護保険事業特別会計（介護サービス事業勘定）</t>
    <phoneticPr fontId="5"/>
  </si>
  <si>
    <t>水道事業特別会計</t>
    <phoneticPr fontId="5"/>
  </si>
  <si>
    <t>法適用企業</t>
    <phoneticPr fontId="5"/>
  </si>
  <si>
    <t>病院事業特別会計</t>
    <phoneticPr fontId="5"/>
  </si>
  <si>
    <t>下水道事業特別会計</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</si>
  <si>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</si>
  <si>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</si>
  <si>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</si>
  <si>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</si>
  <si>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</si>
  <si>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</si>
  <si>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</si>
  <si>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</si>
  <si>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</si>
  <si>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</si>
  <si>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</si>
  <si>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</si>
  <si>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</si>
  <si>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</si>
  <si>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</si>
  <si>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</si>
  <si>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</si>
  <si>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</si>
  <si>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</si>
  <si>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</si>
  <si>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</si>
  <si>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</si>
  <si>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</si>
  <si>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</si>
  <si>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</si>
  <si>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</si>
  <si>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</si>
  <si>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</si>
  <si>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</si>
  <si>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</si>
  <si>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</si>
  <si>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</si>
  <si>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</si>
  <si>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</si>
  <si>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</si>
  <si>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</si>
  <si>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</si>
  <si>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</si>
  <si>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</si>
  <si>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</si>
  <si>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</si>
  <si>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</si>
  <si>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</si>
  <si>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</si>
  <si>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</si>
  <si>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</si>
  <si>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</si>
  <si>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</si>
  <si>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</si>
  <si>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</si>
  <si>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</si>
  <si>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</si>
  <si>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</si>
  <si>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</si>
  <si>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</si>
  <si>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</si>
  <si>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</si>
  <si>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</si>
  <si>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</si>
  <si>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</si>
  <si>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</si>
  <si>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</si>
  <si>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</si>
  <si>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</si>
  <si>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</si>
  <si>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</si>
  <si>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</si>
  <si>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</si>
  <si>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</si>
  <si>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</si>
  <si>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</si>
  <si>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</si>
  <si>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</si>
  <si>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</si>
  <si>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</si>
  <si>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</si>
  <si>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</si>
  <si>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</si>
  <si>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</si>
  <si>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</si>
  <si>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</si>
  <si>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</si>
  <si>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</si>
  <si>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</si>
  <si>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</si>
  <si>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</si>
  <si>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</si>
  <si>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</si>
  <si>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</si>
  <si>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</si>
  <si>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</si>
  <si>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</si>
  <si>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</si>
  <si>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</si>
  <si>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</si>
  <si>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</si>
  <si>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</si>
  <si>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</si>
  <si>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</si>
  <si>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</si>
  <si>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</si>
  <si>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</si>
  <si>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</si>
  <si>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</si>
  <si>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</si>
  <si>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</si>
  <si>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</si>
  <si>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</si>
  <si>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</si>
  <si>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</si>
  <si>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</si>
  <si>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</si>
  <si>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</si>
  <si>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</si>
  <si>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</si>
  <si>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</si>
  <si>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</si>
  <si>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</si>
  <si>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</si>
  <si>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</si>
  <si>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</si>
  <si>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</si>
  <si>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</si>
  <si>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</si>
  <si>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</si>
  <si>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</si>
  <si>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</si>
  <si>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</si>
  <si>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</si>
  <si>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</si>
  <si>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</si>
  <si>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</si>
  <si>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</si>
  <si>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</si>
  <si>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</si>
  <si>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</si>
  <si>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</si>
  <si>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13.43</t>
  </si>
  <si>
    <t>下水道事業特別会計</t>
  </si>
  <si>
    <t>一般会計</t>
  </si>
  <si>
    <t>水道事業特別会計</t>
  </si>
  <si>
    <t>介護保険事業特別会計（保険事業勘定）</t>
  </si>
  <si>
    <t>病院事業特別会計</t>
  </si>
  <si>
    <t>国民健康保険事業特別会計</t>
  </si>
  <si>
    <t>介護保険事業特別会計（介護サービス事業勘定）</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</si>
  <si>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</si>
  <si>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</si>
  <si>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</si>
  <si>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</si>
  <si>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</si>
  <si>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</si>
  <si>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</si>
  <si>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</si>
  <si>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</si>
  <si>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柳井広域水道企業団（水道用水供給事業会計）</t>
    <rPh sb="0" eb="2">
      <t>ヤナイ</t>
    </rPh>
    <rPh sb="2" eb="4">
      <t>コウイキ</t>
    </rPh>
    <rPh sb="4" eb="6">
      <t>スイドウ</t>
    </rPh>
    <rPh sb="6" eb="9">
      <t>キギョウダン</t>
    </rPh>
    <rPh sb="10" eb="12">
      <t>スイドウ</t>
    </rPh>
    <rPh sb="12" eb="14">
      <t>ヨウスイ</t>
    </rPh>
    <rPh sb="14" eb="16">
      <t>キョウキュウ</t>
    </rPh>
    <rPh sb="16" eb="18">
      <t>ジギョウ</t>
    </rPh>
    <rPh sb="18" eb="20">
      <t>カイケイ</t>
    </rPh>
    <phoneticPr fontId="38"/>
  </si>
  <si>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38"/>
  </si>
  <si>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38"/>
  </si>
  <si>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38"/>
  </si>
  <si>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38"/>
  </si>
  <si>
    <t>山口県市町村総合事務組合（非常勤職員公務災害補償特別会計）</t>
    <rPh sb="0" eb="3">
      <t>ヤマグチケン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8"/>
  </si>
  <si>
    <t>山口県市町総合組合（山口県市町公平委員会特別会計）</t>
    <rPh sb="0" eb="3">
      <t>ヤマグチケン</t>
    </rPh>
    <rPh sb="3" eb="5">
      <t>シチョウ</t>
    </rPh>
    <rPh sb="5" eb="7">
      <t>ソウゴウ</t>
    </rPh>
    <rPh sb="7" eb="9">
      <t>クミアイ</t>
    </rPh>
    <rPh sb="10" eb="13">
      <t>ヤマグチケン</t>
    </rPh>
    <rPh sb="13" eb="15">
      <t>シチョウ</t>
    </rPh>
    <rPh sb="15" eb="17">
      <t>コウヘイ</t>
    </rPh>
    <rPh sb="17" eb="20">
      <t>イインカイ</t>
    </rPh>
    <rPh sb="20" eb="22">
      <t>トクベツ</t>
    </rPh>
    <rPh sb="22" eb="24">
      <t>カイケイ</t>
    </rPh>
    <phoneticPr fontId="38"/>
  </si>
  <si>
    <t>山口県市町総合事務組合（交通災害共済特別会計）</t>
    <rPh sb="0" eb="3">
      <t>ヤマグチケン</t>
    </rPh>
    <rPh sb="3" eb="5">
      <t>シチョウ</t>
    </rPh>
    <rPh sb="5" eb="7">
      <t>ソウゴウ</t>
    </rPh>
    <rPh sb="7" eb="9">
      <t>ジム</t>
    </rPh>
    <rPh sb="9" eb="11">
      <t>クミアイ</t>
    </rPh>
    <rPh sb="12" eb="14">
      <t>コウツウ</t>
    </rPh>
    <rPh sb="14" eb="16">
      <t>サイガイ</t>
    </rPh>
    <rPh sb="16" eb="18">
      <t>キョウサイ</t>
    </rPh>
    <rPh sb="18" eb="20">
      <t>トクベツ</t>
    </rPh>
    <rPh sb="20" eb="22">
      <t>カイケイ</t>
    </rPh>
    <phoneticPr fontId="38"/>
  </si>
  <si>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38"/>
  </si>
  <si>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38"/>
  </si>
  <si>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8"/>
  </si>
  <si>
    <t>法適用企業</t>
    <rPh sb="0" eb="3">
      <t>ホウテキヨウ</t>
    </rPh>
    <rPh sb="3" eb="5">
      <t>キギョウ</t>
    </rPh>
    <phoneticPr fontId="2"/>
  </si>
  <si>
    <t>大島自動車センター</t>
    <rPh sb="0" eb="5">
      <t>オオシマジドウシャ</t>
    </rPh>
    <phoneticPr fontId="2"/>
  </si>
  <si>
    <t>東和ふるさとセンター</t>
    <rPh sb="0" eb="2">
      <t>トウワ</t>
    </rPh>
    <phoneticPr fontId="2"/>
  </si>
  <si>
    <t>サザンセトとうわ</t>
  </si>
  <si>
    <t>山口県大島郡国際文化協会</t>
    <rPh sb="0" eb="3">
      <t>ヤマグチケン</t>
    </rPh>
    <rPh sb="3" eb="6">
      <t>オオシマグン</t>
    </rPh>
    <rPh sb="6" eb="8">
      <t>コクサイ</t>
    </rPh>
    <rPh sb="8" eb="10">
      <t>ブンカ</t>
    </rPh>
    <rPh sb="10" eb="12">
      <t>キョウカイ</t>
    </rPh>
    <phoneticPr fontId="2"/>
  </si>
  <si>
    <t>合併地域振興基金</t>
    <rPh sb="0" eb="4">
      <t>ガッペイチイキ</t>
    </rPh>
    <rPh sb="4" eb="8">
      <t>シンコウキキン</t>
    </rPh>
    <phoneticPr fontId="5"/>
  </si>
  <si>
    <t>福祉振興基金</t>
    <rPh sb="0" eb="6">
      <t>フクシシンコウキキン</t>
    </rPh>
    <phoneticPr fontId="2"/>
  </si>
  <si>
    <t>ふるさと応援基金</t>
    <rPh sb="4" eb="6">
      <t>オウエン</t>
    </rPh>
    <rPh sb="6" eb="8">
      <t>キキン</t>
    </rPh>
    <phoneticPr fontId="2"/>
  </si>
  <si>
    <t>学校給食費無償化基金</t>
    <rPh sb="0" eb="4">
      <t>ガッコウキュウショク</t>
    </rPh>
    <rPh sb="4" eb="5">
      <t>ヒ</t>
    </rPh>
    <rPh sb="5" eb="8">
      <t>ムショウカ</t>
    </rPh>
    <rPh sb="8" eb="10">
      <t>キキン</t>
    </rPh>
    <phoneticPr fontId="2"/>
  </si>
  <si>
    <t>まち・ひと・しごと創生基金</t>
    <rPh sb="9" eb="11">
      <t>ソウセイ</t>
    </rPh>
    <rPh sb="11" eb="13">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</si>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</sst>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114841</c:v>
                </c:pt>
                <c:pt idx="3">
                  <c:v>124145</c:v>
                </c:pt>
                <c:pt idx="4">
                  <c:v>131480</c:v>
                </c:pt>
              </c:numCache>
            </c:numRef>
          </c:val>
          <c:smooth val="0"/>
          <c:extLst>
            <c:ext xmlns:c16="http://schemas.microsoft.com/office/drawing/2014/chart" uri="{C3380CC4-5D6E-409C-BE32-E72D297353CC}">
              <c16:uniqueId val="{00000000-8A51-41B4-A91B-2D9DE5C5B1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96209</c:v>
                </c:pt>
                <c:pt idx="1">
                  <c:v>88577</c:v>
                </c:pt>
                <c:pt idx="2">
                  <c:v>72710</c:v>
                </c:pt>
                <c:pt idx="3">
                  <c:v>85718</c:v>
                </c:pt>
                <c:pt idx="4">
                  <c:v>142454</c:v>
                </c:pt>
              </c:numCache>
            </c:numRef>
          </c:val>
          <c:smooth val="0"/>
          <c:extLst>
            <c:ext xmlns:c16="http://schemas.microsoft.com/office/drawing/2014/chart" uri="{C3380CC4-5D6E-409C-BE32-E72D297353CC}">
              <c16:uniqueId val="{00000001-8A51-41B4-A91B-2D9DE5C5B1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4.4800000000000004</c:v>
                </c:pt>
                <c:pt idx="1">
                  <c:v>2.2999999999999998</c:v>
                </c:pt>
                <c:pt idx="2">
                  <c:v>8.83</c:v>
                </c:pt>
                <c:pt idx="3">
                  <c:v>9.57</c:v>
                </c:pt>
                <c:pt idx="4">
                  <c:v>4.13</c:v>
                </c:pt>
              </c:numCache>
            </c:numRef>
          </c:val>
          <c:extLst>
            <c:ext xmlns:c16="http://schemas.microsoft.com/office/drawing/2014/chart" uri="{C3380CC4-5D6E-409C-BE32-E72D297353CC}">
              <c16:uniqueId val="{00000000-AE7E-445D-BA07-30911BD422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65.98</c:v>
                </c:pt>
                <c:pt idx="1">
                  <c:v>68.38</c:v>
                </c:pt>
                <c:pt idx="2">
                  <c:v>69.650000000000006</c:v>
                </c:pt>
                <c:pt idx="3">
                  <c:v>106.58</c:v>
                </c:pt>
                <c:pt idx="4">
                  <c:v>86.32</c:v>
                </c:pt>
              </c:numCache>
            </c:numRef>
          </c:val>
          <c:extLst>
            <c:ext xmlns:c16="http://schemas.microsoft.com/office/drawing/2014/chart" uri="{C3380CC4-5D6E-409C-BE32-E72D297353CC}">
              <c16:uniqueId val="{00000001-AE7E-445D-BA07-30911BD422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3.55</c:v>
                </c:pt>
                <c:pt idx="1">
                  <c:v>0.09</c:v>
                </c:pt>
                <c:pt idx="2">
                  <c:v>9.5500000000000007</c:v>
                </c:pt>
                <c:pt idx="3">
                  <c:v>34</c:v>
                </c:pt>
                <c:pt idx="4">
                  <c:v>-13.43</c:v>
                </c:pt>
              </c:numCache>
            </c:numRef>
          </c:val>
          <c:smooth val="0"/>
          <c:extLst>
            <c:ext xmlns:c16="http://schemas.microsoft.com/office/drawing/2014/chart" uri="{C3380CC4-5D6E-409C-BE32-E72D297353CC}">
              <c16:uniqueId val="{00000002-AE7E-445D-BA07-30911BD422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D4-4861-8FFA-0F005AB714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4-4861-8FFA-0F005AB714B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AD4-4861-8FFA-0F005AB714B1}"/>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AD4-4861-8FFA-0F005AB714B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0.88</c:v>
                </c:pt>
                <c:pt idx="2">
                  <c:v>#N/A</c:v>
                </c:pt>
                <c:pt idx="3">
                  <c:v>0.71</c:v>
                </c:pt>
                <c:pt idx="4">
                  <c:v>#N/A</c:v>
                </c:pt>
                <c:pt idx="5">
                  <c:v>1.33</c:v>
                </c:pt>
                <c:pt idx="6">
                  <c:v>#N/A</c:v>
                </c:pt>
                <c:pt idx="7">
                  <c:v>1.02</c:v>
                </c:pt>
                <c:pt idx="8">
                  <c:v>#N/A</c:v>
                </c:pt>
                <c:pt idx="9">
                  <c:v>0.59</c:v>
                </c:pt>
              </c:numCache>
            </c:numRef>
          </c:val>
          <c:extLst>
            <c:ext xmlns:c16="http://schemas.microsoft.com/office/drawing/2014/chart" uri="{C3380CC4-5D6E-409C-BE32-E72D297353CC}">
              <c16:uniqueId val="{00000004-6AD4-4861-8FFA-0F005AB714B1}"/>
            </c:ext>
          </c:extLst>
        </c:ser>
        <c:ser>
          <c:idx val="5"/>
          <c:order val="5"/>
          <c:tx>
            <c:strRef>
              <c:f>データシート!$A$32</c:f>
              <c:strCache>
                <c:ptCount val="1"/>
                <c:pt idx="0">
                  <c:v>病院事業特別会計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1.72</c:v>
                </c:pt>
                <c:pt idx="2">
                  <c:v>#N/A</c:v>
                </c:pt>
                <c:pt idx="3">
                  <c:v>0</c:v>
                </c:pt>
                <c:pt idx="4">
                  <c:v>#N/A</c:v>
                </c:pt>
                <c:pt idx="5">
                  <c:v>2.77</c:v>
                </c:pt>
                <c:pt idx="6">
                  <c:v>#N/A</c:v>
                </c:pt>
                <c:pt idx="7">
                  <c:v>6.31</c:v>
                </c:pt>
                <c:pt idx="8">
                  <c:v>#N/A</c:v>
                </c:pt>
                <c:pt idx="9">
                  <c:v>2.5499999999999998</c:v>
                </c:pt>
              </c:numCache>
            </c:numRef>
          </c:val>
          <c:extLst>
            <c:ext xmlns:c16="http://schemas.microsoft.com/office/drawing/2014/chart" uri="{C3380CC4-5D6E-409C-BE32-E72D297353CC}">
              <c16:uniqueId val="{00000005-6AD4-4861-8FFA-0F005AB714B1}"/>
            </c:ext>
          </c:extLst>
        </c:ser>
        <c:ser>
          <c:idx val="6"/>
          <c:order val="6"/>
          <c:tx>
            <c:strRef>
              <c:f>データシート!$A$33</c:f>
              <c:strCache>
                <c:ptCount val="1"/>
                <c:pt idx="0">
                  <c:v>介護保険事業特別会計（保険事業勘定）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2.0299999999999998</c:v>
                </c:pt>
                <c:pt idx="2">
                  <c:v>#N/A</c:v>
                </c:pt>
                <c:pt idx="3">
                  <c:v>2.0699999999999998</c:v>
                </c:pt>
                <c:pt idx="4">
                  <c:v>#N/A</c:v>
                </c:pt>
                <c:pt idx="5">
                  <c:v>2.2599999999999998</c:v>
                </c:pt>
                <c:pt idx="6">
                  <c:v>#N/A</c:v>
                </c:pt>
                <c:pt idx="7">
                  <c:v>3.24</c:v>
                </c:pt>
                <c:pt idx="8">
                  <c:v>#N/A</c:v>
                </c:pt>
                <c:pt idx="9">
                  <c:v>3.25</c:v>
                </c:pt>
              </c:numCache>
            </c:numRef>
          </c:val>
          <c:extLst>
            <c:ext xmlns:c16="http://schemas.microsoft.com/office/drawing/2014/chart" uri="{C3380CC4-5D6E-409C-BE32-E72D297353CC}">
              <c16:uniqueId val="{00000006-6AD4-4861-8FFA-0F005AB714B1}"/>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1.75</c:v>
                </c:pt>
                <c:pt idx="2">
                  <c:v>#N/A</c:v>
                </c:pt>
                <c:pt idx="3">
                  <c:v>2.4500000000000002</c:v>
                </c:pt>
                <c:pt idx="4">
                  <c:v>#N/A</c:v>
                </c:pt>
                <c:pt idx="5">
                  <c:v>2.94</c:v>
                </c:pt>
                <c:pt idx="6">
                  <c:v>#N/A</c:v>
                </c:pt>
                <c:pt idx="7">
                  <c:v>3.68</c:v>
                </c:pt>
                <c:pt idx="8">
                  <c:v>#N/A</c:v>
                </c:pt>
                <c:pt idx="9">
                  <c:v>3.83</c:v>
                </c:pt>
              </c:numCache>
            </c:numRef>
          </c:val>
          <c:extLst>
            <c:ext xmlns:c16="http://schemas.microsoft.com/office/drawing/2014/chart" uri="{C3380CC4-5D6E-409C-BE32-E72D297353CC}">
              <c16:uniqueId val="{00000007-6AD4-4861-8FFA-0F005AB714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4.4800000000000004</c:v>
                </c:pt>
                <c:pt idx="2">
                  <c:v>#N/A</c:v>
                </c:pt>
                <c:pt idx="3">
                  <c:v>2.29</c:v>
                </c:pt>
                <c:pt idx="4">
                  <c:v>#N/A</c:v>
                </c:pt>
                <c:pt idx="5">
                  <c:v>8.83</c:v>
                </c:pt>
                <c:pt idx="6">
                  <c:v>#N/A</c:v>
                </c:pt>
                <c:pt idx="7">
                  <c:v>9.57</c:v>
                </c:pt>
                <c:pt idx="8">
                  <c:v>#N/A</c:v>
                </c:pt>
                <c:pt idx="9">
                  <c:v>4.12</c:v>
                </c:pt>
              </c:numCache>
            </c:numRef>
          </c:val>
          <c:extLst>
            <c:ext xmlns:c16="http://schemas.microsoft.com/office/drawing/2014/chart" uri="{C3380CC4-5D6E-409C-BE32-E72D297353CC}">
              <c16:uniqueId val="{00000008-6AD4-4861-8FFA-0F005AB714B1}"/>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0.16</c:v>
                </c:pt>
                <c:pt idx="2">
                  <c:v>#N/A</c:v>
                </c:pt>
                <c:pt idx="3">
                  <c:v>3.33</c:v>
                </c:pt>
                <c:pt idx="4">
                  <c:v>#N/A</c:v>
                </c:pt>
                <c:pt idx="5">
                  <c:v>4.26</c:v>
                </c:pt>
                <c:pt idx="6">
                  <c:v>#N/A</c:v>
                </c:pt>
                <c:pt idx="7">
                  <c:v>7.29</c:v>
                </c:pt>
                <c:pt idx="8">
                  <c:v>#N/A</c:v>
                </c:pt>
                <c:pt idx="9">
                  <c:v>7.1</c:v>
                </c:pt>
              </c:numCache>
            </c:numRef>
          </c:val>
          <c:extLst>
            <c:ext xmlns:c16="http://schemas.microsoft.com/office/drawing/2014/chart" uri="{C3380CC4-5D6E-409C-BE32-E72D297353CC}">
              <c16:uniqueId val="{00000009-6AD4-4861-8FFA-0F005AB714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2023</c:v>
                </c:pt>
                <c:pt idx="5">
                  <c:v>2030</c:v>
                </c:pt>
                <c:pt idx="8">
                  <c:v>2012</c:v>
                </c:pt>
                <c:pt idx="11">
                  <c:v>1950</c:v>
                </c:pt>
                <c:pt idx="14">
                  <c:v>1934</c:v>
                </c:pt>
              </c:numCache>
            </c:numRef>
          </c:val>
          <c:extLst>
            <c:ext xmlns:c16="http://schemas.microsoft.com/office/drawing/2014/chart" uri="{C3380CC4-5D6E-409C-BE32-E72D297353CC}">
              <c16:uniqueId val="{00000000-A710-4A50-992B-CAEB314987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10-4A50-992B-CAEB314987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10-4A50-992B-CAEB314987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28</c:v>
                </c:pt>
                <c:pt idx="3">
                  <c:v>21</c:v>
                </c:pt>
                <c:pt idx="6">
                  <c:v>20</c:v>
                </c:pt>
                <c:pt idx="9">
                  <c:v>20</c:v>
                </c:pt>
                <c:pt idx="12">
                  <c:v>23</c:v>
                </c:pt>
              </c:numCache>
            </c:numRef>
          </c:val>
          <c:extLst>
            <c:ext xmlns:c16="http://schemas.microsoft.com/office/drawing/2014/chart" uri="{C3380CC4-5D6E-409C-BE32-E72D297353CC}">
              <c16:uniqueId val="{00000003-A710-4A50-992B-CAEB314987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978</c:v>
                </c:pt>
                <c:pt idx="3">
                  <c:v>1026</c:v>
                </c:pt>
                <c:pt idx="6">
                  <c:v>1034</c:v>
                </c:pt>
                <c:pt idx="9">
                  <c:v>1021</c:v>
                </c:pt>
                <c:pt idx="12">
                  <c:v>1031</c:v>
                </c:pt>
              </c:numCache>
            </c:numRef>
          </c:val>
          <c:extLst>
            <c:ext xmlns:c16="http://schemas.microsoft.com/office/drawing/2014/chart" uri="{C3380CC4-5D6E-409C-BE32-E72D297353CC}">
              <c16:uniqueId val="{00000004-A710-4A50-992B-CAEB314987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10-4A50-992B-CAEB314987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10-4A50-992B-CAEB314987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1877</c:v>
                </c:pt>
                <c:pt idx="3">
                  <c:v>1854</c:v>
                </c:pt>
                <c:pt idx="6">
                  <c:v>1825</c:v>
                </c:pt>
                <c:pt idx="9">
                  <c:v>1778</c:v>
                </c:pt>
                <c:pt idx="12">
                  <c:v>1761</c:v>
                </c:pt>
              </c:numCache>
            </c:numRef>
          </c:val>
          <c:extLst>
            <c:ext xmlns:c16="http://schemas.microsoft.com/office/drawing/2014/chart" uri="{C3380CC4-5D6E-409C-BE32-E72D297353CC}">
              <c16:uniqueId val="{00000007-A710-4A50-992B-CAEB314987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860</c:v>
                </c:pt>
                <c:pt idx="2">
                  <c:v>#N/A</c:v>
                </c:pt>
                <c:pt idx="3">
                  <c:v>#N/A</c:v>
                </c:pt>
                <c:pt idx="4">
                  <c:v>871</c:v>
                </c:pt>
                <c:pt idx="5">
                  <c:v>#N/A</c:v>
                </c:pt>
                <c:pt idx="6">
                  <c:v>#N/A</c:v>
                </c:pt>
                <c:pt idx="7">
                  <c:v>867</c:v>
                </c:pt>
                <c:pt idx="8">
                  <c:v>#N/A</c:v>
                </c:pt>
                <c:pt idx="9">
                  <c:v>#N/A</c:v>
                </c:pt>
                <c:pt idx="10">
                  <c:v>869</c:v>
                </c:pt>
                <c:pt idx="11">
                  <c:v>#N/A</c:v>
                </c:pt>
                <c:pt idx="12">
                  <c:v>#N/A</c:v>
                </c:pt>
                <c:pt idx="13">
                  <c:v>881</c:v>
                </c:pt>
                <c:pt idx="14">
                  <c:v>#N/A</c:v>
                </c:pt>
              </c:numCache>
            </c:numRef>
          </c:val>
          <c:smooth val="0"/>
          <c:extLst>
            <c:ext xmlns:c16="http://schemas.microsoft.com/office/drawing/2014/chart" uri="{C3380CC4-5D6E-409C-BE32-E72D297353CC}">
              <c16:uniqueId val="{00000008-A710-4A50-992B-CAEB314987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18301</c:v>
                </c:pt>
                <c:pt idx="5">
                  <c:v>18061</c:v>
                </c:pt>
                <c:pt idx="8">
                  <c:v>17806</c:v>
                </c:pt>
                <c:pt idx="11">
                  <c:v>17075</c:v>
                </c:pt>
                <c:pt idx="14">
                  <c:v>16949</c:v>
                </c:pt>
              </c:numCache>
            </c:numRef>
          </c:val>
          <c:extLst>
            <c:ext xmlns:c16="http://schemas.microsoft.com/office/drawing/2014/chart" uri="{C3380CC4-5D6E-409C-BE32-E72D297353CC}">
              <c16:uniqueId val="{00000000-0BC6-41A9-A42B-5EFF58BAEE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376</c:v>
                </c:pt>
                <c:pt idx="5">
                  <c:v>295</c:v>
                </c:pt>
                <c:pt idx="8">
                  <c:v>221</c:v>
                </c:pt>
                <c:pt idx="11">
                  <c:v>157</c:v>
                </c:pt>
                <c:pt idx="14">
                  <c:v>107</c:v>
                </c:pt>
              </c:numCache>
            </c:numRef>
          </c:val>
          <c:extLst>
            <c:ext xmlns:c16="http://schemas.microsoft.com/office/drawing/2014/chart" uri="{C3380CC4-5D6E-409C-BE32-E72D297353CC}">
              <c16:uniqueId val="{00000001-0BC6-41A9-A42B-5EFF58BAEE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7591</c:v>
                </c:pt>
                <c:pt idx="5">
                  <c:v>7787</c:v>
                </c:pt>
                <c:pt idx="8">
                  <c:v>8342</c:v>
                </c:pt>
                <c:pt idx="11">
                  <c:v>11429</c:v>
                </c:pt>
                <c:pt idx="14">
                  <c:v>10716</c:v>
                </c:pt>
              </c:numCache>
            </c:numRef>
          </c:val>
          <c:extLst>
            <c:ext xmlns:c16="http://schemas.microsoft.com/office/drawing/2014/chart" uri="{C3380CC4-5D6E-409C-BE32-E72D297353CC}">
              <c16:uniqueId val="{00000002-0BC6-41A9-A42B-5EFF58BAEE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C6-41A9-A42B-5EFF58BAEE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C6-41A9-A42B-5EFF58BAEE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C6-41A9-A42B-5EFF58BAEE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1629</c:v>
                </c:pt>
                <c:pt idx="3">
                  <c:v>1645</c:v>
                </c:pt>
                <c:pt idx="6">
                  <c:v>1657</c:v>
                </c:pt>
                <c:pt idx="9">
                  <c:v>1634</c:v>
                </c:pt>
                <c:pt idx="12">
                  <c:v>1593</c:v>
                </c:pt>
              </c:numCache>
            </c:numRef>
          </c:val>
          <c:extLst>
            <c:ext xmlns:c16="http://schemas.microsoft.com/office/drawing/2014/chart" uri="{C3380CC4-5D6E-409C-BE32-E72D297353CC}">
              <c16:uniqueId val="{00000006-0BC6-41A9-A42B-5EFF58BAEE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130</c:v>
                </c:pt>
                <c:pt idx="3">
                  <c:v>105</c:v>
                </c:pt>
                <c:pt idx="6">
                  <c:v>102</c:v>
                </c:pt>
                <c:pt idx="9">
                  <c:v>91</c:v>
                </c:pt>
                <c:pt idx="12">
                  <c:v>218</c:v>
                </c:pt>
              </c:numCache>
            </c:numRef>
          </c:val>
          <c:extLst>
            <c:ext xmlns:c16="http://schemas.microsoft.com/office/drawing/2014/chart" uri="{C3380CC4-5D6E-409C-BE32-E72D297353CC}">
              <c16:uniqueId val="{00000007-0BC6-41A9-A42B-5EFF58BAEE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11563</c:v>
                </c:pt>
                <c:pt idx="3">
                  <c:v>11404</c:v>
                </c:pt>
                <c:pt idx="6">
                  <c:v>11074</c:v>
                </c:pt>
                <c:pt idx="9">
                  <c:v>10732</c:v>
                </c:pt>
                <c:pt idx="12">
                  <c:v>10244</c:v>
                </c:pt>
              </c:numCache>
            </c:numRef>
          </c:val>
          <c:extLst>
            <c:ext xmlns:c16="http://schemas.microsoft.com/office/drawing/2014/chart" uri="{C3380CC4-5D6E-409C-BE32-E72D297353CC}">
              <c16:uniqueId val="{00000008-0BC6-41A9-A42B-5EFF58BAEE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C6-41A9-A42B-5EFF58BAEE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16538</c:v>
                </c:pt>
                <c:pt idx="3">
                  <c:v>16031</c:v>
                </c:pt>
                <c:pt idx="6">
                  <c:v>15494</c:v>
                </c:pt>
                <c:pt idx="9">
                  <c:v>14820</c:v>
                </c:pt>
                <c:pt idx="12">
                  <c:v>15139</c:v>
                </c:pt>
              </c:numCache>
            </c:numRef>
          </c:val>
          <c:extLst>
            <c:ext xmlns:c16="http://schemas.microsoft.com/office/drawing/2014/chart" uri="{C3380CC4-5D6E-409C-BE32-E72D297353CC}">
              <c16:uniqueId val="{0000000A-0BC6-41A9-A42B-5EFF58BAEE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3593</c:v>
                </c:pt>
                <c:pt idx="2">
                  <c:v>#N/A</c:v>
                </c:pt>
                <c:pt idx="3">
                  <c:v>#N/A</c:v>
                </c:pt>
                <c:pt idx="4">
                  <c:v>3042</c:v>
                </c:pt>
                <c:pt idx="5">
                  <c:v>#N/A</c:v>
                </c:pt>
                <c:pt idx="6">
                  <c:v>#N/A</c:v>
                </c:pt>
                <c:pt idx="7">
                  <c:v>1958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C6-41A9-A42B-5EFF58BAEE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6375</c:v>
                </c:pt>
                <c:pt idx="1">
                  <c:v>9318</c:v>
                </c:pt>
                <c:pt idx="2">
                  <c:v>8439</c:v>
                </c:pt>
              </c:numCache>
            </c:numRef>
          </c:val>
          <c:extLst>
            <c:ext xmlns:c16="http://schemas.microsoft.com/office/drawing/2014/chart" uri="{C3380CC4-5D6E-409C-BE32-E72D297353CC}">
              <c16:uniqueId val="{00000000-2147-4301-AF6E-8B06DBC1D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612</c:v>
                </c:pt>
                <c:pt idx="1">
                  <c:v>612</c:v>
                </c:pt>
                <c:pt idx="2">
                  <c:v>647</c:v>
                </c:pt>
              </c:numCache>
            </c:numRef>
          </c:val>
          <c:extLst>
            <c:ext xmlns:c16="http://schemas.microsoft.com/office/drawing/2014/chart" uri="{C3380CC4-5D6E-409C-BE32-E72D297353CC}">
              <c16:uniqueId val="{00000001-2147-4301-AF6E-8B06DBC1D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1908</c:v>
                </c:pt>
                <c:pt idx="1">
                  <c:v>1970</c:v>
                </c:pt>
                <c:pt idx="2">
                  <c:v>2436</c:v>
                </c:pt>
              </c:numCache>
            </c:numRef>
          </c:val>
          <c:extLst>
            <c:ext xmlns:c16="http://schemas.microsoft.com/office/drawing/2014/chart" uri="{C3380CC4-5D6E-409C-BE32-E72D297353CC}">
              <c16:uniqueId val="{00000002-2147-4301-AF6E-8B06DBC1D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令和４年度に町税が大幅に増額したため、令和５年度の基準財政収入額が増加し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財政力指数が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0.06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口減少および全国平均を大きく上回る高齢化率、それに伴う基幹産業である農業・漁業の低迷など財政基盤が依然として弱く、他の類似団体からは大きく下回っている。国勢調査による人口減少等により普通交付税が減額となっていく中で、町税等の収納率の向上や町有財産の利活用、定住促進対策や観光交流人口の拡大を図るなど、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43</xdr:row>
      <xdr:rowOff>95250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67327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95250</xdr:rowOff>
    </xdr:from>
    <xdr:to>
      <xdr:col>24</xdr:col>
      <xdr:colOff>12700</xdr:colOff>
      <xdr:row>43</xdr:row>
      <xdr:rowOff>95250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6651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158344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令和４年度の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町税の大幅な増額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に伴い、令和５年度の普通交付税が減少し、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分母の経常一般財源歳入額が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48.6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今後については、より一層の行政運営の効率化を図り、経常経費の削減に努める。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152037</xdr:rowOff>
    </xdr:from>
    <xdr:to>
      <xdr:col>23</xdr:col>
      <xdr:colOff>133350</xdr:colOff>
      <xdr:row>67</xdr:row>
      <xdr:rowOff>14515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67587"/>
          <a:ext cx="0" cy="1234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158042</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7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14515</xdr:rowOff>
    </xdr:from>
    <xdr:to>
      <xdr:col>24</xdr:col>
      <xdr:colOff>12700</xdr:colOff>
      <xdr:row>67</xdr:row>
      <xdr:rowOff>14515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66964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152037</xdr:rowOff>
    </xdr:from>
    <xdr:to>
      <xdr:col>24</xdr:col>
      <xdr:colOff>12700</xdr:colOff>
      <xdr:row>59</xdr:row>
      <xdr:rowOff>152037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64044</xdr:rowOff>
    </xdr:from>
    <xdr:to>
      <xdr:col>23</xdr:col>
      <xdr:colOff>133350</xdr:colOff>
      <xdr:row>67</xdr:row>
      <xdr:rowOff>14515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9836694"/>
          <a:ext cx="838200" cy="166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112684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99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64044</xdr:rowOff>
    </xdr:from>
    <xdr:to>
      <xdr:col>19</xdr:col>
      <xdr:colOff>133350</xdr:colOff>
      <xdr:row>62</xdr:row>
      <xdr:rowOff>75474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983669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34109</xdr:rowOff>
    </xdr:from>
    <xdr:to>
      <xdr:col>19</xdr:col>
      <xdr:colOff>184150</xdr:colOff>
      <xdr:row>61</xdr:row>
      <xdr:rowOff>135709</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120486</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63</xdr:row>
      <xdr:rowOff>38463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705374"/>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129722</xdr:rowOff>
    </xdr:from>
    <xdr:to>
      <xdr:col>15</xdr:col>
      <xdr:colOff>133350</xdr:colOff>
      <xdr:row>61</xdr:row>
      <xdr:rowOff>59872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70049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38463</xdr:rowOff>
    </xdr:from>
    <xdr:to>
      <xdr:col>11</xdr:col>
      <xdr:colOff>31750</xdr:colOff>
      <xdr:row>63</xdr:row>
      <xdr:rowOff>66040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83981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92710</xdr:rowOff>
    </xdr:from>
    <xdr:to>
      <xdr:col>11</xdr:col>
      <xdr:colOff>82550</xdr:colOff>
      <xdr:row>62</xdr:row>
      <xdr:rowOff>22860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33037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135165</xdr:rowOff>
    </xdr:from>
    <xdr:to>
      <xdr:col>23</xdr:col>
      <xdr:colOff>184150</xdr:colOff>
      <xdr:row>67</xdr:row>
      <xdr:rowOff>65315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45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31042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34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13244</xdr:rowOff>
    </xdr:from>
    <xdr:to>
      <xdr:col>19</xdr:col>
      <xdr:colOff>184150</xdr:colOff>
      <xdr:row>57</xdr:row>
      <xdr:rowOff>114844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978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125021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955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24674</xdr:rowOff>
    </xdr:from>
    <xdr:to>
      <xdr:col>15</xdr:col>
      <xdr:colOff>133350</xdr:colOff>
      <xdr:row>62</xdr:row>
      <xdr:rowOff>126274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111051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159113</xdr:rowOff>
    </xdr:from>
    <xdr:to>
      <xdr:col>11</xdr:col>
      <xdr:colOff>82550</xdr:colOff>
      <xdr:row>63</xdr:row>
      <xdr:rowOff>89263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74040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定員適正化計画に基づき職員数を削減した結果、人口</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人当たりの人件費・物件費等の決算額が類似団体平均を下回っている。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引き続き事務事業を効率化し、さらなる行政コストの低減を図る。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164633</xdr:rowOff>
    </xdr:from>
    <xdr:to>
      <xdr:col>23</xdr:col>
      <xdr:colOff>133350</xdr:colOff>
      <xdr:row>89</xdr:row>
      <xdr:rowOff>96709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9183"/>
          <a:ext cx="0" cy="1646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68786</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96709</xdr:rowOff>
    </xdr:from>
    <xdr:to>
      <xdr:col>24</xdr:col>
      <xdr:colOff>12700</xdr:colOff>
      <xdr:row>89</xdr:row>
      <xdr:rowOff>96709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79560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164633</xdr:rowOff>
    </xdr:from>
    <xdr:to>
      <xdr:col>24</xdr:col>
      <xdr:colOff>12700</xdr:colOff>
      <xdr:row>79</xdr:row>
      <xdr:rowOff>164633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49487</xdr:rowOff>
    </xdr:from>
    <xdr:to>
      <xdr:col>23</xdr:col>
      <xdr:colOff>133350</xdr:colOff>
      <xdr:row>81</xdr:row>
      <xdr:rowOff>51087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36937"/>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25937</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3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53860</xdr:rowOff>
    </xdr:from>
    <xdr:to>
      <xdr:col>23</xdr:col>
      <xdr:colOff>184150</xdr:colOff>
      <xdr:row>81</xdr:row>
      <xdr:rowOff>155460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4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15472</xdr:rowOff>
    </xdr:from>
    <xdr:to>
      <xdr:col>19</xdr:col>
      <xdr:colOff>133350</xdr:colOff>
      <xdr:row>81</xdr:row>
      <xdr:rowOff>49487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02922"/>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16010</xdr:rowOff>
    </xdr:from>
    <xdr:to>
      <xdr:col>19</xdr:col>
      <xdr:colOff>184150</xdr:colOff>
      <xdr:row>81</xdr:row>
      <xdr:rowOff>117610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102387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89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7844</xdr:rowOff>
    </xdr:from>
    <xdr:to>
      <xdr:col>15</xdr:col>
      <xdr:colOff>82550</xdr:colOff>
      <xdr:row>81</xdr:row>
      <xdr:rowOff>15472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529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149278</xdr:rowOff>
    </xdr:from>
    <xdr:to>
      <xdr:col>15</xdr:col>
      <xdr:colOff>133350</xdr:colOff>
      <xdr:row>81</xdr:row>
      <xdr:rowOff>79428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6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5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141815</xdr:rowOff>
    </xdr:from>
    <xdr:to>
      <xdr:col>11</xdr:col>
      <xdr:colOff>31750</xdr:colOff>
      <xdr:row>81</xdr:row>
      <xdr:rowOff>7844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57815"/>
          <a:ext cx="889000" cy="3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104012</xdr:rowOff>
    </xdr:from>
    <xdr:to>
      <xdr:col>11</xdr:col>
      <xdr:colOff>82550</xdr:colOff>
      <xdr:row>81</xdr:row>
      <xdr:rowOff>34162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44339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5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38326</xdr:rowOff>
    </xdr:from>
    <xdr:to>
      <xdr:col>7</xdr:col>
      <xdr:colOff>31750</xdr:colOff>
      <xdr:row>80</xdr:row>
      <xdr:rowOff>139926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150103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2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287</xdr:rowOff>
    </xdr:from>
    <xdr:to>
      <xdr:col>23</xdr:col>
      <xdr:colOff>184150</xdr:colOff>
      <xdr:row>81</xdr:row>
      <xdr:rowOff>101887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16814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170137</xdr:rowOff>
    </xdr:from>
    <xdr:to>
      <xdr:col>19</xdr:col>
      <xdr:colOff>184150</xdr:colOff>
      <xdr:row>81</xdr:row>
      <xdr:rowOff>100287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110464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5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136122</xdr:rowOff>
    </xdr:from>
    <xdr:to>
      <xdr:col>15</xdr:col>
      <xdr:colOff>133350</xdr:colOff>
      <xdr:row>81</xdr:row>
      <xdr:rowOff>66272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5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76449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20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128494</xdr:rowOff>
    </xdr:from>
    <xdr:to>
      <xdr:col>11</xdr:col>
      <xdr:colOff>82550</xdr:colOff>
      <xdr:row>81</xdr:row>
      <xdr:rowOff>58644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43421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3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91015</xdr:rowOff>
    </xdr:from>
    <xdr:to>
      <xdr:col>7</xdr:col>
      <xdr:colOff>31750</xdr:colOff>
      <xdr:row>81</xdr:row>
      <xdr:rowOff>21165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5942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9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引き続き、人件費の総枠抑制に努めるとともに、地域の給与水準の状況を踏まえて適正化を図る。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124884</xdr:rowOff>
    </xdr:from>
    <xdr:to>
      <xdr:col>81</xdr:col>
      <xdr:colOff>44450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40884"/>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39811</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124884</xdr:rowOff>
    </xdr:from>
    <xdr:to>
      <xdr:col>81</xdr:col>
      <xdr:colOff>133350</xdr:colOff>
      <xdr:row>80</xdr:row>
      <xdr:rowOff>124884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84</xdr:row>
      <xdr:rowOff>122766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22941"/>
          <a:ext cx="8382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23936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257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464241"/>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86</xdr:row>
      <xdr:rowOff>21166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0500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11641</xdr:rowOff>
    </xdr:from>
    <xdr:to>
      <xdr:col>73</xdr:col>
      <xdr:colOff>44450</xdr:colOff>
      <xdr:row>84</xdr:row>
      <xdr:rowOff>113241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123418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定員適正化計画に基づき職員数の削減を行っており、類似団体との差が小さくなってきており、類似団体平均を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0.13人下回った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今後も、引き続き定員適正化計画に基づき職員数の削減に努める。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66</xdr:row>
      <xdr:rowOff>143449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3490"/>
          <a:ext cx="0" cy="13156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115526</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143449</xdr:rowOff>
    </xdr:from>
    <xdr:to>
      <xdr:col>81</xdr:col>
      <xdr:colOff>133350</xdr:colOff>
      <xdr:row>66</xdr:row>
      <xdr:rowOff>143449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5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55941</xdr:rowOff>
    </xdr:from>
    <xdr:to>
      <xdr:col>81</xdr:col>
      <xdr:colOff>44450</xdr:colOff>
      <xdr:row>62</xdr:row>
      <xdr:rowOff>85816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85841"/>
          <a:ext cx="8382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22031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49954</xdr:rowOff>
    </xdr:from>
    <xdr:to>
      <xdr:col>81</xdr:col>
      <xdr:colOff>95250</xdr:colOff>
      <xdr:row>62</xdr:row>
      <xdr:rowOff>151554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3084</xdr:rowOff>
    </xdr:from>
    <xdr:to>
      <xdr:col>77</xdr:col>
      <xdr:colOff>44450</xdr:colOff>
      <xdr:row>62</xdr:row>
      <xdr:rowOff>55941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32984"/>
          <a:ext cx="889000" cy="5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29270</xdr:rowOff>
    </xdr:from>
    <xdr:to>
      <xdr:col>77</xdr:col>
      <xdr:colOff>95250</xdr:colOff>
      <xdr:row>62</xdr:row>
      <xdr:rowOff>130870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115647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134317</xdr:rowOff>
    </xdr:from>
    <xdr:to>
      <xdr:col>72</xdr:col>
      <xdr:colOff>203200</xdr:colOff>
      <xdr:row>62</xdr:row>
      <xdr:rowOff>3084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276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162802</xdr:rowOff>
    </xdr:from>
    <xdr:to>
      <xdr:col>73</xdr:col>
      <xdr:colOff>44450</xdr:colOff>
      <xdr:row>62</xdr:row>
      <xdr:rowOff>92952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77729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0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118231</xdr:rowOff>
    </xdr:from>
    <xdr:to>
      <xdr:col>68</xdr:col>
      <xdr:colOff>152400</xdr:colOff>
      <xdr:row>61</xdr:row>
      <xdr:rowOff>134317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7668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136693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35016</xdr:rowOff>
    </xdr:from>
    <xdr:to>
      <xdr:col>81</xdr:col>
      <xdr:colOff>95250</xdr:colOff>
      <xdr:row>62</xdr:row>
      <xdr:rowOff>136616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51543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5141</xdr:rowOff>
    </xdr:from>
    <xdr:to>
      <xdr:col>77</xdr:col>
      <xdr:colOff>95250</xdr:colOff>
      <xdr:row>62</xdr:row>
      <xdr:rowOff>106741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3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116918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03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123734</xdr:rowOff>
    </xdr:from>
    <xdr:to>
      <xdr:col>73</xdr:col>
      <xdr:colOff>44450</xdr:colOff>
      <xdr:row>62</xdr:row>
      <xdr:rowOff>53884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64061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5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83517</xdr:rowOff>
    </xdr:from>
    <xdr:to>
      <xdr:col>68</xdr:col>
      <xdr:colOff>203200</xdr:colOff>
      <xdr:row>62</xdr:row>
      <xdr:rowOff>13667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67431</xdr:rowOff>
    </xdr:from>
    <xdr:to>
      <xdr:col>64</xdr:col>
      <xdr:colOff>152400</xdr:colOff>
      <xdr:row>61</xdr:row>
      <xdr:rowOff>169031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153808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減少傾向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により、実質公債費比率は前年度から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今後は地方債元利償還金等の額は減少していくと見込まれるが、普通交付税が人口減等により減少していくため、交付税算入率の低い地方債発行を抑制し、水準の維持に努める。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44</xdr:row>
      <xdr:rowOff>111478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180667"/>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83555</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111478</xdr:rowOff>
    </xdr:from>
    <xdr:to>
      <xdr:col>81</xdr:col>
      <xdr:colOff>133350</xdr:colOff>
      <xdr:row>44</xdr:row>
      <xdr:rowOff>111478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68439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3737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132944</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116417</xdr:rowOff>
    </xdr:from>
    <xdr:to>
      <xdr:col>81</xdr:col>
      <xdr:colOff>95250</xdr:colOff>
      <xdr:row>41</xdr:row>
      <xdr:rowOff>46567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68439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74139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129822</xdr:rowOff>
    </xdr:from>
    <xdr:to>
      <xdr:col>77</xdr:col>
      <xdr:colOff>95250</xdr:colOff>
      <xdr:row>41</xdr:row>
      <xdr:rowOff>59972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70149</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14817</xdr:rowOff>
    </xdr:from>
    <xdr:to>
      <xdr:col>72</xdr:col>
      <xdr:colOff>203200</xdr:colOff>
      <xdr:row>43</xdr:row>
      <xdr:rowOff>41628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43</xdr:row>
      <xdr:rowOff>14817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143228</xdr:rowOff>
    </xdr:from>
    <xdr:to>
      <xdr:col>68</xdr:col>
      <xdr:colOff>203200</xdr:colOff>
      <xdr:row>41</xdr:row>
      <xdr:rowOff>73378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83555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17639</xdr:rowOff>
    </xdr:from>
    <xdr:to>
      <xdr:col>77</xdr:col>
      <xdr:colOff>95250</xdr:colOff>
      <xdr:row>43</xdr:row>
      <xdr:rowOff>119239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104016</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162278</xdr:rowOff>
    </xdr:from>
    <xdr:to>
      <xdr:col>73</xdr:col>
      <xdr:colOff>44450</xdr:colOff>
      <xdr:row>43</xdr:row>
      <xdr:rowOff>92428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77205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135467</xdr:rowOff>
    </xdr:from>
    <xdr:to>
      <xdr:col>68</xdr:col>
      <xdr:colOff>203200</xdr:colOff>
      <xdr:row>43</xdr:row>
      <xdr:rowOff>65617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50394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財政調整基金の積み立て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、将来負担比率は皆減となっ</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が、今後も事業実施の適正化を図り、財政の健全化に努める。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63994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5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36071</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63994</xdr:rowOff>
    </xdr:from>
    <xdr:to>
      <xdr:col>81</xdr:col>
      <xdr:colOff>133350</xdr:colOff>
      <xdr:row>22</xdr:row>
      <xdr:rowOff>63994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162207</xdr:rowOff>
    </xdr:from>
    <xdr:to>
      <xdr:col>72</xdr:col>
      <xdr:colOff>203200</xdr:colOff>
      <xdr:row>17</xdr:row>
      <xdr:rowOff>40499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3957"/>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17</xdr:row>
      <xdr:rowOff>40499</xdr:rowOff>
    </xdr:from>
    <xdr:to>
      <xdr:col>68</xdr:col>
      <xdr:colOff>152400</xdr:colOff>
      <xdr:row>17</xdr:row>
      <xdr:rowOff>142381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55149"/>
          <a:ext cx="8890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18768</xdr:rowOff>
    </xdr:from>
    <xdr:to>
      <xdr:col>77</xdr:col>
      <xdr:colOff>95250</xdr:colOff>
      <xdr:row>14</xdr:row>
      <xdr:rowOff>120368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130545</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8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16228</xdr:rowOff>
    </xdr:from>
    <xdr:to>
      <xdr:col>73</xdr:col>
      <xdr:colOff>44450</xdr:colOff>
      <xdr:row>15</xdr:row>
      <xdr:rowOff>117828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16228</xdr:rowOff>
    </xdr:from>
    <xdr:to>
      <xdr:col>64</xdr:col>
      <xdr:colOff>152400</xdr:colOff>
      <xdr:row>15</xdr:row>
      <xdr:rowOff>117828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128005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111407</xdr:rowOff>
    </xdr:from>
    <xdr:to>
      <xdr:col>73</xdr:col>
      <xdr:colOff>44450</xdr:colOff>
      <xdr:row>16</xdr:row>
      <xdr:rowOff>41557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26334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161149</xdr:rowOff>
    </xdr:from>
    <xdr:to>
      <xdr:col>68</xdr:col>
      <xdr:colOff>203200</xdr:colOff>
      <xdr:row>17</xdr:row>
      <xdr:rowOff>91299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76076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9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91581</xdr:rowOff>
    </xdr:from>
    <xdr:to>
      <xdr:col>64</xdr:col>
      <xdr:colOff>152400</xdr:colOff>
      <xdr:row>18</xdr:row>
      <xdr:rowOff>21731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00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6508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定員適正化計画に基づき、職員数の削減を行っており、類似団体平均を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引き続き、定員適正化計画に基づく定員管理に努める。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10414</xdr:rowOff>
    </xdr:from>
    <xdr:to>
      <xdr:col>24</xdr:col>
      <xdr:colOff>25400</xdr:colOff>
      <xdr:row>39</xdr:row>
      <xdr:rowOff>165862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11164"/>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137939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165862</xdr:rowOff>
    </xdr:from>
    <xdr:to>
      <xdr:col>24</xdr:col>
      <xdr:colOff>114300</xdr:colOff>
      <xdr:row>39</xdr:row>
      <xdr:rowOff>165862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96791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10414</xdr:rowOff>
    </xdr:from>
    <xdr:to>
      <xdr:col>24</xdr:col>
      <xdr:colOff>114300</xdr:colOff>
      <xdr:row>35</xdr:row>
      <xdr:rowOff>10414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11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58420</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87720"/>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52849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58420</xdr:rowOff>
    </xdr:from>
    <xdr:to>
      <xdr:col>19</xdr:col>
      <xdr:colOff>187325</xdr:colOff>
      <xdr:row>35</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58877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67056</xdr:rowOff>
    </xdr:from>
    <xdr:to>
      <xdr:col>20</xdr:col>
      <xdr:colOff>38100</xdr:colOff>
      <xdr:row>36</xdr:row>
      <xdr:rowOff>168656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153433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42418</xdr:rowOff>
    </xdr:from>
    <xdr:to>
      <xdr:col>15</xdr:col>
      <xdr:colOff>98425</xdr:colOff>
      <xdr:row>35</xdr:row>
      <xdr:rowOff>92710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431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4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7620</xdr:rowOff>
    </xdr:from>
    <xdr:to>
      <xdr:col>20</xdr:col>
      <xdr:colOff>38100</xdr:colOff>
      <xdr:row>34</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163068</xdr:rowOff>
    </xdr:from>
    <xdr:to>
      <xdr:col>15</xdr:col>
      <xdr:colOff>149225</xdr:colOff>
      <xdr:row>35</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103395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今後も引き続き事務事業の見直し等により経費削減に努める。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105228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660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77305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105228</xdr:rowOff>
    </xdr:from>
    <xdr:to>
      <xdr:col>82</xdr:col>
      <xdr:colOff>196850</xdr:colOff>
      <xdr:row>22</xdr:row>
      <xdr:rowOff>105228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19</xdr:row>
      <xdr:rowOff>151493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23243"/>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151493</xdr:rowOff>
    </xdr:from>
    <xdr:to>
      <xdr:col>78</xdr:col>
      <xdr:colOff>69850</xdr:colOff>
      <xdr:row>17</xdr:row>
      <xdr:rowOff>15421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2324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116313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15421</xdr:rowOff>
    </xdr:from>
    <xdr:to>
      <xdr:col>73</xdr:col>
      <xdr:colOff>180975</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9409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54429</xdr:rowOff>
    </xdr:from>
    <xdr:to>
      <xdr:col>65</xdr:col>
      <xdr:colOff>53975</xdr:colOff>
      <xdr:row>18</xdr:row>
      <xdr:rowOff>156029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140805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100693</xdr:rowOff>
    </xdr:from>
    <xdr:to>
      <xdr:col>82</xdr:col>
      <xdr:colOff>158750</xdr:colOff>
      <xdr:row>20</xdr:row>
      <xdr:rowOff>30843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5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72770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3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146957</xdr:rowOff>
    </xdr:from>
    <xdr:to>
      <xdr:col>69</xdr:col>
      <xdr:colOff>142875</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町税の増額により分母の経常一般財源が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平時よりも増大していたため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令和５年度においては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今後も資格審査等の適正化や各種手当の見直しを図る。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93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58</xdr:row>
      <xdr:rowOff>35560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6818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81297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57</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5681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167640</xdr:rowOff>
    </xdr:from>
    <xdr:to>
      <xdr:col>20</xdr:col>
      <xdr:colOff>38100</xdr:colOff>
      <xdr:row>57</xdr:row>
      <xdr:rowOff>97790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82567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161290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58</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9339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5097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99060</xdr:rowOff>
    </xdr:from>
    <xdr:to>
      <xdr:col>6</xdr:col>
      <xdr:colOff>171450</xdr:colOff>
      <xdr:row>59</xdr:row>
      <xdr:rowOff>29210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13987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61685</xdr:rowOff>
    </xdr:from>
    <xdr:to>
      <xdr:col>82</xdr:col>
      <xdr:colOff>107950</xdr:colOff>
      <xdr:row>59</xdr:row>
      <xdr:rowOff>135165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19985"/>
          <a:ext cx="8382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51905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5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61685</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199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35378</xdr:rowOff>
    </xdr:from>
    <xdr:to>
      <xdr:col>78</xdr:col>
      <xdr:colOff>120650</xdr:colOff>
      <xdr:row>57</xdr:row>
      <xdr:rowOff>136978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121755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9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53522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2722</xdr:rowOff>
    </xdr:from>
    <xdr:to>
      <xdr:col>74</xdr:col>
      <xdr:colOff>31750</xdr:colOff>
      <xdr:row>57</xdr:row>
      <xdr:rowOff>104322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89099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53522</xdr:rowOff>
    </xdr:from>
    <xdr:to>
      <xdr:col>69</xdr:col>
      <xdr:colOff>92075</xdr:colOff>
      <xdr:row>60</xdr:row>
      <xdr:rowOff>127000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6172"/>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125185</xdr:rowOff>
    </xdr:from>
    <xdr:to>
      <xdr:col>65</xdr:col>
      <xdr:colOff>53975</xdr:colOff>
      <xdr:row>59</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84365</xdr:rowOff>
    </xdr:from>
    <xdr:to>
      <xdr:col>82</xdr:col>
      <xdr:colOff>158750</xdr:colOff>
      <xdr:row>60</xdr:row>
      <xdr:rowOff>14515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56442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xdr:rowOff>
    </xdr:from>
    <xdr:to>
      <xdr:col>78</xdr:col>
      <xdr:colOff>120650</xdr:colOff>
      <xdr:row>54</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2722</xdr:rowOff>
    </xdr:from>
    <xdr:to>
      <xdr:col>69</xdr:col>
      <xdr:colOff>142875</xdr:colOff>
      <xdr:row>57</xdr:row>
      <xdr:rowOff>104322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114499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今後も事業の見直し等経費の削減に努める。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41</xdr:row>
      <xdr:rowOff>64135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36212</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6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64135</xdr:rowOff>
    </xdr:from>
    <xdr:to>
      <xdr:col>82</xdr:col>
      <xdr:colOff>196850</xdr:colOff>
      <xdr:row>41</xdr:row>
      <xdr:rowOff>64135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09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75565</xdr:rowOff>
    </xdr:from>
    <xdr:to>
      <xdr:col>82</xdr:col>
      <xdr:colOff>107950</xdr:colOff>
      <xdr:row>41</xdr:row>
      <xdr:rowOff>64135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076315"/>
          <a:ext cx="8382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58437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59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41910</xdr:rowOff>
    </xdr:from>
    <xdr:to>
      <xdr:col>82</xdr:col>
      <xdr:colOff>158750</xdr:colOff>
      <xdr:row>36</xdr:row>
      <xdr:rowOff>143510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75565</xdr:rowOff>
    </xdr:from>
    <xdr:to>
      <xdr:col>78</xdr:col>
      <xdr:colOff>69850</xdr:colOff>
      <xdr:row>39</xdr:row>
      <xdr:rowOff>75565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076315"/>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xdr:rowOff>
    </xdr:from>
    <xdr:to>
      <xdr:col>78</xdr:col>
      <xdr:colOff>120650</xdr:colOff>
      <xdr:row>36</xdr:row>
      <xdr:rowOff>109220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93997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75565</xdr:rowOff>
    </xdr:from>
    <xdr:to>
      <xdr:col>73</xdr:col>
      <xdr:colOff>180975</xdr:colOff>
      <xdr:row>39</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7621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92710</xdr:rowOff>
    </xdr:from>
    <xdr:to>
      <xdr:col>69</xdr:col>
      <xdr:colOff>92075</xdr:colOff>
      <xdr:row>39</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60781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161925</xdr:rowOff>
    </xdr:from>
    <xdr:to>
      <xdr:col>69</xdr:col>
      <xdr:colOff>142875</xdr:colOff>
      <xdr:row>36</xdr:row>
      <xdr:rowOff>92075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102252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24765</xdr:rowOff>
    </xdr:from>
    <xdr:to>
      <xdr:col>65</xdr:col>
      <xdr:colOff>53975</xdr:colOff>
      <xdr:row>35</xdr:row>
      <xdr:rowOff>126365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136542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7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13335</xdr:rowOff>
    </xdr:from>
    <xdr:to>
      <xdr:col>82</xdr:col>
      <xdr:colOff>158750</xdr:colOff>
      <xdr:row>41</xdr:row>
      <xdr:rowOff>114935</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93362</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95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24765</xdr:rowOff>
    </xdr:from>
    <xdr:to>
      <xdr:col>78</xdr:col>
      <xdr:colOff>120650</xdr:colOff>
      <xdr:row>35</xdr:row>
      <xdr:rowOff>126365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136542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79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24765</xdr:rowOff>
    </xdr:from>
    <xdr:to>
      <xdr:col>74</xdr:col>
      <xdr:colOff>31750</xdr:colOff>
      <xdr:row>39</xdr:row>
      <xdr:rowOff>126365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1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111142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76200</xdr:rowOff>
    </xdr:from>
    <xdr:to>
      <xdr:col>69</xdr:col>
      <xdr:colOff>142875</xdr:colOff>
      <xdr:row>40</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162577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41910</xdr:rowOff>
    </xdr:from>
    <xdr:to>
      <xdr:col>65</xdr:col>
      <xdr:colOff>53975</xdr:colOff>
      <xdr:row>38</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128287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地方債残高の減少に伴い、地方債償還金も減少傾向となっている。令和４年度において、町税の増額により分母の経常一般財源が平時よりも増大していたため、令和５年度においては前年度と比較して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64135</xdr:rowOff>
    </xdr:from>
    <xdr:to>
      <xdr:col>24</xdr:col>
      <xdr:colOff>25400</xdr:colOff>
      <xdr:row>81</xdr:row>
      <xdr:rowOff>98425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70502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98425</xdr:rowOff>
    </xdr:from>
    <xdr:to>
      <xdr:col>24</xdr:col>
      <xdr:colOff>114300</xdr:colOff>
      <xdr:row>81</xdr:row>
      <xdr:rowOff>98425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150512</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64135</xdr:rowOff>
    </xdr:from>
    <xdr:to>
      <xdr:col>24</xdr:col>
      <xdr:colOff>114300</xdr:colOff>
      <xdr:row>73</xdr:row>
      <xdr:rowOff>64135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121285</xdr:rowOff>
    </xdr:from>
    <xdr:to>
      <xdr:col>24</xdr:col>
      <xdr:colOff>25400</xdr:colOff>
      <xdr:row>78</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80035"/>
          <a:ext cx="8382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52722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11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36195</xdr:rowOff>
    </xdr:from>
    <xdr:to>
      <xdr:col>24</xdr:col>
      <xdr:colOff>76200</xdr:colOff>
      <xdr:row>76</xdr:row>
      <xdr:rowOff>137795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121285</xdr:rowOff>
    </xdr:from>
    <xdr:to>
      <xdr:col>19</xdr:col>
      <xdr:colOff>187325</xdr:colOff>
      <xdr:row>77</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98003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19050</xdr:rowOff>
    </xdr:from>
    <xdr:to>
      <xdr:col>20</xdr:col>
      <xdr:colOff>38100</xdr:colOff>
      <xdr:row>76</xdr:row>
      <xdr:rowOff>120650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105427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64136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1435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161925</xdr:rowOff>
    </xdr:from>
    <xdr:to>
      <xdr:col>15</xdr:col>
      <xdr:colOff>149225</xdr:colOff>
      <xdr:row>76</xdr:row>
      <xdr:rowOff>92075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102252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64136</xdr:rowOff>
    </xdr:from>
    <xdr:to>
      <xdr:col>11</xdr:col>
      <xdr:colOff>9525</xdr:colOff>
      <xdr:row>77</xdr:row>
      <xdr:rowOff>64136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65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170832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70485</xdr:rowOff>
    </xdr:from>
    <xdr:to>
      <xdr:col>20</xdr:col>
      <xdr:colOff>38100</xdr:colOff>
      <xdr:row>76</xdr:row>
      <xdr:rowOff>636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10812</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98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13336</xdr:rowOff>
    </xdr:from>
    <xdr:to>
      <xdr:col>11</xdr:col>
      <xdr:colOff>60325</xdr:colOff>
      <xdr:row>77</xdr:row>
      <xdr:rowOff>114936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99713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13336</xdr:rowOff>
    </xdr:from>
    <xdr:to>
      <xdr:col>6</xdr:col>
      <xdr:colOff>171450</xdr:colOff>
      <xdr:row>77</xdr:row>
      <xdr:rowOff>114936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99713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令和４年度において、町税の増額により分母の経常一般財源が平時よりも増大していたため、令和５年度においては前年度と比較して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153670</xdr:rowOff>
    </xdr:from>
    <xdr:to>
      <xdr:col>82</xdr:col>
      <xdr:colOff>107950</xdr:colOff>
      <xdr:row>82</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3012420"/>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41927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69850</xdr:rowOff>
    </xdr:from>
    <xdr:to>
      <xdr:col>82</xdr:col>
      <xdr:colOff>196850</xdr:colOff>
      <xdr:row>82</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68597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75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153670</xdr:rowOff>
    </xdr:from>
    <xdr:to>
      <xdr:col>82</xdr:col>
      <xdr:colOff>196850</xdr:colOff>
      <xdr:row>75</xdr:row>
      <xdr:rowOff>153670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01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81280</xdr:rowOff>
    </xdr:from>
    <xdr:to>
      <xdr:col>82</xdr:col>
      <xdr:colOff>107950</xdr:colOff>
      <xdr:row>82</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597130"/>
          <a:ext cx="838200" cy="15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119397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4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102870</xdr:rowOff>
    </xdr:from>
    <xdr:to>
      <xdr:col>82</xdr:col>
      <xdr:colOff>158750</xdr:colOff>
      <xdr:row>78</xdr:row>
      <xdr:rowOff>33020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81280</xdr:rowOff>
    </xdr:from>
    <xdr:to>
      <xdr:col>78</xdr:col>
      <xdr:colOff>69850</xdr:colOff>
      <xdr:row>78</xdr:row>
      <xdr:rowOff>27939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597130"/>
          <a:ext cx="889000" cy="80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45720</xdr:rowOff>
    </xdr:from>
    <xdr:to>
      <xdr:col>78</xdr:col>
      <xdr:colOff>120650</xdr:colOff>
      <xdr:row>77</xdr:row>
      <xdr:rowOff>147320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132097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27939</xdr:rowOff>
    </xdr:from>
    <xdr:to>
      <xdr:col>73</xdr:col>
      <xdr:colOff>180975</xdr:colOff>
      <xdr:row>78</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10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142239</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19050</xdr:rowOff>
    </xdr:from>
    <xdr:to>
      <xdr:col>82</xdr:col>
      <xdr:colOff>158750</xdr:colOff>
      <xdr:row>82</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407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99077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30480</xdr:rowOff>
    </xdr:from>
    <xdr:to>
      <xdr:col>78</xdr:col>
      <xdr:colOff>120650</xdr:colOff>
      <xdr:row>73</xdr:row>
      <xdr:rowOff>132080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142257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148589</xdr:rowOff>
    </xdr:from>
    <xdr:to>
      <xdr:col>74</xdr:col>
      <xdr:colOff>31750</xdr:colOff>
      <xdr:row>78</xdr:row>
      <xdr:rowOff>78739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91439</xdr:rowOff>
    </xdr:from>
    <xdr:to>
      <xdr:col>69</xdr:col>
      <xdr:colOff>142875</xdr:colOff>
      <xdr:row>79</xdr:row>
      <xdr:rowOff>21589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6366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71167</xdr:rowOff>
    </xdr:from>
    <xdr:to>
      <xdr:col>29</xdr:col>
      <xdr:colOff>127000</xdr:colOff>
      <xdr:row>20</xdr:row>
      <xdr:rowOff>84056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4742"/>
          <a:ext cx="0" cy="1555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56133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84056</xdr:rowOff>
    </xdr:from>
    <xdr:to>
      <xdr:col>30</xdr:col>
      <xdr:colOff>25400</xdr:colOff>
      <xdr:row>20</xdr:row>
      <xdr:rowOff>84056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0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157544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71167</xdr:rowOff>
    </xdr:from>
    <xdr:to>
      <xdr:col>30</xdr:col>
      <xdr:colOff>25400</xdr:colOff>
      <xdr:row>11</xdr:row>
      <xdr:rowOff>71167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47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142327</xdr:rowOff>
    </xdr:from>
    <xdr:to>
      <xdr:col>29</xdr:col>
      <xdr:colOff>127000</xdr:colOff>
      <xdr:row>16</xdr:row>
      <xdr:rowOff>68827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1702"/>
          <a:ext cx="647700" cy="97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106831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7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134754</xdr:rowOff>
    </xdr:from>
    <xdr:to>
      <xdr:col>29</xdr:col>
      <xdr:colOff>177800</xdr:colOff>
      <xdr:row>17</xdr:row>
      <xdr:rowOff>64904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5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68827</xdr:rowOff>
    </xdr:from>
    <xdr:to>
      <xdr:col>26</xdr:col>
      <xdr:colOff>50800</xdr:colOff>
      <xdr:row>16</xdr:row>
      <xdr:rowOff>105403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59652"/>
          <a:ext cx="698500" cy="36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5933</xdr:rowOff>
    </xdr:from>
    <xdr:to>
      <xdr:col>26</xdr:col>
      <xdr:colOff>101600</xdr:colOff>
      <xdr:row>17</xdr:row>
      <xdr:rowOff>107533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92310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5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105403</xdr:rowOff>
    </xdr:from>
    <xdr:to>
      <xdr:col>22</xdr:col>
      <xdr:colOff>114300</xdr:colOff>
      <xdr:row>16</xdr:row>
      <xdr:rowOff>111259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96228"/>
          <a:ext cx="698500" cy="5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48659</xdr:rowOff>
    </xdr:from>
    <xdr:to>
      <xdr:col>22</xdr:col>
      <xdr:colOff>165100</xdr:colOff>
      <xdr:row>17</xdr:row>
      <xdr:rowOff>150259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135036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100265</xdr:rowOff>
    </xdr:from>
    <xdr:to>
      <xdr:col>18</xdr:col>
      <xdr:colOff>177800</xdr:colOff>
      <xdr:row>16</xdr:row>
      <xdr:rowOff>111259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91090"/>
          <a:ext cx="698500" cy="10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122747</xdr:rowOff>
    </xdr:from>
    <xdr:to>
      <xdr:col>19</xdr:col>
      <xdr:colOff>38100</xdr:colOff>
      <xdr:row>18</xdr:row>
      <xdr:rowOff>52897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37674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81578</xdr:rowOff>
    </xdr:from>
    <xdr:to>
      <xdr:col>15</xdr:col>
      <xdr:colOff>101600</xdr:colOff>
      <xdr:row>19</xdr:row>
      <xdr:rowOff>11728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5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167955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30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91527</xdr:rowOff>
    </xdr:from>
    <xdr:to>
      <xdr:col>29</xdr:col>
      <xdr:colOff>177800</xdr:colOff>
      <xdr:row>16</xdr:row>
      <xdr:rowOff>21677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108054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18027</xdr:rowOff>
    </xdr:from>
    <xdr:to>
      <xdr:col>26</xdr:col>
      <xdr:colOff>101600</xdr:colOff>
      <xdr:row>16</xdr:row>
      <xdr:rowOff>119627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129804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77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54603</xdr:rowOff>
    </xdr:from>
    <xdr:to>
      <xdr:col>22</xdr:col>
      <xdr:colOff>165100</xdr:colOff>
      <xdr:row>16</xdr:row>
      <xdr:rowOff>156203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4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166380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1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60459</xdr:rowOff>
    </xdr:from>
    <xdr:to>
      <xdr:col>19</xdr:col>
      <xdr:colOff>38100</xdr:colOff>
      <xdr:row>16</xdr:row>
      <xdr:rowOff>162059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5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49465</xdr:rowOff>
    </xdr:from>
    <xdr:to>
      <xdr:col>15</xdr:col>
      <xdr:colOff>101600</xdr:colOff>
      <xdr:row>16</xdr:row>
      <xdr:rowOff>151065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40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161242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0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230422</xdr:rowOff>
    </xdr:from>
    <xdr:to>
      <xdr:col>29</xdr:col>
      <xdr:colOff>127000</xdr:colOff>
      <xdr:row>37</xdr:row>
      <xdr:rowOff>228860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4972"/>
          <a:ext cx="0" cy="1198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200937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228860</xdr:rowOff>
    </xdr:from>
    <xdr:to>
      <xdr:col>30</xdr:col>
      <xdr:colOff>25400</xdr:colOff>
      <xdr:row>37</xdr:row>
      <xdr:rowOff>228860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3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145349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230422</xdr:rowOff>
    </xdr:from>
    <xdr:to>
      <xdr:col>30</xdr:col>
      <xdr:colOff>25400</xdr:colOff>
      <xdr:row>33</xdr:row>
      <xdr:rowOff>230422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49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79508</xdr:rowOff>
    </xdr:from>
    <xdr:to>
      <xdr:col>29</xdr:col>
      <xdr:colOff>127000</xdr:colOff>
      <xdr:row>34</xdr:row>
      <xdr:rowOff>134544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346958"/>
          <a:ext cx="647700" cy="55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143241</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171164</xdr:rowOff>
    </xdr:from>
    <xdr:to>
      <xdr:col>29</xdr:col>
      <xdr:colOff>177800</xdr:colOff>
      <xdr:row>35</xdr:row>
      <xdr:rowOff>272764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781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134544</xdr:rowOff>
    </xdr:from>
    <xdr:to>
      <xdr:col>26</xdr:col>
      <xdr:colOff>50800</xdr:colOff>
      <xdr:row>34</xdr:row>
      <xdr:rowOff>173006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401994"/>
          <a:ext cx="6985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191109</xdr:rowOff>
    </xdr:from>
    <xdr:to>
      <xdr:col>26</xdr:col>
      <xdr:colOff>101600</xdr:colOff>
      <xdr:row>35</xdr:row>
      <xdr:rowOff>292709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277486</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8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173006</xdr:rowOff>
    </xdr:from>
    <xdr:to>
      <xdr:col>22</xdr:col>
      <xdr:colOff>114300</xdr:colOff>
      <xdr:row>34</xdr:row>
      <xdr:rowOff>199961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440456"/>
          <a:ext cx="698500" cy="2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213551</xdr:rowOff>
    </xdr:from>
    <xdr:to>
      <xdr:col>22</xdr:col>
      <xdr:colOff>165100</xdr:colOff>
      <xdr:row>35</xdr:row>
      <xdr:rowOff>315151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299928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1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199961</xdr:rowOff>
    </xdr:from>
    <xdr:to>
      <xdr:col>18</xdr:col>
      <xdr:colOff>177800</xdr:colOff>
      <xdr:row>34</xdr:row>
      <xdr:rowOff>250025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467411"/>
          <a:ext cx="698500" cy="50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247269</xdr:rowOff>
    </xdr:from>
    <xdr:to>
      <xdr:col>19</xdr:col>
      <xdr:colOff>38100</xdr:colOff>
      <xdr:row>36</xdr:row>
      <xdr:rowOff>5969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333646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333432</xdr:rowOff>
    </xdr:from>
    <xdr:to>
      <xdr:col>15</xdr:col>
      <xdr:colOff>101600</xdr:colOff>
      <xdr:row>36</xdr:row>
      <xdr:rowOff>92132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76909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28708</xdr:rowOff>
    </xdr:from>
    <xdr:to>
      <xdr:col>29</xdr:col>
      <xdr:colOff>177800</xdr:colOff>
      <xdr:row>34</xdr:row>
      <xdr:rowOff>130308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29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216685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14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83744</xdr:rowOff>
    </xdr:from>
    <xdr:to>
      <xdr:col>26</xdr:col>
      <xdr:colOff>101600</xdr:colOff>
      <xdr:row>34</xdr:row>
      <xdr:rowOff>185344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351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195521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1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122206</xdr:rowOff>
    </xdr:from>
    <xdr:to>
      <xdr:col>22</xdr:col>
      <xdr:colOff>165100</xdr:colOff>
      <xdr:row>34</xdr:row>
      <xdr:rowOff>223806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38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233983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15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149161</xdr:rowOff>
    </xdr:from>
    <xdr:to>
      <xdr:col>19</xdr:col>
      <xdr:colOff>38100</xdr:colOff>
      <xdr:row>34</xdr:row>
      <xdr:rowOff>250761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41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260938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1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199225</xdr:rowOff>
    </xdr:from>
    <xdr:to>
      <xdr:col>15</xdr:col>
      <xdr:colOff>101600</xdr:colOff>
      <xdr:row>34</xdr:row>
      <xdr:rowOff>300825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466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311002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23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39103</xdr:rowOff>
    </xdr:from>
    <xdr:to>
      <xdr:col>24</xdr:col>
      <xdr:colOff>62865</xdr:colOff>
      <xdr:row>38</xdr:row>
      <xdr:rowOff>38633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2603"/>
          <a:ext cx="1270" cy="137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42460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5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38633</xdr:rowOff>
    </xdr:from>
    <xdr:to>
      <xdr:col>24</xdr:col>
      <xdr:colOff>152400</xdr:colOff>
      <xdr:row>38</xdr:row>
      <xdr:rowOff>38633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5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39103</xdr:rowOff>
    </xdr:from>
    <xdr:to>
      <xdr:col>24</xdr:col>
      <xdr:colOff>152400</xdr:colOff>
      <xdr:row>30</xdr:row>
      <xdr:rowOff>39103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54039</xdr:rowOff>
    </xdr:from>
    <xdr:to>
      <xdr:col>24</xdr:col>
      <xdr:colOff>63500</xdr:colOff>
      <xdr:row>35</xdr:row>
      <xdr:rowOff>8065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3339"/>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26522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58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48095</xdr:rowOff>
    </xdr:from>
    <xdr:to>
      <xdr:col>24</xdr:col>
      <xdr:colOff>114300</xdr:colOff>
      <xdr:row>34</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7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8065</xdr:rowOff>
    </xdr:from>
    <xdr:to>
      <xdr:col>19</xdr:col>
      <xdr:colOff>177800</xdr:colOff>
      <xdr:row>35</xdr:row>
      <xdr:rowOff>30200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08815"/>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65862</xdr:rowOff>
    </xdr:from>
    <xdr:to>
      <xdr:col>20</xdr:col>
      <xdr:colOff>38100</xdr:colOff>
      <xdr:row>34</xdr:row>
      <xdr:rowOff>167462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12539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67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30200</xdr:rowOff>
    </xdr:from>
    <xdr:to>
      <xdr:col>15</xdr:col>
      <xdr:colOff>50800</xdr:colOff>
      <xdr:row>35</xdr:row>
      <xdr:rowOff>38379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0950"/>
          <a:ext cx="889000" cy="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107099</xdr:rowOff>
    </xdr:from>
    <xdr:to>
      <xdr:col>15</xdr:col>
      <xdr:colOff>101600</xdr:colOff>
      <xdr:row>35</xdr:row>
      <xdr:rowOff>37249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53776</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38379</xdr:rowOff>
    </xdr:from>
    <xdr:to>
      <xdr:col>10</xdr:col>
      <xdr:colOff>114300</xdr:colOff>
      <xdr:row>35</xdr:row>
      <xdr:rowOff>121679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39129"/>
          <a:ext cx="889000" cy="8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97197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148683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2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3239</xdr:rowOff>
    </xdr:from>
    <xdr:to>
      <xdr:col>24</xdr:col>
      <xdr:colOff>114300</xdr:colOff>
      <xdr:row>34</xdr:row>
      <xdr:rowOff>104839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26116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128715</xdr:rowOff>
    </xdr:from>
    <xdr:to>
      <xdr:col>20</xdr:col>
      <xdr:colOff>38100</xdr:colOff>
      <xdr:row>35</xdr:row>
      <xdr:rowOff>58865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49992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5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150850</xdr:rowOff>
    </xdr:from>
    <xdr:to>
      <xdr:col>15</xdr:col>
      <xdr:colOff>101600</xdr:colOff>
      <xdr:row>35</xdr:row>
      <xdr:rowOff>81000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72127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0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159029</xdr:rowOff>
    </xdr:from>
    <xdr:to>
      <xdr:col>10</xdr:col>
      <xdr:colOff>165100</xdr:colOff>
      <xdr:row>35</xdr:row>
      <xdr:rowOff>89179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105706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70879</xdr:rowOff>
    </xdr:from>
    <xdr:to>
      <xdr:col>6</xdr:col>
      <xdr:colOff>38100</xdr:colOff>
      <xdr:row>36</xdr:row>
      <xdr:rowOff>1029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17556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134816</xdr:rowOff>
    </xdr:from>
    <xdr:to>
      <xdr:col>24</xdr:col>
      <xdr:colOff>62865</xdr:colOff>
      <xdr:row>58</xdr:row>
      <xdr:rowOff>79241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07316"/>
          <a:ext cx="1270" cy="1316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83068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79241</xdr:rowOff>
    </xdr:from>
    <xdr:to>
      <xdr:col>24</xdr:col>
      <xdr:colOff>152400</xdr:colOff>
      <xdr:row>58</xdr:row>
      <xdr:rowOff>79241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81493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134816</xdr:rowOff>
    </xdr:from>
    <xdr:to>
      <xdr:col>24</xdr:col>
      <xdr:colOff>152400</xdr:colOff>
      <xdr:row>50</xdr:row>
      <xdr:rowOff>134816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0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108183</xdr:rowOff>
    </xdr:from>
    <xdr:to>
      <xdr:col>24</xdr:col>
      <xdr:colOff>63500</xdr:colOff>
      <xdr:row>57</xdr:row>
      <xdr:rowOff>128081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80833"/>
          <a:ext cx="838200" cy="1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51910</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31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29033</xdr:rowOff>
    </xdr:from>
    <xdr:to>
      <xdr:col>24</xdr:col>
      <xdr:colOff>114300</xdr:colOff>
      <xdr:row>57</xdr:row>
      <xdr:rowOff>130633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108183</xdr:rowOff>
    </xdr:from>
    <xdr:to>
      <xdr:col>19</xdr:col>
      <xdr:colOff>177800</xdr:colOff>
      <xdr:row>57</xdr:row>
      <xdr:rowOff>136088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80833"/>
          <a:ext cx="889000" cy="2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58222</xdr:rowOff>
    </xdr:from>
    <xdr:to>
      <xdr:col>20</xdr:col>
      <xdr:colOff>38100</xdr:colOff>
      <xdr:row>57</xdr:row>
      <xdr:rowOff>159822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150949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2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136088</xdr:rowOff>
    </xdr:from>
    <xdr:to>
      <xdr:col>15</xdr:col>
      <xdr:colOff>50800</xdr:colOff>
      <xdr:row>57</xdr:row>
      <xdr:rowOff>139231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08738"/>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86486</xdr:rowOff>
    </xdr:from>
    <xdr:to>
      <xdr:col>15</xdr:col>
      <xdr:colOff>101600</xdr:colOff>
      <xdr:row>58</xdr:row>
      <xdr:rowOff>16636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5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7763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139231</xdr:rowOff>
    </xdr:from>
    <xdr:to>
      <xdr:col>10</xdr:col>
      <xdr:colOff>114300</xdr:colOff>
      <xdr:row>57</xdr:row>
      <xdr:rowOff>165136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11881"/>
          <a:ext cx="889000" cy="2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114198</xdr:rowOff>
    </xdr:from>
    <xdr:to>
      <xdr:col>10</xdr:col>
      <xdr:colOff>165100</xdr:colOff>
      <xdr:row>58</xdr:row>
      <xdr:rowOff>44348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35475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138478</xdr:rowOff>
    </xdr:from>
    <xdr:to>
      <xdr:col>6</xdr:col>
      <xdr:colOff>38100</xdr:colOff>
      <xdr:row>58</xdr:row>
      <xdr:rowOff>68628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91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59755</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10003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77281</xdr:rowOff>
    </xdr:from>
    <xdr:to>
      <xdr:col>24</xdr:col>
      <xdr:colOff>114300</xdr:colOff>
      <xdr:row>58</xdr:row>
      <xdr:rowOff>7431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7460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80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57383</xdr:rowOff>
    </xdr:from>
    <xdr:to>
      <xdr:col>20</xdr:col>
      <xdr:colOff>38100</xdr:colOff>
      <xdr:row>57</xdr:row>
      <xdr:rowOff>158983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4060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60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85288</xdr:rowOff>
    </xdr:from>
    <xdr:to>
      <xdr:col>15</xdr:col>
      <xdr:colOff>101600</xdr:colOff>
      <xdr:row>58</xdr:row>
      <xdr:rowOff>15438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5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31965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3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88431</xdr:rowOff>
    </xdr:from>
    <xdr:to>
      <xdr:col>10</xdr:col>
      <xdr:colOff>165100</xdr:colOff>
      <xdr:row>58</xdr:row>
      <xdr:rowOff>18581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35108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63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114336</xdr:rowOff>
    </xdr:from>
    <xdr:to>
      <xdr:col>6</xdr:col>
      <xdr:colOff>38100</xdr:colOff>
      <xdr:row>58</xdr:row>
      <xdr:rowOff>44486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61013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24219</xdr:rowOff>
    </xdr:from>
    <xdr:to>
      <xdr:col>24</xdr:col>
      <xdr:colOff>62865</xdr:colOff>
      <xdr:row>78</xdr:row>
      <xdr:rowOff>148692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25719"/>
          <a:ext cx="1270" cy="149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152519</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148692</xdr:rowOff>
    </xdr:from>
    <xdr:to>
      <xdr:col>24</xdr:col>
      <xdr:colOff>152400</xdr:colOff>
      <xdr:row>78</xdr:row>
      <xdr:rowOff>148692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2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142346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0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24219</xdr:rowOff>
    </xdr:from>
    <xdr:to>
      <xdr:col>24</xdr:col>
      <xdr:colOff>152400</xdr:colOff>
      <xdr:row>70</xdr:row>
      <xdr:rowOff>24219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2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156883</xdr:rowOff>
    </xdr:from>
    <xdr:to>
      <xdr:col>24</xdr:col>
      <xdr:colOff>63500</xdr:colOff>
      <xdr:row>76</xdr:row>
      <xdr:rowOff>134480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15633"/>
          <a:ext cx="8382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4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127800</xdr:rowOff>
    </xdr:from>
    <xdr:to>
      <xdr:col>24</xdr:col>
      <xdr:colOff>114300</xdr:colOff>
      <xdr:row>76</xdr:row>
      <xdr:rowOff>57950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9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134480</xdr:rowOff>
    </xdr:from>
    <xdr:to>
      <xdr:col>19</xdr:col>
      <xdr:colOff>177800</xdr:colOff>
      <xdr:row>76</xdr:row>
      <xdr:rowOff>144957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64680"/>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107493</xdr:rowOff>
    </xdr:from>
    <xdr:to>
      <xdr:col>20</xdr:col>
      <xdr:colOff>38100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54170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274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144957</xdr:rowOff>
    </xdr:from>
    <xdr:to>
      <xdr:col>15</xdr:col>
      <xdr:colOff>50800</xdr:colOff>
      <xdr:row>77</xdr:row>
      <xdr:rowOff>62548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75157"/>
          <a:ext cx="889000" cy="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145402</xdr:rowOff>
    </xdr:from>
    <xdr:to>
      <xdr:col>15</xdr:col>
      <xdr:colOff>101600</xdr:colOff>
      <xdr:row>76</xdr:row>
      <xdr:rowOff>75552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92079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165912</xdr:rowOff>
    </xdr:from>
    <xdr:to>
      <xdr:col>10</xdr:col>
      <xdr:colOff>114300</xdr:colOff>
      <xdr:row>77</xdr:row>
      <xdr:rowOff>62548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196112"/>
          <a:ext cx="889000" cy="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69118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7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106083</xdr:rowOff>
    </xdr:from>
    <xdr:to>
      <xdr:col>24</xdr:col>
      <xdr:colOff>114300</xdr:colOff>
      <xdr:row>76</xdr:row>
      <xdr:rowOff>36233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296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128960</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83680</xdr:rowOff>
    </xdr:from>
    <xdr:to>
      <xdr:col>20</xdr:col>
      <xdr:colOff>38100</xdr:colOff>
      <xdr:row>77</xdr:row>
      <xdr:rowOff>13830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1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4957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2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94157</xdr:rowOff>
    </xdr:from>
    <xdr:to>
      <xdr:col>15</xdr:col>
      <xdr:colOff>101600</xdr:colOff>
      <xdr:row>77</xdr:row>
      <xdr:rowOff>24307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15434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2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11748</xdr:rowOff>
    </xdr:from>
    <xdr:to>
      <xdr:col>10</xdr:col>
      <xdr:colOff>165100</xdr:colOff>
      <xdr:row>77</xdr:row>
      <xdr:rowOff>113348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1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104475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0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115112</xdr:rowOff>
    </xdr:from>
    <xdr:to>
      <xdr:col>6</xdr:col>
      <xdr:colOff>38100</xdr:colOff>
      <xdr:row>77</xdr:row>
      <xdr:rowOff>45262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4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61790</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23135</xdr:rowOff>
    </xdr:from>
    <xdr:to>
      <xdr:col>24</xdr:col>
      <xdr:colOff>62865</xdr:colOff>
      <xdr:row>98</xdr:row>
      <xdr:rowOff>53713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625085"/>
          <a:ext cx="1270" cy="123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57540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53713</xdr:rowOff>
    </xdr:from>
    <xdr:to>
      <xdr:col>24</xdr:col>
      <xdr:colOff>152400</xdr:colOff>
      <xdr:row>98</xdr:row>
      <xdr:rowOff>53713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5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141262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40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23135</xdr:rowOff>
    </xdr:from>
    <xdr:to>
      <xdr:col>24</xdr:col>
      <xdr:colOff>152400</xdr:colOff>
      <xdr:row>91</xdr:row>
      <xdr:rowOff>23135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62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151217</xdr:rowOff>
    </xdr:from>
    <xdr:to>
      <xdr:col>24</xdr:col>
      <xdr:colOff>63500</xdr:colOff>
      <xdr:row>94</xdr:row>
      <xdr:rowOff>56773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096067"/>
          <a:ext cx="838200" cy="7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90797</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112370</xdr:rowOff>
    </xdr:from>
    <xdr:to>
      <xdr:col>24</xdr:col>
      <xdr:colOff>114300</xdr:colOff>
      <xdr:row>95</xdr:row>
      <xdr:rowOff>42520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22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101698</xdr:rowOff>
    </xdr:from>
    <xdr:to>
      <xdr:col>19</xdr:col>
      <xdr:colOff>177800</xdr:colOff>
      <xdr:row>93</xdr:row>
      <xdr:rowOff>151217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046548"/>
          <a:ext cx="889000" cy="4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35320</xdr:rowOff>
    </xdr:from>
    <xdr:to>
      <xdr:col>20</xdr:col>
      <xdr:colOff>38100</xdr:colOff>
      <xdr:row>95</xdr:row>
      <xdr:rowOff>136920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128047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4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101698</xdr:rowOff>
    </xdr:from>
    <xdr:to>
      <xdr:col>15</xdr:col>
      <xdr:colOff>50800</xdr:colOff>
      <xdr:row>94</xdr:row>
      <xdr:rowOff>141909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046548"/>
          <a:ext cx="889000" cy="2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95627</xdr:rowOff>
    </xdr:from>
    <xdr:to>
      <xdr:col>15</xdr:col>
      <xdr:colOff>101600</xdr:colOff>
      <xdr:row>95</xdr:row>
      <xdr:rowOff>25777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11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16904</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30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135313</xdr:rowOff>
    </xdr:from>
    <xdr:to>
      <xdr:col>10</xdr:col>
      <xdr:colOff>114300</xdr:colOff>
      <xdr:row>94</xdr:row>
      <xdr:rowOff>141909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251613"/>
          <a:ext cx="889000" cy="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5624</xdr:rowOff>
    </xdr:from>
    <xdr:to>
      <xdr:col>10</xdr:col>
      <xdr:colOff>165100</xdr:colOff>
      <xdr:row>96</xdr:row>
      <xdr:rowOff>107224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98351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14235</xdr:rowOff>
    </xdr:from>
    <xdr:to>
      <xdr:col>6</xdr:col>
      <xdr:colOff>38100</xdr:colOff>
      <xdr:row>96</xdr:row>
      <xdr:rowOff>115835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106962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5973</xdr:rowOff>
    </xdr:from>
    <xdr:to>
      <xdr:col>24</xdr:col>
      <xdr:colOff>114300</xdr:colOff>
      <xdr:row>94</xdr:row>
      <xdr:rowOff>107573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2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28850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100417</xdr:rowOff>
    </xdr:from>
    <xdr:to>
      <xdr:col>20</xdr:col>
      <xdr:colOff>38100</xdr:colOff>
      <xdr:row>94</xdr:row>
      <xdr:rowOff>30567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0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47094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82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50898</xdr:rowOff>
    </xdr:from>
    <xdr:to>
      <xdr:col>15</xdr:col>
      <xdr:colOff>101600</xdr:colOff>
      <xdr:row>93</xdr:row>
      <xdr:rowOff>152498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59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169025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577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91109</xdr:rowOff>
    </xdr:from>
    <xdr:to>
      <xdr:col>10</xdr:col>
      <xdr:colOff>165100</xdr:colOff>
      <xdr:row>95</xdr:row>
      <xdr:rowOff>21259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37786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598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84513</xdr:rowOff>
    </xdr:from>
    <xdr:to>
      <xdr:col>6</xdr:col>
      <xdr:colOff>38100</xdr:colOff>
      <xdr:row>95</xdr:row>
      <xdr:rowOff>14663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31190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30795" y="1597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119751</xdr:rowOff>
    </xdr:from>
    <xdr:to>
      <xdr:col>54</xdr:col>
      <xdr:colOff>189865</xdr:colOff>
      <xdr:row>37</xdr:row>
      <xdr:rowOff>164621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34701"/>
          <a:ext cx="1270" cy="1073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168448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164621</xdr:rowOff>
    </xdr:from>
    <xdr:to>
      <xdr:col>55</xdr:col>
      <xdr:colOff>88900</xdr:colOff>
      <xdr:row>37</xdr:row>
      <xdr:rowOff>164621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66428</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20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119751</xdr:rowOff>
    </xdr:from>
    <xdr:to>
      <xdr:col>55</xdr:col>
      <xdr:colOff>88900</xdr:colOff>
      <xdr:row>31</xdr:row>
      <xdr:rowOff>119751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37451</xdr:rowOff>
    </xdr:from>
    <xdr:to>
      <xdr:col>55</xdr:col>
      <xdr:colOff>0</xdr:colOff>
      <xdr:row>33</xdr:row>
      <xdr:rowOff>100826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695301"/>
          <a:ext cx="838200" cy="6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18726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19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40299</xdr:rowOff>
    </xdr:from>
    <xdr:to>
      <xdr:col>55</xdr:col>
      <xdr:colOff>50800</xdr:colOff>
      <xdr:row>35</xdr:row>
      <xdr:rowOff>141899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100826</xdr:rowOff>
    </xdr:from>
    <xdr:to>
      <xdr:col>50</xdr:col>
      <xdr:colOff>114300</xdr:colOff>
      <xdr:row>34</xdr:row>
      <xdr:rowOff>6613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758676"/>
          <a:ext cx="889000" cy="7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50754</xdr:rowOff>
    </xdr:from>
    <xdr:to>
      <xdr:col>50</xdr:col>
      <xdr:colOff>165100</xdr:colOff>
      <xdr:row>35</xdr:row>
      <xdr:rowOff>152354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5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143481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1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143800</xdr:rowOff>
    </xdr:from>
    <xdr:to>
      <xdr:col>45</xdr:col>
      <xdr:colOff>177800</xdr:colOff>
      <xdr:row>34</xdr:row>
      <xdr:rowOff>6613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458750"/>
          <a:ext cx="889000" cy="37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98177</xdr:rowOff>
    </xdr:from>
    <xdr:to>
      <xdr:col>46</xdr:col>
      <xdr:colOff>38100</xdr:colOff>
      <xdr:row>36</xdr:row>
      <xdr:rowOff>28327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19454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9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143800</xdr:rowOff>
    </xdr:from>
    <xdr:to>
      <xdr:col>41</xdr:col>
      <xdr:colOff>50800</xdr:colOff>
      <xdr:row>35</xdr:row>
      <xdr:rowOff>86798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458750"/>
          <a:ext cx="889000" cy="62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4622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52316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158101</xdr:rowOff>
    </xdr:from>
    <xdr:to>
      <xdr:col>55</xdr:col>
      <xdr:colOff>50800</xdr:colOff>
      <xdr:row>33</xdr:row>
      <xdr:rowOff>88251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4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9528</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49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50026</xdr:rowOff>
    </xdr:from>
    <xdr:to>
      <xdr:col>50</xdr:col>
      <xdr:colOff>165100</xdr:colOff>
      <xdr:row>33</xdr:row>
      <xdr:rowOff>151626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70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168153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8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127263</xdr:rowOff>
    </xdr:from>
    <xdr:to>
      <xdr:col>46</xdr:col>
      <xdr:colOff>38100</xdr:colOff>
      <xdr:row>34</xdr:row>
      <xdr:rowOff>57413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7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73940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56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93000</xdr:rowOff>
    </xdr:from>
    <xdr:to>
      <xdr:col>41</xdr:col>
      <xdr:colOff>101600</xdr:colOff>
      <xdr:row>32</xdr:row>
      <xdr:rowOff>23150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4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39677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183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35998</xdr:rowOff>
    </xdr:from>
    <xdr:to>
      <xdr:col>36</xdr:col>
      <xdr:colOff>165100</xdr:colOff>
      <xdr:row>35</xdr:row>
      <xdr:rowOff>137598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154125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104915</xdr:rowOff>
    </xdr:from>
    <xdr:to>
      <xdr:col>54</xdr:col>
      <xdr:colOff>189865</xdr:colOff>
      <xdr:row>58</xdr:row>
      <xdr:rowOff>69314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77415"/>
          <a:ext cx="1270" cy="133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73141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69314</xdr:rowOff>
    </xdr:from>
    <xdr:to>
      <xdr:col>55</xdr:col>
      <xdr:colOff>88900</xdr:colOff>
      <xdr:row>58</xdr:row>
      <xdr:rowOff>69314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1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51592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5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104915</xdr:rowOff>
    </xdr:from>
    <xdr:to>
      <xdr:col>55</xdr:col>
      <xdr:colOff>88900</xdr:colOff>
      <xdr:row>50</xdr:row>
      <xdr:rowOff>104915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7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16050</xdr:rowOff>
    </xdr:from>
    <xdr:to>
      <xdr:col>55</xdr:col>
      <xdr:colOff>0</xdr:colOff>
      <xdr:row>57</xdr:row>
      <xdr:rowOff>60765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17250"/>
          <a:ext cx="838200" cy="2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156939</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6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7062</xdr:rowOff>
    </xdr:from>
    <xdr:to>
      <xdr:col>55</xdr:col>
      <xdr:colOff>50800</xdr:colOff>
      <xdr:row>56</xdr:row>
      <xdr:rowOff>108662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60765</xdr:rowOff>
    </xdr:from>
    <xdr:to>
      <xdr:col>50</xdr:col>
      <xdr:colOff>114300</xdr:colOff>
      <xdr:row>57</xdr:row>
      <xdr:rowOff>110325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833415"/>
          <a:ext cx="889000" cy="4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35007</xdr:rowOff>
    </xdr:from>
    <xdr:to>
      <xdr:col>50</xdr:col>
      <xdr:colOff>165100</xdr:colOff>
      <xdr:row>56</xdr:row>
      <xdr:rowOff>136607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3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153134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49871</xdr:rowOff>
    </xdr:from>
    <xdr:to>
      <xdr:col>45</xdr:col>
      <xdr:colOff>177800</xdr:colOff>
      <xdr:row>57</xdr:row>
      <xdr:rowOff>110325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822521"/>
          <a:ext cx="889000" cy="6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70456</xdr:rowOff>
    </xdr:from>
    <xdr:to>
      <xdr:col>46</xdr:col>
      <xdr:colOff>38100</xdr:colOff>
      <xdr:row>57</xdr:row>
      <xdr:rowOff>606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44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20794</xdr:rowOff>
    </xdr:from>
    <xdr:to>
      <xdr:col>41</xdr:col>
      <xdr:colOff>50800</xdr:colOff>
      <xdr:row>57</xdr:row>
      <xdr:rowOff>49871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93444"/>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49650</xdr:rowOff>
    </xdr:from>
    <xdr:to>
      <xdr:col>41</xdr:col>
      <xdr:colOff>101600</xdr:colOff>
      <xdr:row>56</xdr:row>
      <xdr:rowOff>151250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167777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426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76148</xdr:rowOff>
    </xdr:from>
    <xdr:to>
      <xdr:col>36</xdr:col>
      <xdr:colOff>165100</xdr:colOff>
      <xdr:row>57</xdr:row>
      <xdr:rowOff>6298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22825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45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136700</xdr:rowOff>
    </xdr:from>
    <xdr:to>
      <xdr:col>55</xdr:col>
      <xdr:colOff>50800</xdr:colOff>
      <xdr:row>56</xdr:row>
      <xdr:rowOff>66850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5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159577</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1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9965</xdr:rowOff>
    </xdr:from>
    <xdr:to>
      <xdr:col>50</xdr:col>
      <xdr:colOff>165100</xdr:colOff>
      <xdr:row>57</xdr:row>
      <xdr:rowOff>111565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7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102692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87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59525</xdr:rowOff>
    </xdr:from>
    <xdr:to>
      <xdr:col>46</xdr:col>
      <xdr:colOff>38100</xdr:colOff>
      <xdr:row>57</xdr:row>
      <xdr:rowOff>161125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8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152252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9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170521</xdr:rowOff>
    </xdr:from>
    <xdr:to>
      <xdr:col>41</xdr:col>
      <xdr:colOff>101600</xdr:colOff>
      <xdr:row>57</xdr:row>
      <xdr:rowOff>100671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91798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141444</xdr:rowOff>
    </xdr:from>
    <xdr:to>
      <xdr:col>36</xdr:col>
      <xdr:colOff>165100</xdr:colOff>
      <xdr:row>57</xdr:row>
      <xdr:rowOff>71594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62721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92111</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93611"/>
          <a:ext cx="1270" cy="1304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38788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6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92111</xdr:rowOff>
    </xdr:from>
    <xdr:to>
      <xdr:col>55</xdr:col>
      <xdr:colOff>88900</xdr:colOff>
      <xdr:row>70</xdr:row>
      <xdr:rowOff>92111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9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127229</xdr:rowOff>
    </xdr:from>
    <xdr:to>
      <xdr:col>55</xdr:col>
      <xdr:colOff>0</xdr:colOff>
      <xdr:row>77</xdr:row>
      <xdr:rowOff>79355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57429"/>
          <a:ext cx="838200" cy="1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102395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3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123968</xdr:rowOff>
    </xdr:from>
    <xdr:to>
      <xdr:col>55</xdr:col>
      <xdr:colOff>50800</xdr:colOff>
      <xdr:row>77</xdr:row>
      <xdr:rowOff>54118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5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79355</xdr:rowOff>
    </xdr:from>
    <xdr:to>
      <xdr:col>50</xdr:col>
      <xdr:colOff>114300</xdr:colOff>
      <xdr:row>77</xdr:row>
      <xdr:rowOff>132614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81005"/>
          <a:ext cx="889000" cy="5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115229</xdr:rowOff>
    </xdr:from>
    <xdr:to>
      <xdr:col>50</xdr:col>
      <xdr:colOff>165100</xdr:colOff>
      <xdr:row>77</xdr:row>
      <xdr:rowOff>45379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61906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125887</xdr:rowOff>
    </xdr:from>
    <xdr:to>
      <xdr:col>45</xdr:col>
      <xdr:colOff>177800</xdr:colOff>
      <xdr:row>77</xdr:row>
      <xdr:rowOff>132614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2753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151668</xdr:rowOff>
    </xdr:from>
    <xdr:to>
      <xdr:col>46</xdr:col>
      <xdr:colOff>38100</xdr:colOff>
      <xdr:row>77</xdr:row>
      <xdr:rowOff>81818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98344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55632</xdr:rowOff>
    </xdr:from>
    <xdr:to>
      <xdr:col>41</xdr:col>
      <xdr:colOff>50800</xdr:colOff>
      <xdr:row>77</xdr:row>
      <xdr:rowOff>125887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57282"/>
          <a:ext cx="889000" cy="7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167145</xdr:rowOff>
    </xdr:from>
    <xdr:to>
      <xdr:col>41</xdr:col>
      <xdr:colOff>101600</xdr:colOff>
      <xdr:row>77</xdr:row>
      <xdr:rowOff>97295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113822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148805</xdr:rowOff>
    </xdr:from>
    <xdr:to>
      <xdr:col>36</xdr:col>
      <xdr:colOff>165100</xdr:colOff>
      <xdr:row>77</xdr:row>
      <xdr:rowOff>78955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95482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76429</xdr:rowOff>
    </xdr:from>
    <xdr:to>
      <xdr:col>55</xdr:col>
      <xdr:colOff>50800</xdr:colOff>
      <xdr:row>77</xdr:row>
      <xdr:rowOff>6579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0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99307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5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28555</xdr:rowOff>
    </xdr:from>
    <xdr:to>
      <xdr:col>50</xdr:col>
      <xdr:colOff>165100</xdr:colOff>
      <xdr:row>77</xdr:row>
      <xdr:rowOff>130155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121282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2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81814</xdr:rowOff>
    </xdr:from>
    <xdr:to>
      <xdr:col>46</xdr:col>
      <xdr:colOff>38100</xdr:colOff>
      <xdr:row>78</xdr:row>
      <xdr:rowOff>11964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75087</xdr:rowOff>
    </xdr:from>
    <xdr:to>
      <xdr:col>41</xdr:col>
      <xdr:colOff>101600</xdr:colOff>
      <xdr:row>78</xdr:row>
      <xdr:rowOff>5237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167814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6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4832</xdr:rowOff>
    </xdr:from>
    <xdr:to>
      <xdr:col>36</xdr:col>
      <xdr:colOff>165100</xdr:colOff>
      <xdr:row>77</xdr:row>
      <xdr:rowOff>106432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97559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29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25912</xdr:rowOff>
    </xdr:from>
    <xdr:to>
      <xdr:col>54</xdr:col>
      <xdr:colOff>189865</xdr:colOff>
      <xdr:row>98</xdr:row>
      <xdr:rowOff>104970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27862"/>
          <a:ext cx="1270" cy="127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108797</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104970</xdr:rowOff>
    </xdr:from>
    <xdr:to>
      <xdr:col>55</xdr:col>
      <xdr:colOff>88900</xdr:colOff>
      <xdr:row>98</xdr:row>
      <xdr:rowOff>104970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144039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403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25912</xdr:rowOff>
    </xdr:from>
    <xdr:to>
      <xdr:col>55</xdr:col>
      <xdr:colOff>88900</xdr:colOff>
      <xdr:row>91</xdr:row>
      <xdr:rowOff>25912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2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89357</xdr:rowOff>
    </xdr:from>
    <xdr:to>
      <xdr:col>55</xdr:col>
      <xdr:colOff>0</xdr:colOff>
      <xdr:row>97</xdr:row>
      <xdr:rowOff>57207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48557"/>
          <a:ext cx="838200" cy="13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59907</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19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81480</xdr:rowOff>
    </xdr:from>
    <xdr:to>
      <xdr:col>55</xdr:col>
      <xdr:colOff>50800</xdr:colOff>
      <xdr:row>97</xdr:row>
      <xdr:rowOff>11630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4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57207</xdr:rowOff>
    </xdr:from>
    <xdr:to>
      <xdr:col>50</xdr:col>
      <xdr:colOff>114300</xdr:colOff>
      <xdr:row>97</xdr:row>
      <xdr:rowOff>74906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7857"/>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123337</xdr:rowOff>
    </xdr:from>
    <xdr:to>
      <xdr:col>50</xdr:col>
      <xdr:colOff>165100</xdr:colOff>
      <xdr:row>97</xdr:row>
      <xdr:rowOff>53487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5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70014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50084</xdr:rowOff>
    </xdr:from>
    <xdr:to>
      <xdr:col>45</xdr:col>
      <xdr:colOff>177800</xdr:colOff>
      <xdr:row>97</xdr:row>
      <xdr:rowOff>74906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680734"/>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136123</xdr:rowOff>
    </xdr:from>
    <xdr:to>
      <xdr:col>46</xdr:col>
      <xdr:colOff>38100</xdr:colOff>
      <xdr:row>97</xdr:row>
      <xdr:rowOff>66273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59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82800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3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41402</xdr:rowOff>
    </xdr:from>
    <xdr:to>
      <xdr:col>41</xdr:col>
      <xdr:colOff>50800</xdr:colOff>
      <xdr:row>97</xdr:row>
      <xdr:rowOff>50084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672052"/>
          <a:ext cx="889000" cy="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100856</xdr:rowOff>
    </xdr:from>
    <xdr:to>
      <xdr:col>41</xdr:col>
      <xdr:colOff>101600</xdr:colOff>
      <xdr:row>97</xdr:row>
      <xdr:rowOff>31006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47533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7793</xdr:rowOff>
    </xdr:from>
    <xdr:to>
      <xdr:col>36</xdr:col>
      <xdr:colOff>165100</xdr:colOff>
      <xdr:row>97</xdr:row>
      <xdr:rowOff>109393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100520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3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38557</xdr:rowOff>
    </xdr:from>
    <xdr:to>
      <xdr:col>55</xdr:col>
      <xdr:colOff>50800</xdr:colOff>
      <xdr:row>96</xdr:row>
      <xdr:rowOff>140157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9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61434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3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6407</xdr:rowOff>
    </xdr:from>
    <xdr:to>
      <xdr:col>50</xdr:col>
      <xdr:colOff>165100</xdr:colOff>
      <xdr:row>97</xdr:row>
      <xdr:rowOff>108007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2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24106</xdr:rowOff>
    </xdr:from>
    <xdr:to>
      <xdr:col>46</xdr:col>
      <xdr:colOff>38100</xdr:colOff>
      <xdr:row>97</xdr:row>
      <xdr:rowOff>125706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5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116833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4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170734</xdr:rowOff>
    </xdr:from>
    <xdr:to>
      <xdr:col>41</xdr:col>
      <xdr:colOff>101600</xdr:colOff>
      <xdr:row>97</xdr:row>
      <xdr:rowOff>100884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6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92011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162052</xdr:rowOff>
    </xdr:from>
    <xdr:to>
      <xdr:col>36</xdr:col>
      <xdr:colOff>165100</xdr:colOff>
      <xdr:row>97</xdr:row>
      <xdr:rowOff>92202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108729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52081</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581"/>
          <a:ext cx="1269" cy="1589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170208</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0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52081</xdr:rowOff>
    </xdr:from>
    <xdr:to>
      <xdr:col>86</xdr:col>
      <xdr:colOff>25400</xdr:colOff>
      <xdr:row>30</xdr:row>
      <xdr:rowOff>52081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96832</xdr:rowOff>
    </xdr:from>
    <xdr:to>
      <xdr:col>85</xdr:col>
      <xdr:colOff>127000</xdr:colOff>
      <xdr:row>38</xdr:row>
      <xdr:rowOff>110058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1932"/>
          <a:ext cx="8382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71518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6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143826</xdr:rowOff>
    </xdr:from>
    <xdr:to>
      <xdr:col>81</xdr:col>
      <xdr:colOff>50800</xdr:colOff>
      <xdr:row>38</xdr:row>
      <xdr:rowOff>110058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487476"/>
          <a:ext cx="889000" cy="13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89988</xdr:rowOff>
    </xdr:from>
    <xdr:to>
      <xdr:col>81</xdr:col>
      <xdr:colOff>101600</xdr:colOff>
      <xdr:row>39</xdr:row>
      <xdr:rowOff>20138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11265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69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125364</xdr:rowOff>
    </xdr:from>
    <xdr:to>
      <xdr:col>76</xdr:col>
      <xdr:colOff>114300</xdr:colOff>
      <xdr:row>37</xdr:row>
      <xdr:rowOff>143826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469014"/>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76991</xdr:rowOff>
    </xdr:from>
    <xdr:to>
      <xdr:col>76</xdr:col>
      <xdr:colOff>165100</xdr:colOff>
      <xdr:row>39</xdr:row>
      <xdr:rowOff>7141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169718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6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125364</xdr:rowOff>
    </xdr:from>
    <xdr:to>
      <xdr:col>71</xdr:col>
      <xdr:colOff>177800</xdr:colOff>
      <xdr:row>38</xdr:row>
      <xdr:rowOff>57437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69014"/>
          <a:ext cx="889000" cy="10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68250</xdr:rowOff>
    </xdr:from>
    <xdr:to>
      <xdr:col>72</xdr:col>
      <xdr:colOff>38100</xdr:colOff>
      <xdr:row>38</xdr:row>
      <xdr:rowOff>169850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160977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67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77459</xdr:rowOff>
    </xdr:from>
    <xdr:to>
      <xdr:col>67</xdr:col>
      <xdr:colOff>101600</xdr:colOff>
      <xdr:row>39</xdr:row>
      <xdr:rowOff>7609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170186</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68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46032</xdr:rowOff>
    </xdr:from>
    <xdr:to>
      <xdr:col>85</xdr:col>
      <xdr:colOff>177800</xdr:colOff>
      <xdr:row>38</xdr:row>
      <xdr:rowOff>147632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68909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1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59258</xdr:rowOff>
    </xdr:from>
    <xdr:to>
      <xdr:col>81</xdr:col>
      <xdr:colOff>101600</xdr:colOff>
      <xdr:row>38</xdr:row>
      <xdr:rowOff>160858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5935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4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93026</xdr:rowOff>
    </xdr:from>
    <xdr:to>
      <xdr:col>76</xdr:col>
      <xdr:colOff>165100</xdr:colOff>
      <xdr:row>38</xdr:row>
      <xdr:rowOff>23175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366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39703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2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74564</xdr:rowOff>
    </xdr:from>
    <xdr:to>
      <xdr:col>72</xdr:col>
      <xdr:colOff>38100</xdr:colOff>
      <xdr:row>38</xdr:row>
      <xdr:rowOff>4714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4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21241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1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6637</xdr:rowOff>
    </xdr:from>
    <xdr:to>
      <xdr:col>67</xdr:col>
      <xdr:colOff>101600</xdr:colOff>
      <xdr:row>38</xdr:row>
      <xdr:rowOff>108237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124764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9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87329</xdr:rowOff>
    </xdr:from>
    <xdr:to>
      <xdr:col>85</xdr:col>
      <xdr:colOff>126364</xdr:colOff>
      <xdr:row>79</xdr:row>
      <xdr:rowOff>148692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8829"/>
          <a:ext cx="1269" cy="160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152519</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69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148692</xdr:rowOff>
    </xdr:from>
    <xdr:to>
      <xdr:col>86</xdr:col>
      <xdr:colOff>25400</xdr:colOff>
      <xdr:row>79</xdr:row>
      <xdr:rowOff>148692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693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34006</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87329</xdr:rowOff>
    </xdr:from>
    <xdr:to>
      <xdr:col>86</xdr:col>
      <xdr:colOff>25400</xdr:colOff>
      <xdr:row>70</xdr:row>
      <xdr:rowOff>87329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74408</xdr:rowOff>
    </xdr:from>
    <xdr:to>
      <xdr:col>85</xdr:col>
      <xdr:colOff>127000</xdr:colOff>
      <xdr:row>73</xdr:row>
      <xdr:rowOff>104811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590258"/>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119383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78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140956</xdr:rowOff>
    </xdr:from>
    <xdr:to>
      <xdr:col>85</xdr:col>
      <xdr:colOff>177800</xdr:colOff>
      <xdr:row>76</xdr:row>
      <xdr:rowOff>71106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99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104811</xdr:rowOff>
    </xdr:from>
    <xdr:to>
      <xdr:col>81</xdr:col>
      <xdr:colOff>50800</xdr:colOff>
      <xdr:row>73</xdr:row>
      <xdr:rowOff>112681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620661"/>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144809</xdr:rowOff>
    </xdr:from>
    <xdr:to>
      <xdr:col>81</xdr:col>
      <xdr:colOff>101600</xdr:colOff>
      <xdr:row>76</xdr:row>
      <xdr:rowOff>74960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66087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09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112681</xdr:rowOff>
    </xdr:from>
    <xdr:to>
      <xdr:col>76</xdr:col>
      <xdr:colOff>114300</xdr:colOff>
      <xdr:row>73</xdr:row>
      <xdr:rowOff>129805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628531"/>
          <a:ext cx="889000" cy="1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155673</xdr:rowOff>
    </xdr:from>
    <xdr:to>
      <xdr:col>76</xdr:col>
      <xdr:colOff>165100</xdr:colOff>
      <xdr:row>76</xdr:row>
      <xdr:rowOff>85823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76950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129805</xdr:rowOff>
    </xdr:from>
    <xdr:to>
      <xdr:col>71</xdr:col>
      <xdr:colOff>177800</xdr:colOff>
      <xdr:row>73</xdr:row>
      <xdr:rowOff>158619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645655"/>
          <a:ext cx="889000" cy="2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12112</xdr:rowOff>
    </xdr:from>
    <xdr:to>
      <xdr:col>72</xdr:col>
      <xdr:colOff>38100</xdr:colOff>
      <xdr:row>76</xdr:row>
      <xdr:rowOff>113712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104839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3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74955</xdr:rowOff>
    </xdr:from>
    <xdr:to>
      <xdr:col>67</xdr:col>
      <xdr:colOff>101600</xdr:colOff>
      <xdr:row>77</xdr:row>
      <xdr:rowOff>5105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167682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9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23608</xdr:rowOff>
    </xdr:from>
    <xdr:to>
      <xdr:col>85</xdr:col>
      <xdr:colOff>177800</xdr:colOff>
      <xdr:row>73</xdr:row>
      <xdr:rowOff>125208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46485</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54011</xdr:rowOff>
    </xdr:from>
    <xdr:to>
      <xdr:col>81</xdr:col>
      <xdr:colOff>101600</xdr:colOff>
      <xdr:row>73</xdr:row>
      <xdr:rowOff>155611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5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688</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34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61881</xdr:rowOff>
    </xdr:from>
    <xdr:to>
      <xdr:col>76</xdr:col>
      <xdr:colOff>165100</xdr:colOff>
      <xdr:row>73</xdr:row>
      <xdr:rowOff>163481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5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8558</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3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79005</xdr:rowOff>
    </xdr:from>
    <xdr:to>
      <xdr:col>72</xdr:col>
      <xdr:colOff>38100</xdr:colOff>
      <xdr:row>74</xdr:row>
      <xdr:rowOff>9155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25682</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3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107819</xdr:rowOff>
    </xdr:from>
    <xdr:to>
      <xdr:col>67</xdr:col>
      <xdr:colOff>101600</xdr:colOff>
      <xdr:row>74</xdr:row>
      <xdr:rowOff>37969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6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54496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39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94452</xdr:rowOff>
    </xdr:from>
    <xdr:to>
      <xdr:col>85</xdr:col>
      <xdr:colOff>126364</xdr:colOff>
      <xdr:row>98</xdr:row>
      <xdr:rowOff>133986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96402"/>
          <a:ext cx="1269" cy="123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137813</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133986</xdr:rowOff>
    </xdr:from>
    <xdr:to>
      <xdr:col>86</xdr:col>
      <xdr:colOff>25400</xdr:colOff>
      <xdr:row>98</xdr:row>
      <xdr:rowOff>133986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41129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7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94452</xdr:rowOff>
    </xdr:from>
    <xdr:to>
      <xdr:col>86</xdr:col>
      <xdr:colOff>25400</xdr:colOff>
      <xdr:row>91</xdr:row>
      <xdr:rowOff>94452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9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155814</xdr:rowOff>
    </xdr:from>
    <xdr:to>
      <xdr:col>85</xdr:col>
      <xdr:colOff>127000</xdr:colOff>
      <xdr:row>97</xdr:row>
      <xdr:rowOff>131660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443564"/>
          <a:ext cx="838200" cy="3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79672</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0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101245</xdr:rowOff>
    </xdr:from>
    <xdr:to>
      <xdr:col>85</xdr:col>
      <xdr:colOff>177800</xdr:colOff>
      <xdr:row>98</xdr:row>
      <xdr:rowOff>31395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155814</xdr:rowOff>
    </xdr:from>
    <xdr:to>
      <xdr:col>81</xdr:col>
      <xdr:colOff>50800</xdr:colOff>
      <xdr:row>98</xdr:row>
      <xdr:rowOff>49851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443564"/>
          <a:ext cx="889000" cy="40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118332</xdr:rowOff>
    </xdr:from>
    <xdr:to>
      <xdr:col>81</xdr:col>
      <xdr:colOff>101600</xdr:colOff>
      <xdr:row>98</xdr:row>
      <xdr:rowOff>48482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4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39609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4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49851</xdr:rowOff>
    </xdr:from>
    <xdr:to>
      <xdr:col>76</xdr:col>
      <xdr:colOff>114300</xdr:colOff>
      <xdr:row>98</xdr:row>
      <xdr:rowOff>82401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1951"/>
          <a:ext cx="8890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135139</xdr:rowOff>
    </xdr:from>
    <xdr:to>
      <xdr:col>76</xdr:col>
      <xdr:colOff>165100</xdr:colOff>
      <xdr:row>98</xdr:row>
      <xdr:rowOff>65289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6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81816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4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21941</xdr:rowOff>
    </xdr:from>
    <xdr:to>
      <xdr:col>71</xdr:col>
      <xdr:colOff>177800</xdr:colOff>
      <xdr:row>98</xdr:row>
      <xdr:rowOff>82401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24041"/>
          <a:ext cx="889000" cy="6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10632</xdr:rowOff>
    </xdr:from>
    <xdr:to>
      <xdr:col>72</xdr:col>
      <xdr:colOff>38100</xdr:colOff>
      <xdr:row>98</xdr:row>
      <xdr:rowOff>112232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128759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10513</xdr:rowOff>
    </xdr:from>
    <xdr:to>
      <xdr:col>67</xdr:col>
      <xdr:colOff>101600</xdr:colOff>
      <xdr:row>98</xdr:row>
      <xdr:rowOff>112113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103240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80860</xdr:rowOff>
    </xdr:from>
    <xdr:to>
      <xdr:col>85</xdr:col>
      <xdr:colOff>177800</xdr:colOff>
      <xdr:row>98</xdr:row>
      <xdr:rowOff>11010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103737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105014</xdr:rowOff>
    </xdr:from>
    <xdr:to>
      <xdr:col>81</xdr:col>
      <xdr:colOff>101600</xdr:colOff>
      <xdr:row>96</xdr:row>
      <xdr:rowOff>35164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3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51691</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181795" y="1616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170501</xdr:rowOff>
    </xdr:from>
    <xdr:to>
      <xdr:col>76</xdr:col>
      <xdr:colOff>165100</xdr:colOff>
      <xdr:row>98</xdr:row>
      <xdr:rowOff>100651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91778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31601</xdr:rowOff>
    </xdr:from>
    <xdr:to>
      <xdr:col>72</xdr:col>
      <xdr:colOff>38100</xdr:colOff>
      <xdr:row>98</xdr:row>
      <xdr:rowOff>133201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3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124328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142591</xdr:rowOff>
    </xdr:from>
    <xdr:to>
      <xdr:col>67</xdr:col>
      <xdr:colOff>101600</xdr:colOff>
      <xdr:row>98</xdr:row>
      <xdr:rowOff>72741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7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89268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4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112897</xdr:rowOff>
    </xdr:from>
    <xdr:to>
      <xdr:col>116</xdr:col>
      <xdr:colOff>62864</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56397"/>
          <a:ext cx="1269" cy="1284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59574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3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112897</xdr:rowOff>
    </xdr:from>
    <xdr:to>
      <xdr:col>116</xdr:col>
      <xdr:colOff>152400</xdr:colOff>
      <xdr:row>30</xdr:row>
      <xdr:rowOff>112897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56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141357</xdr:rowOff>
    </xdr:from>
    <xdr:to>
      <xdr:col>116</xdr:col>
      <xdr:colOff>63500</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142107"/>
          <a:ext cx="838200" cy="3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110805</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11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87928</xdr:rowOff>
    </xdr:from>
    <xdr:to>
      <xdr:col>116</xdr:col>
      <xdr:colOff>114300</xdr:colOff>
      <xdr:row>37</xdr:row>
      <xdr:rowOff>18078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141357</xdr:rowOff>
    </xdr:from>
    <xdr:to>
      <xdr:col>111</xdr:col>
      <xdr:colOff>177800</xdr:colOff>
      <xdr:row>38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142107"/>
          <a:ext cx="889000" cy="39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169024</xdr:rowOff>
    </xdr:from>
    <xdr:to>
      <xdr:col>112</xdr:col>
      <xdr:colOff>38100</xdr:colOff>
      <xdr:row>36</xdr:row>
      <xdr:rowOff>99174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16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90301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25000</xdr:rowOff>
    </xdr:from>
    <xdr:to>
      <xdr:col>107</xdr:col>
      <xdr:colOff>50800</xdr:colOff>
      <xdr:row>38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54010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137135</xdr:rowOff>
    </xdr:from>
    <xdr:to>
      <xdr:col>107</xdr:col>
      <xdr:colOff>101600</xdr:colOff>
      <xdr:row>37</xdr:row>
      <xdr:rowOff>67285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3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83812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084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24657</xdr:rowOff>
    </xdr:from>
    <xdr:to>
      <xdr:col>102</xdr:col>
      <xdr:colOff>114300</xdr:colOff>
      <xdr:row>38</xdr:row>
      <xdr:rowOff>25000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5397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148565</xdr:rowOff>
    </xdr:from>
    <xdr:to>
      <xdr:col>102</xdr:col>
      <xdr:colOff>165100</xdr:colOff>
      <xdr:row>37</xdr:row>
      <xdr:rowOff>78715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3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95242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09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54553</xdr:rowOff>
    </xdr:from>
    <xdr:to>
      <xdr:col>98</xdr:col>
      <xdr:colOff>38100</xdr:colOff>
      <xdr:row>36</xdr:row>
      <xdr:rowOff>156153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00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90557</xdr:rowOff>
    </xdr:from>
    <xdr:to>
      <xdr:col>112</xdr:col>
      <xdr:colOff>38100</xdr:colOff>
      <xdr:row>36</xdr:row>
      <xdr:rowOff>20707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9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37234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86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145650</xdr:rowOff>
    </xdr:from>
    <xdr:to>
      <xdr:col>102</xdr:col>
      <xdr:colOff>165100</xdr:colOff>
      <xdr:row>38</xdr:row>
      <xdr:rowOff>75800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4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66927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582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145307</xdr:rowOff>
    </xdr:from>
    <xdr:to>
      <xdr:col>98</xdr:col>
      <xdr:colOff>38100</xdr:colOff>
      <xdr:row>38</xdr:row>
      <xdr:rowOff>75457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48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66584</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581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37607</xdr:rowOff>
    </xdr:from>
    <xdr:to>
      <xdr:col>116</xdr:col>
      <xdr:colOff>62864</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610107"/>
          <a:ext cx="1269" cy="147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155734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37607</xdr:rowOff>
    </xdr:from>
    <xdr:to>
      <xdr:col>116</xdr:col>
      <xdr:colOff>152400</xdr:colOff>
      <xdr:row>50</xdr:row>
      <xdr:rowOff>37607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61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135003</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73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112126</xdr:rowOff>
    </xdr:from>
    <xdr:to>
      <xdr:col>116</xdr:col>
      <xdr:colOff>114300</xdr:colOff>
      <xdr:row>58</xdr:row>
      <xdr:rowOff>42276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88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129865</xdr:rowOff>
    </xdr:from>
    <xdr:to>
      <xdr:col>112</xdr:col>
      <xdr:colOff>38100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76542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67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150896</xdr:rowOff>
    </xdr:from>
    <xdr:to>
      <xdr:col>107</xdr:col>
      <xdr:colOff>101600</xdr:colOff>
      <xdr:row>58</xdr:row>
      <xdr:rowOff>81046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97573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42357</xdr:rowOff>
    </xdr:from>
    <xdr:to>
      <xdr:col>102</xdr:col>
      <xdr:colOff>165100</xdr:colOff>
      <xdr:row>57</xdr:row>
      <xdr:rowOff>143957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160484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114274</xdr:rowOff>
    </xdr:from>
    <xdr:to>
      <xdr:col>98</xdr:col>
      <xdr:colOff>38100</xdr:colOff>
      <xdr:row>58</xdr:row>
      <xdr:rowOff>44424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8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60951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6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83644</xdr:rowOff>
    </xdr:from>
    <xdr:to>
      <xdr:col>116</xdr:col>
      <xdr:colOff>62864</xdr:colOff>
      <xdr:row>79</xdr:row>
      <xdr:rowOff>89621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85144"/>
          <a:ext cx="1269" cy="15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93448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3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89621</xdr:rowOff>
    </xdr:from>
    <xdr:to>
      <xdr:col>116</xdr:col>
      <xdr:colOff>152400</xdr:colOff>
      <xdr:row>79</xdr:row>
      <xdr:rowOff>89621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34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30321</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6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83644</xdr:rowOff>
    </xdr:from>
    <xdr:to>
      <xdr:col>116</xdr:col>
      <xdr:colOff>152400</xdr:colOff>
      <xdr:row>70</xdr:row>
      <xdr:rowOff>83644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96054</xdr:rowOff>
    </xdr:from>
    <xdr:to>
      <xdr:col>116</xdr:col>
      <xdr:colOff>63500</xdr:colOff>
      <xdr:row>74</xdr:row>
      <xdr:rowOff>107157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783354"/>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66429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9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88002</xdr:rowOff>
    </xdr:from>
    <xdr:to>
      <xdr:col>116</xdr:col>
      <xdr:colOff>114300</xdr:colOff>
      <xdr:row>77</xdr:row>
      <xdr:rowOff>18152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1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107157</xdr:rowOff>
    </xdr:from>
    <xdr:to>
      <xdr:col>111</xdr:col>
      <xdr:colOff>177800</xdr:colOff>
      <xdr:row>74</xdr:row>
      <xdr:rowOff>126164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794457"/>
          <a:ext cx="889000" cy="1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75608</xdr:rowOff>
    </xdr:from>
    <xdr:to>
      <xdr:col>112</xdr:col>
      <xdr:colOff>38100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168335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118914</xdr:rowOff>
    </xdr:from>
    <xdr:to>
      <xdr:col>107</xdr:col>
      <xdr:colOff>50800</xdr:colOff>
      <xdr:row>74</xdr:row>
      <xdr:rowOff>126164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806214"/>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67118</xdr:rowOff>
    </xdr:from>
    <xdr:to>
      <xdr:col>107</xdr:col>
      <xdr:colOff>101600</xdr:colOff>
      <xdr:row>76</xdr:row>
      <xdr:rowOff>168718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159845</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9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156028</xdr:rowOff>
    </xdr:from>
    <xdr:to>
      <xdr:col>102</xdr:col>
      <xdr:colOff>114300</xdr:colOff>
      <xdr:row>74</xdr:row>
      <xdr:rowOff>118914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328978"/>
          <a:ext cx="889000" cy="47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69028</xdr:rowOff>
    </xdr:from>
    <xdr:to>
      <xdr:col>102</xdr:col>
      <xdr:colOff>165100</xdr:colOff>
      <xdr:row>76</xdr:row>
      <xdr:rowOff>170628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161755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85030</xdr:rowOff>
    </xdr:from>
    <xdr:to>
      <xdr:col>98</xdr:col>
      <xdr:colOff>38100</xdr:colOff>
      <xdr:row>77</xdr:row>
      <xdr:rowOff>15180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20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45254</xdr:rowOff>
    </xdr:from>
    <xdr:to>
      <xdr:col>116</xdr:col>
      <xdr:colOff>114300</xdr:colOff>
      <xdr:row>74</xdr:row>
      <xdr:rowOff>146854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3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68131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5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56357</xdr:rowOff>
    </xdr:from>
    <xdr:to>
      <xdr:col>112</xdr:col>
      <xdr:colOff>38100</xdr:colOff>
      <xdr:row>74</xdr:row>
      <xdr:rowOff>157957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74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3034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51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75364</xdr:rowOff>
    </xdr:from>
    <xdr:to>
      <xdr:col>107</xdr:col>
      <xdr:colOff>101600</xdr:colOff>
      <xdr:row>75</xdr:row>
      <xdr:rowOff>5514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76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22041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5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68114</xdr:rowOff>
    </xdr:from>
    <xdr:to>
      <xdr:col>102</xdr:col>
      <xdr:colOff>165100</xdr:colOff>
      <xdr:row>74</xdr:row>
      <xdr:rowOff>169714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75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14791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5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105228</xdr:rowOff>
    </xdr:from>
    <xdr:to>
      <xdr:col>98</xdr:col>
      <xdr:colOff>38100</xdr:colOff>
      <xdr:row>72</xdr:row>
      <xdr:rowOff>35378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7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51905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05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補助費等について、法適用の企業会計への繰出金が要因となり、類似団体平均を大きく上回っている。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普通建設事業費（うち新規整備）ついて、令和５年度は東和児童クラブの建設や令和４年度から繰り越した沖家室シーサイドキャンプ場、地家室園地拠点施設の建設により、類似団体平均を上回った。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積立金については、令和４年度に大幅な町税の大幅な増加に伴い、財政調整基金の積立を行ったが、令和５年度は平時にもどり、類似団体平均をやや上回る結果となった。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山口県周防大島町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13,897
13,779
138.10
16,026,352
15,546,287
403,386
9,776,329
15,139,349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141224</xdr:rowOff>
    </xdr:from>
    <xdr:to>
      <xdr:col>24</xdr:col>
      <xdr:colOff>62865</xdr:colOff>
      <xdr:row>37</xdr:row>
      <xdr:rowOff>137033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13274"/>
          <a:ext cx="1270" cy="136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140860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137033</xdr:rowOff>
    </xdr:from>
    <xdr:to>
      <xdr:col>24</xdr:col>
      <xdr:colOff>152400</xdr:colOff>
      <xdr:row>37</xdr:row>
      <xdr:rowOff>137033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87901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8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141224</xdr:rowOff>
    </xdr:from>
    <xdr:to>
      <xdr:col>24</xdr:col>
      <xdr:colOff>152400</xdr:colOff>
      <xdr:row>29</xdr:row>
      <xdr:rowOff>141224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1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48260</xdr:rowOff>
    </xdr:from>
    <xdr:to>
      <xdr:col>24</xdr:col>
      <xdr:colOff>63500</xdr:colOff>
      <xdr:row>36</xdr:row>
      <xdr:rowOff>128651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0460"/>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64152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41275</xdr:rowOff>
    </xdr:from>
    <xdr:to>
      <xdr:col>24</xdr:col>
      <xdr:colOff>114300</xdr:colOff>
      <xdr:row>34</xdr:row>
      <xdr:rowOff>142875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7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128651</xdr:rowOff>
    </xdr:from>
    <xdr:to>
      <xdr:col>19</xdr:col>
      <xdr:colOff>177800</xdr:colOff>
      <xdr:row>37</xdr:row>
      <xdr:rowOff>97790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0851"/>
          <a:ext cx="8890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80518</xdr:rowOff>
    </xdr:from>
    <xdr:to>
      <xdr:col>20</xdr:col>
      <xdr:colOff>38100</xdr:colOff>
      <xdr:row>35</xdr:row>
      <xdr:rowOff>10668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27195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47879</xdr:rowOff>
    </xdr:from>
    <xdr:to>
      <xdr:col>15</xdr:col>
      <xdr:colOff>50800</xdr:colOff>
      <xdr:row>37</xdr:row>
      <xdr:rowOff>97790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91529"/>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127381</xdr:rowOff>
    </xdr:from>
    <xdr:to>
      <xdr:col>15</xdr:col>
      <xdr:colOff>101600</xdr:colOff>
      <xdr:row>35</xdr:row>
      <xdr:rowOff>57531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74058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47879</xdr:rowOff>
    </xdr:from>
    <xdr:to>
      <xdr:col>10</xdr:col>
      <xdr:colOff>114300</xdr:colOff>
      <xdr:row>37</xdr:row>
      <xdr:rowOff>130556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91529"/>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140716</xdr:rowOff>
    </xdr:from>
    <xdr:to>
      <xdr:col>10</xdr:col>
      <xdr:colOff>165100</xdr:colOff>
      <xdr:row>35</xdr:row>
      <xdr:rowOff>70866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87393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82440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168910</xdr:rowOff>
    </xdr:from>
    <xdr:to>
      <xdr:col>24</xdr:col>
      <xdr:colOff>114300</xdr:colOff>
      <xdr:row>36</xdr:row>
      <xdr:rowOff>99060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77851</xdr:rowOff>
    </xdr:from>
    <xdr:to>
      <xdr:col>20</xdr:col>
      <xdr:colOff>38100</xdr:colOff>
      <xdr:row>37</xdr:row>
      <xdr:rowOff>8001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170578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46990</xdr:rowOff>
    </xdr:from>
    <xdr:to>
      <xdr:col>15</xdr:col>
      <xdr:colOff>101600</xdr:colOff>
      <xdr:row>37</xdr:row>
      <xdr:rowOff>148590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139717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168529</xdr:rowOff>
    </xdr:from>
    <xdr:to>
      <xdr:col>10</xdr:col>
      <xdr:colOff>165100</xdr:colOff>
      <xdr:row>37</xdr:row>
      <xdr:rowOff>98679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89806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79756</xdr:rowOff>
    </xdr:from>
    <xdr:to>
      <xdr:col>6</xdr:col>
      <xdr:colOff>38100</xdr:colOff>
      <xdr:row>38</xdr:row>
      <xdr:rowOff>9906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1033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1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9096</xdr:rowOff>
    </xdr:from>
    <xdr:to>
      <xdr:col>24</xdr:col>
      <xdr:colOff>62865</xdr:colOff>
      <xdr:row>58</xdr:row>
      <xdr:rowOff>122874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1596"/>
          <a:ext cx="1270" cy="148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126701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122874</xdr:rowOff>
    </xdr:from>
    <xdr:to>
      <xdr:col>24</xdr:col>
      <xdr:colOff>152400</xdr:colOff>
      <xdr:row>58</xdr:row>
      <xdr:rowOff>122874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127223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6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1,242,838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9096</xdr:rowOff>
    </xdr:from>
    <xdr:to>
      <xdr:col>24</xdr:col>
      <xdr:colOff>152400</xdr:colOff>
      <xdr:row>50</xdr:row>
      <xdr:rowOff>9096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155949</xdr:rowOff>
    </xdr:from>
    <xdr:to>
      <xdr:col>24</xdr:col>
      <xdr:colOff>63500</xdr:colOff>
      <xdr:row>57</xdr:row>
      <xdr:rowOff>115271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57149"/>
          <a:ext cx="838200" cy="13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56867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78440</xdr:rowOff>
    </xdr:from>
    <xdr:to>
      <xdr:col>24</xdr:col>
      <xdr:colOff>114300</xdr:colOff>
      <xdr:row>58</xdr:row>
      <xdr:rowOff>8590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155949</xdr:rowOff>
    </xdr:from>
    <xdr:to>
      <xdr:col>19</xdr:col>
      <xdr:colOff>177800</xdr:colOff>
      <xdr:row>58</xdr:row>
      <xdr:rowOff>44376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57149"/>
          <a:ext cx="889000" cy="23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104332</xdr:rowOff>
    </xdr:from>
    <xdr:to>
      <xdr:col>20</xdr:col>
      <xdr:colOff>38100</xdr:colOff>
      <xdr:row>58</xdr:row>
      <xdr:rowOff>34482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76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6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124213</xdr:rowOff>
    </xdr:from>
    <xdr:to>
      <xdr:col>15</xdr:col>
      <xdr:colOff>50800</xdr:colOff>
      <xdr:row>58</xdr:row>
      <xdr:rowOff>44376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96863"/>
          <a:ext cx="889000" cy="9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149912</xdr:rowOff>
    </xdr:from>
    <xdr:to>
      <xdr:col>15</xdr:col>
      <xdr:colOff>101600</xdr:colOff>
      <xdr:row>58</xdr:row>
      <xdr:rowOff>80062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96589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9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124213</xdr:rowOff>
    </xdr:from>
    <xdr:to>
      <xdr:col>10</xdr:col>
      <xdr:colOff>114300</xdr:colOff>
      <xdr:row>58</xdr:row>
      <xdr:rowOff>53171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96863"/>
          <a:ext cx="889000" cy="10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52459</xdr:rowOff>
    </xdr:from>
    <xdr:to>
      <xdr:col>10</xdr:col>
      <xdr:colOff>165100</xdr:colOff>
      <xdr:row>57</xdr:row>
      <xdr:rowOff>154059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2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170586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0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24646</xdr:rowOff>
    </xdr:from>
    <xdr:to>
      <xdr:col>6</xdr:col>
      <xdr:colOff>38100</xdr:colOff>
      <xdr:row>58</xdr:row>
      <xdr:rowOff>126246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117373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6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64471</xdr:rowOff>
    </xdr:from>
    <xdr:to>
      <xdr:col>24</xdr:col>
      <xdr:colOff>114300</xdr:colOff>
      <xdr:row>57</xdr:row>
      <xdr:rowOff>166071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3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87348</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105149</xdr:rowOff>
    </xdr:from>
    <xdr:to>
      <xdr:col>20</xdr:col>
      <xdr:colOff>38100</xdr:colOff>
      <xdr:row>57</xdr:row>
      <xdr:rowOff>35299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0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51826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8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165026</xdr:rowOff>
    </xdr:from>
    <xdr:to>
      <xdr:col>15</xdr:col>
      <xdr:colOff>101600</xdr:colOff>
      <xdr:row>58</xdr:row>
      <xdr:rowOff>95176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86303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73413</xdr:rowOff>
    </xdr:from>
    <xdr:to>
      <xdr:col>10</xdr:col>
      <xdr:colOff>165100</xdr:colOff>
      <xdr:row>58</xdr:row>
      <xdr:rowOff>3563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4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166140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3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2371</xdr:rowOff>
    </xdr:from>
    <xdr:to>
      <xdr:col>6</xdr:col>
      <xdr:colOff>38100</xdr:colOff>
      <xdr:row>58</xdr:row>
      <xdr:rowOff>103971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120498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121427</xdr:rowOff>
    </xdr:from>
    <xdr:to>
      <xdr:col>24</xdr:col>
      <xdr:colOff>62865</xdr:colOff>
      <xdr:row>79</xdr:row>
      <xdr:rowOff>97546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94377"/>
          <a:ext cx="1270" cy="134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97546</xdr:rowOff>
    </xdr:from>
    <xdr:to>
      <xdr:col>24</xdr:col>
      <xdr:colOff>152400</xdr:colOff>
      <xdr:row>79</xdr:row>
      <xdr:rowOff>97546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64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68104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6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319,898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121427</xdr:rowOff>
    </xdr:from>
    <xdr:to>
      <xdr:col>24</xdr:col>
      <xdr:colOff>152400</xdr:colOff>
      <xdr:row>71</xdr:row>
      <xdr:rowOff>121427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17140</xdr:rowOff>
    </xdr:from>
    <xdr:to>
      <xdr:col>24</xdr:col>
      <xdr:colOff>63500</xdr:colOff>
      <xdr:row>74</xdr:row>
      <xdr:rowOff>99497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04440"/>
          <a:ext cx="838200" cy="8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3143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3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24716</xdr:rowOff>
    </xdr:from>
    <xdr:to>
      <xdr:col>24</xdr:col>
      <xdr:colOff>114300</xdr:colOff>
      <xdr:row>76</xdr:row>
      <xdr:rowOff>126316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99497</xdr:rowOff>
    </xdr:from>
    <xdr:to>
      <xdr:col>19</xdr:col>
      <xdr:colOff>177800</xdr:colOff>
      <xdr:row>75</xdr:row>
      <xdr:rowOff>6876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86797"/>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106380</xdr:rowOff>
    </xdr:from>
    <xdr:to>
      <xdr:col>20</xdr:col>
      <xdr:colOff>38100</xdr:colOff>
      <xdr:row>77</xdr:row>
      <xdr:rowOff>36530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27657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2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6876</xdr:rowOff>
    </xdr:from>
    <xdr:to>
      <xdr:col>15</xdr:col>
      <xdr:colOff>50800</xdr:colOff>
      <xdr:row>75</xdr:row>
      <xdr:rowOff>118197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865626"/>
          <a:ext cx="889000" cy="11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62047</xdr:rowOff>
    </xdr:from>
    <xdr:to>
      <xdr:col>15</xdr:col>
      <xdr:colOff>101600</xdr:colOff>
      <xdr:row>76</xdr:row>
      <xdr:rowOff>163647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154774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8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118197</xdr:rowOff>
    </xdr:from>
    <xdr:to>
      <xdr:col>10</xdr:col>
      <xdr:colOff>114300</xdr:colOff>
      <xdr:row>75</xdr:row>
      <xdr:rowOff>146162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76947"/>
          <a:ext cx="889000" cy="2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99279</xdr:rowOff>
    </xdr:from>
    <xdr:to>
      <xdr:col>10</xdr:col>
      <xdr:colOff>165100</xdr:colOff>
      <xdr:row>78</xdr:row>
      <xdr:rowOff>29429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20556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93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5797</xdr:rowOff>
    </xdr:from>
    <xdr:to>
      <xdr:col>6</xdr:col>
      <xdr:colOff>38100</xdr:colOff>
      <xdr:row>78</xdr:row>
      <xdr:rowOff>107397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98524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137790</xdr:rowOff>
    </xdr:from>
    <xdr:to>
      <xdr:col>24</xdr:col>
      <xdr:colOff>114300</xdr:colOff>
      <xdr:row>74</xdr:row>
      <xdr:rowOff>67940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160667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48697</xdr:rowOff>
    </xdr:from>
    <xdr:to>
      <xdr:col>20</xdr:col>
      <xdr:colOff>38100</xdr:colOff>
      <xdr:row>74</xdr:row>
      <xdr:rowOff>150297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166824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11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127526</xdr:rowOff>
    </xdr:from>
    <xdr:to>
      <xdr:col>15</xdr:col>
      <xdr:colOff>101600</xdr:colOff>
      <xdr:row>75</xdr:row>
      <xdr:rowOff>57676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74203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9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67397</xdr:rowOff>
    </xdr:from>
    <xdr:to>
      <xdr:col>10</xdr:col>
      <xdr:colOff>165100</xdr:colOff>
      <xdr:row>75</xdr:row>
      <xdr:rowOff>168997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2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0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95362</xdr:rowOff>
    </xdr:from>
    <xdr:to>
      <xdr:col>6</xdr:col>
      <xdr:colOff>38100</xdr:colOff>
      <xdr:row>76</xdr:row>
      <xdr:rowOff>25512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42039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17134</xdr:rowOff>
    </xdr:from>
    <xdr:to>
      <xdr:col>24</xdr:col>
      <xdr:colOff>62865</xdr:colOff>
      <xdr:row>98</xdr:row>
      <xdr:rowOff>4556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9084"/>
          <a:ext cx="1270" cy="118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8383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4556</xdr:rowOff>
    </xdr:from>
    <xdr:to>
      <xdr:col>24</xdr:col>
      <xdr:colOff>152400</xdr:colOff>
      <xdr:row>98</xdr:row>
      <xdr:rowOff>4556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135261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9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17134</xdr:rowOff>
    </xdr:from>
    <xdr:to>
      <xdr:col>24</xdr:col>
      <xdr:colOff>152400</xdr:colOff>
      <xdr:row>91</xdr:row>
      <xdr:rowOff>17134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106549</xdr:rowOff>
    </xdr:from>
    <xdr:to>
      <xdr:col>24</xdr:col>
      <xdr:colOff>63500</xdr:colOff>
      <xdr:row>93</xdr:row>
      <xdr:rowOff>120123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051399"/>
          <a:ext cx="8382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166023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16146</xdr:rowOff>
    </xdr:from>
    <xdr:to>
      <xdr:col>24</xdr:col>
      <xdr:colOff>114300</xdr:colOff>
      <xdr:row>96</xdr:row>
      <xdr:rowOff>117746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120123</xdr:rowOff>
    </xdr:from>
    <xdr:to>
      <xdr:col>19</xdr:col>
      <xdr:colOff>177800</xdr:colOff>
      <xdr:row>93</xdr:row>
      <xdr:rowOff>126025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064973"/>
          <a:ext cx="889000" cy="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18314</xdr:rowOff>
    </xdr:from>
    <xdr:to>
      <xdr:col>20</xdr:col>
      <xdr:colOff>38100</xdr:colOff>
      <xdr:row>96</xdr:row>
      <xdr:rowOff>119914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7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111041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7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126025</xdr:rowOff>
    </xdr:from>
    <xdr:to>
      <xdr:col>15</xdr:col>
      <xdr:colOff>50800</xdr:colOff>
      <xdr:row>94</xdr:row>
      <xdr:rowOff>11026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070875"/>
          <a:ext cx="889000" cy="5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26423</xdr:rowOff>
    </xdr:from>
    <xdr:to>
      <xdr:col>15</xdr:col>
      <xdr:colOff>101600</xdr:colOff>
      <xdr:row>96</xdr:row>
      <xdr:rowOff>128023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8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119150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7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11026</xdr:rowOff>
    </xdr:from>
    <xdr:to>
      <xdr:col>10</xdr:col>
      <xdr:colOff>114300</xdr:colOff>
      <xdr:row>94</xdr:row>
      <xdr:rowOff>21340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127326"/>
          <a:ext cx="8890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108491</xdr:rowOff>
    </xdr:from>
    <xdr:to>
      <xdr:col>10</xdr:col>
      <xdr:colOff>165100</xdr:colOff>
      <xdr:row>97</xdr:row>
      <xdr:rowOff>38641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29768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6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147284</xdr:rowOff>
    </xdr:from>
    <xdr:to>
      <xdr:col>6</xdr:col>
      <xdr:colOff>38100</xdr:colOff>
      <xdr:row>97</xdr:row>
      <xdr:rowOff>77434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68561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9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55749</xdr:rowOff>
    </xdr:from>
    <xdr:to>
      <xdr:col>24</xdr:col>
      <xdr:colOff>114300</xdr:colOff>
      <xdr:row>93</xdr:row>
      <xdr:rowOff>157349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0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78626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85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69323</xdr:rowOff>
    </xdr:from>
    <xdr:to>
      <xdr:col>20</xdr:col>
      <xdr:colOff>38100</xdr:colOff>
      <xdr:row>93</xdr:row>
      <xdr:rowOff>170923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01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16000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78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75225</xdr:rowOff>
    </xdr:from>
    <xdr:to>
      <xdr:col>15</xdr:col>
      <xdr:colOff>101600</xdr:colOff>
      <xdr:row>94</xdr:row>
      <xdr:rowOff>5375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02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21902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579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131676</xdr:rowOff>
    </xdr:from>
    <xdr:to>
      <xdr:col>10</xdr:col>
      <xdr:colOff>165100</xdr:colOff>
      <xdr:row>94</xdr:row>
      <xdr:rowOff>61826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78353</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85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141990</xdr:rowOff>
    </xdr:from>
    <xdr:to>
      <xdr:col>6</xdr:col>
      <xdr:colOff>38100</xdr:colOff>
      <xdr:row>94</xdr:row>
      <xdr:rowOff>72140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88667</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86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136271</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51221"/>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82948</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136271</xdr:rowOff>
    </xdr:from>
    <xdr:to>
      <xdr:col>55</xdr:col>
      <xdr:colOff>88900</xdr:colOff>
      <xdr:row>31</xdr:row>
      <xdr:rowOff>136271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5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493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154280</xdr:rowOff>
    </xdr:from>
    <xdr:to>
      <xdr:col>55</xdr:col>
      <xdr:colOff>50800</xdr:colOff>
      <xdr:row>38</xdr:row>
      <xdr:rowOff>84430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145364</xdr:rowOff>
    </xdr:from>
    <xdr:to>
      <xdr:col>50</xdr:col>
      <xdr:colOff>165100</xdr:colOff>
      <xdr:row>38</xdr:row>
      <xdr:rowOff>75515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92041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141935</xdr:rowOff>
    </xdr:from>
    <xdr:to>
      <xdr:col>46</xdr:col>
      <xdr:colOff>38100</xdr:colOff>
      <xdr:row>38</xdr:row>
      <xdr:rowOff>72086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88612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0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122504</xdr:rowOff>
    </xdr:from>
    <xdr:to>
      <xdr:col>41</xdr:col>
      <xdr:colOff>101600</xdr:colOff>
      <xdr:row>38</xdr:row>
      <xdr:rowOff>52654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69181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171424</xdr:rowOff>
    </xdr:from>
    <xdr:to>
      <xdr:col>36</xdr:col>
      <xdr:colOff>165100</xdr:colOff>
      <xdr:row>38</xdr:row>
      <xdr:rowOff>101574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118101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135021</xdr:rowOff>
    </xdr:from>
    <xdr:to>
      <xdr:col>54</xdr:col>
      <xdr:colOff>189865</xdr:colOff>
      <xdr:row>58</xdr:row>
      <xdr:rowOff>52329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7521"/>
          <a:ext cx="1270" cy="128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56156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0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52329</xdr:rowOff>
    </xdr:from>
    <xdr:to>
      <xdr:col>55</xdr:col>
      <xdr:colOff>88900</xdr:colOff>
      <xdr:row>58</xdr:row>
      <xdr:rowOff>52329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81698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2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135021</xdr:rowOff>
    </xdr:from>
    <xdr:to>
      <xdr:col>55</xdr:col>
      <xdr:colOff>88900</xdr:colOff>
      <xdr:row>50</xdr:row>
      <xdr:rowOff>135021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7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51331</xdr:rowOff>
    </xdr:from>
    <xdr:to>
      <xdr:col>55</xdr:col>
      <xdr:colOff>0</xdr:colOff>
      <xdr:row>56</xdr:row>
      <xdr:rowOff>35695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481081"/>
          <a:ext cx="838200" cy="15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134010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6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155583</xdr:rowOff>
    </xdr:from>
    <xdr:to>
      <xdr:col>55</xdr:col>
      <xdr:colOff>50800</xdr:colOff>
      <xdr:row>56</xdr:row>
      <xdr:rowOff>85733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35695</xdr:rowOff>
    </xdr:from>
    <xdr:to>
      <xdr:col>50</xdr:col>
      <xdr:colOff>114300</xdr:colOff>
      <xdr:row>56</xdr:row>
      <xdr:rowOff>97599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636895"/>
          <a:ext cx="8890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104201</xdr:rowOff>
    </xdr:from>
    <xdr:to>
      <xdr:col>50</xdr:col>
      <xdr:colOff>165100</xdr:colOff>
      <xdr:row>56</xdr:row>
      <xdr:rowOff>34351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3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50878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53205</xdr:rowOff>
    </xdr:from>
    <xdr:to>
      <xdr:col>45</xdr:col>
      <xdr:colOff>177800</xdr:colOff>
      <xdr:row>56</xdr:row>
      <xdr:rowOff>97599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654405"/>
          <a:ext cx="8890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127831</xdr:rowOff>
    </xdr:from>
    <xdr:to>
      <xdr:col>46</xdr:col>
      <xdr:colOff>38100</xdr:colOff>
      <xdr:row>56</xdr:row>
      <xdr:rowOff>57981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5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74508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3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41227</xdr:rowOff>
    </xdr:from>
    <xdr:to>
      <xdr:col>41</xdr:col>
      <xdr:colOff>50800</xdr:colOff>
      <xdr:row>56</xdr:row>
      <xdr:rowOff>53205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42427"/>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131610</xdr:rowOff>
    </xdr:from>
    <xdr:to>
      <xdr:col>41</xdr:col>
      <xdr:colOff>101600</xdr:colOff>
      <xdr:row>56</xdr:row>
      <xdr:rowOff>61760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78287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103561</xdr:rowOff>
    </xdr:from>
    <xdr:to>
      <xdr:col>36</xdr:col>
      <xdr:colOff>165100</xdr:colOff>
      <xdr:row>56</xdr:row>
      <xdr:rowOff>33711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53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50238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30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531</xdr:rowOff>
    </xdr:from>
    <xdr:to>
      <xdr:col>55</xdr:col>
      <xdr:colOff>50800</xdr:colOff>
      <xdr:row>55</xdr:row>
      <xdr:rowOff>102131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23408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28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156345</xdr:rowOff>
    </xdr:from>
    <xdr:to>
      <xdr:col>50</xdr:col>
      <xdr:colOff>165100</xdr:colOff>
      <xdr:row>56</xdr:row>
      <xdr:rowOff>86495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5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77622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67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46799</xdr:rowOff>
    </xdr:from>
    <xdr:to>
      <xdr:col>46</xdr:col>
      <xdr:colOff>38100</xdr:colOff>
      <xdr:row>56</xdr:row>
      <xdr:rowOff>148399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6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139526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4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2405</xdr:rowOff>
    </xdr:from>
    <xdr:to>
      <xdr:col>41</xdr:col>
      <xdr:colOff>101600</xdr:colOff>
      <xdr:row>56</xdr:row>
      <xdr:rowOff>104005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95132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6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161877</xdr:rowOff>
    </xdr:from>
    <xdr:to>
      <xdr:col>36</xdr:col>
      <xdr:colOff>165100</xdr:colOff>
      <xdr:row>56</xdr:row>
      <xdr:rowOff>92027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5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83154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86630</xdr:rowOff>
    </xdr:from>
    <xdr:to>
      <xdr:col>54</xdr:col>
      <xdr:colOff>189865</xdr:colOff>
      <xdr:row>79</xdr:row>
      <xdr:rowOff>25439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88130"/>
          <a:ext cx="1270" cy="148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33307</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6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393,929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86630</xdr:rowOff>
    </xdr:from>
    <xdr:to>
      <xdr:col>55</xdr:col>
      <xdr:colOff>88900</xdr:colOff>
      <xdr:row>70</xdr:row>
      <xdr:rowOff>86630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59922</xdr:rowOff>
    </xdr:from>
    <xdr:to>
      <xdr:col>55</xdr:col>
      <xdr:colOff>0</xdr:colOff>
      <xdr:row>78</xdr:row>
      <xdr:rowOff>65920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33022"/>
          <a:ext cx="8382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170401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00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147524</xdr:rowOff>
    </xdr:from>
    <xdr:to>
      <xdr:col>55</xdr:col>
      <xdr:colOff>50800</xdr:colOff>
      <xdr:row>78</xdr:row>
      <xdr:rowOff>77674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62102</xdr:rowOff>
    </xdr:from>
    <xdr:to>
      <xdr:col>50</xdr:col>
      <xdr:colOff>114300</xdr:colOff>
      <xdr:row>78</xdr:row>
      <xdr:rowOff>65920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35202"/>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146552</xdr:rowOff>
    </xdr:from>
    <xdr:to>
      <xdr:col>50</xdr:col>
      <xdr:colOff>165100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93229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28882</xdr:rowOff>
    </xdr:from>
    <xdr:to>
      <xdr:col>45</xdr:col>
      <xdr:colOff>177800</xdr:colOff>
      <xdr:row>78</xdr:row>
      <xdr:rowOff>62102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01982"/>
          <a:ext cx="889000" cy="3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153800</xdr:rowOff>
    </xdr:from>
    <xdr:to>
      <xdr:col>46</xdr:col>
      <xdr:colOff>38100</xdr:colOff>
      <xdr:row>78</xdr:row>
      <xdr:rowOff>83950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100477</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28882</xdr:rowOff>
    </xdr:from>
    <xdr:to>
      <xdr:col>41</xdr:col>
      <xdr:colOff>50800</xdr:colOff>
      <xdr:row>78</xdr:row>
      <xdr:rowOff>76350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01982"/>
          <a:ext cx="889000" cy="4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159435</xdr:rowOff>
    </xdr:from>
    <xdr:to>
      <xdr:col>41</xdr:col>
      <xdr:colOff>101600</xdr:colOff>
      <xdr:row>78</xdr:row>
      <xdr:rowOff>89585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80712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75059</xdr:rowOff>
    </xdr:from>
    <xdr:to>
      <xdr:col>36</xdr:col>
      <xdr:colOff>165100</xdr:colOff>
      <xdr:row>79</xdr:row>
      <xdr:rowOff>5209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167786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9122</xdr:rowOff>
    </xdr:from>
    <xdr:to>
      <xdr:col>55</xdr:col>
      <xdr:colOff>50800</xdr:colOff>
      <xdr:row>78</xdr:row>
      <xdr:rowOff>110722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158999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6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15120</xdr:rowOff>
    </xdr:from>
    <xdr:to>
      <xdr:col>50</xdr:col>
      <xdr:colOff>165100</xdr:colOff>
      <xdr:row>78</xdr:row>
      <xdr:rowOff>116720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107847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11302</xdr:rowOff>
    </xdr:from>
    <xdr:to>
      <xdr:col>46</xdr:col>
      <xdr:colOff>38100</xdr:colOff>
      <xdr:row>78</xdr:row>
      <xdr:rowOff>112902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8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104029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149532</xdr:rowOff>
    </xdr:from>
    <xdr:to>
      <xdr:col>41</xdr:col>
      <xdr:colOff>101600</xdr:colOff>
      <xdr:row>78</xdr:row>
      <xdr:rowOff>79682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96209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25550</xdr:rowOff>
    </xdr:from>
    <xdr:to>
      <xdr:col>36</xdr:col>
      <xdr:colOff>165100</xdr:colOff>
      <xdr:row>78</xdr:row>
      <xdr:rowOff>127150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143677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170506</xdr:rowOff>
    </xdr:from>
    <xdr:to>
      <xdr:col>54</xdr:col>
      <xdr:colOff>189865</xdr:colOff>
      <xdr:row>98</xdr:row>
      <xdr:rowOff>170061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01006"/>
          <a:ext cx="1270" cy="137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2438</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170061</xdr:rowOff>
    </xdr:from>
    <xdr:to>
      <xdr:col>55</xdr:col>
      <xdr:colOff>88900</xdr:colOff>
      <xdr:row>98</xdr:row>
      <xdr:rowOff>170061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117183</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7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170506</xdr:rowOff>
    </xdr:from>
    <xdr:to>
      <xdr:col>55</xdr:col>
      <xdr:colOff>88900</xdr:colOff>
      <xdr:row>90</xdr:row>
      <xdr:rowOff>170506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0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43622</xdr:rowOff>
    </xdr:from>
    <xdr:to>
      <xdr:col>55</xdr:col>
      <xdr:colOff>0</xdr:colOff>
      <xdr:row>97</xdr:row>
      <xdr:rowOff>96734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4272"/>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159500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136623</xdr:rowOff>
    </xdr:from>
    <xdr:to>
      <xdr:col>55</xdr:col>
      <xdr:colOff>50800</xdr:colOff>
      <xdr:row>96</xdr:row>
      <xdr:rowOff>66773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96734</xdr:rowOff>
    </xdr:from>
    <xdr:to>
      <xdr:col>50</xdr:col>
      <xdr:colOff>114300</xdr:colOff>
      <xdr:row>97</xdr:row>
      <xdr:rowOff>108175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7384"/>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149861</xdr:rowOff>
    </xdr:from>
    <xdr:to>
      <xdr:col>50</xdr:col>
      <xdr:colOff>165100</xdr:colOff>
      <xdr:row>96</xdr:row>
      <xdr:rowOff>80011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3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96538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1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108175</xdr:rowOff>
    </xdr:from>
    <xdr:to>
      <xdr:col>45</xdr:col>
      <xdr:colOff>177800</xdr:colOff>
      <xdr:row>97</xdr:row>
      <xdr:rowOff>108556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3882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167419</xdr:rowOff>
    </xdr:from>
    <xdr:to>
      <xdr:col>46</xdr:col>
      <xdr:colOff>38100</xdr:colOff>
      <xdr:row>96</xdr:row>
      <xdr:rowOff>97569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108556</xdr:rowOff>
    </xdr:from>
    <xdr:to>
      <xdr:col>41</xdr:col>
      <xdr:colOff>50800</xdr:colOff>
      <xdr:row>98</xdr:row>
      <xdr:rowOff>42807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39206"/>
          <a:ext cx="889000" cy="10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168911</xdr:rowOff>
    </xdr:from>
    <xdr:to>
      <xdr:col>41</xdr:col>
      <xdr:colOff>101600</xdr:colOff>
      <xdr:row>96</xdr:row>
      <xdr:rowOff>99061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5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115588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74433</xdr:rowOff>
    </xdr:from>
    <xdr:to>
      <xdr:col>36</xdr:col>
      <xdr:colOff>165100</xdr:colOff>
      <xdr:row>98</xdr:row>
      <xdr:rowOff>4583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0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164272</xdr:rowOff>
    </xdr:from>
    <xdr:to>
      <xdr:col>55</xdr:col>
      <xdr:colOff>50800</xdr:colOff>
      <xdr:row>97</xdr:row>
      <xdr:rowOff>94422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142699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45934</xdr:rowOff>
    </xdr:from>
    <xdr:to>
      <xdr:col>50</xdr:col>
      <xdr:colOff>165100</xdr:colOff>
      <xdr:row>97</xdr:row>
      <xdr:rowOff>147534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138661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57375</xdr:rowOff>
    </xdr:from>
    <xdr:to>
      <xdr:col>46</xdr:col>
      <xdr:colOff>38100</xdr:colOff>
      <xdr:row>97</xdr:row>
      <xdr:rowOff>158975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8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150102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8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57756</xdr:rowOff>
    </xdr:from>
    <xdr:to>
      <xdr:col>41</xdr:col>
      <xdr:colOff>101600</xdr:colOff>
      <xdr:row>97</xdr:row>
      <xdr:rowOff>159356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150483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163457</xdr:rowOff>
    </xdr:from>
    <xdr:to>
      <xdr:col>36</xdr:col>
      <xdr:colOff>165100</xdr:colOff>
      <xdr:row>98</xdr:row>
      <xdr:rowOff>93607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84734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85489</xdr:rowOff>
    </xdr:from>
    <xdr:to>
      <xdr:col>85</xdr:col>
      <xdr:colOff>126364</xdr:colOff>
      <xdr:row>39</xdr:row>
      <xdr:rowOff>151914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28989"/>
          <a:ext cx="1269" cy="160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155741</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4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151914</xdr:rowOff>
    </xdr:from>
    <xdr:to>
      <xdr:col>86</xdr:col>
      <xdr:colOff>25400</xdr:colOff>
      <xdr:row>39</xdr:row>
      <xdr:rowOff>151914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38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32166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0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85489</xdr:rowOff>
    </xdr:from>
    <xdr:to>
      <xdr:col>86</xdr:col>
      <xdr:colOff>25400</xdr:colOff>
      <xdr:row>30</xdr:row>
      <xdr:rowOff>85489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2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28568</xdr:rowOff>
    </xdr:from>
    <xdr:to>
      <xdr:col>85</xdr:col>
      <xdr:colOff>127000</xdr:colOff>
      <xdr:row>37</xdr:row>
      <xdr:rowOff>72230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372218"/>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71413</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7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48536</xdr:rowOff>
    </xdr:from>
    <xdr:to>
      <xdr:col>85</xdr:col>
      <xdr:colOff>177800</xdr:colOff>
      <xdr:row>36</xdr:row>
      <xdr:rowOff>150136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28568</xdr:rowOff>
    </xdr:from>
    <xdr:to>
      <xdr:col>81</xdr:col>
      <xdr:colOff>50800</xdr:colOff>
      <xdr:row>37</xdr:row>
      <xdr:rowOff>95123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72218"/>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127403</xdr:rowOff>
    </xdr:from>
    <xdr:to>
      <xdr:col>81</xdr:col>
      <xdr:colOff>101600</xdr:colOff>
      <xdr:row>37</xdr:row>
      <xdr:rowOff>57553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9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74080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7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95123</xdr:rowOff>
    </xdr:from>
    <xdr:to>
      <xdr:col>76</xdr:col>
      <xdr:colOff>114300</xdr:colOff>
      <xdr:row>37</xdr:row>
      <xdr:rowOff>132352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8773"/>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90468</xdr:rowOff>
    </xdr:from>
    <xdr:to>
      <xdr:col>76</xdr:col>
      <xdr:colOff>165100</xdr:colOff>
      <xdr:row>37</xdr:row>
      <xdr:rowOff>20618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37145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130295</xdr:rowOff>
    </xdr:from>
    <xdr:to>
      <xdr:col>71</xdr:col>
      <xdr:colOff>177800</xdr:colOff>
      <xdr:row>37</xdr:row>
      <xdr:rowOff>132352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7394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103596</xdr:rowOff>
    </xdr:from>
    <xdr:to>
      <xdr:col>72</xdr:col>
      <xdr:colOff>38100</xdr:colOff>
      <xdr:row>36</xdr:row>
      <xdr:rowOff>33746</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50273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7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41318</xdr:rowOff>
    </xdr:from>
    <xdr:to>
      <xdr:col>67</xdr:col>
      <xdr:colOff>101600</xdr:colOff>
      <xdr:row>37</xdr:row>
      <xdr:rowOff>142918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159445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21430</xdr:rowOff>
    </xdr:from>
    <xdr:to>
      <xdr:col>85</xdr:col>
      <xdr:colOff>177800</xdr:colOff>
      <xdr:row>37</xdr:row>
      <xdr:rowOff>123030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171307</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34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149218</xdr:rowOff>
    </xdr:from>
    <xdr:to>
      <xdr:col>81</xdr:col>
      <xdr:colOff>101600</xdr:colOff>
      <xdr:row>37</xdr:row>
      <xdr:rowOff>79368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70495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44323</xdr:rowOff>
    </xdr:from>
    <xdr:to>
      <xdr:col>76</xdr:col>
      <xdr:colOff>165100</xdr:colOff>
      <xdr:row>37</xdr:row>
      <xdr:rowOff>145923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137050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81552</xdr:rowOff>
    </xdr:from>
    <xdr:to>
      <xdr:col>72</xdr:col>
      <xdr:colOff>38100</xdr:colOff>
      <xdr:row>38</xdr:row>
      <xdr:rowOff>11702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2829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5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79495</xdr:rowOff>
    </xdr:from>
    <xdr:to>
      <xdr:col>67</xdr:col>
      <xdr:colOff>101600</xdr:colOff>
      <xdr:row>38</xdr:row>
      <xdr:rowOff>9644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231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771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1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48919</xdr:rowOff>
    </xdr:from>
    <xdr:to>
      <xdr:col>85</xdr:col>
      <xdr:colOff>126364</xdr:colOff>
      <xdr:row>57</xdr:row>
      <xdr:rowOff>100051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2869"/>
          <a:ext cx="1269" cy="1079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103878</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100051</xdr:rowOff>
    </xdr:from>
    <xdr:to>
      <xdr:col>86</xdr:col>
      <xdr:colOff>25400</xdr:colOff>
      <xdr:row>57</xdr:row>
      <xdr:rowOff>100051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8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167046</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48919</xdr:rowOff>
    </xdr:from>
    <xdr:to>
      <xdr:col>86</xdr:col>
      <xdr:colOff>25400</xdr:colOff>
      <xdr:row>51</xdr:row>
      <xdr:rowOff>48919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2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125971</xdr:rowOff>
    </xdr:from>
    <xdr:to>
      <xdr:col>85</xdr:col>
      <xdr:colOff>127000</xdr:colOff>
      <xdr:row>57</xdr:row>
      <xdr:rowOff>9791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727171"/>
          <a:ext cx="838200" cy="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29540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5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6663</xdr:rowOff>
    </xdr:from>
    <xdr:to>
      <xdr:col>85</xdr:col>
      <xdr:colOff>177800</xdr:colOff>
      <xdr:row>56</xdr:row>
      <xdr:rowOff>108263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0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125971</xdr:rowOff>
    </xdr:from>
    <xdr:to>
      <xdr:col>81</xdr:col>
      <xdr:colOff>50800</xdr:colOff>
      <xdr:row>57</xdr:row>
      <xdr:rowOff>79564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727171"/>
          <a:ext cx="889000" cy="12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62620</xdr:rowOff>
    </xdr:from>
    <xdr:to>
      <xdr:col>81</xdr:col>
      <xdr:colOff>101600</xdr:colOff>
      <xdr:row>56</xdr:row>
      <xdr:rowOff>164220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165655</xdr:rowOff>
    </xdr:from>
    <xdr:to>
      <xdr:col>76</xdr:col>
      <xdr:colOff>114300</xdr:colOff>
      <xdr:row>57</xdr:row>
      <xdr:rowOff>79564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766855"/>
          <a:ext cx="8890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76098</xdr:rowOff>
    </xdr:from>
    <xdr:to>
      <xdr:col>76</xdr:col>
      <xdr:colOff>165100</xdr:colOff>
      <xdr:row>57</xdr:row>
      <xdr:rowOff>6248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22775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165655</xdr:rowOff>
    </xdr:from>
    <xdr:to>
      <xdr:col>71</xdr:col>
      <xdr:colOff>177800</xdr:colOff>
      <xdr:row>57</xdr:row>
      <xdr:rowOff>55328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766855"/>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130441</xdr:rowOff>
    </xdr:from>
    <xdr:to>
      <xdr:col>85</xdr:col>
      <xdr:colOff>177800</xdr:colOff>
      <xdr:row>57</xdr:row>
      <xdr:rowOff>60591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45368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75171</xdr:rowOff>
    </xdr:from>
    <xdr:to>
      <xdr:col>81</xdr:col>
      <xdr:colOff>101600</xdr:colOff>
      <xdr:row>57</xdr:row>
      <xdr:rowOff>5321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67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167898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7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28764</xdr:rowOff>
    </xdr:from>
    <xdr:to>
      <xdr:col>76</xdr:col>
      <xdr:colOff>165100</xdr:colOff>
      <xdr:row>57</xdr:row>
      <xdr:rowOff>130364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121491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114855</xdr:rowOff>
    </xdr:from>
    <xdr:to>
      <xdr:col>72</xdr:col>
      <xdr:colOff>38100</xdr:colOff>
      <xdr:row>57</xdr:row>
      <xdr:rowOff>45005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71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36132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8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4528</xdr:rowOff>
    </xdr:from>
    <xdr:to>
      <xdr:col>67</xdr:col>
      <xdr:colOff>101600</xdr:colOff>
      <xdr:row>57</xdr:row>
      <xdr:rowOff>106128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97255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8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52081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53581"/>
          <a:ext cx="1269" cy="158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170208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146,049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52081</xdr:rowOff>
    </xdr:from>
    <xdr:to>
      <xdr:col>86</xdr:col>
      <xdr:colOff>25400</xdr:colOff>
      <xdr:row>70</xdr:row>
      <xdr:rowOff>52081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96831</xdr:rowOff>
    </xdr:from>
    <xdr:to>
      <xdr:col>85</xdr:col>
      <xdr:colOff>127000</xdr:colOff>
      <xdr:row>78</xdr:row>
      <xdr:rowOff>110058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469931"/>
          <a:ext cx="838200" cy="1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71517</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143825</xdr:rowOff>
    </xdr:from>
    <xdr:to>
      <xdr:col>81</xdr:col>
      <xdr:colOff>50800</xdr:colOff>
      <xdr:row>78</xdr:row>
      <xdr:rowOff>110058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45475"/>
          <a:ext cx="889000" cy="13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89988</xdr:rowOff>
    </xdr:from>
    <xdr:to>
      <xdr:col>81</xdr:col>
      <xdr:colOff>101600</xdr:colOff>
      <xdr:row>79</xdr:row>
      <xdr:rowOff>20138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6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11265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125363</xdr:rowOff>
    </xdr:from>
    <xdr:to>
      <xdr:col>76</xdr:col>
      <xdr:colOff>114300</xdr:colOff>
      <xdr:row>77</xdr:row>
      <xdr:rowOff>143825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27013"/>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76991</xdr:rowOff>
    </xdr:from>
    <xdr:to>
      <xdr:col>76</xdr:col>
      <xdr:colOff>165100</xdr:colOff>
      <xdr:row>79</xdr:row>
      <xdr:rowOff>7141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5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169718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54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125363</xdr:rowOff>
    </xdr:from>
    <xdr:to>
      <xdr:col>71</xdr:col>
      <xdr:colOff>177800</xdr:colOff>
      <xdr:row>78</xdr:row>
      <xdr:rowOff>57437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27013"/>
          <a:ext cx="889000" cy="10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68250</xdr:rowOff>
    </xdr:from>
    <xdr:to>
      <xdr:col>72</xdr:col>
      <xdr:colOff>38100</xdr:colOff>
      <xdr:row>78</xdr:row>
      <xdr:rowOff>169850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160977</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53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77339</xdr:rowOff>
    </xdr:from>
    <xdr:to>
      <xdr:col>67</xdr:col>
      <xdr:colOff>101600</xdr:colOff>
      <xdr:row>79</xdr:row>
      <xdr:rowOff>7489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5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170066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5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46031</xdr:rowOff>
    </xdr:from>
    <xdr:to>
      <xdr:col>85</xdr:col>
      <xdr:colOff>177800</xdr:colOff>
      <xdr:row>78</xdr:row>
      <xdr:rowOff>147631</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1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68908</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7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59258</xdr:rowOff>
    </xdr:from>
    <xdr:to>
      <xdr:col>81</xdr:col>
      <xdr:colOff>101600</xdr:colOff>
      <xdr:row>78</xdr:row>
      <xdr:rowOff>160858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5935</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20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93025</xdr:rowOff>
    </xdr:from>
    <xdr:to>
      <xdr:col>76</xdr:col>
      <xdr:colOff>165100</xdr:colOff>
      <xdr:row>78</xdr:row>
      <xdr:rowOff>23175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2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39702</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0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74563</xdr:rowOff>
    </xdr:from>
    <xdr:to>
      <xdr:col>72</xdr:col>
      <xdr:colOff>38100</xdr:colOff>
      <xdr:row>78</xdr:row>
      <xdr:rowOff>4713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2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21240</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0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6637</xdr:rowOff>
    </xdr:from>
    <xdr:to>
      <xdr:col>67</xdr:col>
      <xdr:colOff>101600</xdr:colOff>
      <xdr:row>78</xdr:row>
      <xdr:rowOff>108237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3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124764</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1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87330</xdr:rowOff>
    </xdr:from>
    <xdr:to>
      <xdr:col>85</xdr:col>
      <xdr:colOff>126364</xdr:colOff>
      <xdr:row>99</xdr:row>
      <xdr:rowOff>148692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7830"/>
          <a:ext cx="1269" cy="160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152519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2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148692</xdr:rowOff>
    </xdr:from>
    <xdr:to>
      <xdr:col>86</xdr:col>
      <xdr:colOff>25400</xdr:colOff>
      <xdr:row>99</xdr:row>
      <xdr:rowOff>148692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22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34007</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87330</xdr:rowOff>
    </xdr:from>
    <xdr:to>
      <xdr:col>86</xdr:col>
      <xdr:colOff>25400</xdr:colOff>
      <xdr:row>90</xdr:row>
      <xdr:rowOff>87330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7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74408</xdr:rowOff>
    </xdr:from>
    <xdr:to>
      <xdr:col>85</xdr:col>
      <xdr:colOff>127000</xdr:colOff>
      <xdr:row>93</xdr:row>
      <xdr:rowOff>104811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019258"/>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119383</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0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140956</xdr:rowOff>
    </xdr:from>
    <xdr:to>
      <xdr:col>85</xdr:col>
      <xdr:colOff>177800</xdr:colOff>
      <xdr:row>96</xdr:row>
      <xdr:rowOff>71106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2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104811</xdr:rowOff>
    </xdr:from>
    <xdr:to>
      <xdr:col>81</xdr:col>
      <xdr:colOff>50800</xdr:colOff>
      <xdr:row>93</xdr:row>
      <xdr:rowOff>112681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049661"/>
          <a:ext cx="889000" cy="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144810</xdr:rowOff>
    </xdr:from>
    <xdr:to>
      <xdr:col>81</xdr:col>
      <xdr:colOff>101600</xdr:colOff>
      <xdr:row>96</xdr:row>
      <xdr:rowOff>74960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66087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2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112681</xdr:rowOff>
    </xdr:from>
    <xdr:to>
      <xdr:col>76</xdr:col>
      <xdr:colOff>114300</xdr:colOff>
      <xdr:row>93</xdr:row>
      <xdr:rowOff>129772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057531"/>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155673</xdr:rowOff>
    </xdr:from>
    <xdr:to>
      <xdr:col>76</xdr:col>
      <xdr:colOff>165100</xdr:colOff>
      <xdr:row>96</xdr:row>
      <xdr:rowOff>85823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76950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53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129772</xdr:rowOff>
    </xdr:from>
    <xdr:to>
      <xdr:col>71</xdr:col>
      <xdr:colOff>177800</xdr:colOff>
      <xdr:row>93</xdr:row>
      <xdr:rowOff>158423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074622"/>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12091</xdr:rowOff>
    </xdr:from>
    <xdr:to>
      <xdr:col>72</xdr:col>
      <xdr:colOff>38100</xdr:colOff>
      <xdr:row>96</xdr:row>
      <xdr:rowOff>113691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104818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74879</xdr:rowOff>
    </xdr:from>
    <xdr:to>
      <xdr:col>67</xdr:col>
      <xdr:colOff>101600</xdr:colOff>
      <xdr:row>97</xdr:row>
      <xdr:rowOff>5029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5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167606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62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23608</xdr:rowOff>
    </xdr:from>
    <xdr:to>
      <xdr:col>85</xdr:col>
      <xdr:colOff>177800</xdr:colOff>
      <xdr:row>93</xdr:row>
      <xdr:rowOff>125208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9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46485</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81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54011</xdr:rowOff>
    </xdr:from>
    <xdr:to>
      <xdr:col>81</xdr:col>
      <xdr:colOff>101600</xdr:colOff>
      <xdr:row>93</xdr:row>
      <xdr:rowOff>155611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99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688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181795" y="1577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61881</xdr:rowOff>
    </xdr:from>
    <xdr:to>
      <xdr:col>76</xdr:col>
      <xdr:colOff>165100</xdr:colOff>
      <xdr:row>93</xdr:row>
      <xdr:rowOff>163481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00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8558</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292795" y="1578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78972</xdr:rowOff>
    </xdr:from>
    <xdr:to>
      <xdr:col>72</xdr:col>
      <xdr:colOff>38100</xdr:colOff>
      <xdr:row>94</xdr:row>
      <xdr:rowOff>9122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0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25649</xdr:rowOff>
    </xdr:from>
    <xdr:ext cx="59901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3795" y="1579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107623</xdr:rowOff>
    </xdr:from>
    <xdr:to>
      <xdr:col>67</xdr:col>
      <xdr:colOff>101600</xdr:colOff>
      <xdr:row>94</xdr:row>
      <xdr:rowOff>37773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54300</xdr:rowOff>
    </xdr:from>
    <xdr:ext cx="59901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14795" y="15827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150586</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979886"/>
          <a:ext cx="1269" cy="80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153505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97263</xdr:rowOff>
    </xdr:from>
    <xdr:ext cx="378565"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755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150586</xdr:rowOff>
    </xdr:from>
    <xdr:to>
      <xdr:col>116</xdr:col>
      <xdr:colOff>152400</xdr:colOff>
      <xdr:row>34</xdr:row>
      <xdr:rowOff>150586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97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40096</xdr:rowOff>
    </xdr:from>
    <xdr:to>
      <xdr:col>116</xdr:col>
      <xdr:colOff>63500</xdr:colOff>
      <xdr:row>34</xdr:row>
      <xdr:rowOff>150586</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5355046"/>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26505</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40096</xdr:rowOff>
    </xdr:from>
    <xdr:to>
      <xdr:col>111</xdr:col>
      <xdr:colOff>177800</xdr:colOff>
      <xdr:row>34</xdr:row>
      <xdr:rowOff>31931</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flipV="1">
          <a:off x="20434300" y="5355046"/>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160746</xdr:rowOff>
    </xdr:from>
    <xdr:to>
      <xdr:col>112</xdr:col>
      <xdr:colOff>38100</xdr:colOff>
      <xdr:row>39</xdr:row>
      <xdr:rowOff>90896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82023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31931</xdr:rowOff>
    </xdr:from>
    <xdr:to>
      <xdr:col>107</xdr:col>
      <xdr:colOff>50800</xdr:colOff>
      <xdr:row>36</xdr:row>
      <xdr:rowOff>82006</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19545300" y="5861231"/>
          <a:ext cx="889000" cy="39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125912</xdr:rowOff>
    </xdr:from>
    <xdr:to>
      <xdr:col>107</xdr:col>
      <xdr:colOff>101600</xdr:colOff>
      <xdr:row>39</xdr:row>
      <xdr:rowOff>56062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47189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7337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82006</xdr:rowOff>
    </xdr:from>
    <xdr:to>
      <xdr:col>102</xdr:col>
      <xdr:colOff>114300</xdr:colOff>
      <xdr:row>38</xdr:row>
      <xdr:rowOff>168003</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8656300" y="6254206"/>
          <a:ext cx="889000" cy="4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1270</xdr:rowOff>
    </xdr:from>
    <xdr:to>
      <xdr:col>102</xdr:col>
      <xdr:colOff>165100</xdr:colOff>
      <xdr:row>39</xdr:row>
      <xdr:rowOff>102870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93997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780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43724</xdr:rowOff>
    </xdr:from>
    <xdr:to>
      <xdr:col>98</xdr:col>
      <xdr:colOff>38100</xdr:colOff>
      <xdr:row>39</xdr:row>
      <xdr:rowOff>145324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73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136451</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82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99786</xdr:rowOff>
    </xdr:from>
    <xdr:to>
      <xdr:col>116</xdr:col>
      <xdr:colOff>114300</xdr:colOff>
      <xdr:row>35</xdr:row>
      <xdr:rowOff>29936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59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52813</xdr:rowOff>
    </xdr:from>
    <xdr:ext cx="378565"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5882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160746</xdr:rowOff>
    </xdr:from>
    <xdr:to>
      <xdr:col>112</xdr:col>
      <xdr:colOff>38100</xdr:colOff>
      <xdr:row>31</xdr:row>
      <xdr:rowOff>90896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53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107423</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088428" y="50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152581</xdr:rowOff>
    </xdr:from>
    <xdr:to>
      <xdr:col>107</xdr:col>
      <xdr:colOff>101600</xdr:colOff>
      <xdr:row>34</xdr:row>
      <xdr:rowOff>82731</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99258</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245017" y="5585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31206</xdr:rowOff>
    </xdr:from>
    <xdr:to>
      <xdr:col>102</xdr:col>
      <xdr:colOff>165100</xdr:colOff>
      <xdr:row>36</xdr:row>
      <xdr:rowOff>132806</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149333</xdr:rowOff>
    </xdr:from>
    <xdr:ext cx="378565"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6017" y="597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117203</xdr:rowOff>
    </xdr:from>
    <xdr:to>
      <xdr:col>98</xdr:col>
      <xdr:colOff>38100</xdr:colOff>
      <xdr:row>39</xdr:row>
      <xdr:rowOff>47353</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3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63880</xdr:rowOff>
    </xdr:from>
    <xdr:ext cx="313932"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499333" y="64075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令和４年度に大幅な町税の大幅な増加に伴い、財政調整基金の積立を行ったが、令和５年度は平時にもどり、類似団体平均をやや上回る結果となった。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農林水産業費については、令和４年度から繰り越した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沖家室シーサイドキャンプ場、地家室園地拠点施設の建設により、類似団体平均を上回った。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諸支出金ついては、渡船事業特別会計への繰出金が減ったことにより減額となった。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令和４年度において、大幅な町税の増加に伴い財政調整基金の積立を行ったが、令和５年度の普通交付税が前年度の町税増の影響で減少したため、財政調整基金の取り崩しを行った。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今後は人口減等により普通交付税の減少を見込み、さらなる事務事業の効率化を図り、自主財源の確保に努める。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一般会計及びすべての会計で赤字は生じていない。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今後も各会計で適切な財政運営、企業経営を行っていく。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一般会計の地方債残高の減少に伴い、元利償還金は減少傾向にある。公営企業債の元利償還金に対する繰入金については、公共下水道の新規整備に伴い、下水道事業への準元利償還金が増加傾向に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今後とも、緊急度・住民ニーズを的確に把握した事業の選択を行い、新規発行地方債の抑制に努める。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山口県周防大島町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〇現状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一般会計等に係る地方債の現在高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は令和５年度においては合併特例債を活用しや基金の積立により増加しているが、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公営企業債等繰入見込額については、減少傾向にある。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充当可能基金について、令和４年度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町税の増額に伴い、財政調整基金の積立を行ったため、将来負担比率は皆減となっ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〇今後の対応</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早期健全化基準未満であるが、今後も普通交付税の減少が見込まれることから、後世への負担を軽減するよう、交付税参入率の低い地方債発行の抑制に努める。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山口県周防大島町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令和４年度において、大幅な町税の増加に伴い積立を行ったが、令和５年度の普通交付税が前年度の町税増の影響で減少し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百万円の減、その他目的基金については、主に合併特例債を活用した合併地域振興基金の積立により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・合併地域振興基金：合併に伴う町民の連携の強化及び地域振興を図る事業。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まち・ひと・しごと創生基金：住民の個性豊かな地域づくりの取り組みや地域の多様な資源の活用事業の促進、充実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・合併特例債を活用した合併地域振興金の積立による増額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・基金の使途の明確化を図り、適切な積立・取崩を行う。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令和４年度において、大幅な町税の増加に伴い積立を行ったが、令和５年度の普通交付税が前年度の町税増の影響で減少し、取り崩しを行ったため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・人口の減少に伴い、交付税・税収ともに減少する見込みであるため、将来の財政需要に備えて積み立てを行う。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・普通交付税の臨時財政対策債償還基金費の算定に伴い積立を行った。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・繰上償還等に備えて計画的に積立を行う。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16026352</v>
      </c>
      <c r="BO4" s="358"/>
      <c r="BP4" s="358"/>
      <c r="BQ4" s="358"/>
      <c r="BR4" s="358"/>
      <c r="BS4" s="358"/>
      <c r="BT4" s="358"/>
      <c r="BU4" s="359"/>
      <c r="BV4" s="357">
        <v>17999671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4.0999999999999996</v>
      </c>
      <c r="CU4" s="364"/>
      <c r="CV4" s="364"/>
      <c r="CW4" s="364"/>
      <c r="CX4" s="364"/>
      <c r="CY4" s="364"/>
      <c r="CZ4" s="364"/>
      <c r="DA4" s="365"/>
      <c r="DB4" s="363">
        <v>9.6</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15546287</v>
      </c>
      <c r="BO5" s="395"/>
      <c r="BP5" s="395"/>
      <c r="BQ5" s="395"/>
      <c r="BR5" s="395"/>
      <c r="BS5" s="395"/>
      <c r="BT5" s="395"/>
      <c r="BU5" s="396"/>
      <c r="BV5" s="394">
        <v>17082506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115.5</v>
      </c>
      <c r="CU5" s="392"/>
      <c r="CV5" s="392"/>
      <c r="CW5" s="392"/>
      <c r="CX5" s="392"/>
      <c r="CY5" s="392"/>
      <c r="CZ5" s="392"/>
      <c r="DA5" s="393"/>
      <c r="DB5" s="391">
        <v>67.2</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480065</v>
      </c>
      <c r="BO6" s="395"/>
      <c r="BP6" s="395"/>
      <c r="BQ6" s="395"/>
      <c r="BR6" s="395"/>
      <c r="BS6" s="395"/>
      <c r="BT6" s="395"/>
      <c r="BU6" s="396"/>
      <c r="BV6" s="394">
        <v>917165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115.9</v>
      </c>
      <c r="CU6" s="432"/>
      <c r="CV6" s="432"/>
      <c r="CW6" s="432"/>
      <c r="CX6" s="432"/>
      <c r="CY6" s="432"/>
      <c r="CZ6" s="432"/>
      <c r="DA6" s="433"/>
      <c r="DB6" s="431">
        <v>67.599999999999994</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76679</v>
      </c>
      <c r="BO7" s="395"/>
      <c r="BP7" s="395"/>
      <c r="BQ7" s="395"/>
      <c r="BR7" s="395"/>
      <c r="BS7" s="395"/>
      <c r="BT7" s="395"/>
      <c r="BU7" s="396"/>
      <c r="BV7" s="394">
        <v>80247</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9776329</v>
      </c>
      <c r="CU7" s="395"/>
      <c r="CV7" s="395"/>
      <c r="CW7" s="395"/>
      <c r="CX7" s="395"/>
      <c r="CY7" s="395"/>
      <c r="CZ7" s="395"/>
      <c r="DA7" s="396"/>
      <c r="DB7" s="394">
        <v>8742722</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403386</v>
      </c>
      <c r="BO8" s="395"/>
      <c r="BP8" s="395"/>
      <c r="BQ8" s="395"/>
      <c r="BR8" s="395"/>
      <c r="BS8" s="395"/>
      <c r="BT8" s="395"/>
      <c r="BU8" s="396"/>
      <c r="BV8" s="394">
        <v>836918</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0.23</v>
      </c>
      <c r="CU8" s="435"/>
      <c r="CV8" s="435"/>
      <c r="CW8" s="435"/>
      <c r="CX8" s="435"/>
      <c r="CY8" s="435"/>
      <c r="CZ8" s="435"/>
      <c r="DA8" s="436"/>
      <c r="DB8" s="434">
        <v>0.17</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14798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-433532</v>
      </c>
      <c r="BO9" s="395"/>
      <c r="BP9" s="395"/>
      <c r="BQ9" s="395"/>
      <c r="BR9" s="395"/>
      <c r="BS9" s="395"/>
      <c r="BT9" s="395"/>
      <c r="BU9" s="396"/>
      <c r="BV9" s="394">
        <v>28593</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15.1</v>
      </c>
      <c r="CU9" s="392"/>
      <c r="CV9" s="392"/>
      <c r="CW9" s="392"/>
      <c r="CX9" s="392"/>
      <c r="CY9" s="392"/>
      <c r="CZ9" s="392"/>
      <c r="DA9" s="393"/>
      <c r="DB9" s="391">
        <v>12.2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17199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420468</v>
      </c>
      <c r="BO10" s="395"/>
      <c r="BP10" s="395"/>
      <c r="BQ10" s="395"/>
      <c r="BR10" s="395"/>
      <c r="BS10" s="395"/>
      <c r="BT10" s="395"/>
      <c r="BU10" s="396"/>
      <c r="BV10" s="394">
        <v>2943741</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13897</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1300000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13779</v>
      </c>
      <c r="S13" s="479"/>
      <c r="T13" s="479"/>
      <c r="U13" s="479"/>
      <c r="V13" s="480"/>
      <c r="W13" s="410" t="s">
        <v>131</v>
      </c>
      <c r="X13" s="411"/>
      <c r="Y13" s="411"/>
      <c r="Z13" s="411"/>
      <c r="AA13" s="411"/>
      <c r="AB13" s="401"/>
      <c r="AC13" s="445">
        <v>1265</v>
      </c>
      <c r="AD13" s="446"/>
      <c r="AE13" s="446"/>
      <c r="AF13" s="446"/>
      <c r="AG13" s="488"/>
      <c r="AH13" s="445">
        <v>1609</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-1313064</v>
      </c>
      <c r="BO13" s="395"/>
      <c r="BP13" s="395"/>
      <c r="BQ13" s="395"/>
      <c r="BR13" s="395"/>
      <c r="BS13" s="395"/>
      <c r="BT13" s="395"/>
      <c r="BU13" s="396"/>
      <c r="BV13" s="394">
        <v>2972334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11.9</v>
      </c>
      <c r="CU13" s="392"/>
      <c r="CV13" s="392"/>
      <c r="CW13" s="392"/>
      <c r="CX13" s="392"/>
      <c r="CY13" s="392"/>
      <c r="CZ13" s="392"/>
      <c r="DA13" s="393"/>
      <c r="DB13" s="391">
        <v>12.4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14346</v>
      </c>
      <c r="S14" s="479"/>
      <c r="T14" s="479"/>
      <c r="U14" s="479"/>
      <c r="V14" s="480"/>
      <c r="W14" s="384"/>
      <c r="X14" s="385"/>
      <c r="Y14" s="385"/>
      <c r="Z14" s="385"/>
      <c r="AA14" s="385"/>
      <c r="AB14" s="374"/>
      <c r="AC14" s="481">
        <v>21.2</v>
      </c>
      <c r="AD14" s="482"/>
      <c r="AE14" s="482"/>
      <c r="AF14" s="482"/>
      <c r="AG14" s="483"/>
      <c r="AH14" s="481">
        <v>23.4</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14230</v>
      </c>
      <c r="S15" s="479"/>
      <c r="T15" s="479"/>
      <c r="U15" s="479"/>
      <c r="V15" s="480"/>
      <c r="W15" s="410" t="s">
        <v>137</v>
      </c>
      <c r="X15" s="411"/>
      <c r="Y15" s="411"/>
      <c r="Z15" s="411"/>
      <c r="AA15" s="411"/>
      <c r="AB15" s="401"/>
      <c r="AC15" s="445">
        <v>910</v>
      </c>
      <c r="AD15" s="446"/>
      <c r="AE15" s="446"/>
      <c r="AF15" s="446"/>
      <c r="AG15" s="488"/>
      <c r="AH15" s="445">
        <v>1019</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2997265</v>
      </c>
      <c r="BO15" s="358"/>
      <c r="BP15" s="358"/>
      <c r="BQ15" s="358"/>
      <c r="BR15" s="358"/>
      <c r="BS15" s="358"/>
      <c r="BT15" s="358"/>
      <c r="BU15" s="359"/>
      <c r="BV15" s="357">
        <v>1410350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15.2</v>
      </c>
      <c r="AD16" s="482"/>
      <c r="AE16" s="482"/>
      <c r="AF16" s="482"/>
      <c r="AG16" s="483"/>
      <c r="AH16" s="481">
        <v>14.8</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8305812</v>
      </c>
      <c r="BO16" s="395"/>
      <c r="BP16" s="395"/>
      <c r="BQ16" s="395"/>
      <c r="BR16" s="395"/>
      <c r="BS16" s="395"/>
      <c r="BT16" s="395"/>
      <c r="BU16" s="396"/>
      <c r="BV16" s="394">
        <v>8320038</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3795</v>
      </c>
      <c r="AD17" s="446"/>
      <c r="AE17" s="446"/>
      <c r="AF17" s="446"/>
      <c r="AG17" s="488"/>
      <c r="AH17" s="445">
        <v>4258</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4442383</v>
      </c>
      <c r="BO17" s="395"/>
      <c r="BP17" s="395"/>
      <c r="BQ17" s="395"/>
      <c r="BR17" s="395"/>
      <c r="BS17" s="395"/>
      <c r="BT17" s="395"/>
      <c r="BU17" s="396"/>
      <c r="BV17" s="394">
        <v>1749981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138.1</v>
      </c>
      <c r="M18" s="518"/>
      <c r="N18" s="518"/>
      <c r="O18" s="518"/>
      <c r="P18" s="518"/>
      <c r="Q18" s="518"/>
      <c r="R18" s="519"/>
      <c r="S18" s="519"/>
      <c r="T18" s="519"/>
      <c r="U18" s="519"/>
      <c r="V18" s="520"/>
      <c r="W18" s="412"/>
      <c r="X18" s="413"/>
      <c r="Y18" s="413"/>
      <c r="Z18" s="413"/>
      <c r="AA18" s="413"/>
      <c r="AB18" s="404"/>
      <c r="AC18" s="521">
        <v>63.6</v>
      </c>
      <c r="AD18" s="522"/>
      <c r="AE18" s="522"/>
      <c r="AF18" s="522"/>
      <c r="AG18" s="523"/>
      <c r="AH18" s="521">
        <v>61.8</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8586830</v>
      </c>
      <c r="BO18" s="395"/>
      <c r="BP18" s="395"/>
      <c r="BQ18" s="395"/>
      <c r="BR18" s="395"/>
      <c r="BS18" s="395"/>
      <c r="BT18" s="395"/>
      <c r="BU18" s="396"/>
      <c r="BV18" s="394">
        <v>7762917</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107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11314623</v>
      </c>
      <c r="BO19" s="395"/>
      <c r="BP19" s="395"/>
      <c r="BQ19" s="395"/>
      <c r="BR19" s="395"/>
      <c r="BS19" s="395"/>
      <c r="BT19" s="395"/>
      <c r="BU19" s="396"/>
      <c r="BV19" s="394">
        <v>14089049</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7198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15139349</v>
      </c>
      <c r="BO22" s="358"/>
      <c r="BP22" s="358"/>
      <c r="BQ22" s="358"/>
      <c r="BR22" s="358"/>
      <c r="BS22" s="358"/>
      <c r="BT22" s="358"/>
      <c r="BU22" s="359"/>
      <c r="BV22" s="357">
        <v>14820381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11658358</v>
      </c>
      <c r="BO23" s="395"/>
      <c r="BP23" s="395"/>
      <c r="BQ23" s="395"/>
      <c r="BR23" s="395"/>
      <c r="BS23" s="395"/>
      <c r="BT23" s="395"/>
      <c r="BU23" s="396"/>
      <c r="BV23" s="394">
        <v>11667258</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7820</v>
      </c>
      <c r="R24" s="446"/>
      <c r="S24" s="446"/>
      <c r="T24" s="446"/>
      <c r="U24" s="446"/>
      <c r="V24" s="488"/>
      <c r="W24" s="540"/>
      <c r="X24" s="541"/>
      <c r="Y24" s="542"/>
      <c r="Z24" s="444" t="s">
        <v>162</v>
      </c>
      <c r="AA24" s="424"/>
      <c r="AB24" s="424"/>
      <c r="AC24" s="424"/>
      <c r="AD24" s="424"/>
      <c r="AE24" s="424"/>
      <c r="AF24" s="424"/>
      <c r="AG24" s="425"/>
      <c r="AH24" s="445">
        <v>178</v>
      </c>
      <c r="AI24" s="446"/>
      <c r="AJ24" s="446"/>
      <c r="AK24" s="446"/>
      <c r="AL24" s="488"/>
      <c r="AM24" s="445">
        <v>564438</v>
      </c>
      <c r="AN24" s="446"/>
      <c r="AO24" s="446"/>
      <c r="AP24" s="446"/>
      <c r="AQ24" s="446"/>
      <c r="AR24" s="488"/>
      <c r="AS24" s="445">
        <v>3171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10975775</v>
      </c>
      <c r="BO24" s="395"/>
      <c r="BP24" s="395"/>
      <c r="BQ24" s="395"/>
      <c r="BR24" s="395"/>
      <c r="BS24" s="395"/>
      <c r="BT24" s="395"/>
      <c r="BU24" s="396"/>
      <c r="BV24" s="394">
        <v>10169203</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6420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1098517</v>
      </c>
      <c r="BO25" s="358"/>
      <c r="BP25" s="358"/>
      <c r="BQ25" s="358"/>
      <c r="BR25" s="358"/>
      <c r="BS25" s="358"/>
      <c r="BT25" s="358"/>
      <c r="BU25" s="359"/>
      <c r="BV25" s="357">
        <v>1117202</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5900</v>
      </c>
      <c r="R26" s="446"/>
      <c r="S26" s="446"/>
      <c r="T26" s="446"/>
      <c r="U26" s="446"/>
      <c r="V26" s="488"/>
      <c r="W26" s="540"/>
      <c r="X26" s="541"/>
      <c r="Y26" s="542"/>
      <c r="Z26" s="444" t="s">
        <v>168</v>
      </c>
      <c r="AA26" s="546"/>
      <c r="AB26" s="546"/>
      <c r="AC26" s="546"/>
      <c r="AD26" s="546"/>
      <c r="AE26" s="546"/>
      <c r="AF26" s="546"/>
      <c r="AG26" s="547"/>
      <c r="AH26" s="445">
        <v>5</v>
      </c>
      <c r="AI26" s="446"/>
      <c r="AJ26" s="446"/>
      <c r="AK26" s="446"/>
      <c r="AL26" s="488"/>
      <c r="AM26" s="445">
        <v>16595</v>
      </c>
      <c r="AN26" s="446"/>
      <c r="AO26" s="446"/>
      <c r="AP26" s="446"/>
      <c r="AQ26" s="446"/>
      <c r="AR26" s="488"/>
      <c r="AS26" s="445">
        <v>3319</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2820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270934</v>
      </c>
      <c r="BO27" s="514"/>
      <c r="BP27" s="514"/>
      <c r="BQ27" s="514"/>
      <c r="BR27" s="514"/>
      <c r="BS27" s="514"/>
      <c r="BT27" s="514"/>
      <c r="BU27" s="515"/>
      <c r="BV27" s="513">
        <v>270923</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2260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8438813</v>
      </c>
      <c r="BO28" s="358"/>
      <c r="BP28" s="358"/>
      <c r="BQ28" s="358"/>
      <c r="BR28" s="358"/>
      <c r="BS28" s="358"/>
      <c r="BT28" s="358"/>
      <c r="BU28" s="359"/>
      <c r="BV28" s="357">
        <v>9318345</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2060</v>
      </c>
      <c r="R29" s="446"/>
      <c r="S29" s="446"/>
      <c r="T29" s="446"/>
      <c r="U29" s="446"/>
      <c r="V29" s="488"/>
      <c r="W29" s="543"/>
      <c r="X29" s="544"/>
      <c r="Y29" s="545"/>
      <c r="Z29" s="444" t="s">
        <v>177</v>
      </c>
      <c r="AA29" s="424"/>
      <c r="AB29" s="424"/>
      <c r="AC29" s="424"/>
      <c r="AD29" s="424"/>
      <c r="AE29" s="424"/>
      <c r="AF29" s="424"/>
      <c r="AG29" s="425"/>
      <c r="AH29" s="445">
        <v>178</v>
      </c>
      <c r="AI29" s="446"/>
      <c r="AJ29" s="446"/>
      <c r="AK29" s="446"/>
      <c r="AL29" s="488"/>
      <c r="AM29" s="445">
        <v>564438</v>
      </c>
      <c r="AN29" s="446"/>
      <c r="AO29" s="446"/>
      <c r="AP29" s="446"/>
      <c r="AQ29" s="446"/>
      <c r="AR29" s="488"/>
      <c r="AS29" s="445">
        <v>3171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646541</v>
      </c>
      <c r="BO29" s="395"/>
      <c r="BP29" s="395"/>
      <c r="BQ29" s="395"/>
      <c r="BR29" s="395"/>
      <c r="BS29" s="395"/>
      <c r="BT29" s="395"/>
      <c r="BU29" s="396"/>
      <c r="BV29" s="394">
        <v>611665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94.1</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2436305</v>
      </c>
      <c r="BO30" s="514"/>
      <c r="BP30" s="514"/>
      <c r="BQ30" s="514"/>
      <c r="BR30" s="514"/>
      <c r="BS30" s="514"/>
      <c r="BT30" s="514"/>
      <c r="BU30" s="515"/>
      <c r="BV30" s="513">
        <v>1970468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水道事業特別会計</v>
      </c>
      <c r="AP34" s="585"/>
      <c r="AQ34" s="585"/>
      <c r="AR34" s="585"/>
      <c r="AS34" s="585"/>
      <c r="AT34" s="585"/>
      <c r="AU34" s="585"/>
      <c r="AV34" s="585"/>
      <c r="AW34" s="585"/>
      <c r="AX34" s="585"/>
      <c r="AY34" s="585"/>
      <c r="AZ34" s="585"/>
      <c r="BA34" s="585"/>
      <c r="BB34" s="585"/>
      <c r="BC34" s="585"/>
      <c r="BD34" s="175"/>
      <c r="BE34" s="584">
        <f>IF(BG34="","",MAX(C34:D43,U34:V43,AM34:AN43)+1)</f>
        <v>9</v>
      </c>
      <c r="BF34" s="584"/>
      <c r="BG34" s="585" t="str">
        <f>IF('各会計、関係団体の財政状況及び健全化判断比率'!B35="","",'各会計、関係団体の財政状況及び健全化判断比率'!B35)</f>
        <v>渡船事業特別会計</v>
      </c>
      <c r="BH34" s="585"/>
      <c r="BI34" s="585"/>
      <c r="BJ34" s="585"/>
      <c r="BK34" s="585"/>
      <c r="BL34" s="585"/>
      <c r="BM34" s="585"/>
      <c r="BN34" s="585"/>
      <c r="BO34" s="585"/>
      <c r="BP34" s="585"/>
      <c r="BQ34" s="585"/>
      <c r="BR34" s="585"/>
      <c r="BS34" s="585"/>
      <c r="BT34" s="585"/>
      <c r="BU34" s="585"/>
      <c r="BV34" s="175"/>
      <c r="BW34" s="584">
        <f>IF(BY34="","",MAX(C34:D43,U34:V43,AM34:AN43,BE34:BF43)+1)</f>
        <v>10</v>
      </c>
      <c r="BX34" s="584"/>
      <c r="BY34" s="585" t="str">
        <f>IF('各会計、関係団体の財政状況及び健全化判断比率'!B68="","",'各会計、関係団体の財政状況及び健全化判断比率'!B68)</f>
        <v>柳井広域水道企業団（水道用水供給事業会計）</v>
      </c>
      <c r="BZ34" s="585"/>
      <c r="CA34" s="585"/>
      <c r="CB34" s="585"/>
      <c r="CC34" s="585"/>
      <c r="CD34" s="585"/>
      <c r="CE34" s="585"/>
      <c r="CF34" s="585"/>
      <c r="CG34" s="585"/>
      <c r="CH34" s="585"/>
      <c r="CI34" s="585"/>
      <c r="CJ34" s="585"/>
      <c r="CK34" s="585"/>
      <c r="CL34" s="585"/>
      <c r="CM34" s="585"/>
      <c r="CN34" s="175"/>
      <c r="CO34" s="584">
        <f>IF(CQ34="","",MAX(C34:D43,U34:V43,AM34:AN43,BE34:BF43,BW34:BX43)+1)</f>
        <v>20</v>
      </c>
      <c r="CP34" s="584"/>
      <c r="CQ34" s="585" t="str">
        <f>IF('各会計、関係団体の財政状況及び健全化判断比率'!BS7="","",'各会計、関係団体の財政状況及び健全化判断比率'!BS7)</f>
        <v>大島自動車センター</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介護保険事業特別会計（保険事業勘定）</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病院事業特別会計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11</v>
      </c>
      <c r="BX35" s="584"/>
      <c r="BY35" s="585" t="str">
        <f>IF('各会計、関係団体の財政状況及び健全化判断比率'!B69="","",'各会計、関係団体の財政状況及び健全化判断比率'!B69)</f>
        <v>柳井地区広域消防組合（一般会計）</v>
      </c>
      <c r="BZ35" s="585"/>
      <c r="CA35" s="585"/>
      <c r="CB35" s="585"/>
      <c r="CC35" s="585"/>
      <c r="CD35" s="585"/>
      <c r="CE35" s="585"/>
      <c r="CF35" s="585"/>
      <c r="CG35" s="585"/>
      <c r="CH35" s="585"/>
      <c r="CI35" s="585"/>
      <c r="CJ35" s="585"/>
      <c r="CK35" s="585"/>
      <c r="CL35" s="585"/>
      <c r="CM35" s="585"/>
      <c r="CN35" s="175"/>
      <c r="CO35" s="584">
        <f t="shared" ref="CO35:CO43" si="3">IF(CQ35="","",CO34+1)</f>
        <v>21</v>
      </c>
      <c r="CP35" s="584"/>
      <c r="CQ35" s="585" t="str">
        <f>IF('各会計、関係団体の財政状況及び健全化判断比率'!BS8="","",'各会計、関係団体の財政状況及び健全化判断比率'!BS8)</f>
        <v>東和ふるさとセンター</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下水道事業特別会計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12</v>
      </c>
      <c r="BX36" s="584"/>
      <c r="BY36" s="585" t="str">
        <f>IF('各会計、関係団体の財政状況及び健全化判断比率'!B70="","",'各会計、関係団体の財政状況及び健全化判断比率'!B70)</f>
        <v>山口県市町総合事務組合（一般会計）</v>
      </c>
      <c r="BZ36" s="585"/>
      <c r="CA36" s="585"/>
      <c r="CB36" s="585"/>
      <c r="CC36" s="585"/>
      <c r="CD36" s="585"/>
      <c r="CE36" s="585"/>
      <c r="CF36" s="585"/>
      <c r="CG36" s="585"/>
      <c r="CH36" s="585"/>
      <c r="CI36" s="585"/>
      <c r="CJ36" s="585"/>
      <c r="CK36" s="585"/>
      <c r="CL36" s="585"/>
      <c r="CM36" s="585"/>
      <c r="CN36" s="175"/>
      <c r="CO36" s="584">
        <f t="shared" si="3"/>
        <v>22</v>
      </c>
      <c r="CP36" s="584"/>
      <c r="CQ36" s="585" t="str">
        <f>IF('各会計、関係団体の財政状況及び健全化判断比率'!BS9="","",'各会計、関係団体の財政状況及び健全化判断比率'!BS9)</f>
        <v>サザンセトとうわ</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介護保険事業特別会計（介護サービス事業勘定）</v>
      </c>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13</v>
      </c>
      <c r="BX37" s="584"/>
      <c r="BY37" s="585" t="str">
        <f>IF('各会計、関係団体の財政状況及び健全化判断比率'!B71="","",'各会計、関係団体の財政状況及び健全化判断比率'!B71)</f>
        <v>山口県市町総合事務組合（退職手当特別会計）</v>
      </c>
      <c r="BZ37" s="585"/>
      <c r="CA37" s="585"/>
      <c r="CB37" s="585"/>
      <c r="CC37" s="585"/>
      <c r="CD37" s="585"/>
      <c r="CE37" s="585"/>
      <c r="CF37" s="585"/>
      <c r="CG37" s="585"/>
      <c r="CH37" s="585"/>
      <c r="CI37" s="585"/>
      <c r="CJ37" s="585"/>
      <c r="CK37" s="585"/>
      <c r="CL37" s="585"/>
      <c r="CM37" s="585"/>
      <c r="CN37" s="175"/>
      <c r="CO37" s="584">
        <f t="shared" si="3"/>
        <v>23</v>
      </c>
      <c r="CP37" s="584"/>
      <c r="CQ37" s="585" t="str">
        <f>IF('各会計、関係団体の財政状況及び健全化判断比率'!BS10="","",'各会計、関係団体の財政状況及び健全化判断比率'!BS10)</f>
        <v>山口県大島郡国際文化協会</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14</v>
      </c>
      <c r="BX38" s="584"/>
      <c r="BY38" s="585" t="str">
        <f>IF('各会計、関係団体の財政状況及び健全化判断比率'!B72="","",'各会計、関係団体の財政状況及び健全化判断比率'!B72)</f>
        <v>山口県市町総合事務組合（消防団員補償等特別会計）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15</v>
      </c>
      <c r="BX39" s="584"/>
      <c r="BY39" s="585" t="str">
        <f>IF('各会計、関係団体の財政状況及び健全化判断比率'!B73="","",'各会計、関係団体の財政状況及び健全化判断比率'!B73)</f>
        <v>山口県市町村総合事務組合（非常勤職員公務災害補償特別会計）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16</v>
      </c>
      <c r="BX40" s="584"/>
      <c r="BY40" s="585" t="str">
        <f>IF('各会計、関係団体の財政状況及び健全化判断比率'!B74="","",'各会計、関係団体の財政状況及び健全化判断比率'!B74)</f>
        <v>山口県市町総合組合（山口県市町公平委員会特別会計）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17</v>
      </c>
      <c r="BX41" s="584"/>
      <c r="BY41" s="585" t="str">
        <f>IF('各会計、関係団体の財政状況及び健全化判断比率'!B75="","",'各会計、関係団体の財政状況及び健全化判断比率'!B75)</f>
        <v>山口県市町総合事務組合（交通災害共済特別会計）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18</v>
      </c>
      <c r="BX42" s="584"/>
      <c r="BY42" s="585" t="str">
        <f>IF('各会計、関係団体の財政状況及び健全化判断比率'!B76="","",'各会計、関係団体の財政状況及び健全化判断比率'!B76)</f>
        <v>山口県市町総合事務組合（山口県自治会館管理特別会計）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19</v>
      </c>
      <c r="BX43" s="584"/>
      <c r="BY43" s="585" t="str">
        <f>IF('各会計、関係団体の財政状況及び健全化判断比率'!B77="","",'各会計、関係団体の財政状況及び健全化判断比率'!B77)</f>
        <v>山口県後期高齢者医療広域連合（一般会計）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4T7Bhn8PoPecnOpqHkXqJj8MElxcGrkqHKr3ow/NeGGMW21XZ6iHDBf1vMy25ez0bxsGFASYz5pxYb5vhph0cQ==" saltValue="9VQwanE6JNCpUykJg2kr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1543905</v>
      </c>
      <c r="S5" s="600"/>
      <c r="T5" s="600"/>
      <c r="U5" s="600"/>
      <c r="V5" s="600"/>
      <c r="W5" s="600"/>
      <c r="X5" s="600"/>
      <c r="Y5" s="601"/>
      <c r="Z5" s="602">
        <v>9.6</v>
      </c>
      <c r="AA5" s="602"/>
      <c r="AB5" s="602"/>
      <c r="AC5" s="602"/>
      <c r="AD5" s="603">
        <v>1543905</v>
      </c>
      <c r="AE5" s="603"/>
      <c r="AF5" s="603"/>
      <c r="AG5" s="603"/>
      <c r="AH5" s="603"/>
      <c r="AI5" s="603"/>
      <c r="AJ5" s="603"/>
      <c r="AK5" s="603"/>
      <c r="AL5" s="604">
        <v>20.8</v>
      </c>
      <c r="AM5" s="605"/>
      <c r="AN5" s="605"/>
      <c r="AO5" s="606"/>
      <c r="AP5" s="596" t="s">
        <v>216</v>
      </c>
      <c r="AQ5" s="597"/>
      <c r="AR5" s="597"/>
      <c r="AS5" s="597"/>
      <c r="AT5" s="597"/>
      <c r="AU5" s="597"/>
      <c r="AV5" s="597"/>
      <c r="AW5" s="597"/>
      <c r="AX5" s="597"/>
      <c r="AY5" s="597"/>
      <c r="AZ5" s="597"/>
      <c r="BA5" s="597"/>
      <c r="BB5" s="597"/>
      <c r="BC5" s="597"/>
      <c r="BD5" s="597"/>
      <c r="BE5" s="597"/>
      <c r="BF5" s="598"/>
      <c r="BG5" s="610">
        <v>1543190</v>
      </c>
      <c r="BH5" s="611"/>
      <c r="BI5" s="611"/>
      <c r="BJ5" s="611"/>
      <c r="BK5" s="611"/>
      <c r="BL5" s="611"/>
      <c r="BM5" s="611"/>
      <c r="BN5" s="612"/>
      <c r="BO5" s="613">
        <v>100</v>
      </c>
      <c r="BP5" s="613"/>
      <c r="BQ5" s="613"/>
      <c r="BR5" s="613"/>
      <c r="BS5" s="614">
        <v>9277</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111914</v>
      </c>
      <c r="S6" s="611"/>
      <c r="T6" s="611"/>
      <c r="U6" s="611"/>
      <c r="V6" s="611"/>
      <c r="W6" s="611"/>
      <c r="X6" s="611"/>
      <c r="Y6" s="612"/>
      <c r="Z6" s="613">
        <v>0.7</v>
      </c>
      <c r="AA6" s="613"/>
      <c r="AB6" s="613"/>
      <c r="AC6" s="613"/>
      <c r="AD6" s="614">
        <v>111914</v>
      </c>
      <c r="AE6" s="614"/>
      <c r="AF6" s="614"/>
      <c r="AG6" s="614"/>
      <c r="AH6" s="614"/>
      <c r="AI6" s="614"/>
      <c r="AJ6" s="614"/>
      <c r="AK6" s="614"/>
      <c r="AL6" s="615">
        <v>1.5</v>
      </c>
      <c r="AM6" s="616"/>
      <c r="AN6" s="616"/>
      <c r="AO6" s="617"/>
      <c r="AP6" s="607" t="s">
        <v>221</v>
      </c>
      <c r="AQ6" s="608"/>
      <c r="AR6" s="608"/>
      <c r="AS6" s="608"/>
      <c r="AT6" s="608"/>
      <c r="AU6" s="608"/>
      <c r="AV6" s="608"/>
      <c r="AW6" s="608"/>
      <c r="AX6" s="608"/>
      <c r="AY6" s="608"/>
      <c r="AZ6" s="608"/>
      <c r="BA6" s="608"/>
      <c r="BB6" s="608"/>
      <c r="BC6" s="608"/>
      <c r="BD6" s="608"/>
      <c r="BE6" s="608"/>
      <c r="BF6" s="609"/>
      <c r="BG6" s="610">
        <v>1543190</v>
      </c>
      <c r="BH6" s="611"/>
      <c r="BI6" s="611"/>
      <c r="BJ6" s="611"/>
      <c r="BK6" s="611"/>
      <c r="BL6" s="611"/>
      <c r="BM6" s="611"/>
      <c r="BN6" s="612"/>
      <c r="BO6" s="613">
        <v>100</v>
      </c>
      <c r="BP6" s="613"/>
      <c r="BQ6" s="613"/>
      <c r="BR6" s="613"/>
      <c r="BS6" s="614">
        <v>9277</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88107</v>
      </c>
      <c r="CS6" s="611"/>
      <c r="CT6" s="611"/>
      <c r="CU6" s="611"/>
      <c r="CV6" s="611"/>
      <c r="CW6" s="611"/>
      <c r="CX6" s="611"/>
      <c r="CY6" s="612"/>
      <c r="CZ6" s="604">
        <v>0.6</v>
      </c>
      <c r="DA6" s="605"/>
      <c r="DB6" s="605"/>
      <c r="DC6" s="621"/>
      <c r="DD6" s="619" t="s">
        <v>122</v>
      </c>
      <c r="DE6" s="611"/>
      <c r="DF6" s="611"/>
      <c r="DG6" s="611"/>
      <c r="DH6" s="611"/>
      <c r="DI6" s="611"/>
      <c r="DJ6" s="611"/>
      <c r="DK6" s="611"/>
      <c r="DL6" s="611"/>
      <c r="DM6" s="611"/>
      <c r="DN6" s="611"/>
      <c r="DO6" s="611"/>
      <c r="DP6" s="612"/>
      <c r="DQ6" s="619">
        <v>87977</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1668</v>
      </c>
      <c r="S7" s="611"/>
      <c r="T7" s="611"/>
      <c r="U7" s="611"/>
      <c r="V7" s="611"/>
      <c r="W7" s="611"/>
      <c r="X7" s="611"/>
      <c r="Y7" s="612"/>
      <c r="Z7" s="613">
        <v>0</v>
      </c>
      <c r="AA7" s="613"/>
      <c r="AB7" s="613"/>
      <c r="AC7" s="613"/>
      <c r="AD7" s="614">
        <v>1668</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752395</v>
      </c>
      <c r="BH7" s="611"/>
      <c r="BI7" s="611"/>
      <c r="BJ7" s="611"/>
      <c r="BK7" s="611"/>
      <c r="BL7" s="611"/>
      <c r="BM7" s="611"/>
      <c r="BN7" s="612"/>
      <c r="BO7" s="613">
        <v>48.7</v>
      </c>
      <c r="BP7" s="613"/>
      <c r="BQ7" s="613"/>
      <c r="BR7" s="613"/>
      <c r="BS7" s="614">
        <v>9277</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2977224</v>
      </c>
      <c r="CS7" s="611"/>
      <c r="CT7" s="611"/>
      <c r="CU7" s="611"/>
      <c r="CV7" s="611"/>
      <c r="CW7" s="611"/>
      <c r="CX7" s="611"/>
      <c r="CY7" s="612"/>
      <c r="CZ7" s="613">
        <v>19.2</v>
      </c>
      <c r="DA7" s="613"/>
      <c r="DB7" s="613"/>
      <c r="DC7" s="613"/>
      <c r="DD7" s="619">
        <v>599186</v>
      </c>
      <c r="DE7" s="611"/>
      <c r="DF7" s="611"/>
      <c r="DG7" s="611"/>
      <c r="DH7" s="611"/>
      <c r="DI7" s="611"/>
      <c r="DJ7" s="611"/>
      <c r="DK7" s="611"/>
      <c r="DL7" s="611"/>
      <c r="DM7" s="611"/>
      <c r="DN7" s="611"/>
      <c r="DO7" s="611"/>
      <c r="DP7" s="612"/>
      <c r="DQ7" s="619">
        <v>1776302</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18310</v>
      </c>
      <c r="S8" s="611"/>
      <c r="T8" s="611"/>
      <c r="U8" s="611"/>
      <c r="V8" s="611"/>
      <c r="W8" s="611"/>
      <c r="X8" s="611"/>
      <c r="Y8" s="612"/>
      <c r="Z8" s="613">
        <v>0.1</v>
      </c>
      <c r="AA8" s="613"/>
      <c r="AB8" s="613"/>
      <c r="AC8" s="613"/>
      <c r="AD8" s="614">
        <v>18310</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21911</v>
      </c>
      <c r="BH8" s="611"/>
      <c r="BI8" s="611"/>
      <c r="BJ8" s="611"/>
      <c r="BK8" s="611"/>
      <c r="BL8" s="611"/>
      <c r="BM8" s="611"/>
      <c r="BN8" s="612"/>
      <c r="BO8" s="613">
        <v>1.4</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3697772</v>
      </c>
      <c r="CS8" s="611"/>
      <c r="CT8" s="611"/>
      <c r="CU8" s="611"/>
      <c r="CV8" s="611"/>
      <c r="CW8" s="611"/>
      <c r="CX8" s="611"/>
      <c r="CY8" s="612"/>
      <c r="CZ8" s="613">
        <v>23.8</v>
      </c>
      <c r="DA8" s="613"/>
      <c r="DB8" s="613"/>
      <c r="DC8" s="613"/>
      <c r="DD8" s="619">
        <v>69403</v>
      </c>
      <c r="DE8" s="611"/>
      <c r="DF8" s="611"/>
      <c r="DG8" s="611"/>
      <c r="DH8" s="611"/>
      <c r="DI8" s="611"/>
      <c r="DJ8" s="611"/>
      <c r="DK8" s="611"/>
      <c r="DL8" s="611"/>
      <c r="DM8" s="611"/>
      <c r="DN8" s="611"/>
      <c r="DO8" s="611"/>
      <c r="DP8" s="612"/>
      <c r="DQ8" s="619">
        <v>2160929</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23596</v>
      </c>
      <c r="S9" s="611"/>
      <c r="T9" s="611"/>
      <c r="U9" s="611"/>
      <c r="V9" s="611"/>
      <c r="W9" s="611"/>
      <c r="X9" s="611"/>
      <c r="Y9" s="612"/>
      <c r="Z9" s="613">
        <v>0.1</v>
      </c>
      <c r="AA9" s="613"/>
      <c r="AB9" s="613"/>
      <c r="AC9" s="613"/>
      <c r="AD9" s="614">
        <v>23596</v>
      </c>
      <c r="AE9" s="614"/>
      <c r="AF9" s="614"/>
      <c r="AG9" s="614"/>
      <c r="AH9" s="614"/>
      <c r="AI9" s="614"/>
      <c r="AJ9" s="614"/>
      <c r="AK9" s="614"/>
      <c r="AL9" s="615">
        <v>0.3</v>
      </c>
      <c r="AM9" s="616"/>
      <c r="AN9" s="616"/>
      <c r="AO9" s="617"/>
      <c r="AP9" s="607" t="s">
        <v>230</v>
      </c>
      <c r="AQ9" s="608"/>
      <c r="AR9" s="608"/>
      <c r="AS9" s="608"/>
      <c r="AT9" s="608"/>
      <c r="AU9" s="608"/>
      <c r="AV9" s="608"/>
      <c r="AW9" s="608"/>
      <c r="AX9" s="608"/>
      <c r="AY9" s="608"/>
      <c r="AZ9" s="608"/>
      <c r="BA9" s="608"/>
      <c r="BB9" s="608"/>
      <c r="BC9" s="608"/>
      <c r="BD9" s="608"/>
      <c r="BE9" s="608"/>
      <c r="BF9" s="609"/>
      <c r="BG9" s="610">
        <v>670639</v>
      </c>
      <c r="BH9" s="611"/>
      <c r="BI9" s="611"/>
      <c r="BJ9" s="611"/>
      <c r="BK9" s="611"/>
      <c r="BL9" s="611"/>
      <c r="BM9" s="611"/>
      <c r="BN9" s="612"/>
      <c r="BO9" s="613">
        <v>43.4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2706452</v>
      </c>
      <c r="CS9" s="611"/>
      <c r="CT9" s="611"/>
      <c r="CU9" s="611"/>
      <c r="CV9" s="611"/>
      <c r="CW9" s="611"/>
      <c r="CX9" s="611"/>
      <c r="CY9" s="612"/>
      <c r="CZ9" s="613">
        <v>17.399999999999999</v>
      </c>
      <c r="DA9" s="613"/>
      <c r="DB9" s="613"/>
      <c r="DC9" s="613"/>
      <c r="DD9" s="619">
        <v>74397</v>
      </c>
      <c r="DE9" s="611"/>
      <c r="DF9" s="611"/>
      <c r="DG9" s="611"/>
      <c r="DH9" s="611"/>
      <c r="DI9" s="611"/>
      <c r="DJ9" s="611"/>
      <c r="DK9" s="611"/>
      <c r="DL9" s="611"/>
      <c r="DM9" s="611"/>
      <c r="DN9" s="611"/>
      <c r="DO9" s="611"/>
      <c r="DP9" s="612"/>
      <c r="DQ9" s="619">
        <v>2377576</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27374</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337169</v>
      </c>
      <c r="S11" s="611"/>
      <c r="T11" s="611"/>
      <c r="U11" s="611"/>
      <c r="V11" s="611"/>
      <c r="W11" s="611"/>
      <c r="X11" s="611"/>
      <c r="Y11" s="612"/>
      <c r="Z11" s="615">
        <v>2.1</v>
      </c>
      <c r="AA11" s="616"/>
      <c r="AB11" s="616"/>
      <c r="AC11" s="622"/>
      <c r="AD11" s="619">
        <v>337169</v>
      </c>
      <c r="AE11" s="611"/>
      <c r="AF11" s="611"/>
      <c r="AG11" s="611"/>
      <c r="AH11" s="611"/>
      <c r="AI11" s="611"/>
      <c r="AJ11" s="611"/>
      <c r="AK11" s="612"/>
      <c r="AL11" s="615">
        <v>4.5999999999999996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32471</v>
      </c>
      <c r="BH11" s="611"/>
      <c r="BI11" s="611"/>
      <c r="BJ11" s="611"/>
      <c r="BK11" s="611"/>
      <c r="BL11" s="611"/>
      <c r="BM11" s="611"/>
      <c r="BN11" s="612"/>
      <c r="BO11" s="613">
        <v>2.1</v>
      </c>
      <c r="BP11" s="613"/>
      <c r="BQ11" s="613"/>
      <c r="BR11" s="613"/>
      <c r="BS11" s="614">
        <v>9277</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1238185</v>
      </c>
      <c r="CS11" s="611"/>
      <c r="CT11" s="611"/>
      <c r="CU11" s="611"/>
      <c r="CV11" s="611"/>
      <c r="CW11" s="611"/>
      <c r="CX11" s="611"/>
      <c r="CY11" s="612"/>
      <c r="CZ11" s="613">
        <v>8</v>
      </c>
      <c r="DA11" s="613"/>
      <c r="DB11" s="613"/>
      <c r="DC11" s="613"/>
      <c r="DD11" s="619">
        <v>683756</v>
      </c>
      <c r="DE11" s="611"/>
      <c r="DF11" s="611"/>
      <c r="DG11" s="611"/>
      <c r="DH11" s="611"/>
      <c r="DI11" s="611"/>
      <c r="DJ11" s="611"/>
      <c r="DK11" s="611"/>
      <c r="DL11" s="611"/>
      <c r="DM11" s="611"/>
      <c r="DN11" s="611"/>
      <c r="DO11" s="611"/>
      <c r="DP11" s="612"/>
      <c r="DQ11" s="619">
        <v>581011</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656747</v>
      </c>
      <c r="BH12" s="611"/>
      <c r="BI12" s="611"/>
      <c r="BJ12" s="611"/>
      <c r="BK12" s="611"/>
      <c r="BL12" s="611"/>
      <c r="BM12" s="611"/>
      <c r="BN12" s="612"/>
      <c r="BO12" s="613">
        <v>42.5</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568931</v>
      </c>
      <c r="CS12" s="611"/>
      <c r="CT12" s="611"/>
      <c r="CU12" s="611"/>
      <c r="CV12" s="611"/>
      <c r="CW12" s="611"/>
      <c r="CX12" s="611"/>
      <c r="CY12" s="612"/>
      <c r="CZ12" s="613">
        <v>3.7</v>
      </c>
      <c r="DA12" s="613"/>
      <c r="DB12" s="613"/>
      <c r="DC12" s="613"/>
      <c r="DD12" s="619">
        <v>94360</v>
      </c>
      <c r="DE12" s="611"/>
      <c r="DF12" s="611"/>
      <c r="DG12" s="611"/>
      <c r="DH12" s="611"/>
      <c r="DI12" s="611"/>
      <c r="DJ12" s="611"/>
      <c r="DK12" s="611"/>
      <c r="DL12" s="611"/>
      <c r="DM12" s="611"/>
      <c r="DN12" s="611"/>
      <c r="DO12" s="611"/>
      <c r="DP12" s="612"/>
      <c r="DQ12" s="619">
        <v>340143</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655663</v>
      </c>
      <c r="BH13" s="611"/>
      <c r="BI13" s="611"/>
      <c r="BJ13" s="611"/>
      <c r="BK13" s="611"/>
      <c r="BL13" s="611"/>
      <c r="BM13" s="611"/>
      <c r="BN13" s="612"/>
      <c r="BO13" s="613">
        <v>42.5</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925204</v>
      </c>
      <c r="CS13" s="611"/>
      <c r="CT13" s="611"/>
      <c r="CU13" s="611"/>
      <c r="CV13" s="611"/>
      <c r="CW13" s="611"/>
      <c r="CX13" s="611"/>
      <c r="CY13" s="612"/>
      <c r="CZ13" s="613">
        <v>6</v>
      </c>
      <c r="DA13" s="613"/>
      <c r="DB13" s="613"/>
      <c r="DC13" s="613"/>
      <c r="DD13" s="619">
        <v>327850</v>
      </c>
      <c r="DE13" s="611"/>
      <c r="DF13" s="611"/>
      <c r="DG13" s="611"/>
      <c r="DH13" s="611"/>
      <c r="DI13" s="611"/>
      <c r="DJ13" s="611"/>
      <c r="DK13" s="611"/>
      <c r="DL13" s="611"/>
      <c r="DM13" s="611"/>
      <c r="DN13" s="611"/>
      <c r="DO13" s="611"/>
      <c r="DP13" s="612"/>
      <c r="DQ13" s="619">
        <v>611600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1190</v>
      </c>
      <c r="S14" s="611"/>
      <c r="T14" s="611"/>
      <c r="U14" s="611"/>
      <c r="V14" s="611"/>
      <c r="W14" s="611"/>
      <c r="X14" s="611"/>
      <c r="Y14" s="612"/>
      <c r="Z14" s="613">
        <v>0</v>
      </c>
      <c r="AA14" s="613"/>
      <c r="AB14" s="613"/>
      <c r="AC14" s="613"/>
      <c r="AD14" s="614">
        <v>1190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60720</v>
      </c>
      <c r="BH14" s="611"/>
      <c r="BI14" s="611"/>
      <c r="BJ14" s="611"/>
      <c r="BK14" s="611"/>
      <c r="BL14" s="611"/>
      <c r="BM14" s="611"/>
      <c r="BN14" s="612"/>
      <c r="BO14" s="613">
        <v>3.9</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435201</v>
      </c>
      <c r="CS14" s="611"/>
      <c r="CT14" s="611"/>
      <c r="CU14" s="611"/>
      <c r="CV14" s="611"/>
      <c r="CW14" s="611"/>
      <c r="CX14" s="611"/>
      <c r="CY14" s="612"/>
      <c r="CZ14" s="613">
        <v>2.8</v>
      </c>
      <c r="DA14" s="613"/>
      <c r="DB14" s="613"/>
      <c r="DC14" s="613"/>
      <c r="DD14" s="619">
        <v>8006</v>
      </c>
      <c r="DE14" s="611"/>
      <c r="DF14" s="611"/>
      <c r="DG14" s="611"/>
      <c r="DH14" s="611"/>
      <c r="DI14" s="611"/>
      <c r="DJ14" s="611"/>
      <c r="DK14" s="611"/>
      <c r="DL14" s="611"/>
      <c r="DM14" s="611"/>
      <c r="DN14" s="611"/>
      <c r="DO14" s="611"/>
      <c r="DP14" s="612"/>
      <c r="DQ14" s="619">
        <v>401852</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73328</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916013</v>
      </c>
      <c r="CS15" s="611"/>
      <c r="CT15" s="611"/>
      <c r="CU15" s="611"/>
      <c r="CV15" s="611"/>
      <c r="CW15" s="611"/>
      <c r="CX15" s="611"/>
      <c r="CY15" s="612"/>
      <c r="CZ15" s="613">
        <v>5.9</v>
      </c>
      <c r="DA15" s="613"/>
      <c r="DB15" s="613"/>
      <c r="DC15" s="613"/>
      <c r="DD15" s="619">
        <v>122724</v>
      </c>
      <c r="DE15" s="611"/>
      <c r="DF15" s="611"/>
      <c r="DG15" s="611"/>
      <c r="DH15" s="611"/>
      <c r="DI15" s="611"/>
      <c r="DJ15" s="611"/>
      <c r="DK15" s="611"/>
      <c r="DL15" s="611"/>
      <c r="DM15" s="611"/>
      <c r="DN15" s="611"/>
      <c r="DO15" s="611"/>
      <c r="DP15" s="612"/>
      <c r="DQ15" s="619">
        <v>707405</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14968</v>
      </c>
      <c r="S16" s="611"/>
      <c r="T16" s="611"/>
      <c r="U16" s="611"/>
      <c r="V16" s="611"/>
      <c r="W16" s="611"/>
      <c r="X16" s="611"/>
      <c r="Y16" s="612"/>
      <c r="Z16" s="613">
        <v>0.1</v>
      </c>
      <c r="AA16" s="613"/>
      <c r="AB16" s="613"/>
      <c r="AC16" s="613"/>
      <c r="AD16" s="614">
        <v>14968</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221494</v>
      </c>
      <c r="CS16" s="611"/>
      <c r="CT16" s="611"/>
      <c r="CU16" s="611"/>
      <c r="CV16" s="611"/>
      <c r="CW16" s="611"/>
      <c r="CX16" s="611"/>
      <c r="CY16" s="612"/>
      <c r="CZ16" s="613">
        <v>1.4</v>
      </c>
      <c r="DA16" s="613"/>
      <c r="DB16" s="613"/>
      <c r="DC16" s="613"/>
      <c r="DD16" s="619" t="s">
        <v>122</v>
      </c>
      <c r="DE16" s="611"/>
      <c r="DF16" s="611"/>
      <c r="DG16" s="611"/>
      <c r="DH16" s="611"/>
      <c r="DI16" s="611"/>
      <c r="DJ16" s="611"/>
      <c r="DK16" s="611"/>
      <c r="DL16" s="611"/>
      <c r="DM16" s="611"/>
      <c r="DN16" s="611"/>
      <c r="DO16" s="611"/>
      <c r="DP16" s="612"/>
      <c r="DQ16" s="619">
        <v>72262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24745</v>
      </c>
      <c r="S17" s="611"/>
      <c r="T17" s="611"/>
      <c r="U17" s="611"/>
      <c r="V17" s="611"/>
      <c r="W17" s="611"/>
      <c r="X17" s="611"/>
      <c r="Y17" s="612"/>
      <c r="Z17" s="613">
        <v>0.2</v>
      </c>
      <c r="AA17" s="613"/>
      <c r="AB17" s="613"/>
      <c r="AC17" s="613"/>
      <c r="AD17" s="614">
        <v>24745</v>
      </c>
      <c r="AE17" s="614"/>
      <c r="AF17" s="614"/>
      <c r="AG17" s="614"/>
      <c r="AH17" s="614"/>
      <c r="AI17" s="614"/>
      <c r="AJ17" s="614"/>
      <c r="AK17" s="614"/>
      <c r="AL17" s="615">
        <v>0.3</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1761423</v>
      </c>
      <c r="CS17" s="611"/>
      <c r="CT17" s="611"/>
      <c r="CU17" s="611"/>
      <c r="CV17" s="611"/>
      <c r="CW17" s="611"/>
      <c r="CX17" s="611"/>
      <c r="CY17" s="612"/>
      <c r="CZ17" s="613">
        <v>11.3</v>
      </c>
      <c r="DA17" s="613"/>
      <c r="DB17" s="613"/>
      <c r="DC17" s="613"/>
      <c r="DD17" s="619" t="s">
        <v>122</v>
      </c>
      <c r="DE17" s="611"/>
      <c r="DF17" s="611"/>
      <c r="DG17" s="611"/>
      <c r="DH17" s="611"/>
      <c r="DI17" s="611"/>
      <c r="DJ17" s="611"/>
      <c r="DK17" s="611"/>
      <c r="DL17" s="611"/>
      <c r="DM17" s="611"/>
      <c r="DN17" s="611"/>
      <c r="DO17" s="611"/>
      <c r="DP17" s="612"/>
      <c r="DQ17" s="619">
        <v>1707220</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4196</v>
      </c>
      <c r="S18" s="611"/>
      <c r="T18" s="611"/>
      <c r="U18" s="611"/>
      <c r="V18" s="611"/>
      <c r="W18" s="611"/>
      <c r="X18" s="611"/>
      <c r="Y18" s="612"/>
      <c r="Z18" s="613">
        <v>0</v>
      </c>
      <c r="AA18" s="613"/>
      <c r="AB18" s="613"/>
      <c r="AC18" s="613"/>
      <c r="AD18" s="614">
        <v>4196</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10281</v>
      </c>
      <c r="CS18" s="611"/>
      <c r="CT18" s="611"/>
      <c r="CU18" s="611"/>
      <c r="CV18" s="611"/>
      <c r="CW18" s="611"/>
      <c r="CX18" s="611"/>
      <c r="CY18" s="612"/>
      <c r="CZ18" s="613">
        <v>0.1</v>
      </c>
      <c r="DA18" s="613"/>
      <c r="DB18" s="613"/>
      <c r="DC18" s="613"/>
      <c r="DD18" s="619" t="s">
        <v>122</v>
      </c>
      <c r="DE18" s="611"/>
      <c r="DF18" s="611"/>
      <c r="DG18" s="611"/>
      <c r="DH18" s="611"/>
      <c r="DI18" s="611"/>
      <c r="DJ18" s="611"/>
      <c r="DK18" s="611"/>
      <c r="DL18" s="611"/>
      <c r="DM18" s="611"/>
      <c r="DN18" s="611"/>
      <c r="DO18" s="611"/>
      <c r="DP18" s="612"/>
      <c r="DQ18" s="619">
        <v>10281</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3754</v>
      </c>
      <c r="S19" s="611"/>
      <c r="T19" s="611"/>
      <c r="U19" s="611"/>
      <c r="V19" s="611"/>
      <c r="W19" s="611"/>
      <c r="X19" s="611"/>
      <c r="Y19" s="612"/>
      <c r="Z19" s="613">
        <v>0</v>
      </c>
      <c r="AA19" s="613"/>
      <c r="AB19" s="613"/>
      <c r="AC19" s="613"/>
      <c r="AD19" s="614">
        <v>3754</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715</v>
      </c>
      <c r="BH19" s="611"/>
      <c r="BI19" s="611"/>
      <c r="BJ19" s="611"/>
      <c r="BK19" s="611"/>
      <c r="BL19" s="611"/>
      <c r="BM19" s="611"/>
      <c r="BN19" s="612"/>
      <c r="BO19" s="613">
        <v>0</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442</v>
      </c>
      <c r="S20" s="611"/>
      <c r="T20" s="611"/>
      <c r="U20" s="611"/>
      <c r="V20" s="611"/>
      <c r="W20" s="611"/>
      <c r="X20" s="611"/>
      <c r="Y20" s="612"/>
      <c r="Z20" s="613">
        <v>0</v>
      </c>
      <c r="AA20" s="613"/>
      <c r="AB20" s="613"/>
      <c r="AC20" s="613"/>
      <c r="AD20" s="614">
        <v>442</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715</v>
      </c>
      <c r="BH20" s="611"/>
      <c r="BI20" s="611"/>
      <c r="BJ20" s="611"/>
      <c r="BK20" s="611"/>
      <c r="BL20" s="611"/>
      <c r="BM20" s="611"/>
      <c r="BN20" s="612"/>
      <c r="BO20" s="613">
        <v>0</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15546287</v>
      </c>
      <c r="CS20" s="611"/>
      <c r="CT20" s="611"/>
      <c r="CU20" s="611"/>
      <c r="CV20" s="611"/>
      <c r="CW20" s="611"/>
      <c r="CX20" s="611"/>
      <c r="CY20" s="612"/>
      <c r="CZ20" s="613">
        <v>100</v>
      </c>
      <c r="DA20" s="613"/>
      <c r="DB20" s="613"/>
      <c r="DC20" s="613"/>
      <c r="DD20" s="619">
        <v>1979682</v>
      </c>
      <c r="DE20" s="611"/>
      <c r="DF20" s="611"/>
      <c r="DG20" s="611"/>
      <c r="DH20" s="611"/>
      <c r="DI20" s="611"/>
      <c r="DJ20" s="611"/>
      <c r="DK20" s="611"/>
      <c r="DL20" s="611"/>
      <c r="DM20" s="611"/>
      <c r="DN20" s="611"/>
      <c r="DO20" s="611"/>
      <c r="DP20" s="612"/>
      <c r="DQ20" s="619">
        <v>10834558</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6247429</v>
      </c>
      <c r="S21" s="611"/>
      <c r="T21" s="611"/>
      <c r="U21" s="611"/>
      <c r="V21" s="611"/>
      <c r="W21" s="611"/>
      <c r="X21" s="611"/>
      <c r="Y21" s="612"/>
      <c r="Z21" s="613">
        <v>39</v>
      </c>
      <c r="AA21" s="613"/>
      <c r="AB21" s="613"/>
      <c r="AC21" s="613"/>
      <c r="AD21" s="614">
        <v>5308547</v>
      </c>
      <c r="AE21" s="614"/>
      <c r="AF21" s="614"/>
      <c r="AG21" s="614"/>
      <c r="AH21" s="614"/>
      <c r="AI21" s="614"/>
      <c r="AJ21" s="614"/>
      <c r="AK21" s="614"/>
      <c r="AL21" s="615">
        <v>71.7</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715</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5308547</v>
      </c>
      <c r="S22" s="611"/>
      <c r="T22" s="611"/>
      <c r="U22" s="611"/>
      <c r="V22" s="611"/>
      <c r="W22" s="611"/>
      <c r="X22" s="611"/>
      <c r="Y22" s="612"/>
      <c r="Z22" s="613">
        <v>33.1</v>
      </c>
      <c r="AA22" s="613"/>
      <c r="AB22" s="613"/>
      <c r="AC22" s="613"/>
      <c r="AD22" s="614">
        <v>5308547</v>
      </c>
      <c r="AE22" s="614"/>
      <c r="AF22" s="614"/>
      <c r="AG22" s="614"/>
      <c r="AH22" s="614"/>
      <c r="AI22" s="614"/>
      <c r="AJ22" s="614"/>
      <c r="AK22" s="614"/>
      <c r="AL22" s="615">
        <v>71.7</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938882</v>
      </c>
      <c r="S23" s="611"/>
      <c r="T23" s="611"/>
      <c r="U23" s="611"/>
      <c r="V23" s="611"/>
      <c r="W23" s="611"/>
      <c r="X23" s="611"/>
      <c r="Y23" s="612"/>
      <c r="Z23" s="613">
        <v>5.9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5087864</v>
      </c>
      <c r="CS24" s="600"/>
      <c r="CT24" s="600"/>
      <c r="CU24" s="600"/>
      <c r="CV24" s="600"/>
      <c r="CW24" s="600"/>
      <c r="CX24" s="600"/>
      <c r="CY24" s="601"/>
      <c r="CZ24" s="604">
        <v>32.700000000000003</v>
      </c>
      <c r="DA24" s="605"/>
      <c r="DB24" s="605"/>
      <c r="DC24" s="621"/>
      <c r="DD24" s="642">
        <v>3764353</v>
      </c>
      <c r="DE24" s="600"/>
      <c r="DF24" s="600"/>
      <c r="DG24" s="600"/>
      <c r="DH24" s="600"/>
      <c r="DI24" s="600"/>
      <c r="DJ24" s="600"/>
      <c r="DK24" s="601"/>
      <c r="DL24" s="642">
        <v>3762080</v>
      </c>
      <c r="DM24" s="600"/>
      <c r="DN24" s="600"/>
      <c r="DO24" s="600"/>
      <c r="DP24" s="600"/>
      <c r="DQ24" s="600"/>
      <c r="DR24" s="600"/>
      <c r="DS24" s="600"/>
      <c r="DT24" s="600"/>
      <c r="DU24" s="600"/>
      <c r="DV24" s="601"/>
      <c r="DW24" s="604">
        <v>50.6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8329090</v>
      </c>
      <c r="S25" s="611"/>
      <c r="T25" s="611"/>
      <c r="U25" s="611"/>
      <c r="V25" s="611"/>
      <c r="W25" s="611"/>
      <c r="X25" s="611"/>
      <c r="Y25" s="612"/>
      <c r="Z25" s="613">
        <v>52</v>
      </c>
      <c r="AA25" s="613"/>
      <c r="AB25" s="613"/>
      <c r="AC25" s="613"/>
      <c r="AD25" s="614">
        <v>7390208</v>
      </c>
      <c r="AE25" s="614"/>
      <c r="AF25" s="614"/>
      <c r="AG25" s="614"/>
      <c r="AH25" s="614"/>
      <c r="AI25" s="614"/>
      <c r="AJ25" s="614"/>
      <c r="AK25" s="614"/>
      <c r="AL25" s="615">
        <v>99.8</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1761382</v>
      </c>
      <c r="CS25" s="643"/>
      <c r="CT25" s="643"/>
      <c r="CU25" s="643"/>
      <c r="CV25" s="643"/>
      <c r="CW25" s="643"/>
      <c r="CX25" s="643"/>
      <c r="CY25" s="644"/>
      <c r="CZ25" s="615">
        <v>11.3</v>
      </c>
      <c r="DA25" s="640"/>
      <c r="DB25" s="640"/>
      <c r="DC25" s="645"/>
      <c r="DD25" s="619">
        <v>1642608</v>
      </c>
      <c r="DE25" s="643"/>
      <c r="DF25" s="643"/>
      <c r="DG25" s="643"/>
      <c r="DH25" s="643"/>
      <c r="DI25" s="643"/>
      <c r="DJ25" s="643"/>
      <c r="DK25" s="644"/>
      <c r="DL25" s="619">
        <v>1640429</v>
      </c>
      <c r="DM25" s="643"/>
      <c r="DN25" s="643"/>
      <c r="DO25" s="643"/>
      <c r="DP25" s="643"/>
      <c r="DQ25" s="643"/>
      <c r="DR25" s="643"/>
      <c r="DS25" s="643"/>
      <c r="DT25" s="643"/>
      <c r="DU25" s="643"/>
      <c r="DV25" s="644"/>
      <c r="DW25" s="615">
        <v>22.1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1388</v>
      </c>
      <c r="S26" s="611"/>
      <c r="T26" s="611"/>
      <c r="U26" s="611"/>
      <c r="V26" s="611"/>
      <c r="W26" s="611"/>
      <c r="X26" s="611"/>
      <c r="Y26" s="612"/>
      <c r="Z26" s="613">
        <v>0</v>
      </c>
      <c r="AA26" s="613"/>
      <c r="AB26" s="613"/>
      <c r="AC26" s="613"/>
      <c r="AD26" s="614">
        <v>1388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1084399</v>
      </c>
      <c r="CS26" s="611"/>
      <c r="CT26" s="611"/>
      <c r="CU26" s="611"/>
      <c r="CV26" s="611"/>
      <c r="CW26" s="611"/>
      <c r="CX26" s="611"/>
      <c r="CY26" s="612"/>
      <c r="CZ26" s="615">
        <v>7</v>
      </c>
      <c r="DA26" s="640"/>
      <c r="DB26" s="640"/>
      <c r="DC26" s="645"/>
      <c r="DD26" s="619">
        <v>1007037</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38138</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1543905</v>
      </c>
      <c r="BH27" s="611"/>
      <c r="BI27" s="611"/>
      <c r="BJ27" s="611"/>
      <c r="BK27" s="611"/>
      <c r="BL27" s="611"/>
      <c r="BM27" s="611"/>
      <c r="BN27" s="612"/>
      <c r="BO27" s="613">
        <v>100</v>
      </c>
      <c r="BP27" s="613"/>
      <c r="BQ27" s="613"/>
      <c r="BR27" s="613"/>
      <c r="BS27" s="614">
        <v>9277</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1565059</v>
      </c>
      <c r="CS27" s="643"/>
      <c r="CT27" s="643"/>
      <c r="CU27" s="643"/>
      <c r="CV27" s="643"/>
      <c r="CW27" s="643"/>
      <c r="CX27" s="643"/>
      <c r="CY27" s="644"/>
      <c r="CZ27" s="615">
        <v>10.1</v>
      </c>
      <c r="DA27" s="640"/>
      <c r="DB27" s="640"/>
      <c r="DC27" s="645"/>
      <c r="DD27" s="619">
        <v>414525</v>
      </c>
      <c r="DE27" s="643"/>
      <c r="DF27" s="643"/>
      <c r="DG27" s="643"/>
      <c r="DH27" s="643"/>
      <c r="DI27" s="643"/>
      <c r="DJ27" s="643"/>
      <c r="DK27" s="644"/>
      <c r="DL27" s="619">
        <v>414431</v>
      </c>
      <c r="DM27" s="643"/>
      <c r="DN27" s="643"/>
      <c r="DO27" s="643"/>
      <c r="DP27" s="643"/>
      <c r="DQ27" s="643"/>
      <c r="DR27" s="643"/>
      <c r="DS27" s="643"/>
      <c r="DT27" s="643"/>
      <c r="DU27" s="643"/>
      <c r="DV27" s="644"/>
      <c r="DW27" s="615">
        <v>5.6</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148412</v>
      </c>
      <c r="S28" s="611"/>
      <c r="T28" s="611"/>
      <c r="U28" s="611"/>
      <c r="V28" s="611"/>
      <c r="W28" s="611"/>
      <c r="X28" s="611"/>
      <c r="Y28" s="612"/>
      <c r="Z28" s="613">
        <v>0.9</v>
      </c>
      <c r="AA28" s="613"/>
      <c r="AB28" s="613"/>
      <c r="AC28" s="613"/>
      <c r="AD28" s="614">
        <v>8848</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1761423</v>
      </c>
      <c r="CS28" s="611"/>
      <c r="CT28" s="611"/>
      <c r="CU28" s="611"/>
      <c r="CV28" s="611"/>
      <c r="CW28" s="611"/>
      <c r="CX28" s="611"/>
      <c r="CY28" s="612"/>
      <c r="CZ28" s="615">
        <v>11.3</v>
      </c>
      <c r="DA28" s="640"/>
      <c r="DB28" s="640"/>
      <c r="DC28" s="645"/>
      <c r="DD28" s="619">
        <v>1707220</v>
      </c>
      <c r="DE28" s="611"/>
      <c r="DF28" s="611"/>
      <c r="DG28" s="611"/>
      <c r="DH28" s="611"/>
      <c r="DI28" s="611"/>
      <c r="DJ28" s="611"/>
      <c r="DK28" s="612"/>
      <c r="DL28" s="619">
        <v>1707220</v>
      </c>
      <c r="DM28" s="611"/>
      <c r="DN28" s="611"/>
      <c r="DO28" s="611"/>
      <c r="DP28" s="611"/>
      <c r="DQ28" s="611"/>
      <c r="DR28" s="611"/>
      <c r="DS28" s="611"/>
      <c r="DT28" s="611"/>
      <c r="DU28" s="611"/>
      <c r="DV28" s="612"/>
      <c r="DW28" s="615">
        <v>23</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27225</v>
      </c>
      <c r="S29" s="611"/>
      <c r="T29" s="611"/>
      <c r="U29" s="611"/>
      <c r="V29" s="611"/>
      <c r="W29" s="611"/>
      <c r="X29" s="611"/>
      <c r="Y29" s="612"/>
      <c r="Z29" s="613">
        <v>0.2</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1761423</v>
      </c>
      <c r="CS29" s="643"/>
      <c r="CT29" s="643"/>
      <c r="CU29" s="643"/>
      <c r="CV29" s="643"/>
      <c r="CW29" s="643"/>
      <c r="CX29" s="643"/>
      <c r="CY29" s="644"/>
      <c r="CZ29" s="615">
        <v>11.3</v>
      </c>
      <c r="DA29" s="640"/>
      <c r="DB29" s="640"/>
      <c r="DC29" s="645"/>
      <c r="DD29" s="619">
        <v>1707220</v>
      </c>
      <c r="DE29" s="643"/>
      <c r="DF29" s="643"/>
      <c r="DG29" s="643"/>
      <c r="DH29" s="643"/>
      <c r="DI29" s="643"/>
      <c r="DJ29" s="643"/>
      <c r="DK29" s="644"/>
      <c r="DL29" s="619">
        <v>1707220</v>
      </c>
      <c r="DM29" s="643"/>
      <c r="DN29" s="643"/>
      <c r="DO29" s="643"/>
      <c r="DP29" s="643"/>
      <c r="DQ29" s="643"/>
      <c r="DR29" s="643"/>
      <c r="DS29" s="643"/>
      <c r="DT29" s="643"/>
      <c r="DU29" s="643"/>
      <c r="DV29" s="644"/>
      <c r="DW29" s="615">
        <v>23</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1844129</v>
      </c>
      <c r="S30" s="611"/>
      <c r="T30" s="611"/>
      <c r="U30" s="611"/>
      <c r="V30" s="611"/>
      <c r="W30" s="611"/>
      <c r="X30" s="611"/>
      <c r="Y30" s="612"/>
      <c r="Z30" s="613">
        <v>11.5</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1697431</v>
      </c>
      <c r="CS30" s="611"/>
      <c r="CT30" s="611"/>
      <c r="CU30" s="611"/>
      <c r="CV30" s="611"/>
      <c r="CW30" s="611"/>
      <c r="CX30" s="611"/>
      <c r="CY30" s="612"/>
      <c r="CZ30" s="615">
        <v>10.9</v>
      </c>
      <c r="DA30" s="640"/>
      <c r="DB30" s="640"/>
      <c r="DC30" s="645"/>
      <c r="DD30" s="619">
        <v>1647329</v>
      </c>
      <c r="DE30" s="611"/>
      <c r="DF30" s="611"/>
      <c r="DG30" s="611"/>
      <c r="DH30" s="611"/>
      <c r="DI30" s="611"/>
      <c r="DJ30" s="611"/>
      <c r="DK30" s="612"/>
      <c r="DL30" s="619">
        <v>1647329</v>
      </c>
      <c r="DM30" s="611"/>
      <c r="DN30" s="611"/>
      <c r="DO30" s="611"/>
      <c r="DP30" s="611"/>
      <c r="DQ30" s="611"/>
      <c r="DR30" s="611"/>
      <c r="DS30" s="611"/>
      <c r="DT30" s="611"/>
      <c r="DU30" s="611"/>
      <c r="DV30" s="612"/>
      <c r="DW30" s="615">
        <v>22.2</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98.9</v>
      </c>
      <c r="BH31" s="654"/>
      <c r="BI31" s="654"/>
      <c r="BJ31" s="654"/>
      <c r="BK31" s="654"/>
      <c r="BL31" s="654"/>
      <c r="BM31" s="605">
        <v>93.8</v>
      </c>
      <c r="BN31" s="654"/>
      <c r="BO31" s="654"/>
      <c r="BP31" s="654"/>
      <c r="BQ31" s="655"/>
      <c r="BR31" s="657">
        <v>99.7</v>
      </c>
      <c r="BS31" s="654"/>
      <c r="BT31" s="654"/>
      <c r="BU31" s="654"/>
      <c r="BV31" s="654"/>
      <c r="BW31" s="654"/>
      <c r="BX31" s="605">
        <v>97.6</v>
      </c>
      <c r="BY31" s="654"/>
      <c r="BZ31" s="654"/>
      <c r="CA31" s="654"/>
      <c r="CB31" s="655"/>
      <c r="CD31" s="650"/>
      <c r="CE31" s="651"/>
      <c r="CF31" s="607" t="s">
        <v>300</v>
      </c>
      <c r="CG31" s="608"/>
      <c r="CH31" s="608"/>
      <c r="CI31" s="608"/>
      <c r="CJ31" s="608"/>
      <c r="CK31" s="608"/>
      <c r="CL31" s="608"/>
      <c r="CM31" s="608"/>
      <c r="CN31" s="608"/>
      <c r="CO31" s="608"/>
      <c r="CP31" s="608"/>
      <c r="CQ31" s="609"/>
      <c r="CR31" s="610">
        <v>63992</v>
      </c>
      <c r="CS31" s="643"/>
      <c r="CT31" s="643"/>
      <c r="CU31" s="643"/>
      <c r="CV31" s="643"/>
      <c r="CW31" s="643"/>
      <c r="CX31" s="643"/>
      <c r="CY31" s="644"/>
      <c r="CZ31" s="615">
        <v>0.4</v>
      </c>
      <c r="DA31" s="640"/>
      <c r="DB31" s="640"/>
      <c r="DC31" s="645"/>
      <c r="DD31" s="619">
        <v>59891</v>
      </c>
      <c r="DE31" s="643"/>
      <c r="DF31" s="643"/>
      <c r="DG31" s="643"/>
      <c r="DH31" s="643"/>
      <c r="DI31" s="643"/>
      <c r="DJ31" s="643"/>
      <c r="DK31" s="644"/>
      <c r="DL31" s="619">
        <v>59891</v>
      </c>
      <c r="DM31" s="643"/>
      <c r="DN31" s="643"/>
      <c r="DO31" s="643"/>
      <c r="DP31" s="643"/>
      <c r="DQ31" s="643"/>
      <c r="DR31" s="643"/>
      <c r="DS31" s="643"/>
      <c r="DT31" s="643"/>
      <c r="DU31" s="643"/>
      <c r="DV31" s="644"/>
      <c r="DW31" s="615">
        <v>0.8</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926965</v>
      </c>
      <c r="S32" s="611"/>
      <c r="T32" s="611"/>
      <c r="U32" s="611"/>
      <c r="V32" s="611"/>
      <c r="W32" s="611"/>
      <c r="X32" s="611"/>
      <c r="Y32" s="612"/>
      <c r="Z32" s="613">
        <v>5.8</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99.2</v>
      </c>
      <c r="BH32" s="643"/>
      <c r="BI32" s="643"/>
      <c r="BJ32" s="643"/>
      <c r="BK32" s="643"/>
      <c r="BL32" s="643"/>
      <c r="BM32" s="616">
        <v>96.8</v>
      </c>
      <c r="BN32" s="643"/>
      <c r="BO32" s="643"/>
      <c r="BP32" s="643"/>
      <c r="BQ32" s="656"/>
      <c r="BR32" s="667">
        <v>99.9</v>
      </c>
      <c r="BS32" s="643"/>
      <c r="BT32" s="643"/>
      <c r="BU32" s="643"/>
      <c r="BV32" s="643"/>
      <c r="BW32" s="643"/>
      <c r="BX32" s="616">
        <v>99.3</v>
      </c>
      <c r="BY32" s="643"/>
      <c r="BZ32" s="643"/>
      <c r="CA32" s="643"/>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12984</v>
      </c>
      <c r="S33" s="611"/>
      <c r="T33" s="611"/>
      <c r="U33" s="611"/>
      <c r="V33" s="611"/>
      <c r="W33" s="611"/>
      <c r="X33" s="611"/>
      <c r="Y33" s="612"/>
      <c r="Z33" s="613">
        <v>0.1</v>
      </c>
      <c r="AA33" s="613"/>
      <c r="AB33" s="613"/>
      <c r="AC33" s="613"/>
      <c r="AD33" s="614">
        <v>6154</v>
      </c>
      <c r="AE33" s="614"/>
      <c r="AF33" s="614"/>
      <c r="AG33" s="614"/>
      <c r="AH33" s="614"/>
      <c r="AI33" s="614"/>
      <c r="AJ33" s="614"/>
      <c r="AK33" s="614"/>
      <c r="AL33" s="615">
        <v>0.1</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98.6</v>
      </c>
      <c r="BH33" s="669"/>
      <c r="BI33" s="669"/>
      <c r="BJ33" s="669"/>
      <c r="BK33" s="669"/>
      <c r="BL33" s="669"/>
      <c r="BM33" s="670">
        <v>89.9</v>
      </c>
      <c r="BN33" s="669"/>
      <c r="BO33" s="669"/>
      <c r="BP33" s="669"/>
      <c r="BQ33" s="671"/>
      <c r="BR33" s="668">
        <v>98.8</v>
      </c>
      <c r="BS33" s="669"/>
      <c r="BT33" s="669"/>
      <c r="BU33" s="669"/>
      <c r="BV33" s="669"/>
      <c r="BW33" s="669"/>
      <c r="BX33" s="670">
        <v>90.1</v>
      </c>
      <c r="BY33" s="669"/>
      <c r="BZ33" s="669"/>
      <c r="CA33" s="669"/>
      <c r="CB33" s="671"/>
      <c r="CD33" s="607" t="s">
        <v>307</v>
      </c>
      <c r="CE33" s="608"/>
      <c r="CF33" s="608"/>
      <c r="CG33" s="608"/>
      <c r="CH33" s="608"/>
      <c r="CI33" s="608"/>
      <c r="CJ33" s="608"/>
      <c r="CK33" s="608"/>
      <c r="CL33" s="608"/>
      <c r="CM33" s="608"/>
      <c r="CN33" s="608"/>
      <c r="CO33" s="608"/>
      <c r="CP33" s="608"/>
      <c r="CQ33" s="609"/>
      <c r="CR33" s="610">
        <v>8257247</v>
      </c>
      <c r="CS33" s="643"/>
      <c r="CT33" s="643"/>
      <c r="CU33" s="643"/>
      <c r="CV33" s="643"/>
      <c r="CW33" s="643"/>
      <c r="CX33" s="643"/>
      <c r="CY33" s="644"/>
      <c r="CZ33" s="615">
        <v>53.1</v>
      </c>
      <c r="DA33" s="640"/>
      <c r="DB33" s="640"/>
      <c r="DC33" s="645"/>
      <c r="DD33" s="619">
        <v>6680665</v>
      </c>
      <c r="DE33" s="643"/>
      <c r="DF33" s="643"/>
      <c r="DG33" s="643"/>
      <c r="DH33" s="643"/>
      <c r="DI33" s="643"/>
      <c r="DJ33" s="643"/>
      <c r="DK33" s="644"/>
      <c r="DL33" s="619">
        <v>4824750</v>
      </c>
      <c r="DM33" s="643"/>
      <c r="DN33" s="643"/>
      <c r="DO33" s="643"/>
      <c r="DP33" s="643"/>
      <c r="DQ33" s="643"/>
      <c r="DR33" s="643"/>
      <c r="DS33" s="643"/>
      <c r="DT33" s="643"/>
      <c r="DU33" s="643"/>
      <c r="DV33" s="644"/>
      <c r="DW33" s="615">
        <v>64.900000000000006</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87481</v>
      </c>
      <c r="S34" s="611"/>
      <c r="T34" s="611"/>
      <c r="U34" s="611"/>
      <c r="V34" s="611"/>
      <c r="W34" s="611"/>
      <c r="X34" s="611"/>
      <c r="Y34" s="612"/>
      <c r="Z34" s="613">
        <v>0.5</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1891367</v>
      </c>
      <c r="CS34" s="611"/>
      <c r="CT34" s="611"/>
      <c r="CU34" s="611"/>
      <c r="CV34" s="611"/>
      <c r="CW34" s="611"/>
      <c r="CX34" s="611"/>
      <c r="CY34" s="612"/>
      <c r="CZ34" s="615">
        <v>12.2</v>
      </c>
      <c r="DA34" s="640"/>
      <c r="DB34" s="640"/>
      <c r="DC34" s="645"/>
      <c r="DD34" s="619">
        <v>1394187</v>
      </c>
      <c r="DE34" s="611"/>
      <c r="DF34" s="611"/>
      <c r="DG34" s="611"/>
      <c r="DH34" s="611"/>
      <c r="DI34" s="611"/>
      <c r="DJ34" s="611"/>
      <c r="DK34" s="612"/>
      <c r="DL34" s="619">
        <v>1292914</v>
      </c>
      <c r="DM34" s="611"/>
      <c r="DN34" s="611"/>
      <c r="DO34" s="611"/>
      <c r="DP34" s="611"/>
      <c r="DQ34" s="611"/>
      <c r="DR34" s="611"/>
      <c r="DS34" s="611"/>
      <c r="DT34" s="611"/>
      <c r="DU34" s="611"/>
      <c r="DV34" s="612"/>
      <c r="DW34" s="615">
        <v>17.399999999999999</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1469967</v>
      </c>
      <c r="S35" s="611"/>
      <c r="T35" s="611"/>
      <c r="U35" s="611"/>
      <c r="V35" s="611"/>
      <c r="W35" s="611"/>
      <c r="X35" s="611"/>
      <c r="Y35" s="612"/>
      <c r="Z35" s="613">
        <v>9.1999999999999993</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209130</v>
      </c>
      <c r="CS35" s="643"/>
      <c r="CT35" s="643"/>
      <c r="CU35" s="643"/>
      <c r="CV35" s="643"/>
      <c r="CW35" s="643"/>
      <c r="CX35" s="643"/>
      <c r="CY35" s="644"/>
      <c r="CZ35" s="615">
        <v>1.3</v>
      </c>
      <c r="DA35" s="640"/>
      <c r="DB35" s="640"/>
      <c r="DC35" s="645"/>
      <c r="DD35" s="619">
        <v>171548</v>
      </c>
      <c r="DE35" s="643"/>
      <c r="DF35" s="643"/>
      <c r="DG35" s="643"/>
      <c r="DH35" s="643"/>
      <c r="DI35" s="643"/>
      <c r="DJ35" s="643"/>
      <c r="DK35" s="644"/>
      <c r="DL35" s="619">
        <v>168619</v>
      </c>
      <c r="DM35" s="643"/>
      <c r="DN35" s="643"/>
      <c r="DO35" s="643"/>
      <c r="DP35" s="643"/>
      <c r="DQ35" s="643"/>
      <c r="DR35" s="643"/>
      <c r="DS35" s="643"/>
      <c r="DT35" s="643"/>
      <c r="DU35" s="643"/>
      <c r="DV35" s="644"/>
      <c r="DW35" s="615">
        <v>2.2999999999999998</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917165</v>
      </c>
      <c r="S36" s="611"/>
      <c r="T36" s="611"/>
      <c r="U36" s="611"/>
      <c r="V36" s="611"/>
      <c r="W36" s="611"/>
      <c r="X36" s="611"/>
      <c r="Y36" s="612"/>
      <c r="Z36" s="613">
        <v>5.7</v>
      </c>
      <c r="AA36" s="613"/>
      <c r="AB36" s="613"/>
      <c r="AC36" s="613"/>
      <c r="AD36" s="614" t="s">
        <v>122</v>
      </c>
      <c r="AE36" s="614"/>
      <c r="AF36" s="614"/>
      <c r="AG36" s="614"/>
      <c r="AH36" s="614"/>
      <c r="AI36" s="614"/>
      <c r="AJ36" s="614"/>
      <c r="AK36" s="614"/>
      <c r="AL36" s="615" t="s">
        <v>122</v>
      </c>
      <c r="AM36" s="616"/>
      <c r="AN36" s="616"/>
      <c r="AO36" s="617"/>
      <c r="AP36" s="216"/>
      <c r="AQ36" s="676" t="s">
        <v>315</v>
      </c>
      <c r="AR36" s="677"/>
      <c r="AS36" s="677"/>
      <c r="AT36" s="677"/>
      <c r="AU36" s="677"/>
      <c r="AV36" s="677"/>
      <c r="AW36" s="677"/>
      <c r="AX36" s="677"/>
      <c r="AY36" s="678"/>
      <c r="AZ36" s="599">
        <v>3754750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57786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3777720</v>
      </c>
      <c r="CS36" s="611"/>
      <c r="CT36" s="611"/>
      <c r="CU36" s="611"/>
      <c r="CV36" s="611"/>
      <c r="CW36" s="611"/>
      <c r="CX36" s="611"/>
      <c r="CY36" s="612"/>
      <c r="CZ36" s="615">
        <v>24.3</v>
      </c>
      <c r="DA36" s="640"/>
      <c r="DB36" s="640"/>
      <c r="DC36" s="645"/>
      <c r="DD36" s="619">
        <v>3491895</v>
      </c>
      <c r="DE36" s="611"/>
      <c r="DF36" s="611"/>
      <c r="DG36" s="611"/>
      <c r="DH36" s="611"/>
      <c r="DI36" s="611"/>
      <c r="DJ36" s="611"/>
      <c r="DK36" s="612"/>
      <c r="DL36" s="619">
        <v>2373116</v>
      </c>
      <c r="DM36" s="611"/>
      <c r="DN36" s="611"/>
      <c r="DO36" s="611"/>
      <c r="DP36" s="611"/>
      <c r="DQ36" s="611"/>
      <c r="DR36" s="611"/>
      <c r="DS36" s="611"/>
      <c r="DT36" s="611"/>
      <c r="DU36" s="611"/>
      <c r="DV36" s="612"/>
      <c r="DW36" s="615">
        <v>31.9</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207009</v>
      </c>
      <c r="S37" s="611"/>
      <c r="T37" s="611"/>
      <c r="U37" s="611"/>
      <c r="V37" s="611"/>
      <c r="W37" s="611"/>
      <c r="X37" s="611"/>
      <c r="Y37" s="612"/>
      <c r="Z37" s="613">
        <v>1.3</v>
      </c>
      <c r="AA37" s="613"/>
      <c r="AB37" s="613"/>
      <c r="AC37" s="613"/>
      <c r="AD37" s="614">
        <v>274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1299798</v>
      </c>
      <c r="BA37" s="611"/>
      <c r="BB37" s="611"/>
      <c r="BC37" s="611"/>
      <c r="BD37" s="643"/>
      <c r="BE37" s="643"/>
      <c r="BF37" s="656"/>
      <c r="BG37" s="607" t="s">
        <v>320</v>
      </c>
      <c r="BH37" s="608"/>
      <c r="BI37" s="608"/>
      <c r="BJ37" s="608"/>
      <c r="BK37" s="608"/>
      <c r="BL37" s="608"/>
      <c r="BM37" s="608"/>
      <c r="BN37" s="608"/>
      <c r="BO37" s="608"/>
      <c r="BP37" s="608"/>
      <c r="BQ37" s="608"/>
      <c r="BR37" s="608"/>
      <c r="BS37" s="608"/>
      <c r="BT37" s="608"/>
      <c r="BU37" s="609"/>
      <c r="BV37" s="610">
        <v>638</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335486</v>
      </c>
      <c r="CS37" s="643"/>
      <c r="CT37" s="643"/>
      <c r="CU37" s="643"/>
      <c r="CV37" s="643"/>
      <c r="CW37" s="643"/>
      <c r="CX37" s="643"/>
      <c r="CY37" s="644"/>
      <c r="CZ37" s="615">
        <v>2.2000000000000002</v>
      </c>
      <c r="DA37" s="640"/>
      <c r="DB37" s="640"/>
      <c r="DC37" s="645"/>
      <c r="DD37" s="619">
        <v>335486</v>
      </c>
      <c r="DE37" s="643"/>
      <c r="DF37" s="643"/>
      <c r="DG37" s="643"/>
      <c r="DH37" s="643"/>
      <c r="DI37" s="643"/>
      <c r="DJ37" s="643"/>
      <c r="DK37" s="644"/>
      <c r="DL37" s="619">
        <v>335486</v>
      </c>
      <c r="DM37" s="643"/>
      <c r="DN37" s="643"/>
      <c r="DO37" s="643"/>
      <c r="DP37" s="643"/>
      <c r="DQ37" s="643"/>
      <c r="DR37" s="643"/>
      <c r="DS37" s="643"/>
      <c r="DT37" s="643"/>
      <c r="DU37" s="643"/>
      <c r="DV37" s="644"/>
      <c r="DW37" s="615">
        <v>4.5</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2016399</v>
      </c>
      <c r="S38" s="611"/>
      <c r="T38" s="611"/>
      <c r="U38" s="611"/>
      <c r="V38" s="611"/>
      <c r="W38" s="611"/>
      <c r="X38" s="611"/>
      <c r="Y38" s="612"/>
      <c r="Z38" s="613">
        <v>12.6</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669787</v>
      </c>
      <c r="BA38" s="611"/>
      <c r="BB38" s="611"/>
      <c r="BC38" s="611"/>
      <c r="BD38" s="643"/>
      <c r="BE38" s="643"/>
      <c r="BF38" s="656"/>
      <c r="BG38" s="607" t="s">
        <v>324</v>
      </c>
      <c r="BH38" s="608"/>
      <c r="BI38" s="608"/>
      <c r="BJ38" s="608"/>
      <c r="BK38" s="608"/>
      <c r="BL38" s="608"/>
      <c r="BM38" s="608"/>
      <c r="BN38" s="608"/>
      <c r="BO38" s="608"/>
      <c r="BP38" s="608"/>
      <c r="BQ38" s="608"/>
      <c r="BR38" s="608"/>
      <c r="BS38" s="608"/>
      <c r="BT38" s="608"/>
      <c r="BU38" s="609"/>
      <c r="BV38" s="610">
        <v>2713</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1287882</v>
      </c>
      <c r="CS38" s="611"/>
      <c r="CT38" s="611"/>
      <c r="CU38" s="611"/>
      <c r="CV38" s="611"/>
      <c r="CW38" s="611"/>
      <c r="CX38" s="611"/>
      <c r="CY38" s="612"/>
      <c r="CZ38" s="615">
        <v>8.3000000000000007</v>
      </c>
      <c r="DA38" s="640"/>
      <c r="DB38" s="640"/>
      <c r="DC38" s="645"/>
      <c r="DD38" s="619">
        <v>1042904</v>
      </c>
      <c r="DE38" s="611"/>
      <c r="DF38" s="611"/>
      <c r="DG38" s="611"/>
      <c r="DH38" s="611"/>
      <c r="DI38" s="611"/>
      <c r="DJ38" s="611"/>
      <c r="DK38" s="612"/>
      <c r="DL38" s="619">
        <v>990101</v>
      </c>
      <c r="DM38" s="611"/>
      <c r="DN38" s="611"/>
      <c r="DO38" s="611"/>
      <c r="DP38" s="611"/>
      <c r="DQ38" s="611"/>
      <c r="DR38" s="611"/>
      <c r="DS38" s="611"/>
      <c r="DT38" s="611"/>
      <c r="DU38" s="611"/>
      <c r="DV38" s="612"/>
      <c r="DW38" s="615">
        <v>13.3</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497283</v>
      </c>
      <c r="BA39" s="611"/>
      <c r="BB39" s="611"/>
      <c r="BC39" s="611"/>
      <c r="BD39" s="643"/>
      <c r="BE39" s="643"/>
      <c r="BF39" s="656"/>
      <c r="BG39" s="607" t="s">
        <v>328</v>
      </c>
      <c r="BH39" s="608"/>
      <c r="BI39" s="608"/>
      <c r="BJ39" s="608"/>
      <c r="BK39" s="608"/>
      <c r="BL39" s="608"/>
      <c r="BM39" s="608"/>
      <c r="BN39" s="608"/>
      <c r="BO39" s="608"/>
      <c r="BP39" s="608"/>
      <c r="BQ39" s="608"/>
      <c r="BR39" s="608"/>
      <c r="BS39" s="608"/>
      <c r="BT39" s="608"/>
      <c r="BU39" s="609"/>
      <c r="BV39" s="610">
        <v>3846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1091148</v>
      </c>
      <c r="CS39" s="643"/>
      <c r="CT39" s="643"/>
      <c r="CU39" s="643"/>
      <c r="CV39" s="643"/>
      <c r="CW39" s="643"/>
      <c r="CX39" s="643"/>
      <c r="CY39" s="644"/>
      <c r="CZ39" s="615">
        <v>7</v>
      </c>
      <c r="DA39" s="640"/>
      <c r="DB39" s="640"/>
      <c r="DC39" s="645"/>
      <c r="DD39" s="619">
        <v>580131</v>
      </c>
      <c r="DE39" s="643"/>
      <c r="DF39" s="643"/>
      <c r="DG39" s="643"/>
      <c r="DH39" s="643"/>
      <c r="DI39" s="643"/>
      <c r="DJ39" s="643"/>
      <c r="DK39" s="644"/>
      <c r="DL39" s="619" t="s">
        <v>122</v>
      </c>
      <c r="DM39" s="643"/>
      <c r="DN39" s="643"/>
      <c r="DO39" s="643"/>
      <c r="DP39" s="643"/>
      <c r="DQ39" s="643"/>
      <c r="DR39" s="643"/>
      <c r="DS39" s="643"/>
      <c r="DT39" s="643"/>
      <c r="DU39" s="643"/>
      <c r="DV39" s="644"/>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v>25399</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10281</v>
      </c>
      <c r="BA40" s="611"/>
      <c r="BB40" s="611"/>
      <c r="BC40" s="611"/>
      <c r="BD40" s="643"/>
      <c r="BE40" s="643"/>
      <c r="BF40" s="656"/>
      <c r="BG40" s="660" t="s">
        <v>332</v>
      </c>
      <c r="BH40" s="661"/>
      <c r="BI40" s="661"/>
      <c r="BJ40" s="661"/>
      <c r="BK40" s="661"/>
      <c r="BL40" s="217"/>
      <c r="BM40" s="608" t="s">
        <v>333</v>
      </c>
      <c r="BN40" s="608"/>
      <c r="BO40" s="608"/>
      <c r="BP40" s="608"/>
      <c r="BQ40" s="608"/>
      <c r="BR40" s="608"/>
      <c r="BS40" s="608"/>
      <c r="BT40" s="608"/>
      <c r="BU40" s="609"/>
      <c r="BV40" s="610">
        <v>103</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t="s">
        <v>122</v>
      </c>
      <c r="CS40" s="611"/>
      <c r="CT40" s="611"/>
      <c r="CU40" s="611"/>
      <c r="CV40" s="611"/>
      <c r="CW40" s="611"/>
      <c r="CX40" s="611"/>
      <c r="CY40" s="612"/>
      <c r="CZ40" s="615" t="s">
        <v>122</v>
      </c>
      <c r="DA40" s="640"/>
      <c r="DB40" s="640"/>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16026352</v>
      </c>
      <c r="S41" s="683"/>
      <c r="T41" s="683"/>
      <c r="U41" s="683"/>
      <c r="V41" s="683"/>
      <c r="W41" s="683"/>
      <c r="X41" s="683"/>
      <c r="Y41" s="687"/>
      <c r="Z41" s="688">
        <v>100</v>
      </c>
      <c r="AA41" s="688"/>
      <c r="AB41" s="688"/>
      <c r="AC41" s="688"/>
      <c r="AD41" s="689">
        <v>7406872</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257977</v>
      </c>
      <c r="BA41" s="611"/>
      <c r="BB41" s="611"/>
      <c r="BC41" s="611"/>
      <c r="BD41" s="643"/>
      <c r="BE41" s="643"/>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3"/>
      <c r="CT41" s="643"/>
      <c r="CU41" s="643"/>
      <c r="CV41" s="643"/>
      <c r="CW41" s="643"/>
      <c r="CX41" s="643"/>
      <c r="CY41" s="644"/>
      <c r="CZ41" s="615" t="s">
        <v>122</v>
      </c>
      <c r="DA41" s="640"/>
      <c r="DB41" s="640"/>
      <c r="DC41" s="645"/>
      <c r="DD41" s="619" t="s">
        <v>122</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1019624</v>
      </c>
      <c r="BA42" s="683"/>
      <c r="BB42" s="683"/>
      <c r="BC42" s="683"/>
      <c r="BD42" s="669"/>
      <c r="BE42" s="669"/>
      <c r="BF42" s="671"/>
      <c r="BG42" s="662"/>
      <c r="BH42" s="663"/>
      <c r="BI42" s="663"/>
      <c r="BJ42" s="663"/>
      <c r="BK42" s="663"/>
      <c r="BL42" s="218"/>
      <c r="BM42" s="632" t="s">
        <v>340</v>
      </c>
      <c r="BN42" s="632"/>
      <c r="BO42" s="632"/>
      <c r="BP42" s="632"/>
      <c r="BQ42" s="632"/>
      <c r="BR42" s="632"/>
      <c r="BS42" s="632"/>
      <c r="BT42" s="632"/>
      <c r="BU42" s="633"/>
      <c r="BV42" s="682">
        <v>527</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2201176</v>
      </c>
      <c r="CS42" s="643"/>
      <c r="CT42" s="643"/>
      <c r="CU42" s="643"/>
      <c r="CV42" s="643"/>
      <c r="CW42" s="643"/>
      <c r="CX42" s="643"/>
      <c r="CY42" s="644"/>
      <c r="CZ42" s="615">
        <v>14.2</v>
      </c>
      <c r="DA42" s="640"/>
      <c r="DB42" s="640"/>
      <c r="DC42" s="645"/>
      <c r="DD42" s="619">
        <v>389540</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31994</v>
      </c>
      <c r="CS43" s="643"/>
      <c r="CT43" s="643"/>
      <c r="CU43" s="643"/>
      <c r="CV43" s="643"/>
      <c r="CW43" s="643"/>
      <c r="CX43" s="643"/>
      <c r="CY43" s="644"/>
      <c r="CZ43" s="615">
        <v>0.2</v>
      </c>
      <c r="DA43" s="640"/>
      <c r="DB43" s="640"/>
      <c r="DC43" s="645"/>
      <c r="DD43" s="619">
        <v>31994</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1979682</v>
      </c>
      <c r="CS44" s="611"/>
      <c r="CT44" s="611"/>
      <c r="CU44" s="611"/>
      <c r="CV44" s="611"/>
      <c r="CW44" s="611"/>
      <c r="CX44" s="611"/>
      <c r="CY44" s="612"/>
      <c r="CZ44" s="615">
        <v>12.7</v>
      </c>
      <c r="DA44" s="616"/>
      <c r="DB44" s="616"/>
      <c r="DC44" s="622"/>
      <c r="DD44" s="619">
        <v>317278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699166</v>
      </c>
      <c r="CS45" s="643"/>
      <c r="CT45" s="643"/>
      <c r="CU45" s="643"/>
      <c r="CV45" s="643"/>
      <c r="CW45" s="643"/>
      <c r="CX45" s="643"/>
      <c r="CY45" s="644"/>
      <c r="CZ45" s="615">
        <v>4.5</v>
      </c>
      <c r="DA45" s="640"/>
      <c r="DB45" s="640"/>
      <c r="DC45" s="645"/>
      <c r="DD45" s="619">
        <v>37334</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1194553</v>
      </c>
      <c r="CS46" s="611"/>
      <c r="CT46" s="611"/>
      <c r="CU46" s="611"/>
      <c r="CV46" s="611"/>
      <c r="CW46" s="611"/>
      <c r="CX46" s="611"/>
      <c r="CY46" s="612"/>
      <c r="CZ46" s="615">
        <v>7.7</v>
      </c>
      <c r="DA46" s="616"/>
      <c r="DB46" s="616"/>
      <c r="DC46" s="622"/>
      <c r="DD46" s="619">
        <v>261121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221494</v>
      </c>
      <c r="CS47" s="643"/>
      <c r="CT47" s="643"/>
      <c r="CU47" s="643"/>
      <c r="CV47" s="643"/>
      <c r="CW47" s="643"/>
      <c r="CX47" s="643"/>
      <c r="CY47" s="644"/>
      <c r="CZ47" s="615">
        <v>1.4</v>
      </c>
      <c r="DA47" s="640"/>
      <c r="DB47" s="640"/>
      <c r="DC47" s="645"/>
      <c r="DD47" s="619">
        <v>72262</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15546287</v>
      </c>
      <c r="CS49" s="669"/>
      <c r="CT49" s="669"/>
      <c r="CU49" s="669"/>
      <c r="CV49" s="669"/>
      <c r="CW49" s="669"/>
      <c r="CX49" s="669"/>
      <c r="CY49" s="698"/>
      <c r="CZ49" s="690">
        <v>100</v>
      </c>
      <c r="DA49" s="699"/>
      <c r="DB49" s="699"/>
      <c r="DC49" s="700"/>
      <c r="DD49" s="701">
        <v>10834558</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hejWh3sxhuYPGdOVz8cOkhbgmuTD6vl+nAEx1O1Es5R4LKwy3eUNJ9lQB4USK7TE/b56Ry24pBggAlPcmzA/aw==" saltValue="6z05Vq2Xllk2/jg6bGrVT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16036</v>
      </c>
      <c r="R7" s="740"/>
      <c r="S7" s="740"/>
      <c r="T7" s="740"/>
      <c r="U7" s="740"/>
      <c r="V7" s="740">
        <v>15556</v>
      </c>
      <c r="W7" s="740"/>
      <c r="X7" s="740"/>
      <c r="Y7" s="740"/>
      <c r="Z7" s="740"/>
      <c r="AA7" s="740">
        <v>480</v>
      </c>
      <c r="AB7" s="740"/>
      <c r="AC7" s="740"/>
      <c r="AD7" s="740"/>
      <c r="AE7" s="741"/>
      <c r="AF7" s="742">
        <v>403</v>
      </c>
      <c r="AG7" s="743"/>
      <c r="AH7" s="743"/>
      <c r="AI7" s="743"/>
      <c r="AJ7" s="744"/>
      <c r="AK7" s="745">
        <v>1470</v>
      </c>
      <c r="AL7" s="746"/>
      <c r="AM7" s="746"/>
      <c r="AN7" s="746"/>
      <c r="AO7" s="746"/>
      <c r="AP7" s="746">
        <v>15139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562</v>
      </c>
      <c r="BT7" s="734"/>
      <c r="BU7" s="734"/>
      <c r="BV7" s="734"/>
      <c r="BW7" s="734"/>
      <c r="BX7" s="734"/>
      <c r="BY7" s="734"/>
      <c r="BZ7" s="734"/>
      <c r="CA7" s="734"/>
      <c r="CB7" s="734"/>
      <c r="CC7" s="734"/>
      <c r="CD7" s="734"/>
      <c r="CE7" s="734"/>
      <c r="CF7" s="734"/>
      <c r="CG7" s="749"/>
      <c r="CH7" s="730">
        <v>-3</v>
      </c>
      <c r="CI7" s="731"/>
      <c r="CJ7" s="731"/>
      <c r="CK7" s="731"/>
      <c r="CL7" s="732"/>
      <c r="CM7" s="730">
        <v>60</v>
      </c>
      <c r="CN7" s="731"/>
      <c r="CO7" s="731"/>
      <c r="CP7" s="731"/>
      <c r="CQ7" s="732"/>
      <c r="CR7" s="730">
        <v>1</v>
      </c>
      <c r="CS7" s="731"/>
      <c r="CT7" s="731"/>
      <c r="CU7" s="731"/>
      <c r="CV7" s="732"/>
      <c r="CW7" s="730" t="s">
        <v>572</v>
      </c>
      <c r="CX7" s="731"/>
      <c r="CY7" s="731"/>
      <c r="CZ7" s="731"/>
      <c r="DA7" s="732"/>
      <c r="DB7" s="730" t="s">
        <v>572</v>
      </c>
      <c r="DC7" s="731"/>
      <c r="DD7" s="731"/>
      <c r="DE7" s="731"/>
      <c r="DF7" s="732"/>
      <c r="DG7" s="730" t="s">
        <v>572</v>
      </c>
      <c r="DH7" s="731"/>
      <c r="DI7" s="731"/>
      <c r="DJ7" s="731"/>
      <c r="DK7" s="732"/>
      <c r="DL7" s="730" t="s">
        <v>572</v>
      </c>
      <c r="DM7" s="731"/>
      <c r="DN7" s="731"/>
      <c r="DO7" s="731"/>
      <c r="DP7" s="732"/>
      <c r="DQ7" s="730" t="s">
        <v>572</v>
      </c>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t="s">
        <v>563</v>
      </c>
      <c r="BT8" s="761"/>
      <c r="BU8" s="761"/>
      <c r="BV8" s="761"/>
      <c r="BW8" s="761"/>
      <c r="BX8" s="761"/>
      <c r="BY8" s="761"/>
      <c r="BZ8" s="761"/>
      <c r="CA8" s="761"/>
      <c r="CB8" s="761"/>
      <c r="CC8" s="761"/>
      <c r="CD8" s="761"/>
      <c r="CE8" s="761"/>
      <c r="CF8" s="761"/>
      <c r="CG8" s="762"/>
      <c r="CH8" s="763">
        <v>-4</v>
      </c>
      <c r="CI8" s="764"/>
      <c r="CJ8" s="764"/>
      <c r="CK8" s="764"/>
      <c r="CL8" s="765"/>
      <c r="CM8" s="763">
        <v>14</v>
      </c>
      <c r="CN8" s="764"/>
      <c r="CO8" s="764"/>
      <c r="CP8" s="764"/>
      <c r="CQ8" s="765"/>
      <c r="CR8" s="763">
        <v>6</v>
      </c>
      <c r="CS8" s="764"/>
      <c r="CT8" s="764"/>
      <c r="CU8" s="764"/>
      <c r="CV8" s="765"/>
      <c r="CW8" s="763" t="s">
        <v>572</v>
      </c>
      <c r="CX8" s="764"/>
      <c r="CY8" s="764"/>
      <c r="CZ8" s="764"/>
      <c r="DA8" s="765"/>
      <c r="DB8" s="763" t="s">
        <v>572</v>
      </c>
      <c r="DC8" s="764"/>
      <c r="DD8" s="764"/>
      <c r="DE8" s="764"/>
      <c r="DF8" s="765"/>
      <c r="DG8" s="763" t="s">
        <v>572</v>
      </c>
      <c r="DH8" s="764"/>
      <c r="DI8" s="764"/>
      <c r="DJ8" s="764"/>
      <c r="DK8" s="765"/>
      <c r="DL8" s="763" t="s">
        <v>572</v>
      </c>
      <c r="DM8" s="764"/>
      <c r="DN8" s="764"/>
      <c r="DO8" s="764"/>
      <c r="DP8" s="765"/>
      <c r="DQ8" s="763" t="s">
        <v>572</v>
      </c>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t="s">
        <v>564</v>
      </c>
      <c r="BT9" s="761"/>
      <c r="BU9" s="761"/>
      <c r="BV9" s="761"/>
      <c r="BW9" s="761"/>
      <c r="BX9" s="761"/>
      <c r="BY9" s="761"/>
      <c r="BZ9" s="761"/>
      <c r="CA9" s="761"/>
      <c r="CB9" s="761"/>
      <c r="CC9" s="761"/>
      <c r="CD9" s="761"/>
      <c r="CE9" s="761"/>
      <c r="CF9" s="761"/>
      <c r="CG9" s="762"/>
      <c r="CH9" s="763">
        <v>-1</v>
      </c>
      <c r="CI9" s="764"/>
      <c r="CJ9" s="764"/>
      <c r="CK9" s="764"/>
      <c r="CL9" s="765"/>
      <c r="CM9" s="763">
        <v>53</v>
      </c>
      <c r="CN9" s="764"/>
      <c r="CO9" s="764"/>
      <c r="CP9" s="764"/>
      <c r="CQ9" s="765"/>
      <c r="CR9" s="763">
        <v>5</v>
      </c>
      <c r="CS9" s="764"/>
      <c r="CT9" s="764"/>
      <c r="CU9" s="764"/>
      <c r="CV9" s="765"/>
      <c r="CW9" s="763" t="s">
        <v>572</v>
      </c>
      <c r="CX9" s="764"/>
      <c r="CY9" s="764"/>
      <c r="CZ9" s="764"/>
      <c r="DA9" s="765"/>
      <c r="DB9" s="763" t="s">
        <v>572</v>
      </c>
      <c r="DC9" s="764"/>
      <c r="DD9" s="764"/>
      <c r="DE9" s="764"/>
      <c r="DF9" s="765"/>
      <c r="DG9" s="763" t="s">
        <v>572</v>
      </c>
      <c r="DH9" s="764"/>
      <c r="DI9" s="764"/>
      <c r="DJ9" s="764"/>
      <c r="DK9" s="765"/>
      <c r="DL9" s="763" t="s">
        <v>572</v>
      </c>
      <c r="DM9" s="764"/>
      <c r="DN9" s="764"/>
      <c r="DO9" s="764"/>
      <c r="DP9" s="765"/>
      <c r="DQ9" s="763" t="s">
        <v>572</v>
      </c>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t="s">
        <v>565</v>
      </c>
      <c r="BT10" s="761"/>
      <c r="BU10" s="761"/>
      <c r="BV10" s="761"/>
      <c r="BW10" s="761"/>
      <c r="BX10" s="761"/>
      <c r="BY10" s="761"/>
      <c r="BZ10" s="761"/>
      <c r="CA10" s="761"/>
      <c r="CB10" s="761"/>
      <c r="CC10" s="761"/>
      <c r="CD10" s="761"/>
      <c r="CE10" s="761"/>
      <c r="CF10" s="761"/>
      <c r="CG10" s="762"/>
      <c r="CH10" s="763">
        <v>0</v>
      </c>
      <c r="CI10" s="764"/>
      <c r="CJ10" s="764"/>
      <c r="CK10" s="764"/>
      <c r="CL10" s="765"/>
      <c r="CM10" s="763">
        <v>87</v>
      </c>
      <c r="CN10" s="764"/>
      <c r="CO10" s="764"/>
      <c r="CP10" s="764"/>
      <c r="CQ10" s="765"/>
      <c r="CR10" s="763">
        <v>100</v>
      </c>
      <c r="CS10" s="764"/>
      <c r="CT10" s="764"/>
      <c r="CU10" s="764"/>
      <c r="CV10" s="765"/>
      <c r="CW10" s="763" t="s">
        <v>572</v>
      </c>
      <c r="CX10" s="764"/>
      <c r="CY10" s="764"/>
      <c r="CZ10" s="764"/>
      <c r="DA10" s="765"/>
      <c r="DB10" s="763" t="s">
        <v>572</v>
      </c>
      <c r="DC10" s="764"/>
      <c r="DD10" s="764"/>
      <c r="DE10" s="764"/>
      <c r="DF10" s="765"/>
      <c r="DG10" s="763" t="s">
        <v>572</v>
      </c>
      <c r="DH10" s="764"/>
      <c r="DI10" s="764"/>
      <c r="DJ10" s="764"/>
      <c r="DK10" s="765"/>
      <c r="DL10" s="763" t="s">
        <v>572</v>
      </c>
      <c r="DM10" s="764"/>
      <c r="DN10" s="764"/>
      <c r="DO10" s="764"/>
      <c r="DP10" s="765"/>
      <c r="DQ10" s="763" t="s">
        <v>572</v>
      </c>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376</v>
      </c>
      <c r="B23" s="776" t="s">
        <v>377</v>
      </c>
      <c r="C23" s="777"/>
      <c r="D23" s="777"/>
      <c r="E23" s="777"/>
      <c r="F23" s="777"/>
      <c r="G23" s="777"/>
      <c r="H23" s="777"/>
      <c r="I23" s="777"/>
      <c r="J23" s="777"/>
      <c r="K23" s="777"/>
      <c r="L23" s="777"/>
      <c r="M23" s="777"/>
      <c r="N23" s="777"/>
      <c r="O23" s="777"/>
      <c r="P23" s="778"/>
      <c r="Q23" s="779">
        <v>16036</v>
      </c>
      <c r="R23" s="780"/>
      <c r="S23" s="780"/>
      <c r="T23" s="780"/>
      <c r="U23" s="780"/>
      <c r="V23" s="780">
        <v>15556</v>
      </c>
      <c r="W23" s="780"/>
      <c r="X23" s="780"/>
      <c r="Y23" s="780"/>
      <c r="Z23" s="780"/>
      <c r="AA23" s="780">
        <v>480</v>
      </c>
      <c r="AB23" s="780"/>
      <c r="AC23" s="780"/>
      <c r="AD23" s="780"/>
      <c r="AE23" s="781"/>
      <c r="AF23" s="782">
        <v>403</v>
      </c>
      <c r="AG23" s="780"/>
      <c r="AH23" s="780"/>
      <c r="AI23" s="780"/>
      <c r="AJ23" s="783"/>
      <c r="AK23" s="784"/>
      <c r="AL23" s="785"/>
      <c r="AM23" s="785"/>
      <c r="AN23" s="785"/>
      <c r="AO23" s="785"/>
      <c r="AP23" s="780">
        <v>15139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388</v>
      </c>
      <c r="C28" s="737"/>
      <c r="D28" s="737"/>
      <c r="E28" s="737"/>
      <c r="F28" s="737"/>
      <c r="G28" s="737"/>
      <c r="H28" s="737"/>
      <c r="I28" s="737"/>
      <c r="J28" s="737"/>
      <c r="K28" s="737"/>
      <c r="L28" s="737"/>
      <c r="M28" s="737"/>
      <c r="N28" s="737"/>
      <c r="O28" s="737"/>
      <c r="P28" s="738"/>
      <c r="Q28" s="809">
        <v>2912</v>
      </c>
      <c r="R28" s="810"/>
      <c r="S28" s="810"/>
      <c r="T28" s="810"/>
      <c r="U28" s="810"/>
      <c r="V28" s="810">
        <v>2854</v>
      </c>
      <c r="W28" s="810"/>
      <c r="X28" s="810"/>
      <c r="Y28" s="810"/>
      <c r="Z28" s="810"/>
      <c r="AA28" s="810">
        <v>58</v>
      </c>
      <c r="AB28" s="810"/>
      <c r="AC28" s="810"/>
      <c r="AD28" s="810"/>
      <c r="AE28" s="811"/>
      <c r="AF28" s="812">
        <v>58</v>
      </c>
      <c r="AG28" s="810"/>
      <c r="AH28" s="810"/>
      <c r="AI28" s="810"/>
      <c r="AJ28" s="813"/>
      <c r="AK28" s="814">
        <v>258</v>
      </c>
      <c r="AL28" s="815"/>
      <c r="AM28" s="815"/>
      <c r="AN28" s="815"/>
      <c r="AO28" s="815"/>
      <c r="AP28" s="815" t="s">
        <v>549</v>
      </c>
      <c r="AQ28" s="815"/>
      <c r="AR28" s="815"/>
      <c r="AS28" s="815"/>
      <c r="AT28" s="815"/>
      <c r="AU28" s="815" t="s">
        <v>549</v>
      </c>
      <c r="AV28" s="815"/>
      <c r="AW28" s="815"/>
      <c r="AX28" s="815"/>
      <c r="AY28" s="815"/>
      <c r="AZ28" s="816" t="s">
        <v>549</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389</v>
      </c>
      <c r="C29" s="768"/>
      <c r="D29" s="768"/>
      <c r="E29" s="768"/>
      <c r="F29" s="768"/>
      <c r="G29" s="768"/>
      <c r="H29" s="768"/>
      <c r="I29" s="768"/>
      <c r="J29" s="768"/>
      <c r="K29" s="768"/>
      <c r="L29" s="768"/>
      <c r="M29" s="768"/>
      <c r="N29" s="768"/>
      <c r="O29" s="768"/>
      <c r="P29" s="769"/>
      <c r="Q29" s="770">
        <v>3390</v>
      </c>
      <c r="R29" s="771"/>
      <c r="S29" s="771"/>
      <c r="T29" s="771"/>
      <c r="U29" s="771"/>
      <c r="V29" s="771">
        <v>3071</v>
      </c>
      <c r="W29" s="771"/>
      <c r="X29" s="771"/>
      <c r="Y29" s="771"/>
      <c r="Z29" s="771"/>
      <c r="AA29" s="771">
        <v>318</v>
      </c>
      <c r="AB29" s="771"/>
      <c r="AC29" s="771"/>
      <c r="AD29" s="771"/>
      <c r="AE29" s="772"/>
      <c r="AF29" s="773">
        <v>318</v>
      </c>
      <c r="AG29" s="774"/>
      <c r="AH29" s="774"/>
      <c r="AI29" s="774"/>
      <c r="AJ29" s="775"/>
      <c r="AK29" s="821">
        <v>547</v>
      </c>
      <c r="AL29" s="817"/>
      <c r="AM29" s="817"/>
      <c r="AN29" s="817"/>
      <c r="AO29" s="817"/>
      <c r="AP29" s="817" t="s">
        <v>549</v>
      </c>
      <c r="AQ29" s="817"/>
      <c r="AR29" s="817"/>
      <c r="AS29" s="817"/>
      <c r="AT29" s="817"/>
      <c r="AU29" s="817" t="s">
        <v>549</v>
      </c>
      <c r="AV29" s="817"/>
      <c r="AW29" s="817"/>
      <c r="AX29" s="817"/>
      <c r="AY29" s="817"/>
      <c r="AZ29" s="818" t="s">
        <v>549</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390</v>
      </c>
      <c r="C30" s="768"/>
      <c r="D30" s="768"/>
      <c r="E30" s="768"/>
      <c r="F30" s="768"/>
      <c r="G30" s="768"/>
      <c r="H30" s="768"/>
      <c r="I30" s="768"/>
      <c r="J30" s="768"/>
      <c r="K30" s="768"/>
      <c r="L30" s="768"/>
      <c r="M30" s="768"/>
      <c r="N30" s="768"/>
      <c r="O30" s="768"/>
      <c r="P30" s="769"/>
      <c r="Q30" s="770">
        <v>434</v>
      </c>
      <c r="R30" s="771"/>
      <c r="S30" s="771"/>
      <c r="T30" s="771"/>
      <c r="U30" s="771"/>
      <c r="V30" s="771">
        <v>434</v>
      </c>
      <c r="W30" s="771"/>
      <c r="X30" s="771"/>
      <c r="Y30" s="771"/>
      <c r="Z30" s="771"/>
      <c r="AA30" s="771">
        <v>0</v>
      </c>
      <c r="AB30" s="771"/>
      <c r="AC30" s="771"/>
      <c r="AD30" s="771"/>
      <c r="AE30" s="772"/>
      <c r="AF30" s="773">
        <v>0</v>
      </c>
      <c r="AG30" s="774"/>
      <c r="AH30" s="774"/>
      <c r="AI30" s="774"/>
      <c r="AJ30" s="775"/>
      <c r="AK30" s="821">
        <v>144</v>
      </c>
      <c r="AL30" s="817"/>
      <c r="AM30" s="817"/>
      <c r="AN30" s="817"/>
      <c r="AO30" s="817"/>
      <c r="AP30" s="817" t="s">
        <v>549</v>
      </c>
      <c r="AQ30" s="817"/>
      <c r="AR30" s="817"/>
      <c r="AS30" s="817"/>
      <c r="AT30" s="817"/>
      <c r="AU30" s="817" t="s">
        <v>549</v>
      </c>
      <c r="AV30" s="817"/>
      <c r="AW30" s="817"/>
      <c r="AX30" s="817"/>
      <c r="AY30" s="817"/>
      <c r="AZ30" s="818" t="s">
        <v>549</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391</v>
      </c>
      <c r="C31" s="768"/>
      <c r="D31" s="768"/>
      <c r="E31" s="768"/>
      <c r="F31" s="768"/>
      <c r="G31" s="768"/>
      <c r="H31" s="768"/>
      <c r="I31" s="768"/>
      <c r="J31" s="768"/>
      <c r="K31" s="768"/>
      <c r="L31" s="768"/>
      <c r="M31" s="768"/>
      <c r="N31" s="768"/>
      <c r="O31" s="768"/>
      <c r="P31" s="769"/>
      <c r="Q31" s="770">
        <v>9</v>
      </c>
      <c r="R31" s="771"/>
      <c r="S31" s="771"/>
      <c r="T31" s="771"/>
      <c r="U31" s="771"/>
      <c r="V31" s="771">
        <v>8</v>
      </c>
      <c r="W31" s="771"/>
      <c r="X31" s="771"/>
      <c r="Y31" s="771"/>
      <c r="Z31" s="771"/>
      <c r="AA31" s="771">
        <v>1</v>
      </c>
      <c r="AB31" s="771"/>
      <c r="AC31" s="771"/>
      <c r="AD31" s="771"/>
      <c r="AE31" s="772"/>
      <c r="AF31" s="773">
        <v>1</v>
      </c>
      <c r="AG31" s="774"/>
      <c r="AH31" s="774"/>
      <c r="AI31" s="774"/>
      <c r="AJ31" s="775"/>
      <c r="AK31" s="821" t="s">
        <v>549</v>
      </c>
      <c r="AL31" s="817"/>
      <c r="AM31" s="817"/>
      <c r="AN31" s="817"/>
      <c r="AO31" s="817"/>
      <c r="AP31" s="817" t="s">
        <v>549</v>
      </c>
      <c r="AQ31" s="817"/>
      <c r="AR31" s="817"/>
      <c r="AS31" s="817"/>
      <c r="AT31" s="817"/>
      <c r="AU31" s="817" t="s">
        <v>549</v>
      </c>
      <c r="AV31" s="817"/>
      <c r="AW31" s="817"/>
      <c r="AX31" s="817"/>
      <c r="AY31" s="817"/>
      <c r="AZ31" s="818" t="s">
        <v>549</v>
      </c>
      <c r="BA31" s="818"/>
      <c r="BB31" s="818"/>
      <c r="BC31" s="818"/>
      <c r="BD31" s="818"/>
      <c r="BE31" s="819"/>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392</v>
      </c>
      <c r="C32" s="768"/>
      <c r="D32" s="768"/>
      <c r="E32" s="768"/>
      <c r="F32" s="768"/>
      <c r="G32" s="768"/>
      <c r="H32" s="768"/>
      <c r="I32" s="768"/>
      <c r="J32" s="768"/>
      <c r="K32" s="768"/>
      <c r="L32" s="768"/>
      <c r="M32" s="768"/>
      <c r="N32" s="768"/>
      <c r="O32" s="768"/>
      <c r="P32" s="769"/>
      <c r="Q32" s="770">
        <v>870</v>
      </c>
      <c r="R32" s="771"/>
      <c r="S32" s="771"/>
      <c r="T32" s="771"/>
      <c r="U32" s="771"/>
      <c r="V32" s="771">
        <v>787</v>
      </c>
      <c r="W32" s="771"/>
      <c r="X32" s="771"/>
      <c r="Y32" s="771"/>
      <c r="Z32" s="771"/>
      <c r="AA32" s="771">
        <v>83</v>
      </c>
      <c r="AB32" s="771"/>
      <c r="AC32" s="771"/>
      <c r="AD32" s="771"/>
      <c r="AE32" s="772"/>
      <c r="AF32" s="773">
        <v>375</v>
      </c>
      <c r="AG32" s="774"/>
      <c r="AH32" s="774"/>
      <c r="AI32" s="774"/>
      <c r="AJ32" s="775"/>
      <c r="AK32" s="821">
        <v>497</v>
      </c>
      <c r="AL32" s="817"/>
      <c r="AM32" s="817"/>
      <c r="AN32" s="817"/>
      <c r="AO32" s="817"/>
      <c r="AP32" s="817">
        <v>1396</v>
      </c>
      <c r="AQ32" s="817"/>
      <c r="AR32" s="817"/>
      <c r="AS32" s="817"/>
      <c r="AT32" s="817"/>
      <c r="AU32" s="817">
        <v>1396</v>
      </c>
      <c r="AV32" s="817"/>
      <c r="AW32" s="817"/>
      <c r="AX32" s="817"/>
      <c r="AY32" s="817"/>
      <c r="AZ32" s="818" t="s">
        <v>549</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t="s">
        <v>394</v>
      </c>
      <c r="C33" s="768"/>
      <c r="D33" s="768"/>
      <c r="E33" s="768"/>
      <c r="F33" s="768"/>
      <c r="G33" s="768"/>
      <c r="H33" s="768"/>
      <c r="I33" s="768"/>
      <c r="J33" s="768"/>
      <c r="K33" s="768"/>
      <c r="L33" s="768"/>
      <c r="M33" s="768"/>
      <c r="N33" s="768"/>
      <c r="O33" s="768"/>
      <c r="P33" s="769"/>
      <c r="Q33" s="770">
        <v>4155</v>
      </c>
      <c r="R33" s="771"/>
      <c r="S33" s="771"/>
      <c r="T33" s="771"/>
      <c r="U33" s="771"/>
      <c r="V33" s="771">
        <v>4666</v>
      </c>
      <c r="W33" s="771"/>
      <c r="X33" s="771"/>
      <c r="Y33" s="771"/>
      <c r="Z33" s="771"/>
      <c r="AA33" s="771">
        <v>-510</v>
      </c>
      <c r="AB33" s="771"/>
      <c r="AC33" s="771"/>
      <c r="AD33" s="771"/>
      <c r="AE33" s="772"/>
      <c r="AF33" s="773">
        <v>250</v>
      </c>
      <c r="AG33" s="774"/>
      <c r="AH33" s="774"/>
      <c r="AI33" s="774"/>
      <c r="AJ33" s="775"/>
      <c r="AK33" s="821">
        <v>1313</v>
      </c>
      <c r="AL33" s="817"/>
      <c r="AM33" s="817"/>
      <c r="AN33" s="817"/>
      <c r="AO33" s="817"/>
      <c r="AP33" s="817">
        <v>4720</v>
      </c>
      <c r="AQ33" s="817"/>
      <c r="AR33" s="817"/>
      <c r="AS33" s="817"/>
      <c r="AT33" s="817"/>
      <c r="AU33" s="817">
        <v>2506</v>
      </c>
      <c r="AV33" s="817"/>
      <c r="AW33" s="817"/>
      <c r="AX33" s="817"/>
      <c r="AY33" s="817"/>
      <c r="AZ33" s="818" t="s">
        <v>549</v>
      </c>
      <c r="BA33" s="818"/>
      <c r="BB33" s="818"/>
      <c r="BC33" s="818"/>
      <c r="BD33" s="818"/>
      <c r="BE33" s="819" t="s">
        <v>393</v>
      </c>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t="s">
        <v>395</v>
      </c>
      <c r="C34" s="768"/>
      <c r="D34" s="768"/>
      <c r="E34" s="768"/>
      <c r="F34" s="768"/>
      <c r="G34" s="768"/>
      <c r="H34" s="768"/>
      <c r="I34" s="768"/>
      <c r="J34" s="768"/>
      <c r="K34" s="768"/>
      <c r="L34" s="768"/>
      <c r="M34" s="768"/>
      <c r="N34" s="768"/>
      <c r="O34" s="768"/>
      <c r="P34" s="769"/>
      <c r="Q34" s="770">
        <v>1124</v>
      </c>
      <c r="R34" s="771"/>
      <c r="S34" s="771"/>
      <c r="T34" s="771"/>
      <c r="U34" s="771"/>
      <c r="V34" s="771">
        <v>979</v>
      </c>
      <c r="W34" s="771"/>
      <c r="X34" s="771"/>
      <c r="Y34" s="771"/>
      <c r="Z34" s="771"/>
      <c r="AA34" s="771">
        <v>145</v>
      </c>
      <c r="AB34" s="771"/>
      <c r="AC34" s="771"/>
      <c r="AD34" s="771"/>
      <c r="AE34" s="772"/>
      <c r="AF34" s="773">
        <v>695</v>
      </c>
      <c r="AG34" s="774"/>
      <c r="AH34" s="774"/>
      <c r="AI34" s="774"/>
      <c r="AJ34" s="775"/>
      <c r="AK34" s="821">
        <v>670</v>
      </c>
      <c r="AL34" s="817"/>
      <c r="AM34" s="817"/>
      <c r="AN34" s="817"/>
      <c r="AO34" s="817"/>
      <c r="AP34" s="817">
        <v>6988</v>
      </c>
      <c r="AQ34" s="817"/>
      <c r="AR34" s="817"/>
      <c r="AS34" s="817"/>
      <c r="AT34" s="817"/>
      <c r="AU34" s="817">
        <v>6339</v>
      </c>
      <c r="AV34" s="817"/>
      <c r="AW34" s="817"/>
      <c r="AX34" s="817"/>
      <c r="AY34" s="817"/>
      <c r="AZ34" s="818" t="s">
        <v>549</v>
      </c>
      <c r="BA34" s="818"/>
      <c r="BB34" s="818"/>
      <c r="BC34" s="818"/>
      <c r="BD34" s="818"/>
      <c r="BE34" s="819" t="s">
        <v>393</v>
      </c>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t="s">
        <v>396</v>
      </c>
      <c r="C35" s="768"/>
      <c r="D35" s="768"/>
      <c r="E35" s="768"/>
      <c r="F35" s="768"/>
      <c r="G35" s="768"/>
      <c r="H35" s="768"/>
      <c r="I35" s="768"/>
      <c r="J35" s="768"/>
      <c r="K35" s="768"/>
      <c r="L35" s="768"/>
      <c r="M35" s="768"/>
      <c r="N35" s="768"/>
      <c r="O35" s="768"/>
      <c r="P35" s="769"/>
      <c r="Q35" s="770">
        <v>99</v>
      </c>
      <c r="R35" s="771"/>
      <c r="S35" s="771"/>
      <c r="T35" s="771"/>
      <c r="U35" s="771"/>
      <c r="V35" s="771">
        <v>99</v>
      </c>
      <c r="W35" s="771"/>
      <c r="X35" s="771"/>
      <c r="Y35" s="771"/>
      <c r="Z35" s="771"/>
      <c r="AA35" s="771" t="s">
        <v>549</v>
      </c>
      <c r="AB35" s="771"/>
      <c r="AC35" s="771"/>
      <c r="AD35" s="771"/>
      <c r="AE35" s="772"/>
      <c r="AF35" s="773" t="s">
        <v>122</v>
      </c>
      <c r="AG35" s="774"/>
      <c r="AH35" s="774"/>
      <c r="AI35" s="774"/>
      <c r="AJ35" s="775"/>
      <c r="AK35" s="821">
        <v>10</v>
      </c>
      <c r="AL35" s="817"/>
      <c r="AM35" s="817"/>
      <c r="AN35" s="817"/>
      <c r="AO35" s="817"/>
      <c r="AP35" s="817">
        <v>24</v>
      </c>
      <c r="AQ35" s="817"/>
      <c r="AR35" s="817"/>
      <c r="AS35" s="817"/>
      <c r="AT35" s="817"/>
      <c r="AU35" s="817">
        <v>4</v>
      </c>
      <c r="AV35" s="817"/>
      <c r="AW35" s="817"/>
      <c r="AX35" s="817"/>
      <c r="AY35" s="817"/>
      <c r="AZ35" s="818" t="s">
        <v>549</v>
      </c>
      <c r="BA35" s="818"/>
      <c r="BB35" s="818"/>
      <c r="BC35" s="818"/>
      <c r="BD35" s="818"/>
      <c r="BE35" s="819" t="s">
        <v>397</v>
      </c>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398</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376</v>
      </c>
      <c r="B63" s="776" t="s">
        <v>399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1697</v>
      </c>
      <c r="AG63" s="831"/>
      <c r="AH63" s="831"/>
      <c r="AI63" s="831"/>
      <c r="AJ63" s="832"/>
      <c r="AK63" s="833"/>
      <c r="AL63" s="828"/>
      <c r="AM63" s="828"/>
      <c r="AN63" s="828"/>
      <c r="AO63" s="828"/>
      <c r="AP63" s="831">
        <v>13128</v>
      </c>
      <c r="AQ63" s="831"/>
      <c r="AR63" s="831"/>
      <c r="AS63" s="831"/>
      <c r="AT63" s="831"/>
      <c r="AU63" s="831">
        <v>10245</v>
      </c>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401</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402</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550</v>
      </c>
      <c r="C68" s="857"/>
      <c r="D68" s="857"/>
      <c r="E68" s="857"/>
      <c r="F68" s="857"/>
      <c r="G68" s="857"/>
      <c r="H68" s="857"/>
      <c r="I68" s="857"/>
      <c r="J68" s="857"/>
      <c r="K68" s="857"/>
      <c r="L68" s="857"/>
      <c r="M68" s="857"/>
      <c r="N68" s="857"/>
      <c r="O68" s="857"/>
      <c r="P68" s="858"/>
      <c r="Q68" s="859">
        <v>1591</v>
      </c>
      <c r="R68" s="853"/>
      <c r="S68" s="853"/>
      <c r="T68" s="853"/>
      <c r="U68" s="853"/>
      <c r="V68" s="853">
        <v>1540</v>
      </c>
      <c r="W68" s="853"/>
      <c r="X68" s="853"/>
      <c r="Y68" s="853"/>
      <c r="Z68" s="853"/>
      <c r="AA68" s="853">
        <v>51</v>
      </c>
      <c r="AB68" s="853"/>
      <c r="AC68" s="853"/>
      <c r="AD68" s="853"/>
      <c r="AE68" s="853"/>
      <c r="AF68" s="853">
        <v>1586</v>
      </c>
      <c r="AG68" s="853"/>
      <c r="AH68" s="853"/>
      <c r="AI68" s="853"/>
      <c r="AJ68" s="853"/>
      <c r="AK68" s="853" t="s">
        <v>549</v>
      </c>
      <c r="AL68" s="853"/>
      <c r="AM68" s="853"/>
      <c r="AN68" s="853"/>
      <c r="AO68" s="853"/>
      <c r="AP68" s="853">
        <v>2109</v>
      </c>
      <c r="AQ68" s="853"/>
      <c r="AR68" s="853"/>
      <c r="AS68" s="853"/>
      <c r="AT68" s="853"/>
      <c r="AU68" s="853" t="s">
        <v>549</v>
      </c>
      <c r="AV68" s="853"/>
      <c r="AW68" s="853"/>
      <c r="AX68" s="853"/>
      <c r="AY68" s="853"/>
      <c r="AZ68" s="854" t="s">
        <v>561</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551</v>
      </c>
      <c r="C69" s="861"/>
      <c r="D69" s="861"/>
      <c r="E69" s="861"/>
      <c r="F69" s="861"/>
      <c r="G69" s="861"/>
      <c r="H69" s="861"/>
      <c r="I69" s="861"/>
      <c r="J69" s="861"/>
      <c r="K69" s="861"/>
      <c r="L69" s="861"/>
      <c r="M69" s="861"/>
      <c r="N69" s="861"/>
      <c r="O69" s="861"/>
      <c r="P69" s="862"/>
      <c r="Q69" s="863">
        <v>2089</v>
      </c>
      <c r="R69" s="817"/>
      <c r="S69" s="817"/>
      <c r="T69" s="817"/>
      <c r="U69" s="817"/>
      <c r="V69" s="817">
        <v>2059</v>
      </c>
      <c r="W69" s="817"/>
      <c r="X69" s="817"/>
      <c r="Y69" s="817"/>
      <c r="Z69" s="817"/>
      <c r="AA69" s="817">
        <v>31</v>
      </c>
      <c r="AB69" s="817"/>
      <c r="AC69" s="817"/>
      <c r="AD69" s="817"/>
      <c r="AE69" s="817"/>
      <c r="AF69" s="817">
        <v>31</v>
      </c>
      <c r="AG69" s="817"/>
      <c r="AH69" s="817"/>
      <c r="AI69" s="817"/>
      <c r="AJ69" s="817"/>
      <c r="AK69" s="817">
        <v>25</v>
      </c>
      <c r="AL69" s="817"/>
      <c r="AM69" s="817"/>
      <c r="AN69" s="817"/>
      <c r="AO69" s="817"/>
      <c r="AP69" s="817" t="s">
        <v>572</v>
      </c>
      <c r="AQ69" s="817"/>
      <c r="AR69" s="817"/>
      <c r="AS69" s="817"/>
      <c r="AT69" s="817"/>
      <c r="AU69" s="817" t="s">
        <v>572</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552</v>
      </c>
      <c r="C70" s="861"/>
      <c r="D70" s="861"/>
      <c r="E70" s="861"/>
      <c r="F70" s="861"/>
      <c r="G70" s="861"/>
      <c r="H70" s="861"/>
      <c r="I70" s="861"/>
      <c r="J70" s="861"/>
      <c r="K70" s="861"/>
      <c r="L70" s="861"/>
      <c r="M70" s="861"/>
      <c r="N70" s="861"/>
      <c r="O70" s="861"/>
      <c r="P70" s="862"/>
      <c r="Q70" s="863">
        <v>208</v>
      </c>
      <c r="R70" s="817"/>
      <c r="S70" s="817"/>
      <c r="T70" s="817"/>
      <c r="U70" s="817"/>
      <c r="V70" s="817">
        <v>204</v>
      </c>
      <c r="W70" s="817"/>
      <c r="X70" s="817"/>
      <c r="Y70" s="817"/>
      <c r="Z70" s="817"/>
      <c r="AA70" s="817">
        <v>5</v>
      </c>
      <c r="AB70" s="817"/>
      <c r="AC70" s="817"/>
      <c r="AD70" s="817"/>
      <c r="AE70" s="817"/>
      <c r="AF70" s="817">
        <v>5</v>
      </c>
      <c r="AG70" s="817"/>
      <c r="AH70" s="817"/>
      <c r="AI70" s="817"/>
      <c r="AJ70" s="817"/>
      <c r="AK70" s="817">
        <v>54</v>
      </c>
      <c r="AL70" s="817"/>
      <c r="AM70" s="817"/>
      <c r="AN70" s="817"/>
      <c r="AO70" s="817"/>
      <c r="AP70" s="817" t="s">
        <v>572</v>
      </c>
      <c r="AQ70" s="817"/>
      <c r="AR70" s="817"/>
      <c r="AS70" s="817"/>
      <c r="AT70" s="817"/>
      <c r="AU70" s="817" t="s">
        <v>572</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553</v>
      </c>
      <c r="C71" s="861"/>
      <c r="D71" s="861"/>
      <c r="E71" s="861"/>
      <c r="F71" s="861"/>
      <c r="G71" s="861"/>
      <c r="H71" s="861"/>
      <c r="I71" s="861"/>
      <c r="J71" s="861"/>
      <c r="K71" s="861"/>
      <c r="L71" s="861"/>
      <c r="M71" s="861"/>
      <c r="N71" s="861"/>
      <c r="O71" s="861"/>
      <c r="P71" s="862"/>
      <c r="Q71" s="863">
        <v>824</v>
      </c>
      <c r="R71" s="817"/>
      <c r="S71" s="817"/>
      <c r="T71" s="817"/>
      <c r="U71" s="817"/>
      <c r="V71" s="817">
        <v>819</v>
      </c>
      <c r="W71" s="817"/>
      <c r="X71" s="817"/>
      <c r="Y71" s="817"/>
      <c r="Z71" s="817"/>
      <c r="AA71" s="817">
        <v>5</v>
      </c>
      <c r="AB71" s="817"/>
      <c r="AC71" s="817"/>
      <c r="AD71" s="817"/>
      <c r="AE71" s="817"/>
      <c r="AF71" s="817">
        <v>5</v>
      </c>
      <c r="AG71" s="817"/>
      <c r="AH71" s="817"/>
      <c r="AI71" s="817"/>
      <c r="AJ71" s="817"/>
      <c r="AK71" s="817">
        <v>36</v>
      </c>
      <c r="AL71" s="817"/>
      <c r="AM71" s="817"/>
      <c r="AN71" s="817"/>
      <c r="AO71" s="817"/>
      <c r="AP71" s="817" t="s">
        <v>572</v>
      </c>
      <c r="AQ71" s="817"/>
      <c r="AR71" s="817"/>
      <c r="AS71" s="817"/>
      <c r="AT71" s="817"/>
      <c r="AU71" s="817" t="s">
        <v>572</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554</v>
      </c>
      <c r="C72" s="861"/>
      <c r="D72" s="861"/>
      <c r="E72" s="861"/>
      <c r="F72" s="861"/>
      <c r="G72" s="861"/>
      <c r="H72" s="861"/>
      <c r="I72" s="861"/>
      <c r="J72" s="861"/>
      <c r="K72" s="861"/>
      <c r="L72" s="861"/>
      <c r="M72" s="861"/>
      <c r="N72" s="861"/>
      <c r="O72" s="861"/>
      <c r="P72" s="862"/>
      <c r="Q72" s="863">
        <v>184</v>
      </c>
      <c r="R72" s="817"/>
      <c r="S72" s="817"/>
      <c r="T72" s="817"/>
      <c r="U72" s="817"/>
      <c r="V72" s="817">
        <v>180</v>
      </c>
      <c r="W72" s="817"/>
      <c r="X72" s="817"/>
      <c r="Y72" s="817"/>
      <c r="Z72" s="817"/>
      <c r="AA72" s="817">
        <v>4</v>
      </c>
      <c r="AB72" s="817"/>
      <c r="AC72" s="817"/>
      <c r="AD72" s="817"/>
      <c r="AE72" s="817"/>
      <c r="AF72" s="817">
        <v>4</v>
      </c>
      <c r="AG72" s="817"/>
      <c r="AH72" s="817"/>
      <c r="AI72" s="817"/>
      <c r="AJ72" s="817"/>
      <c r="AK72" s="817" t="s">
        <v>572</v>
      </c>
      <c r="AL72" s="817"/>
      <c r="AM72" s="817"/>
      <c r="AN72" s="817"/>
      <c r="AO72" s="817"/>
      <c r="AP72" s="817" t="s">
        <v>572</v>
      </c>
      <c r="AQ72" s="817"/>
      <c r="AR72" s="817"/>
      <c r="AS72" s="817"/>
      <c r="AT72" s="817"/>
      <c r="AU72" s="817" t="s">
        <v>572</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555</v>
      </c>
      <c r="C73" s="861"/>
      <c r="D73" s="861"/>
      <c r="E73" s="861"/>
      <c r="F73" s="861"/>
      <c r="G73" s="861"/>
      <c r="H73" s="861"/>
      <c r="I73" s="861"/>
      <c r="J73" s="861"/>
      <c r="K73" s="861"/>
      <c r="L73" s="861"/>
      <c r="M73" s="861"/>
      <c r="N73" s="861"/>
      <c r="O73" s="861"/>
      <c r="P73" s="862"/>
      <c r="Q73" s="863">
        <v>21</v>
      </c>
      <c r="R73" s="817"/>
      <c r="S73" s="817"/>
      <c r="T73" s="817"/>
      <c r="U73" s="817"/>
      <c r="V73" s="817">
        <v>21</v>
      </c>
      <c r="W73" s="817"/>
      <c r="X73" s="817"/>
      <c r="Y73" s="817"/>
      <c r="Z73" s="817"/>
      <c r="AA73" s="817">
        <v>1</v>
      </c>
      <c r="AB73" s="817"/>
      <c r="AC73" s="817"/>
      <c r="AD73" s="817"/>
      <c r="AE73" s="817"/>
      <c r="AF73" s="817">
        <v>1</v>
      </c>
      <c r="AG73" s="817"/>
      <c r="AH73" s="817"/>
      <c r="AI73" s="817"/>
      <c r="AJ73" s="817"/>
      <c r="AK73" s="817">
        <v>2</v>
      </c>
      <c r="AL73" s="817"/>
      <c r="AM73" s="817"/>
      <c r="AN73" s="817"/>
      <c r="AO73" s="817"/>
      <c r="AP73" s="817" t="s">
        <v>572</v>
      </c>
      <c r="AQ73" s="817"/>
      <c r="AR73" s="817"/>
      <c r="AS73" s="817"/>
      <c r="AT73" s="817"/>
      <c r="AU73" s="817" t="s">
        <v>572</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556</v>
      </c>
      <c r="C74" s="861"/>
      <c r="D74" s="861"/>
      <c r="E74" s="861"/>
      <c r="F74" s="861"/>
      <c r="G74" s="861"/>
      <c r="H74" s="861"/>
      <c r="I74" s="861"/>
      <c r="J74" s="861"/>
      <c r="K74" s="861"/>
      <c r="L74" s="861"/>
      <c r="M74" s="861"/>
      <c r="N74" s="861"/>
      <c r="O74" s="861"/>
      <c r="P74" s="862"/>
      <c r="Q74" s="863">
        <v>22</v>
      </c>
      <c r="R74" s="817"/>
      <c r="S74" s="817"/>
      <c r="T74" s="817"/>
      <c r="U74" s="817"/>
      <c r="V74" s="817">
        <v>11</v>
      </c>
      <c r="W74" s="817"/>
      <c r="X74" s="817"/>
      <c r="Y74" s="817"/>
      <c r="Z74" s="817"/>
      <c r="AA74" s="817">
        <v>11</v>
      </c>
      <c r="AB74" s="817"/>
      <c r="AC74" s="817"/>
      <c r="AD74" s="817"/>
      <c r="AE74" s="817"/>
      <c r="AF74" s="817">
        <v>11</v>
      </c>
      <c r="AG74" s="817"/>
      <c r="AH74" s="817"/>
      <c r="AI74" s="817"/>
      <c r="AJ74" s="817"/>
      <c r="AK74" s="817" t="s">
        <v>572</v>
      </c>
      <c r="AL74" s="817"/>
      <c r="AM74" s="817"/>
      <c r="AN74" s="817"/>
      <c r="AO74" s="817"/>
      <c r="AP74" s="817" t="s">
        <v>572</v>
      </c>
      <c r="AQ74" s="817"/>
      <c r="AR74" s="817"/>
      <c r="AS74" s="817"/>
      <c r="AT74" s="817"/>
      <c r="AU74" s="817" t="s">
        <v>572</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557</v>
      </c>
      <c r="C75" s="861"/>
      <c r="D75" s="861"/>
      <c r="E75" s="861"/>
      <c r="F75" s="861"/>
      <c r="G75" s="861"/>
      <c r="H75" s="861"/>
      <c r="I75" s="861"/>
      <c r="J75" s="861"/>
      <c r="K75" s="861"/>
      <c r="L75" s="861"/>
      <c r="M75" s="861"/>
      <c r="N75" s="861"/>
      <c r="O75" s="861"/>
      <c r="P75" s="862"/>
      <c r="Q75" s="864">
        <v>26</v>
      </c>
      <c r="R75" s="865"/>
      <c r="S75" s="865"/>
      <c r="T75" s="865"/>
      <c r="U75" s="821"/>
      <c r="V75" s="866">
        <v>26</v>
      </c>
      <c r="W75" s="865"/>
      <c r="X75" s="865"/>
      <c r="Y75" s="865"/>
      <c r="Z75" s="821"/>
      <c r="AA75" s="866">
        <v>0</v>
      </c>
      <c r="AB75" s="865"/>
      <c r="AC75" s="865"/>
      <c r="AD75" s="865"/>
      <c r="AE75" s="821"/>
      <c r="AF75" s="866">
        <v>0</v>
      </c>
      <c r="AG75" s="865"/>
      <c r="AH75" s="865"/>
      <c r="AI75" s="865"/>
      <c r="AJ75" s="821"/>
      <c r="AK75" s="866">
        <v>4</v>
      </c>
      <c r="AL75" s="865"/>
      <c r="AM75" s="865"/>
      <c r="AN75" s="865"/>
      <c r="AO75" s="821"/>
      <c r="AP75" s="817" t="s">
        <v>572</v>
      </c>
      <c r="AQ75" s="817"/>
      <c r="AR75" s="817"/>
      <c r="AS75" s="817"/>
      <c r="AT75" s="817"/>
      <c r="AU75" s="817" t="s">
        <v>572</v>
      </c>
      <c r="AV75" s="817"/>
      <c r="AW75" s="817"/>
      <c r="AX75" s="817"/>
      <c r="AY75" s="817"/>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558</v>
      </c>
      <c r="C76" s="861"/>
      <c r="D76" s="861"/>
      <c r="E76" s="861"/>
      <c r="F76" s="861"/>
      <c r="G76" s="861"/>
      <c r="H76" s="861"/>
      <c r="I76" s="861"/>
      <c r="J76" s="861"/>
      <c r="K76" s="861"/>
      <c r="L76" s="861"/>
      <c r="M76" s="861"/>
      <c r="N76" s="861"/>
      <c r="O76" s="861"/>
      <c r="P76" s="862"/>
      <c r="Q76" s="864">
        <v>81</v>
      </c>
      <c r="R76" s="865"/>
      <c r="S76" s="865"/>
      <c r="T76" s="865"/>
      <c r="U76" s="821"/>
      <c r="V76" s="866">
        <v>81</v>
      </c>
      <c r="W76" s="865"/>
      <c r="X76" s="865"/>
      <c r="Y76" s="865"/>
      <c r="Z76" s="821"/>
      <c r="AA76" s="866">
        <v>0</v>
      </c>
      <c r="AB76" s="865"/>
      <c r="AC76" s="865"/>
      <c r="AD76" s="865"/>
      <c r="AE76" s="821"/>
      <c r="AF76" s="866">
        <v>0</v>
      </c>
      <c r="AG76" s="865"/>
      <c r="AH76" s="865"/>
      <c r="AI76" s="865"/>
      <c r="AJ76" s="821"/>
      <c r="AK76" s="866">
        <v>5</v>
      </c>
      <c r="AL76" s="865"/>
      <c r="AM76" s="865"/>
      <c r="AN76" s="865"/>
      <c r="AO76" s="821"/>
      <c r="AP76" s="817" t="s">
        <v>572</v>
      </c>
      <c r="AQ76" s="817"/>
      <c r="AR76" s="817"/>
      <c r="AS76" s="817"/>
      <c r="AT76" s="817"/>
      <c r="AU76" s="817" t="s">
        <v>572</v>
      </c>
      <c r="AV76" s="817"/>
      <c r="AW76" s="817"/>
      <c r="AX76" s="817"/>
      <c r="AY76" s="817"/>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559</v>
      </c>
      <c r="C77" s="861"/>
      <c r="D77" s="861"/>
      <c r="E77" s="861"/>
      <c r="F77" s="861"/>
      <c r="G77" s="861"/>
      <c r="H77" s="861"/>
      <c r="I77" s="861"/>
      <c r="J77" s="861"/>
      <c r="K77" s="861"/>
      <c r="L77" s="861"/>
      <c r="M77" s="861"/>
      <c r="N77" s="861"/>
      <c r="O77" s="861"/>
      <c r="P77" s="862"/>
      <c r="Q77" s="864">
        <v>70</v>
      </c>
      <c r="R77" s="865"/>
      <c r="S77" s="865"/>
      <c r="T77" s="865"/>
      <c r="U77" s="821"/>
      <c r="V77" s="866">
        <v>66</v>
      </c>
      <c r="W77" s="865"/>
      <c r="X77" s="865"/>
      <c r="Y77" s="865"/>
      <c r="Z77" s="821"/>
      <c r="AA77" s="866">
        <v>4</v>
      </c>
      <c r="AB77" s="865"/>
      <c r="AC77" s="865"/>
      <c r="AD77" s="865"/>
      <c r="AE77" s="821"/>
      <c r="AF77" s="866">
        <v>4</v>
      </c>
      <c r="AG77" s="865"/>
      <c r="AH77" s="865"/>
      <c r="AI77" s="865"/>
      <c r="AJ77" s="821"/>
      <c r="AK77" s="866">
        <v>3</v>
      </c>
      <c r="AL77" s="865"/>
      <c r="AM77" s="865"/>
      <c r="AN77" s="865"/>
      <c r="AO77" s="821"/>
      <c r="AP77" s="817" t="s">
        <v>572</v>
      </c>
      <c r="AQ77" s="817"/>
      <c r="AR77" s="817"/>
      <c r="AS77" s="817"/>
      <c r="AT77" s="817"/>
      <c r="AU77" s="817" t="s">
        <v>572</v>
      </c>
      <c r="AV77" s="817"/>
      <c r="AW77" s="817"/>
      <c r="AX77" s="817"/>
      <c r="AY77" s="817"/>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t="s">
        <v>560</v>
      </c>
      <c r="C78" s="861"/>
      <c r="D78" s="861"/>
      <c r="E78" s="861"/>
      <c r="F78" s="861"/>
      <c r="G78" s="861"/>
      <c r="H78" s="861"/>
      <c r="I78" s="861"/>
      <c r="J78" s="861"/>
      <c r="K78" s="861"/>
      <c r="L78" s="861"/>
      <c r="M78" s="861"/>
      <c r="N78" s="861"/>
      <c r="O78" s="861"/>
      <c r="P78" s="862"/>
      <c r="Q78" s="863">
        <v>251106</v>
      </c>
      <c r="R78" s="817"/>
      <c r="S78" s="817"/>
      <c r="T78" s="817"/>
      <c r="U78" s="817"/>
      <c r="V78" s="817">
        <v>250578</v>
      </c>
      <c r="W78" s="817"/>
      <c r="X78" s="817"/>
      <c r="Y78" s="817"/>
      <c r="Z78" s="817"/>
      <c r="AA78" s="817">
        <v>528</v>
      </c>
      <c r="AB78" s="817"/>
      <c r="AC78" s="817"/>
      <c r="AD78" s="817"/>
      <c r="AE78" s="817"/>
      <c r="AF78" s="817">
        <v>528</v>
      </c>
      <c r="AG78" s="817"/>
      <c r="AH78" s="817"/>
      <c r="AI78" s="817"/>
      <c r="AJ78" s="817"/>
      <c r="AK78" s="817" t="s">
        <v>572</v>
      </c>
      <c r="AL78" s="817"/>
      <c r="AM78" s="817"/>
      <c r="AN78" s="817"/>
      <c r="AO78" s="817"/>
      <c r="AP78" s="817" t="s">
        <v>572</v>
      </c>
      <c r="AQ78" s="817"/>
      <c r="AR78" s="817"/>
      <c r="AS78" s="817"/>
      <c r="AT78" s="817"/>
      <c r="AU78" s="817" t="s">
        <v>572</v>
      </c>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376</v>
      </c>
      <c r="B88" s="776" t="s">
        <v>403</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2175</v>
      </c>
      <c r="AG88" s="831"/>
      <c r="AH88" s="831"/>
      <c r="AI88" s="831"/>
      <c r="AJ88" s="831"/>
      <c r="AK88" s="828"/>
      <c r="AL88" s="828"/>
      <c r="AM88" s="828"/>
      <c r="AN88" s="828"/>
      <c r="AO88" s="828"/>
      <c r="AP88" s="831">
        <v>2109</v>
      </c>
      <c r="AQ88" s="831"/>
      <c r="AR88" s="831"/>
      <c r="AS88" s="831"/>
      <c r="AT88" s="831"/>
      <c r="AU88" s="831" t="s">
        <v>572</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776" t="s">
        <v>404</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112</v>
      </c>
      <c r="CS102" s="839"/>
      <c r="CT102" s="839"/>
      <c r="CU102" s="839"/>
      <c r="CV102" s="878"/>
      <c r="CW102" s="877" t="s">
        <v>572</v>
      </c>
      <c r="CX102" s="839"/>
      <c r="CY102" s="839"/>
      <c r="CZ102" s="839"/>
      <c r="DA102" s="878"/>
      <c r="DB102" s="877" t="s">
        <v>572</v>
      </c>
      <c r="DC102" s="839"/>
      <c r="DD102" s="839"/>
      <c r="DE102" s="839"/>
      <c r="DF102" s="878"/>
      <c r="DG102" s="877" t="s">
        <v>572</v>
      </c>
      <c r="DH102" s="839"/>
      <c r="DI102" s="839"/>
      <c r="DJ102" s="839"/>
      <c r="DK102" s="878"/>
      <c r="DL102" s="877" t="s">
        <v>572</v>
      </c>
      <c r="DM102" s="839"/>
      <c r="DN102" s="839"/>
      <c r="DO102" s="839"/>
      <c r="DP102" s="878"/>
      <c r="DQ102" s="877" t="s">
        <v>572</v>
      </c>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406</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409</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410</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411</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412</v>
      </c>
      <c r="AB109" s="880"/>
      <c r="AC109" s="880"/>
      <c r="AD109" s="880"/>
      <c r="AE109" s="881"/>
      <c r="AF109" s="879" t="s">
        <v>413</v>
      </c>
      <c r="AG109" s="880"/>
      <c r="AH109" s="880"/>
      <c r="AI109" s="880"/>
      <c r="AJ109" s="881"/>
      <c r="AK109" s="879" t="s">
        <v>294</v>
      </c>
      <c r="AL109" s="880"/>
      <c r="AM109" s="880"/>
      <c r="AN109" s="880"/>
      <c r="AO109" s="881"/>
      <c r="AP109" s="879" t="s">
        <v>414</v>
      </c>
      <c r="AQ109" s="880"/>
      <c r="AR109" s="880"/>
      <c r="AS109" s="880"/>
      <c r="AT109" s="882"/>
      <c r="AU109" s="899" t="s">
        <v>411</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412</v>
      </c>
      <c r="BR109" s="880"/>
      <c r="BS109" s="880"/>
      <c r="BT109" s="880"/>
      <c r="BU109" s="881"/>
      <c r="BV109" s="879" t="s">
        <v>413</v>
      </c>
      <c r="BW109" s="880"/>
      <c r="BX109" s="880"/>
      <c r="BY109" s="880"/>
      <c r="BZ109" s="881"/>
      <c r="CA109" s="879" t="s">
        <v>294</v>
      </c>
      <c r="CB109" s="880"/>
      <c r="CC109" s="880"/>
      <c r="CD109" s="880"/>
      <c r="CE109" s="881"/>
      <c r="CF109" s="900" t="s">
        <v>414</v>
      </c>
      <c r="CG109" s="900"/>
      <c r="CH109" s="900"/>
      <c r="CI109" s="900"/>
      <c r="CJ109" s="900"/>
      <c r="CK109" s="879" t="s">
        <v>415</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412</v>
      </c>
      <c r="DH109" s="880"/>
      <c r="DI109" s="880"/>
      <c r="DJ109" s="880"/>
      <c r="DK109" s="881"/>
      <c r="DL109" s="879" t="s">
        <v>413</v>
      </c>
      <c r="DM109" s="880"/>
      <c r="DN109" s="880"/>
      <c r="DO109" s="880"/>
      <c r="DP109" s="881"/>
      <c r="DQ109" s="879" t="s">
        <v>294</v>
      </c>
      <c r="DR109" s="880"/>
      <c r="DS109" s="880"/>
      <c r="DT109" s="880"/>
      <c r="DU109" s="881"/>
      <c r="DV109" s="879" t="s">
        <v>414</v>
      </c>
      <c r="DW109" s="880"/>
      <c r="DX109" s="880"/>
      <c r="DY109" s="880"/>
      <c r="DZ109" s="882"/>
    </row>
    <row r="110" spans="1:131" s="224" customFormat="1" ht="26.25" customHeight="1" x14ac:dyDescent="0.15">
      <c r="A110" s="883" t="s">
        <v>416</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1824817</v>
      </c>
      <c r="AB110" s="887"/>
      <c r="AC110" s="887"/>
      <c r="AD110" s="887"/>
      <c r="AE110" s="888"/>
      <c r="AF110" s="889">
        <v>1778259</v>
      </c>
      <c r="AG110" s="887"/>
      <c r="AH110" s="887"/>
      <c r="AI110" s="887"/>
      <c r="AJ110" s="888"/>
      <c r="AK110" s="889">
        <v>1761423</v>
      </c>
      <c r="AL110" s="887"/>
      <c r="AM110" s="887"/>
      <c r="AN110" s="887"/>
      <c r="AO110" s="888"/>
      <c r="AP110" s="890">
        <v>22.3</v>
      </c>
      <c r="AQ110" s="891"/>
      <c r="AR110" s="891"/>
      <c r="AS110" s="891"/>
      <c r="AT110" s="892"/>
      <c r="AU110" s="893" t="s">
        <v>69</v>
      </c>
      <c r="AV110" s="894"/>
      <c r="AW110" s="894"/>
      <c r="AX110" s="894"/>
      <c r="AY110" s="894"/>
      <c r="AZ110" s="916" t="s">
        <v>417</v>
      </c>
      <c r="BA110" s="884"/>
      <c r="BB110" s="884"/>
      <c r="BC110" s="884"/>
      <c r="BD110" s="884"/>
      <c r="BE110" s="884"/>
      <c r="BF110" s="884"/>
      <c r="BG110" s="884"/>
      <c r="BH110" s="884"/>
      <c r="BI110" s="884"/>
      <c r="BJ110" s="884"/>
      <c r="BK110" s="884"/>
      <c r="BL110" s="884"/>
      <c r="BM110" s="884"/>
      <c r="BN110" s="884"/>
      <c r="BO110" s="884"/>
      <c r="BP110" s="885"/>
      <c r="BQ110" s="917">
        <v>15493536</v>
      </c>
      <c r="BR110" s="918"/>
      <c r="BS110" s="918"/>
      <c r="BT110" s="918"/>
      <c r="BU110" s="918"/>
      <c r="BV110" s="918">
        <v>14820381</v>
      </c>
      <c r="BW110" s="918"/>
      <c r="BX110" s="918"/>
      <c r="BY110" s="918"/>
      <c r="BZ110" s="918"/>
      <c r="CA110" s="918">
        <v>15139349</v>
      </c>
      <c r="CB110" s="918"/>
      <c r="CC110" s="918"/>
      <c r="CD110" s="918"/>
      <c r="CE110" s="918"/>
      <c r="CF110" s="931">
        <v>191.7</v>
      </c>
      <c r="CG110" s="932"/>
      <c r="CH110" s="932"/>
      <c r="CI110" s="932"/>
      <c r="CJ110" s="932"/>
      <c r="CK110" s="933" t="s">
        <v>418</v>
      </c>
      <c r="CL110" s="934"/>
      <c r="CM110" s="916" t="s">
        <v>419</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421</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422</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423</v>
      </c>
      <c r="B112" s="940"/>
      <c r="C112" s="910" t="s">
        <v>424</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425</v>
      </c>
      <c r="BA112" s="910"/>
      <c r="BB112" s="910"/>
      <c r="BC112" s="910"/>
      <c r="BD112" s="910"/>
      <c r="BE112" s="910"/>
      <c r="BF112" s="910"/>
      <c r="BG112" s="910"/>
      <c r="BH112" s="910"/>
      <c r="BI112" s="910"/>
      <c r="BJ112" s="910"/>
      <c r="BK112" s="910"/>
      <c r="BL112" s="910"/>
      <c r="BM112" s="910"/>
      <c r="BN112" s="910"/>
      <c r="BO112" s="910"/>
      <c r="BP112" s="911"/>
      <c r="BQ112" s="912">
        <v>11074357</v>
      </c>
      <c r="BR112" s="913"/>
      <c r="BS112" s="913"/>
      <c r="BT112" s="913"/>
      <c r="BU112" s="913"/>
      <c r="BV112" s="913">
        <v>10732142</v>
      </c>
      <c r="BW112" s="913"/>
      <c r="BX112" s="913"/>
      <c r="BY112" s="913"/>
      <c r="BZ112" s="913"/>
      <c r="CA112" s="913">
        <v>10244134</v>
      </c>
      <c r="CB112" s="913"/>
      <c r="CC112" s="913"/>
      <c r="CD112" s="913"/>
      <c r="CE112" s="913"/>
      <c r="CF112" s="907">
        <v>129.69999999999999</v>
      </c>
      <c r="CG112" s="908"/>
      <c r="CH112" s="908"/>
      <c r="CI112" s="908"/>
      <c r="CJ112" s="908"/>
      <c r="CK112" s="935"/>
      <c r="CL112" s="936"/>
      <c r="CM112" s="909" t="s">
        <v>426</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427</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1034363</v>
      </c>
      <c r="AB113" s="925"/>
      <c r="AC113" s="925"/>
      <c r="AD113" s="925"/>
      <c r="AE113" s="926"/>
      <c r="AF113" s="927">
        <v>1021015</v>
      </c>
      <c r="AG113" s="925"/>
      <c r="AH113" s="925"/>
      <c r="AI113" s="925"/>
      <c r="AJ113" s="926"/>
      <c r="AK113" s="927">
        <v>1031018</v>
      </c>
      <c r="AL113" s="925"/>
      <c r="AM113" s="925"/>
      <c r="AN113" s="925"/>
      <c r="AO113" s="926"/>
      <c r="AP113" s="928">
        <v>13.1</v>
      </c>
      <c r="AQ113" s="929"/>
      <c r="AR113" s="929"/>
      <c r="AS113" s="929"/>
      <c r="AT113" s="930"/>
      <c r="AU113" s="895"/>
      <c r="AV113" s="896"/>
      <c r="AW113" s="896"/>
      <c r="AX113" s="896"/>
      <c r="AY113" s="896"/>
      <c r="AZ113" s="909" t="s">
        <v>428</v>
      </c>
      <c r="BA113" s="910"/>
      <c r="BB113" s="910"/>
      <c r="BC113" s="910"/>
      <c r="BD113" s="910"/>
      <c r="BE113" s="910"/>
      <c r="BF113" s="910"/>
      <c r="BG113" s="910"/>
      <c r="BH113" s="910"/>
      <c r="BI113" s="910"/>
      <c r="BJ113" s="910"/>
      <c r="BK113" s="910"/>
      <c r="BL113" s="910"/>
      <c r="BM113" s="910"/>
      <c r="BN113" s="910"/>
      <c r="BO113" s="910"/>
      <c r="BP113" s="911"/>
      <c r="BQ113" s="912">
        <v>101739</v>
      </c>
      <c r="BR113" s="913"/>
      <c r="BS113" s="913"/>
      <c r="BT113" s="913"/>
      <c r="BU113" s="913"/>
      <c r="BV113" s="913">
        <v>90562</v>
      </c>
      <c r="BW113" s="913"/>
      <c r="BX113" s="913"/>
      <c r="BY113" s="913"/>
      <c r="BZ113" s="913"/>
      <c r="CA113" s="913">
        <v>217847</v>
      </c>
      <c r="CB113" s="913"/>
      <c r="CC113" s="913"/>
      <c r="CD113" s="913"/>
      <c r="CE113" s="913"/>
      <c r="CF113" s="907">
        <v>2.8</v>
      </c>
      <c r="CG113" s="908"/>
      <c r="CH113" s="908"/>
      <c r="CI113" s="908"/>
      <c r="CJ113" s="908"/>
      <c r="CK113" s="935"/>
      <c r="CL113" s="936"/>
      <c r="CM113" s="909" t="s">
        <v>429</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430</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20263</v>
      </c>
      <c r="AB114" s="946"/>
      <c r="AC114" s="946"/>
      <c r="AD114" s="946"/>
      <c r="AE114" s="947"/>
      <c r="AF114" s="948">
        <v>19751</v>
      </c>
      <c r="AG114" s="946"/>
      <c r="AH114" s="946"/>
      <c r="AI114" s="946"/>
      <c r="AJ114" s="947"/>
      <c r="AK114" s="948">
        <v>23479</v>
      </c>
      <c r="AL114" s="946"/>
      <c r="AM114" s="946"/>
      <c r="AN114" s="946"/>
      <c r="AO114" s="947"/>
      <c r="AP114" s="949">
        <v>0.3</v>
      </c>
      <c r="AQ114" s="950"/>
      <c r="AR114" s="950"/>
      <c r="AS114" s="950"/>
      <c r="AT114" s="951"/>
      <c r="AU114" s="895"/>
      <c r="AV114" s="896"/>
      <c r="AW114" s="896"/>
      <c r="AX114" s="896"/>
      <c r="AY114" s="896"/>
      <c r="AZ114" s="909" t="s">
        <v>431</v>
      </c>
      <c r="BA114" s="910"/>
      <c r="BB114" s="910"/>
      <c r="BC114" s="910"/>
      <c r="BD114" s="910"/>
      <c r="BE114" s="910"/>
      <c r="BF114" s="910"/>
      <c r="BG114" s="910"/>
      <c r="BH114" s="910"/>
      <c r="BI114" s="910"/>
      <c r="BJ114" s="910"/>
      <c r="BK114" s="910"/>
      <c r="BL114" s="910"/>
      <c r="BM114" s="910"/>
      <c r="BN114" s="910"/>
      <c r="BO114" s="910"/>
      <c r="BP114" s="911"/>
      <c r="BQ114" s="912">
        <v>1657319</v>
      </c>
      <c r="BR114" s="913"/>
      <c r="BS114" s="913"/>
      <c r="BT114" s="913"/>
      <c r="BU114" s="913"/>
      <c r="BV114" s="913">
        <v>1633564</v>
      </c>
      <c r="BW114" s="913"/>
      <c r="BX114" s="913"/>
      <c r="BY114" s="913"/>
      <c r="BZ114" s="913"/>
      <c r="CA114" s="913">
        <v>1593307</v>
      </c>
      <c r="CB114" s="913"/>
      <c r="CC114" s="913"/>
      <c r="CD114" s="913"/>
      <c r="CE114" s="913"/>
      <c r="CF114" s="907">
        <v>20.2</v>
      </c>
      <c r="CG114" s="908"/>
      <c r="CH114" s="908"/>
      <c r="CI114" s="908"/>
      <c r="CJ114" s="908"/>
      <c r="CK114" s="935"/>
      <c r="CL114" s="936"/>
      <c r="CM114" s="909" t="s">
        <v>432</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433</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240</v>
      </c>
      <c r="AB115" s="925"/>
      <c r="AC115" s="925"/>
      <c r="AD115" s="925"/>
      <c r="AE115" s="926"/>
      <c r="AF115" s="927">
        <v>349</v>
      </c>
      <c r="AG115" s="925"/>
      <c r="AH115" s="925"/>
      <c r="AI115" s="925"/>
      <c r="AJ115" s="926"/>
      <c r="AK115" s="927">
        <v>403</v>
      </c>
      <c r="AL115" s="925"/>
      <c r="AM115" s="925"/>
      <c r="AN115" s="925"/>
      <c r="AO115" s="926"/>
      <c r="AP115" s="928">
        <v>0</v>
      </c>
      <c r="AQ115" s="929"/>
      <c r="AR115" s="929"/>
      <c r="AS115" s="929"/>
      <c r="AT115" s="930"/>
      <c r="AU115" s="895"/>
      <c r="AV115" s="896"/>
      <c r="AW115" s="896"/>
      <c r="AX115" s="896"/>
      <c r="AY115" s="896"/>
      <c r="AZ115" s="909" t="s">
        <v>434</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435</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436</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437</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438</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439</v>
      </c>
      <c r="Z117" s="881"/>
      <c r="AA117" s="965">
        <v>2879683</v>
      </c>
      <c r="AB117" s="966"/>
      <c r="AC117" s="966"/>
      <c r="AD117" s="966"/>
      <c r="AE117" s="967"/>
      <c r="AF117" s="968">
        <v>2819374</v>
      </c>
      <c r="AG117" s="966"/>
      <c r="AH117" s="966"/>
      <c r="AI117" s="966"/>
      <c r="AJ117" s="967"/>
      <c r="AK117" s="968">
        <v>2816323</v>
      </c>
      <c r="AL117" s="966"/>
      <c r="AM117" s="966"/>
      <c r="AN117" s="966"/>
      <c r="AO117" s="967"/>
      <c r="AP117" s="969"/>
      <c r="AQ117" s="970"/>
      <c r="AR117" s="970"/>
      <c r="AS117" s="970"/>
      <c r="AT117" s="971"/>
      <c r="AU117" s="895"/>
      <c r="AV117" s="896"/>
      <c r="AW117" s="896"/>
      <c r="AX117" s="896"/>
      <c r="AY117" s="896"/>
      <c r="AZ117" s="961" t="s">
        <v>440</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441</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415</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412</v>
      </c>
      <c r="AB118" s="880"/>
      <c r="AC118" s="880"/>
      <c r="AD118" s="880"/>
      <c r="AE118" s="881"/>
      <c r="AF118" s="879" t="s">
        <v>413</v>
      </c>
      <c r="AG118" s="880"/>
      <c r="AH118" s="880"/>
      <c r="AI118" s="880"/>
      <c r="AJ118" s="881"/>
      <c r="AK118" s="879" t="s">
        <v>294</v>
      </c>
      <c r="AL118" s="880"/>
      <c r="AM118" s="880"/>
      <c r="AN118" s="880"/>
      <c r="AO118" s="881"/>
      <c r="AP118" s="957" t="s">
        <v>414</v>
      </c>
      <c r="AQ118" s="958"/>
      <c r="AR118" s="958"/>
      <c r="AS118" s="958"/>
      <c r="AT118" s="959"/>
      <c r="AU118" s="895"/>
      <c r="AV118" s="896"/>
      <c r="AW118" s="896"/>
      <c r="AX118" s="896"/>
      <c r="AY118" s="896"/>
      <c r="AZ118" s="960" t="s">
        <v>442</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443</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418</v>
      </c>
      <c r="B119" s="934"/>
      <c r="C119" s="916" t="s">
        <v>419</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444</v>
      </c>
      <c r="BP119" s="992"/>
      <c r="BQ119" s="986">
        <v>28326951</v>
      </c>
      <c r="BR119" s="987"/>
      <c r="BS119" s="987"/>
      <c r="BT119" s="987"/>
      <c r="BU119" s="987"/>
      <c r="BV119" s="987">
        <v>27276649</v>
      </c>
      <c r="BW119" s="987"/>
      <c r="BX119" s="987"/>
      <c r="BY119" s="987"/>
      <c r="BZ119" s="987"/>
      <c r="CA119" s="987">
        <v>27194637</v>
      </c>
      <c r="CB119" s="987"/>
      <c r="CC119" s="987"/>
      <c r="CD119" s="987"/>
      <c r="CE119" s="987"/>
      <c r="CF119" s="988"/>
      <c r="CG119" s="989"/>
      <c r="CH119" s="989"/>
      <c r="CI119" s="989"/>
      <c r="CJ119" s="990"/>
      <c r="CK119" s="937"/>
      <c r="CL119" s="938"/>
      <c r="CM119" s="960" t="s">
        <v>445</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422</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446</v>
      </c>
      <c r="AV120" s="979"/>
      <c r="AW120" s="979"/>
      <c r="AX120" s="979"/>
      <c r="AY120" s="980"/>
      <c r="AZ120" s="916" t="s">
        <v>447</v>
      </c>
      <c r="BA120" s="884"/>
      <c r="BB120" s="884"/>
      <c r="BC120" s="884"/>
      <c r="BD120" s="884"/>
      <c r="BE120" s="884"/>
      <c r="BF120" s="884"/>
      <c r="BG120" s="884"/>
      <c r="BH120" s="884"/>
      <c r="BI120" s="884"/>
      <c r="BJ120" s="884"/>
      <c r="BK120" s="884"/>
      <c r="BL120" s="884"/>
      <c r="BM120" s="884"/>
      <c r="BN120" s="884"/>
      <c r="BO120" s="884"/>
      <c r="BP120" s="885"/>
      <c r="BQ120" s="917">
        <v>8342028</v>
      </c>
      <c r="BR120" s="918"/>
      <c r="BS120" s="918"/>
      <c r="BT120" s="918"/>
      <c r="BU120" s="918"/>
      <c r="BV120" s="918">
        <v>11428544</v>
      </c>
      <c r="BW120" s="918"/>
      <c r="BX120" s="918"/>
      <c r="BY120" s="918"/>
      <c r="BZ120" s="918"/>
      <c r="CA120" s="918">
        <v>10715863</v>
      </c>
      <c r="CB120" s="918"/>
      <c r="CC120" s="918"/>
      <c r="CD120" s="918"/>
      <c r="CE120" s="918"/>
      <c r="CF120" s="931">
        <v>135.69999999999999</v>
      </c>
      <c r="CG120" s="932"/>
      <c r="CH120" s="932"/>
      <c r="CI120" s="932"/>
      <c r="CJ120" s="932"/>
      <c r="CK120" s="993" t="s">
        <v>448</v>
      </c>
      <c r="CL120" s="994"/>
      <c r="CM120" s="994"/>
      <c r="CN120" s="994"/>
      <c r="CO120" s="995"/>
      <c r="CP120" s="1001" t="s">
        <v>395</v>
      </c>
      <c r="CQ120" s="1002"/>
      <c r="CR120" s="1002"/>
      <c r="CS120" s="1002"/>
      <c r="CT120" s="1002"/>
      <c r="CU120" s="1002"/>
      <c r="CV120" s="1002"/>
      <c r="CW120" s="1002"/>
      <c r="CX120" s="1002"/>
      <c r="CY120" s="1002"/>
      <c r="CZ120" s="1002"/>
      <c r="DA120" s="1002"/>
      <c r="DB120" s="1002"/>
      <c r="DC120" s="1002"/>
      <c r="DD120" s="1002"/>
      <c r="DE120" s="1002"/>
      <c r="DF120" s="1003"/>
      <c r="DG120" s="917">
        <v>5966681</v>
      </c>
      <c r="DH120" s="918"/>
      <c r="DI120" s="918"/>
      <c r="DJ120" s="918"/>
      <c r="DK120" s="918"/>
      <c r="DL120" s="918">
        <v>6220898</v>
      </c>
      <c r="DM120" s="918"/>
      <c r="DN120" s="918"/>
      <c r="DO120" s="918"/>
      <c r="DP120" s="918"/>
      <c r="DQ120" s="918">
        <v>6338506</v>
      </c>
      <c r="DR120" s="918"/>
      <c r="DS120" s="918"/>
      <c r="DT120" s="918"/>
      <c r="DU120" s="918"/>
      <c r="DV120" s="919">
        <v>80.3</v>
      </c>
      <c r="DW120" s="919"/>
      <c r="DX120" s="919"/>
      <c r="DY120" s="919"/>
      <c r="DZ120" s="920"/>
    </row>
    <row r="121" spans="1:130" s="224" customFormat="1" ht="26.25" customHeight="1" x14ac:dyDescent="0.15">
      <c r="A121" s="1044"/>
      <c r="B121" s="936"/>
      <c r="C121" s="961" t="s">
        <v>449</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450</v>
      </c>
      <c r="BA121" s="910"/>
      <c r="BB121" s="910"/>
      <c r="BC121" s="910"/>
      <c r="BD121" s="910"/>
      <c r="BE121" s="910"/>
      <c r="BF121" s="910"/>
      <c r="BG121" s="910"/>
      <c r="BH121" s="910"/>
      <c r="BI121" s="910"/>
      <c r="BJ121" s="910"/>
      <c r="BK121" s="910"/>
      <c r="BL121" s="910"/>
      <c r="BM121" s="910"/>
      <c r="BN121" s="910"/>
      <c r="BO121" s="910"/>
      <c r="BP121" s="911"/>
      <c r="BQ121" s="912">
        <v>221080</v>
      </c>
      <c r="BR121" s="913"/>
      <c r="BS121" s="913"/>
      <c r="BT121" s="913"/>
      <c r="BU121" s="913"/>
      <c r="BV121" s="913">
        <v>156910</v>
      </c>
      <c r="BW121" s="913"/>
      <c r="BX121" s="913"/>
      <c r="BY121" s="913"/>
      <c r="BZ121" s="913"/>
      <c r="CA121" s="913">
        <v>106799</v>
      </c>
      <c r="CB121" s="913"/>
      <c r="CC121" s="913"/>
      <c r="CD121" s="913"/>
      <c r="CE121" s="913"/>
      <c r="CF121" s="907">
        <v>1.4</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3377804</v>
      </c>
      <c r="DH121" s="913"/>
      <c r="DI121" s="913"/>
      <c r="DJ121" s="913"/>
      <c r="DK121" s="913"/>
      <c r="DL121" s="913">
        <v>2944149</v>
      </c>
      <c r="DM121" s="913"/>
      <c r="DN121" s="913"/>
      <c r="DO121" s="913"/>
      <c r="DP121" s="913"/>
      <c r="DQ121" s="913">
        <v>2506337</v>
      </c>
      <c r="DR121" s="913"/>
      <c r="DS121" s="913"/>
      <c r="DT121" s="913"/>
      <c r="DU121" s="913"/>
      <c r="DV121" s="914">
        <v>31.7</v>
      </c>
      <c r="DW121" s="914"/>
      <c r="DX121" s="914"/>
      <c r="DY121" s="914"/>
      <c r="DZ121" s="915"/>
    </row>
    <row r="122" spans="1:130" s="224" customFormat="1" ht="26.25" customHeight="1" x14ac:dyDescent="0.15">
      <c r="A122" s="1044"/>
      <c r="B122" s="936"/>
      <c r="C122" s="909" t="s">
        <v>432</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451</v>
      </c>
      <c r="BA122" s="952"/>
      <c r="BB122" s="952"/>
      <c r="BC122" s="952"/>
      <c r="BD122" s="952"/>
      <c r="BE122" s="952"/>
      <c r="BF122" s="952"/>
      <c r="BG122" s="952"/>
      <c r="BH122" s="952"/>
      <c r="BI122" s="952"/>
      <c r="BJ122" s="952"/>
      <c r="BK122" s="952"/>
      <c r="BL122" s="952"/>
      <c r="BM122" s="952"/>
      <c r="BN122" s="952"/>
      <c r="BO122" s="952"/>
      <c r="BP122" s="953"/>
      <c r="BQ122" s="986">
        <v>17805803</v>
      </c>
      <c r="BR122" s="987"/>
      <c r="BS122" s="987"/>
      <c r="BT122" s="987"/>
      <c r="BU122" s="987"/>
      <c r="BV122" s="987">
        <v>17074768</v>
      </c>
      <c r="BW122" s="987"/>
      <c r="BX122" s="987"/>
      <c r="BY122" s="987"/>
      <c r="BZ122" s="987"/>
      <c r="CA122" s="987">
        <v>16949438</v>
      </c>
      <c r="CB122" s="987"/>
      <c r="CC122" s="987"/>
      <c r="CD122" s="987"/>
      <c r="CE122" s="987"/>
      <c r="CF122" s="1004">
        <v>214.6</v>
      </c>
      <c r="CG122" s="1005"/>
      <c r="CH122" s="1005"/>
      <c r="CI122" s="1005"/>
      <c r="CJ122" s="1005"/>
      <c r="CK122" s="996"/>
      <c r="CL122" s="997"/>
      <c r="CM122" s="997"/>
      <c r="CN122" s="997"/>
      <c r="CO122" s="998"/>
      <c r="CP122" s="1006" t="s">
        <v>392</v>
      </c>
      <c r="CQ122" s="1007"/>
      <c r="CR122" s="1007"/>
      <c r="CS122" s="1007"/>
      <c r="CT122" s="1007"/>
      <c r="CU122" s="1007"/>
      <c r="CV122" s="1007"/>
      <c r="CW122" s="1007"/>
      <c r="CX122" s="1007"/>
      <c r="CY122" s="1007"/>
      <c r="CZ122" s="1007"/>
      <c r="DA122" s="1007"/>
      <c r="DB122" s="1007"/>
      <c r="DC122" s="1007"/>
      <c r="DD122" s="1007"/>
      <c r="DE122" s="1007"/>
      <c r="DF122" s="1008"/>
      <c r="DG122" s="912">
        <v>1728845</v>
      </c>
      <c r="DH122" s="913"/>
      <c r="DI122" s="913"/>
      <c r="DJ122" s="913"/>
      <c r="DK122" s="913"/>
      <c r="DL122" s="913">
        <v>1564559</v>
      </c>
      <c r="DM122" s="913"/>
      <c r="DN122" s="913"/>
      <c r="DO122" s="913"/>
      <c r="DP122" s="913"/>
      <c r="DQ122" s="913">
        <v>1395535</v>
      </c>
      <c r="DR122" s="913"/>
      <c r="DS122" s="913"/>
      <c r="DT122" s="913"/>
      <c r="DU122" s="913"/>
      <c r="DV122" s="914">
        <v>17.7</v>
      </c>
      <c r="DW122" s="914"/>
      <c r="DX122" s="914"/>
      <c r="DY122" s="914"/>
      <c r="DZ122" s="915"/>
    </row>
    <row r="123" spans="1:130" s="224" customFormat="1" ht="26.25" customHeight="1" x14ac:dyDescent="0.15">
      <c r="A123" s="1044"/>
      <c r="B123" s="936"/>
      <c r="C123" s="909" t="s">
        <v>438</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452</v>
      </c>
      <c r="BP123" s="992"/>
      <c r="BQ123" s="1050">
        <v>26368911</v>
      </c>
      <c r="BR123" s="1051"/>
      <c r="BS123" s="1051"/>
      <c r="BT123" s="1051"/>
      <c r="BU123" s="1051"/>
      <c r="BV123" s="1051">
        <v>28660222</v>
      </c>
      <c r="BW123" s="1051"/>
      <c r="BX123" s="1051"/>
      <c r="BY123" s="1051"/>
      <c r="BZ123" s="1051"/>
      <c r="CA123" s="1051">
        <v>27772100</v>
      </c>
      <c r="CB123" s="1051"/>
      <c r="CC123" s="1051"/>
      <c r="CD123" s="1051"/>
      <c r="CE123" s="1051"/>
      <c r="CF123" s="988"/>
      <c r="CG123" s="989"/>
      <c r="CH123" s="989"/>
      <c r="CI123" s="989"/>
      <c r="CJ123" s="990"/>
      <c r="CK123" s="996"/>
      <c r="CL123" s="997"/>
      <c r="CM123" s="997"/>
      <c r="CN123" s="997"/>
      <c r="CO123" s="998"/>
      <c r="CP123" s="1006" t="s">
        <v>396</v>
      </c>
      <c r="CQ123" s="1007"/>
      <c r="CR123" s="1007"/>
      <c r="CS123" s="1007"/>
      <c r="CT123" s="1007"/>
      <c r="CU123" s="1007"/>
      <c r="CV123" s="1007"/>
      <c r="CW123" s="1007"/>
      <c r="CX123" s="1007"/>
      <c r="CY123" s="1007"/>
      <c r="CZ123" s="1007"/>
      <c r="DA123" s="1007"/>
      <c r="DB123" s="1007"/>
      <c r="DC123" s="1007"/>
      <c r="DD123" s="1007"/>
      <c r="DE123" s="1007"/>
      <c r="DF123" s="1008"/>
      <c r="DG123" s="945">
        <v>1027</v>
      </c>
      <c r="DH123" s="946"/>
      <c r="DI123" s="946"/>
      <c r="DJ123" s="946"/>
      <c r="DK123" s="947"/>
      <c r="DL123" s="948">
        <v>2536</v>
      </c>
      <c r="DM123" s="946"/>
      <c r="DN123" s="946"/>
      <c r="DO123" s="946"/>
      <c r="DP123" s="947"/>
      <c r="DQ123" s="948">
        <v>3756</v>
      </c>
      <c r="DR123" s="946"/>
      <c r="DS123" s="946"/>
      <c r="DT123" s="946"/>
      <c r="DU123" s="947"/>
      <c r="DV123" s="949">
        <v>0</v>
      </c>
      <c r="DW123" s="950"/>
      <c r="DX123" s="950"/>
      <c r="DY123" s="950"/>
      <c r="DZ123" s="951"/>
    </row>
    <row r="124" spans="1:130" s="224" customFormat="1" ht="26.25" customHeight="1" thickBot="1" x14ac:dyDescent="0.2">
      <c r="A124" s="1044"/>
      <c r="B124" s="936"/>
      <c r="C124" s="909" t="s">
        <v>441</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453</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27.1</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454</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443</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455</v>
      </c>
      <c r="CL125" s="994"/>
      <c r="CM125" s="994"/>
      <c r="CN125" s="994"/>
      <c r="CO125" s="995"/>
      <c r="CP125" s="916" t="s">
        <v>456</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445</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457</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458</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240</v>
      </c>
      <c r="AB127" s="946"/>
      <c r="AC127" s="946"/>
      <c r="AD127" s="946"/>
      <c r="AE127" s="947"/>
      <c r="AF127" s="948">
        <v>349</v>
      </c>
      <c r="AG127" s="946"/>
      <c r="AH127" s="946"/>
      <c r="AI127" s="946"/>
      <c r="AJ127" s="947"/>
      <c r="AK127" s="948">
        <v>403</v>
      </c>
      <c r="AL127" s="946"/>
      <c r="AM127" s="946"/>
      <c r="AN127" s="946"/>
      <c r="AO127" s="947"/>
      <c r="AP127" s="949">
        <v>0</v>
      </c>
      <c r="AQ127" s="950"/>
      <c r="AR127" s="950"/>
      <c r="AS127" s="950"/>
      <c r="AT127" s="951"/>
      <c r="AU127" s="226"/>
      <c r="AV127" s="226"/>
      <c r="AW127" s="226"/>
      <c r="AX127" s="1018" t="s">
        <v>459</v>
      </c>
      <c r="AY127" s="1019"/>
      <c r="AZ127" s="1019"/>
      <c r="BA127" s="1019"/>
      <c r="BB127" s="1019"/>
      <c r="BC127" s="1019"/>
      <c r="BD127" s="1019"/>
      <c r="BE127" s="1020"/>
      <c r="BF127" s="1021" t="s">
        <v>460</v>
      </c>
      <c r="BG127" s="1019"/>
      <c r="BH127" s="1019"/>
      <c r="BI127" s="1019"/>
      <c r="BJ127" s="1019"/>
      <c r="BK127" s="1019"/>
      <c r="BL127" s="1020"/>
      <c r="BM127" s="1021" t="s">
        <v>461</v>
      </c>
      <c r="BN127" s="1019"/>
      <c r="BO127" s="1019"/>
      <c r="BP127" s="1019"/>
      <c r="BQ127" s="1019"/>
      <c r="BR127" s="1019"/>
      <c r="BS127" s="1020"/>
      <c r="BT127" s="1021" t="s">
        <v>462</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463</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464</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465</v>
      </c>
      <c r="X128" s="1030"/>
      <c r="Y128" s="1030"/>
      <c r="Z128" s="1031"/>
      <c r="AA128" s="1032">
        <v>66851</v>
      </c>
      <c r="AB128" s="1033"/>
      <c r="AC128" s="1033"/>
      <c r="AD128" s="1033"/>
      <c r="AE128" s="1034"/>
      <c r="AF128" s="1035">
        <v>56962</v>
      </c>
      <c r="AG128" s="1033"/>
      <c r="AH128" s="1033"/>
      <c r="AI128" s="1033"/>
      <c r="AJ128" s="1034"/>
      <c r="AK128" s="1035">
        <v>54402</v>
      </c>
      <c r="AL128" s="1033"/>
      <c r="AM128" s="1033"/>
      <c r="AN128" s="1033"/>
      <c r="AO128" s="1034"/>
      <c r="AP128" s="1036"/>
      <c r="AQ128" s="1037"/>
      <c r="AR128" s="1037"/>
      <c r="AS128" s="1037"/>
      <c r="AT128" s="1038"/>
      <c r="AU128" s="226"/>
      <c r="AV128" s="226"/>
      <c r="AW128" s="226"/>
      <c r="AX128" s="883" t="s">
        <v>466</v>
      </c>
      <c r="AY128" s="884"/>
      <c r="AZ128" s="884"/>
      <c r="BA128" s="884"/>
      <c r="BB128" s="884"/>
      <c r="BC128" s="884"/>
      <c r="BD128" s="884"/>
      <c r="BE128" s="885"/>
      <c r="BF128" s="1039" t="s">
        <v>122</v>
      </c>
      <c r="BG128" s="1040"/>
      <c r="BH128" s="1040"/>
      <c r="BI128" s="1040"/>
      <c r="BJ128" s="1040"/>
      <c r="BK128" s="1040"/>
      <c r="BL128" s="1041"/>
      <c r="BM128" s="1039">
        <v>13.37</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467</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468</v>
      </c>
      <c r="X129" s="1058"/>
      <c r="Y129" s="1058"/>
      <c r="Z129" s="1059"/>
      <c r="AA129" s="945">
        <v>9152843</v>
      </c>
      <c r="AB129" s="946"/>
      <c r="AC129" s="946"/>
      <c r="AD129" s="946"/>
      <c r="AE129" s="947"/>
      <c r="AF129" s="948">
        <v>8742722</v>
      </c>
      <c r="AG129" s="946"/>
      <c r="AH129" s="946"/>
      <c r="AI129" s="946"/>
      <c r="AJ129" s="947"/>
      <c r="AK129" s="948">
        <v>9776329</v>
      </c>
      <c r="AL129" s="946"/>
      <c r="AM129" s="946"/>
      <c r="AN129" s="946"/>
      <c r="AO129" s="947"/>
      <c r="AP129" s="1060"/>
      <c r="AQ129" s="1061"/>
      <c r="AR129" s="1061"/>
      <c r="AS129" s="1061"/>
      <c r="AT129" s="1062"/>
      <c r="AU129" s="227"/>
      <c r="AV129" s="227"/>
      <c r="AW129" s="227"/>
      <c r="AX129" s="1052" t="s">
        <v>469</v>
      </c>
      <c r="AY129" s="910"/>
      <c r="AZ129" s="910"/>
      <c r="BA129" s="910"/>
      <c r="BB129" s="910"/>
      <c r="BC129" s="910"/>
      <c r="BD129" s="910"/>
      <c r="BE129" s="911"/>
      <c r="BF129" s="1053" t="s">
        <v>122</v>
      </c>
      <c r="BG129" s="1054"/>
      <c r="BH129" s="1054"/>
      <c r="BI129" s="1054"/>
      <c r="BJ129" s="1054"/>
      <c r="BK129" s="1054"/>
      <c r="BL129" s="1055"/>
      <c r="BM129" s="1053">
        <v>18.37</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471</v>
      </c>
      <c r="X130" s="1058"/>
      <c r="Y130" s="1058"/>
      <c r="Z130" s="1059"/>
      <c r="AA130" s="945">
        <v>1945307</v>
      </c>
      <c r="AB130" s="946"/>
      <c r="AC130" s="946"/>
      <c r="AD130" s="946"/>
      <c r="AE130" s="947"/>
      <c r="AF130" s="948">
        <v>1892993</v>
      </c>
      <c r="AG130" s="946"/>
      <c r="AH130" s="946"/>
      <c r="AI130" s="946"/>
      <c r="AJ130" s="947"/>
      <c r="AK130" s="948">
        <v>1879559</v>
      </c>
      <c r="AL130" s="946"/>
      <c r="AM130" s="946"/>
      <c r="AN130" s="946"/>
      <c r="AO130" s="947"/>
      <c r="AP130" s="1060"/>
      <c r="AQ130" s="1061"/>
      <c r="AR130" s="1061"/>
      <c r="AS130" s="1061"/>
      <c r="AT130" s="1062"/>
      <c r="AU130" s="227"/>
      <c r="AV130" s="227"/>
      <c r="AW130" s="227"/>
      <c r="AX130" s="1052" t="s">
        <v>472</v>
      </c>
      <c r="AY130" s="910"/>
      <c r="AZ130" s="910"/>
      <c r="BA130" s="910"/>
      <c r="BB130" s="910"/>
      <c r="BC130" s="910"/>
      <c r="BD130" s="910"/>
      <c r="BE130" s="911"/>
      <c r="BF130" s="1088">
        <v>11.9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473</v>
      </c>
      <c r="X131" s="1095"/>
      <c r="Y131" s="1095"/>
      <c r="Z131" s="1096"/>
      <c r="AA131" s="991">
        <v>7207536</v>
      </c>
      <c r="AB131" s="973"/>
      <c r="AC131" s="973"/>
      <c r="AD131" s="973"/>
      <c r="AE131" s="974"/>
      <c r="AF131" s="972">
        <v>6849729</v>
      </c>
      <c r="AG131" s="973"/>
      <c r="AH131" s="973"/>
      <c r="AI131" s="973"/>
      <c r="AJ131" s="974"/>
      <c r="AK131" s="972">
        <v>7896770</v>
      </c>
      <c r="AL131" s="973"/>
      <c r="AM131" s="973"/>
      <c r="AN131" s="973"/>
      <c r="AO131" s="974"/>
      <c r="AP131" s="1097"/>
      <c r="AQ131" s="1098"/>
      <c r="AR131" s="1098"/>
      <c r="AS131" s="1098"/>
      <c r="AT131" s="1099"/>
      <c r="AU131" s="227"/>
      <c r="AV131" s="227"/>
      <c r="AW131" s="227"/>
      <c r="AX131" s="1070" t="s">
        <v>474</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475</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476</v>
      </c>
      <c r="W132" s="1081"/>
      <c r="X132" s="1081"/>
      <c r="Y132" s="1081"/>
      <c r="Z132" s="1082"/>
      <c r="AA132" s="1083">
        <v>12.03636028</v>
      </c>
      <c r="AB132" s="1084"/>
      <c r="AC132" s="1084"/>
      <c r="AD132" s="1084"/>
      <c r="AE132" s="1085"/>
      <c r="AF132" s="1086">
        <v>12.692750330000001</v>
      </c>
      <c r="AG132" s="1084"/>
      <c r="AH132" s="1084"/>
      <c r="AI132" s="1084"/>
      <c r="AJ132" s="1085"/>
      <c r="AK132" s="1086">
        <v>11.17370773</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477</v>
      </c>
      <c r="W133" s="1064"/>
      <c r="X133" s="1064"/>
      <c r="Y133" s="1064"/>
      <c r="Z133" s="1065"/>
      <c r="AA133" s="1066">
        <v>12.2</v>
      </c>
      <c r="AB133" s="1067"/>
      <c r="AC133" s="1067"/>
      <c r="AD133" s="1067"/>
      <c r="AE133" s="1068"/>
      <c r="AF133" s="1066">
        <v>12.4</v>
      </c>
      <c r="AG133" s="1067"/>
      <c r="AH133" s="1067"/>
      <c r="AI133" s="1067"/>
      <c r="AJ133" s="1068"/>
      <c r="AK133" s="1066">
        <v>11.9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aloVDhxuHNUVn4n9yLyld1dnQldCwmIAFP/rxl9eLi46Am6e1pajy43dMH99wNkDc72EzYf77GkOaCDxqGMiw==" saltValue="fmcwGctEfdMWDDbbW0QSo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X1ns9WVPORsQsjOXvRU/tSaKFE1gbG0XEMrze080nK1rrUxsu0VLC413rmJRvuuSpcdfFko9v6tH7d1ePct+Q==" saltValue="533jhH4TLchj6eEmvdMRa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Bbk60gC9rb8ar+qhCXFn9yUdT/KNCN6Yc4drLodJvaI/txPH+ZQX8iHamQpBoasCxG0l9rnxnfwBWsXJOtjjQ==" saltValue="1QVXKjxEXAJ3jpudjs++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1" t="s">
        <v>481</v>
      </c>
      <c r="AP7" s="265"/>
      <c r="AQ7" s="266" t="s">
        <v>482</v>
      </c>
      <c r="AR7" s="267"/>
    </row>
    <row r="8" spans="1:46" x14ac:dyDescent="0.15">
      <c r="A8" s="259"/>
      <c r="AK8" s="268"/>
      <c r="AL8" s="269"/>
      <c r="AM8" s="269"/>
      <c r="AN8" s="270"/>
      <c r="AO8" s="1102"/>
      <c r="AP8" s="271" t="s">
        <v>483</v>
      </c>
      <c r="AQ8" s="272" t="s">
        <v>484</v>
      </c>
      <c r="AR8" s="273" t="s">
        <v>485</v>
      </c>
    </row>
    <row r="9" spans="1:46" x14ac:dyDescent="0.15">
      <c r="A9" s="259"/>
      <c r="AK9" s="1103" t="s">
        <v>486</v>
      </c>
      <c r="AL9" s="1104"/>
      <c r="AM9" s="1104"/>
      <c r="AN9" s="1105"/>
      <c r="AO9" s="274">
        <v>1761382</v>
      </c>
      <c r="AP9" s="274">
        <v>126745</v>
      </c>
      <c r="AQ9" s="275">
        <v>123213</v>
      </c>
      <c r="AR9" s="276">
        <v>2.9</v>
      </c>
    </row>
    <row r="10" spans="1:46" ht="13.5" customHeight="1" x14ac:dyDescent="0.15">
      <c r="A10" s="259"/>
      <c r="AK10" s="1103" t="s">
        <v>487</v>
      </c>
      <c r="AL10" s="1104"/>
      <c r="AM10" s="1104"/>
      <c r="AN10" s="1105"/>
      <c r="AO10" s="277">
        <v>275167</v>
      </c>
      <c r="AP10" s="277">
        <v>19800</v>
      </c>
      <c r="AQ10" s="278">
        <v>19454</v>
      </c>
      <c r="AR10" s="279">
        <v>1.8</v>
      </c>
    </row>
    <row r="11" spans="1:46" ht="13.5" customHeight="1" x14ac:dyDescent="0.15">
      <c r="A11" s="259"/>
      <c r="AK11" s="1103" t="s">
        <v>488</v>
      </c>
      <c r="AL11" s="1104"/>
      <c r="AM11" s="1104"/>
      <c r="AN11" s="1105"/>
      <c r="AO11" s="277">
        <v>272795</v>
      </c>
      <c r="AP11" s="277">
        <v>19630</v>
      </c>
      <c r="AQ11" s="278">
        <v>2988</v>
      </c>
      <c r="AR11" s="279">
        <v>557</v>
      </c>
    </row>
    <row r="12" spans="1:46" ht="13.5" customHeight="1" x14ac:dyDescent="0.15">
      <c r="A12" s="259"/>
      <c r="AK12" s="1103" t="s">
        <v>489</v>
      </c>
      <c r="AL12" s="1104"/>
      <c r="AM12" s="1104"/>
      <c r="AN12" s="1105"/>
      <c r="AO12" s="277" t="s">
        <v>490</v>
      </c>
      <c r="AP12" s="277" t="s">
        <v>490</v>
      </c>
      <c r="AQ12" s="278" t="s">
        <v>490</v>
      </c>
      <c r="AR12" s="279" t="s">
        <v>490</v>
      </c>
    </row>
    <row r="13" spans="1:46" ht="13.5" customHeight="1" x14ac:dyDescent="0.15">
      <c r="A13" s="259"/>
      <c r="AK13" s="1103" t="s">
        <v>491</v>
      </c>
      <c r="AL13" s="1104"/>
      <c r="AM13" s="1104"/>
      <c r="AN13" s="1105"/>
      <c r="AO13" s="277">
        <v>154539</v>
      </c>
      <c r="AP13" s="277">
        <v>11120</v>
      </c>
      <c r="AQ13" s="278">
        <v>6503</v>
      </c>
      <c r="AR13" s="279">
        <v>71</v>
      </c>
    </row>
    <row r="14" spans="1:46" ht="13.5" customHeight="1" x14ac:dyDescent="0.15">
      <c r="A14" s="259"/>
      <c r="AK14" s="1103" t="s">
        <v>492</v>
      </c>
      <c r="AL14" s="1104"/>
      <c r="AM14" s="1104"/>
      <c r="AN14" s="1105"/>
      <c r="AO14" s="277">
        <v>31994</v>
      </c>
      <c r="AP14" s="277">
        <v>2302</v>
      </c>
      <c r="AQ14" s="278">
        <v>2823</v>
      </c>
      <c r="AR14" s="279">
        <v>-18.5</v>
      </c>
    </row>
    <row r="15" spans="1:46" ht="13.5" customHeight="1" x14ac:dyDescent="0.15">
      <c r="A15" s="259"/>
      <c r="AK15" s="1106" t="s">
        <v>493</v>
      </c>
      <c r="AL15" s="1107"/>
      <c r="AM15" s="1107"/>
      <c r="AN15" s="1108"/>
      <c r="AO15" s="277">
        <v>-161639</v>
      </c>
      <c r="AP15" s="277">
        <v>-11631</v>
      </c>
      <c r="AQ15" s="278">
        <v>-6736</v>
      </c>
      <c r="AR15" s="279">
        <v>72.7</v>
      </c>
    </row>
    <row r="16" spans="1:46" x14ac:dyDescent="0.15">
      <c r="A16" s="259"/>
      <c r="AK16" s="1106" t="s">
        <v>177</v>
      </c>
      <c r="AL16" s="1107"/>
      <c r="AM16" s="1107"/>
      <c r="AN16" s="1108"/>
      <c r="AO16" s="277">
        <v>2334238</v>
      </c>
      <c r="AP16" s="277">
        <v>167967</v>
      </c>
      <c r="AQ16" s="278">
        <v>148246</v>
      </c>
      <c r="AR16" s="279">
        <v>13.3</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09" t="s">
        <v>498</v>
      </c>
      <c r="AL21" s="1110"/>
      <c r="AM21" s="1110"/>
      <c r="AN21" s="1111"/>
      <c r="AO21" s="289">
        <v>12.81</v>
      </c>
      <c r="AP21" s="290">
        <v>12.94</v>
      </c>
      <c r="AQ21" s="291">
        <v>-0.13</v>
      </c>
      <c r="AS21" s="292"/>
      <c r="AT21" s="288"/>
    </row>
    <row r="22" spans="1:46" s="260" customFormat="1" x14ac:dyDescent="0.15">
      <c r="A22" s="288"/>
      <c r="AK22" s="1109" t="s">
        <v>499</v>
      </c>
      <c r="AL22" s="1110"/>
      <c r="AM22" s="1110"/>
      <c r="AN22" s="1111"/>
      <c r="AO22" s="293">
        <v>94.1</v>
      </c>
      <c r="AP22" s="294">
        <v>95.5</v>
      </c>
      <c r="AQ22" s="295">
        <v>-1.4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500</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1" t="s">
        <v>481</v>
      </c>
      <c r="AP30" s="265"/>
      <c r="AQ30" s="266" t="s">
        <v>482</v>
      </c>
      <c r="AR30" s="267"/>
    </row>
    <row r="31" spans="1:46" x14ac:dyDescent="0.15">
      <c r="A31" s="259"/>
      <c r="AK31" s="268"/>
      <c r="AL31" s="269"/>
      <c r="AM31" s="269"/>
      <c r="AN31" s="270"/>
      <c r="AO31" s="1102"/>
      <c r="AP31" s="271" t="s">
        <v>483</v>
      </c>
      <c r="AQ31" s="272" t="s">
        <v>484</v>
      </c>
      <c r="AR31" s="273" t="s">
        <v>485</v>
      </c>
    </row>
    <row r="32" spans="1:46" ht="27" customHeight="1" x14ac:dyDescent="0.15">
      <c r="A32" s="259"/>
      <c r="AK32" s="1117" t="s">
        <v>503</v>
      </c>
      <c r="AL32" s="1118"/>
      <c r="AM32" s="1118"/>
      <c r="AN32" s="1119"/>
      <c r="AO32" s="303">
        <v>1761423</v>
      </c>
      <c r="AP32" s="303">
        <v>126748</v>
      </c>
      <c r="AQ32" s="304">
        <v>83862</v>
      </c>
      <c r="AR32" s="305">
        <v>51.1</v>
      </c>
    </row>
    <row r="33" spans="1:46" ht="13.5" customHeight="1" x14ac:dyDescent="0.15">
      <c r="A33" s="259"/>
      <c r="AK33" s="1117" t="s">
        <v>504</v>
      </c>
      <c r="AL33" s="1118"/>
      <c r="AM33" s="1118"/>
      <c r="AN33" s="1119"/>
      <c r="AO33" s="303" t="s">
        <v>490</v>
      </c>
      <c r="AP33" s="303" t="s">
        <v>490</v>
      </c>
      <c r="AQ33" s="304" t="s">
        <v>490</v>
      </c>
      <c r="AR33" s="305" t="s">
        <v>490</v>
      </c>
    </row>
    <row r="34" spans="1:46" ht="27" customHeight="1" x14ac:dyDescent="0.15">
      <c r="A34" s="259"/>
      <c r="AK34" s="1117" t="s">
        <v>505</v>
      </c>
      <c r="AL34" s="1118"/>
      <c r="AM34" s="1118"/>
      <c r="AN34" s="1119"/>
      <c r="AO34" s="303" t="s">
        <v>490</v>
      </c>
      <c r="AP34" s="303" t="s">
        <v>490</v>
      </c>
      <c r="AQ34" s="304" t="s">
        <v>490</v>
      </c>
      <c r="AR34" s="305" t="s">
        <v>490</v>
      </c>
    </row>
    <row r="35" spans="1:46" ht="27" customHeight="1" x14ac:dyDescent="0.15">
      <c r="A35" s="259"/>
      <c r="AK35" s="1117" t="s">
        <v>506</v>
      </c>
      <c r="AL35" s="1118"/>
      <c r="AM35" s="1118"/>
      <c r="AN35" s="1119"/>
      <c r="AO35" s="303">
        <v>1031018</v>
      </c>
      <c r="AP35" s="303">
        <v>74190</v>
      </c>
      <c r="AQ35" s="304">
        <v>26360</v>
      </c>
      <c r="AR35" s="305">
        <v>181.4</v>
      </c>
    </row>
    <row r="36" spans="1:46" ht="27" customHeight="1" x14ac:dyDescent="0.15">
      <c r="A36" s="259"/>
      <c r="AK36" s="1117" t="s">
        <v>507</v>
      </c>
      <c r="AL36" s="1118"/>
      <c r="AM36" s="1118"/>
      <c r="AN36" s="1119"/>
      <c r="AO36" s="303">
        <v>23479</v>
      </c>
      <c r="AP36" s="303">
        <v>1690</v>
      </c>
      <c r="AQ36" s="304">
        <v>3483</v>
      </c>
      <c r="AR36" s="305">
        <v>-51.5</v>
      </c>
    </row>
    <row r="37" spans="1:46" ht="13.5" customHeight="1" x14ac:dyDescent="0.15">
      <c r="A37" s="259"/>
      <c r="AK37" s="1117" t="s">
        <v>508</v>
      </c>
      <c r="AL37" s="1118"/>
      <c r="AM37" s="1118"/>
      <c r="AN37" s="1119"/>
      <c r="AO37" s="303">
        <v>403</v>
      </c>
      <c r="AP37" s="303">
        <v>29</v>
      </c>
      <c r="AQ37" s="304">
        <v>612</v>
      </c>
      <c r="AR37" s="305">
        <v>-95.3</v>
      </c>
    </row>
    <row r="38" spans="1:46" ht="27" customHeight="1" x14ac:dyDescent="0.15">
      <c r="A38" s="259"/>
      <c r="AK38" s="1120" t="s">
        <v>509</v>
      </c>
      <c r="AL38" s="1121"/>
      <c r="AM38" s="1121"/>
      <c r="AN38" s="1122"/>
      <c r="AO38" s="306" t="s">
        <v>490</v>
      </c>
      <c r="AP38" s="306" t="s">
        <v>490</v>
      </c>
      <c r="AQ38" s="307">
        <v>21</v>
      </c>
      <c r="AR38" s="295" t="s">
        <v>490</v>
      </c>
      <c r="AS38" s="302"/>
    </row>
    <row r="39" spans="1:46" x14ac:dyDescent="0.15">
      <c r="A39" s="259"/>
      <c r="AK39" s="1120" t="s">
        <v>510</v>
      </c>
      <c r="AL39" s="1121"/>
      <c r="AM39" s="1121"/>
      <c r="AN39" s="1122"/>
      <c r="AO39" s="303">
        <v>-54402</v>
      </c>
      <c r="AP39" s="303">
        <v>-3915</v>
      </c>
      <c r="AQ39" s="304">
        <v>-3285</v>
      </c>
      <c r="AR39" s="305">
        <v>19.2</v>
      </c>
      <c r="AS39" s="302"/>
    </row>
    <row r="40" spans="1:46" ht="27" customHeight="1" x14ac:dyDescent="0.15">
      <c r="A40" s="259"/>
      <c r="AK40" s="1117" t="s">
        <v>511</v>
      </c>
      <c r="AL40" s="1118"/>
      <c r="AM40" s="1118"/>
      <c r="AN40" s="1119"/>
      <c r="AO40" s="303">
        <v>-1879559</v>
      </c>
      <c r="AP40" s="303">
        <v>-135249</v>
      </c>
      <c r="AQ40" s="304">
        <v>-73039</v>
      </c>
      <c r="AR40" s="305">
        <v>85.2</v>
      </c>
      <c r="AS40" s="302"/>
    </row>
    <row r="41" spans="1:46" x14ac:dyDescent="0.15">
      <c r="A41" s="259"/>
      <c r="AK41" s="1123" t="s">
        <v>287</v>
      </c>
      <c r="AL41" s="1124"/>
      <c r="AM41" s="1124"/>
      <c r="AN41" s="1125"/>
      <c r="AO41" s="303">
        <v>882362</v>
      </c>
      <c r="AP41" s="303">
        <v>63493</v>
      </c>
      <c r="AQ41" s="304">
        <v>38015</v>
      </c>
      <c r="AR41" s="305">
        <v>67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12" t="s">
        <v>481</v>
      </c>
      <c r="AN49" s="1114" t="s">
        <v>514</v>
      </c>
      <c r="AO49" s="1115"/>
      <c r="AP49" s="1115"/>
      <c r="AQ49" s="1115"/>
      <c r="AR49" s="1116"/>
    </row>
    <row r="50" spans="1:44" x14ac:dyDescent="0.15">
      <c r="A50" s="259"/>
      <c r="AK50" s="317"/>
      <c r="AL50" s="318"/>
      <c r="AM50" s="1113"/>
      <c r="AN50" s="319" t="s">
        <v>515</v>
      </c>
      <c r="AO50" s="320" t="s">
        <v>516</v>
      </c>
      <c r="AP50" s="321" t="s">
        <v>517</v>
      </c>
      <c r="AQ50" s="322" t="s">
        <v>518</v>
      </c>
      <c r="AR50" s="323" t="s">
        <v>519</v>
      </c>
    </row>
    <row r="51" spans="1:44" x14ac:dyDescent="0.15">
      <c r="A51" s="259"/>
      <c r="AK51" s="315" t="s">
        <v>520</v>
      </c>
      <c r="AL51" s="316"/>
      <c r="AM51" s="324">
        <v>1517699</v>
      </c>
      <c r="AN51" s="325">
        <v>96209</v>
      </c>
      <c r="AO51" s="326">
        <v>17.7</v>
      </c>
      <c r="AP51" s="327">
        <v>113347</v>
      </c>
      <c r="AQ51" s="328">
        <v>15.1</v>
      </c>
      <c r="AR51" s="329">
        <v>2.6</v>
      </c>
    </row>
    <row r="52" spans="1:44" x14ac:dyDescent="0.15">
      <c r="A52" s="259"/>
      <c r="AK52" s="330"/>
      <c r="AL52" s="331" t="s">
        <v>521</v>
      </c>
      <c r="AM52" s="332">
        <v>947898</v>
      </c>
      <c r="AN52" s="333">
        <v>60089</v>
      </c>
      <c r="AO52" s="334">
        <v>19.899999999999999</v>
      </c>
      <c r="AP52" s="335">
        <v>58728</v>
      </c>
      <c r="AQ52" s="336">
        <v>23.5</v>
      </c>
      <c r="AR52" s="337">
        <v>-3.6</v>
      </c>
    </row>
    <row r="53" spans="1:44" x14ac:dyDescent="0.15">
      <c r="A53" s="259"/>
      <c r="AK53" s="315" t="s">
        <v>522</v>
      </c>
      <c r="AL53" s="316"/>
      <c r="AM53" s="324">
        <v>1350091</v>
      </c>
      <c r="AN53" s="325">
        <v>88577</v>
      </c>
      <c r="AO53" s="326">
        <v>-7.9</v>
      </c>
      <c r="AP53" s="327">
        <v>120302</v>
      </c>
      <c r="AQ53" s="328">
        <v>6.1</v>
      </c>
      <c r="AR53" s="329">
        <v>-14</v>
      </c>
    </row>
    <row r="54" spans="1:44" x14ac:dyDescent="0.15">
      <c r="A54" s="259"/>
      <c r="AK54" s="330"/>
      <c r="AL54" s="331" t="s">
        <v>521</v>
      </c>
      <c r="AM54" s="332">
        <v>751520</v>
      </c>
      <c r="AN54" s="333">
        <v>49306</v>
      </c>
      <c r="AO54" s="334">
        <v>-17.899999999999999</v>
      </c>
      <c r="AP54" s="335">
        <v>59328</v>
      </c>
      <c r="AQ54" s="336">
        <v>1</v>
      </c>
      <c r="AR54" s="337">
        <v>-18.899999999999999</v>
      </c>
    </row>
    <row r="55" spans="1:44" x14ac:dyDescent="0.15">
      <c r="A55" s="259"/>
      <c r="AK55" s="315" t="s">
        <v>523</v>
      </c>
      <c r="AL55" s="316"/>
      <c r="AM55" s="324">
        <v>1076689</v>
      </c>
      <c r="AN55" s="325">
        <v>72710</v>
      </c>
      <c r="AO55" s="326">
        <v>-17.899999999999999</v>
      </c>
      <c r="AP55" s="327">
        <v>114841</v>
      </c>
      <c r="AQ55" s="328">
        <v>-4.5</v>
      </c>
      <c r="AR55" s="329">
        <v>-13.4</v>
      </c>
    </row>
    <row r="56" spans="1:44" x14ac:dyDescent="0.15">
      <c r="A56" s="259"/>
      <c r="AK56" s="330"/>
      <c r="AL56" s="331" t="s">
        <v>521</v>
      </c>
      <c r="AM56" s="332">
        <v>676919</v>
      </c>
      <c r="AN56" s="333">
        <v>45713</v>
      </c>
      <c r="AO56" s="334">
        <v>-7.3</v>
      </c>
      <c r="AP56" s="335">
        <v>51589</v>
      </c>
      <c r="AQ56" s="336">
        <v>-13</v>
      </c>
      <c r="AR56" s="337">
        <v>5.7</v>
      </c>
    </row>
    <row r="57" spans="1:44" x14ac:dyDescent="0.15">
      <c r="A57" s="259"/>
      <c r="AK57" s="315" t="s">
        <v>524</v>
      </c>
      <c r="AL57" s="316"/>
      <c r="AM57" s="324">
        <v>1229711</v>
      </c>
      <c r="AN57" s="325">
        <v>85718</v>
      </c>
      <c r="AO57" s="326">
        <v>17.899999999999999</v>
      </c>
      <c r="AP57" s="327">
        <v>124145</v>
      </c>
      <c r="AQ57" s="328">
        <v>8.1</v>
      </c>
      <c r="AR57" s="329">
        <v>9.8000000000000007</v>
      </c>
    </row>
    <row r="58" spans="1:44" x14ac:dyDescent="0.15">
      <c r="A58" s="259"/>
      <c r="AK58" s="330"/>
      <c r="AL58" s="331" t="s">
        <v>521</v>
      </c>
      <c r="AM58" s="332">
        <v>762183</v>
      </c>
      <c r="AN58" s="333">
        <v>53129</v>
      </c>
      <c r="AO58" s="334">
        <v>16.2</v>
      </c>
      <c r="AP58" s="335">
        <v>54761</v>
      </c>
      <c r="AQ58" s="336">
        <v>6.1</v>
      </c>
      <c r="AR58" s="337">
        <v>10.1</v>
      </c>
    </row>
    <row r="59" spans="1:44" x14ac:dyDescent="0.15">
      <c r="A59" s="259"/>
      <c r="AK59" s="315" t="s">
        <v>525</v>
      </c>
      <c r="AL59" s="316"/>
      <c r="AM59" s="324">
        <v>1979682</v>
      </c>
      <c r="AN59" s="325">
        <v>142454</v>
      </c>
      <c r="AO59" s="326">
        <v>66.2</v>
      </c>
      <c r="AP59" s="327">
        <v>131480</v>
      </c>
      <c r="AQ59" s="328">
        <v>5.9</v>
      </c>
      <c r="AR59" s="329">
        <v>60.3</v>
      </c>
    </row>
    <row r="60" spans="1:44" x14ac:dyDescent="0.15">
      <c r="A60" s="259"/>
      <c r="AK60" s="330"/>
      <c r="AL60" s="331" t="s">
        <v>521</v>
      </c>
      <c r="AM60" s="332">
        <v>1194553</v>
      </c>
      <c r="AN60" s="333">
        <v>85958</v>
      </c>
      <c r="AO60" s="334">
        <v>61.8</v>
      </c>
      <c r="AP60" s="335">
        <v>63148</v>
      </c>
      <c r="AQ60" s="336">
        <v>15.3</v>
      </c>
      <c r="AR60" s="337">
        <v>46.5</v>
      </c>
    </row>
    <row r="61" spans="1:44" x14ac:dyDescent="0.15">
      <c r="A61" s="259"/>
      <c r="AK61" s="315" t="s">
        <v>526</v>
      </c>
      <c r="AL61" s="338"/>
      <c r="AM61" s="324">
        <v>1430774</v>
      </c>
      <c r="AN61" s="325">
        <v>97134</v>
      </c>
      <c r="AO61" s="326">
        <v>15.2</v>
      </c>
      <c r="AP61" s="327">
        <v>120823</v>
      </c>
      <c r="AQ61" s="339">
        <v>6.1</v>
      </c>
      <c r="AR61" s="329">
        <v>9.1</v>
      </c>
    </row>
    <row r="62" spans="1:44" x14ac:dyDescent="0.15">
      <c r="A62" s="259"/>
      <c r="AK62" s="330"/>
      <c r="AL62" s="331" t="s">
        <v>521</v>
      </c>
      <c r="AM62" s="332">
        <v>866615</v>
      </c>
      <c r="AN62" s="333">
        <v>58839</v>
      </c>
      <c r="AO62" s="334">
        <v>14.5</v>
      </c>
      <c r="AP62" s="335">
        <v>57511</v>
      </c>
      <c r="AQ62" s="336">
        <v>6.6</v>
      </c>
      <c r="AR62" s="337">
        <v>7.9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TJCODC5IOqulYcG10dXOvBXM+ZUEb4ni/NmHn7nWjGyC7lUZ0RZTjjBheJInpNy1JdCPgZ55OZJv0bCbxwwUPg==" saltValue="HkXkWIPN7EC2nc/LEI9J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B07eTC/l8iGGcyJ26uqgz1HSOsGsO1Mv9Tbup8M2jEdC7RuYJj1835sd21c70HmI4Z+0/9DUrK5b990DJp6V/Q==" saltValue="Tu2JW13HFV6AZsJNy+XM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7YJZDyEX/l7qA++XnABhq0DyBHWMgaqjH4gs0soBa7lXGszY6UsUd+52a5XLqt5iRNrwNlPivO9BtWO3yzo2vw==" saltValue="fCOrjAqBZLqo9LjHuM33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65.98</v>
      </c>
      <c r="G47" s="12">
        <v>68.38</v>
      </c>
      <c r="H47" s="12">
        <v>69.650000000000006</v>
      </c>
      <c r="I47" s="12">
        <v>106.58</v>
      </c>
      <c r="J47" s="13">
        <v>86.32</v>
      </c>
    </row>
    <row r="48" spans="2:10" ht="57.75" customHeight="1" x14ac:dyDescent="0.15">
      <c r="B48" s="14"/>
      <c r="C48" s="1128" t="s">
        <v>4</v>
      </c>
      <c r="D48" s="1128"/>
      <c r="E48" s="1129"/>
      <c r="F48" s="15">
        <v>4.4800000000000004</v>
      </c>
      <c r="G48" s="16">
        <v>2.2999999999999998</v>
      </c>
      <c r="H48" s="16">
        <v>8.83</v>
      </c>
      <c r="I48" s="16">
        <v>9.57</v>
      </c>
      <c r="J48" s="17">
        <v>4.13</v>
      </c>
    </row>
    <row r="49" spans="2:10" ht="57.75" customHeight="1" thickBot="1" x14ac:dyDescent="0.2">
      <c r="B49" s="18"/>
      <c r="C49" s="1130" t="s">
        <v>5</v>
      </c>
      <c r="D49" s="1130"/>
      <c r="E49" s="1131"/>
      <c r="F49" s="19">
        <v>3.55</v>
      </c>
      <c r="G49" s="20">
        <v>0.09</v>
      </c>
      <c r="H49" s="20">
        <v>9.5500000000000007</v>
      </c>
      <c r="I49" s="20">
        <v>34</v>
      </c>
      <c r="J49" s="21" t="s">
        <v>533</v>
      </c>
    </row>
    <row r="50" spans="2:10" x14ac:dyDescent="0.15"/>
  </sheetData>
  <sheetProtection algorithmName="SHA-512" hashValue="Mur+5cF8NOQ27kN2oQoUFMj0Dld4/6Vma5hqFp47EnFWhku/+0Cxks1+jVwCP3Dfzo3SxkeIgbZ83PZvmbOVgQ==" saltValue="96GX5kCRSTnHIWCqIiGT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G40" sqref="G40"/>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534</v>
      </c>
      <c r="D34" s="1136"/>
      <c r="E34" s="1137"/>
      <c r="F34" s="32">
        <v>0.16</v>
      </c>
      <c r="G34" s="33">
        <v>3.33</v>
      </c>
      <c r="H34" s="33">
        <v>4.26</v>
      </c>
      <c r="I34" s="33">
        <v>7.29</v>
      </c>
      <c r="J34" s="34">
        <v>7.1</v>
      </c>
      <c r="K34" s="22"/>
      <c r="L34" s="22"/>
      <c r="M34" s="22"/>
      <c r="N34" s="22"/>
      <c r="O34" s="22"/>
      <c r="P34" s="22"/>
    </row>
    <row r="35" spans="1:16" ht="39" customHeight="1" x14ac:dyDescent="0.15">
      <c r="A35" s="22"/>
      <c r="B35" s="35"/>
      <c r="C35" s="1132" t="s">
        <v>535</v>
      </c>
      <c r="D35" s="1132"/>
      <c r="E35" s="1133"/>
      <c r="F35" s="36">
        <v>4.4800000000000004</v>
      </c>
      <c r="G35" s="37">
        <v>2.29</v>
      </c>
      <c r="H35" s="37">
        <v>8.83</v>
      </c>
      <c r="I35" s="37">
        <v>9.57</v>
      </c>
      <c r="J35" s="38">
        <v>4.12</v>
      </c>
      <c r="K35" s="22"/>
      <c r="L35" s="22"/>
      <c r="M35" s="22"/>
      <c r="N35" s="22"/>
      <c r="O35" s="22"/>
      <c r="P35" s="22"/>
    </row>
    <row r="36" spans="1:16" ht="39" customHeight="1" x14ac:dyDescent="0.15">
      <c r="A36" s="22"/>
      <c r="B36" s="35"/>
      <c r="C36" s="1132" t="s">
        <v>536</v>
      </c>
      <c r="D36" s="1132"/>
      <c r="E36" s="1133"/>
      <c r="F36" s="36">
        <v>1.75</v>
      </c>
      <c r="G36" s="37">
        <v>2.4500000000000002</v>
      </c>
      <c r="H36" s="37">
        <v>2.94</v>
      </c>
      <c r="I36" s="37">
        <v>3.68</v>
      </c>
      <c r="J36" s="38">
        <v>3.83</v>
      </c>
      <c r="K36" s="22"/>
      <c r="L36" s="22"/>
      <c r="M36" s="22"/>
      <c r="N36" s="22"/>
      <c r="O36" s="22"/>
      <c r="P36" s="22"/>
    </row>
    <row r="37" spans="1:16" ht="39" customHeight="1" x14ac:dyDescent="0.15">
      <c r="A37" s="22"/>
      <c r="B37" s="35"/>
      <c r="C37" s="1132" t="s">
        <v>537</v>
      </c>
      <c r="D37" s="1132"/>
      <c r="E37" s="1133"/>
      <c r="F37" s="36">
        <v>2.0299999999999998</v>
      </c>
      <c r="G37" s="37">
        <v>2.0699999999999998</v>
      </c>
      <c r="H37" s="37">
        <v>2.2599999999999998</v>
      </c>
      <c r="I37" s="37">
        <v>3.24</v>
      </c>
      <c r="J37" s="38">
        <v>3.25</v>
      </c>
      <c r="K37" s="22"/>
      <c r="L37" s="22"/>
      <c r="M37" s="22"/>
      <c r="N37" s="22"/>
      <c r="O37" s="22"/>
      <c r="P37" s="22"/>
    </row>
    <row r="38" spans="1:16" ht="39" customHeight="1" x14ac:dyDescent="0.15">
      <c r="A38" s="22"/>
      <c r="B38" s="35"/>
      <c r="C38" s="1132" t="s">
        <v>538</v>
      </c>
      <c r="D38" s="1132"/>
      <c r="E38" s="1133"/>
      <c r="F38" s="36">
        <v>1.72</v>
      </c>
      <c r="G38" s="37">
        <v>0</v>
      </c>
      <c r="H38" s="37">
        <v>2.77</v>
      </c>
      <c r="I38" s="37">
        <v>6.31</v>
      </c>
      <c r="J38" s="38">
        <v>2.5499999999999998</v>
      </c>
      <c r="K38" s="22"/>
      <c r="L38" s="22"/>
      <c r="M38" s="22"/>
      <c r="N38" s="22"/>
      <c r="O38" s="22"/>
      <c r="P38" s="22"/>
    </row>
    <row r="39" spans="1:16" ht="39" customHeight="1" x14ac:dyDescent="0.15">
      <c r="A39" s="22"/>
      <c r="B39" s="35"/>
      <c r="C39" s="1132" t="s">
        <v>539</v>
      </c>
      <c r="D39" s="1132"/>
      <c r="E39" s="1133"/>
      <c r="F39" s="36">
        <v>0.88</v>
      </c>
      <c r="G39" s="37">
        <v>0.71</v>
      </c>
      <c r="H39" s="37">
        <v>1.33</v>
      </c>
      <c r="I39" s="37">
        <v>1.02</v>
      </c>
      <c r="J39" s="38">
        <v>0.59</v>
      </c>
      <c r="K39" s="22"/>
      <c r="L39" s="22"/>
      <c r="M39" s="22"/>
      <c r="N39" s="22"/>
      <c r="O39" s="22"/>
      <c r="P39" s="22"/>
    </row>
    <row r="40" spans="1:16" ht="39" customHeight="1" x14ac:dyDescent="0.15">
      <c r="A40" s="22"/>
      <c r="B40" s="35"/>
      <c r="C40" s="1132" t="s">
        <v>540</v>
      </c>
      <c r="D40" s="1132"/>
      <c r="E40" s="1133"/>
      <c r="F40" s="36">
        <v>0</v>
      </c>
      <c r="G40" s="37">
        <v>0</v>
      </c>
      <c r="H40" s="37">
        <v>0</v>
      </c>
      <c r="I40" s="37">
        <v>0</v>
      </c>
      <c r="J40" s="38">
        <v>0.01</v>
      </c>
      <c r="K40" s="22"/>
      <c r="L40" s="22"/>
      <c r="M40" s="22"/>
      <c r="N40" s="22"/>
      <c r="O40" s="22"/>
      <c r="P40" s="22"/>
    </row>
    <row r="41" spans="1:16" ht="39" customHeight="1" x14ac:dyDescent="0.15">
      <c r="A41" s="22"/>
      <c r="B41" s="35"/>
      <c r="C41" s="1132" t="s">
        <v>541</v>
      </c>
      <c r="D41" s="1132"/>
      <c r="E41" s="1133"/>
      <c r="F41" s="36">
        <v>0</v>
      </c>
      <c r="G41" s="37">
        <v>0</v>
      </c>
      <c r="H41" s="37">
        <v>0</v>
      </c>
      <c r="I41" s="37">
        <v>0</v>
      </c>
      <c r="J41" s="38">
        <v>0</v>
      </c>
      <c r="K41" s="22"/>
      <c r="L41" s="22"/>
      <c r="M41" s="22"/>
      <c r="N41" s="22"/>
      <c r="O41" s="22"/>
      <c r="P41" s="22"/>
    </row>
    <row r="42" spans="1:16" ht="39" customHeight="1" x14ac:dyDescent="0.15">
      <c r="A42" s="22"/>
      <c r="B42" s="39"/>
      <c r="C42" s="1132" t="s">
        <v>542</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543</v>
      </c>
      <c r="D43" s="1134"/>
      <c r="E43" s="1135"/>
      <c r="F43" s="41">
        <v>0.27</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xPK8LiBhK3TjJLWJBwBJTF+UvvS2yQlKnTfNSxo/uazfkRdDNIgNkPzKVFzY5DYEWo4uO+ViE7pQbZtCmGiwQ==" saltValue="YiD69HM/dff5SLJ7j3cN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1877</v>
      </c>
      <c r="L45" s="58">
        <v>1854</v>
      </c>
      <c r="M45" s="58">
        <v>1825</v>
      </c>
      <c r="N45" s="58">
        <v>1778</v>
      </c>
      <c r="O45" s="59">
        <v>1761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978</v>
      </c>
      <c r="L48" s="62">
        <v>1026</v>
      </c>
      <c r="M48" s="62">
        <v>1034</v>
      </c>
      <c r="N48" s="62">
        <v>1021</v>
      </c>
      <c r="O48" s="63">
        <v>1031</v>
      </c>
      <c r="P48" s="46"/>
      <c r="Q48" s="46"/>
      <c r="R48" s="46"/>
      <c r="S48" s="46"/>
      <c r="T48" s="46"/>
      <c r="U48" s="46"/>
    </row>
    <row r="49" spans="1:21" ht="30.75" customHeight="1" x14ac:dyDescent="0.15">
      <c r="A49" s="46"/>
      <c r="B49" s="1140"/>
      <c r="C49" s="1141"/>
      <c r="D49" s="60"/>
      <c r="E49" s="1146" t="s">
        <v>14</v>
      </c>
      <c r="F49" s="1146"/>
      <c r="G49" s="1146"/>
      <c r="H49" s="1146"/>
      <c r="I49" s="1146"/>
      <c r="J49" s="1147"/>
      <c r="K49" s="61">
        <v>28</v>
      </c>
      <c r="L49" s="62">
        <v>21</v>
      </c>
      <c r="M49" s="62">
        <v>20</v>
      </c>
      <c r="N49" s="62">
        <v>20</v>
      </c>
      <c r="O49" s="63">
        <v>23</v>
      </c>
      <c r="P49" s="46"/>
      <c r="Q49" s="46"/>
      <c r="R49" s="46"/>
      <c r="S49" s="46"/>
      <c r="T49" s="46"/>
      <c r="U49" s="46"/>
    </row>
    <row r="50" spans="1:21" ht="30.75" customHeight="1" x14ac:dyDescent="0.15">
      <c r="A50" s="46"/>
      <c r="B50" s="1140"/>
      <c r="C50" s="1141"/>
      <c r="D50" s="60"/>
      <c r="E50" s="1146" t="s">
        <v>15</v>
      </c>
      <c r="F50" s="1146"/>
      <c r="G50" s="1146"/>
      <c r="H50" s="1146"/>
      <c r="I50" s="1146"/>
      <c r="J50" s="1147"/>
      <c r="K50" s="61">
        <v>0</v>
      </c>
      <c r="L50" s="62">
        <v>0</v>
      </c>
      <c r="M50" s="62">
        <v>0</v>
      </c>
      <c r="N50" s="62">
        <v>0</v>
      </c>
      <c r="O50" s="63">
        <v>0</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t="s">
        <v>490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2023</v>
      </c>
      <c r="L52" s="62">
        <v>2030</v>
      </c>
      <c r="M52" s="62">
        <v>2012</v>
      </c>
      <c r="N52" s="62">
        <v>1950</v>
      </c>
      <c r="O52" s="63">
        <v>1934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860</v>
      </c>
      <c r="L53" s="67">
        <v>871</v>
      </c>
      <c r="M53" s="67">
        <v>867</v>
      </c>
      <c r="N53" s="67">
        <v>869</v>
      </c>
      <c r="O53" s="68">
        <v>881</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rHvz7ifl39AIEoaE5yIz6cT7xR9d4sWBTfX8VHiLbx8ZSkQjQmD/2tf8BIrHYP4dmv9ODgtKQXgrnb+an/Tmw==" saltValue="PZb9A4rANQ+YNBBK1fEg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69" t="s">
        <v>30</v>
      </c>
      <c r="C41" s="1170"/>
      <c r="D41" s="103"/>
      <c r="E41" s="1175" t="s">
        <v>31</v>
      </c>
      <c r="F41" s="1175"/>
      <c r="G41" s="1175"/>
      <c r="H41" s="1176"/>
      <c r="I41" s="342">
        <v>16538</v>
      </c>
      <c r="J41" s="343">
        <v>16031</v>
      </c>
      <c r="K41" s="343">
        <v>15494</v>
      </c>
      <c r="L41" s="343">
        <v>14820</v>
      </c>
      <c r="M41" s="344">
        <v>15139</v>
      </c>
    </row>
    <row r="42" spans="2:13" ht="27.75" customHeight="1" x14ac:dyDescent="0.15">
      <c r="B42" s="1171"/>
      <c r="C42" s="1172"/>
      <c r="D42" s="104"/>
      <c r="E42" s="1177" t="s">
        <v>32</v>
      </c>
      <c r="F42" s="1177"/>
      <c r="G42" s="1177"/>
      <c r="H42" s="1178"/>
      <c r="I42" s="345" t="s">
        <v>490</v>
      </c>
      <c r="J42" s="346" t="s">
        <v>490</v>
      </c>
      <c r="K42" s="346" t="s">
        <v>490</v>
      </c>
      <c r="L42" s="346" t="s">
        <v>490</v>
      </c>
      <c r="M42" s="347" t="s">
        <v>490</v>
      </c>
    </row>
    <row r="43" spans="2:13" ht="27.75" customHeight="1" x14ac:dyDescent="0.15">
      <c r="B43" s="1171"/>
      <c r="C43" s="1172"/>
      <c r="D43" s="104"/>
      <c r="E43" s="1177" t="s">
        <v>33</v>
      </c>
      <c r="F43" s="1177"/>
      <c r="G43" s="1177"/>
      <c r="H43" s="1178"/>
      <c r="I43" s="345">
        <v>11563</v>
      </c>
      <c r="J43" s="346">
        <v>11404</v>
      </c>
      <c r="K43" s="346">
        <v>11074</v>
      </c>
      <c r="L43" s="346">
        <v>10732</v>
      </c>
      <c r="M43" s="347">
        <v>10244</v>
      </c>
    </row>
    <row r="44" spans="2:13" ht="27.75" customHeight="1" x14ac:dyDescent="0.15">
      <c r="B44" s="1171"/>
      <c r="C44" s="1172"/>
      <c r="D44" s="104"/>
      <c r="E44" s="1177" t="s">
        <v>34</v>
      </c>
      <c r="F44" s="1177"/>
      <c r="G44" s="1177"/>
      <c r="H44" s="1178"/>
      <c r="I44" s="345">
        <v>130</v>
      </c>
      <c r="J44" s="346">
        <v>105</v>
      </c>
      <c r="K44" s="346">
        <v>102</v>
      </c>
      <c r="L44" s="346">
        <v>91</v>
      </c>
      <c r="M44" s="347">
        <v>218</v>
      </c>
    </row>
    <row r="45" spans="2:13" ht="27.75" customHeight="1" x14ac:dyDescent="0.15">
      <c r="B45" s="1171"/>
      <c r="C45" s="1172"/>
      <c r="D45" s="104"/>
      <c r="E45" s="1177" t="s">
        <v>35</v>
      </c>
      <c r="F45" s="1177"/>
      <c r="G45" s="1177"/>
      <c r="H45" s="1178"/>
      <c r="I45" s="345">
        <v>1629</v>
      </c>
      <c r="J45" s="346">
        <v>1645</v>
      </c>
      <c r="K45" s="346">
        <v>1657</v>
      </c>
      <c r="L45" s="346">
        <v>1634</v>
      </c>
      <c r="M45" s="347">
        <v>1593</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7591</v>
      </c>
      <c r="J50" s="346">
        <v>7787</v>
      </c>
      <c r="K50" s="346">
        <v>8342</v>
      </c>
      <c r="L50" s="346">
        <v>11429</v>
      </c>
      <c r="M50" s="347">
        <v>10716</v>
      </c>
    </row>
    <row r="51" spans="2:13" ht="27.75" customHeight="1" x14ac:dyDescent="0.15">
      <c r="B51" s="1171"/>
      <c r="C51" s="1172"/>
      <c r="D51" s="104"/>
      <c r="E51" s="1177" t="s">
        <v>42</v>
      </c>
      <c r="F51" s="1177"/>
      <c r="G51" s="1177"/>
      <c r="H51" s="1178"/>
      <c r="I51" s="345">
        <v>376</v>
      </c>
      <c r="J51" s="346">
        <v>295</v>
      </c>
      <c r="K51" s="346">
        <v>221</v>
      </c>
      <c r="L51" s="346">
        <v>157</v>
      </c>
      <c r="M51" s="347">
        <v>107</v>
      </c>
    </row>
    <row r="52" spans="2:13" ht="27.75" customHeight="1" x14ac:dyDescent="0.15">
      <c r="B52" s="1173"/>
      <c r="C52" s="1174"/>
      <c r="D52" s="104"/>
      <c r="E52" s="1177" t="s">
        <v>43</v>
      </c>
      <c r="F52" s="1177"/>
      <c r="G52" s="1177"/>
      <c r="H52" s="1178"/>
      <c r="I52" s="345">
        <v>18301</v>
      </c>
      <c r="J52" s="346">
        <v>18061</v>
      </c>
      <c r="K52" s="346">
        <v>17806</v>
      </c>
      <c r="L52" s="346">
        <v>17075</v>
      </c>
      <c r="M52" s="347">
        <v>16949</v>
      </c>
    </row>
    <row r="53" spans="2:13" ht="27.75" customHeight="1" thickBot="1" x14ac:dyDescent="0.2">
      <c r="B53" s="1184" t="s">
        <v>19</v>
      </c>
      <c r="C53" s="1185"/>
      <c r="D53" s="108"/>
      <c r="E53" s="1186" t="s">
        <v>44</v>
      </c>
      <c r="F53" s="1186"/>
      <c r="G53" s="1186"/>
      <c r="H53" s="1187"/>
      <c r="I53" s="348">
        <v>3593</v>
      </c>
      <c r="J53" s="349">
        <v>3042</v>
      </c>
      <c r="K53" s="349">
        <v>1958</v>
      </c>
      <c r="L53" s="349">
        <v>-1384</v>
      </c>
      <c r="M53" s="350">
        <v>-577</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aEKinSYGH+1ySpm4AN55any1fucr9+eY0OT4+Vy9eJHPzrmfm0cgEGiwX2LhFTp/6EWahLMdTsDPVH17gDRyZw==" saltValue="ApSiP7HZSYmgakH5O3yR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6375</v>
      </c>
      <c r="G55" s="120">
        <v>9318</v>
      </c>
      <c r="H55" s="121">
        <v>8439</v>
      </c>
    </row>
    <row r="56" spans="2:8" ht="52.5" customHeight="1" x14ac:dyDescent="0.15">
      <c r="B56" s="122"/>
      <c r="C56" s="1198" t="s">
        <v>47</v>
      </c>
      <c r="D56" s="1198"/>
      <c r="E56" s="1199"/>
      <c r="F56" s="123">
        <v>612</v>
      </c>
      <c r="G56" s="123">
        <v>612</v>
      </c>
      <c r="H56" s="124">
        <v>647</v>
      </c>
    </row>
    <row r="57" spans="2:8" ht="53.25" customHeight="1" x14ac:dyDescent="0.15">
      <c r="B57" s="122"/>
      <c r="C57" s="1200" t="s">
        <v>48</v>
      </c>
      <c r="D57" s="1200"/>
      <c r="E57" s="1201"/>
      <c r="F57" s="125">
        <v>1908</v>
      </c>
      <c r="G57" s="125">
        <v>1970</v>
      </c>
      <c r="H57" s="126">
        <v>2436</v>
      </c>
    </row>
    <row r="58" spans="2:8" ht="45.75" customHeight="1" x14ac:dyDescent="0.15">
      <c r="B58" s="127"/>
      <c r="C58" s="1188" t="s">
        <v>566</v>
      </c>
      <c r="D58" s="1189"/>
      <c r="E58" s="1190"/>
      <c r="F58" s="128">
        <v>1001</v>
      </c>
      <c r="G58" s="128">
        <v>983</v>
      </c>
      <c r="H58" s="129">
        <v>1442</v>
      </c>
    </row>
    <row r="59" spans="2:8" ht="45.75" customHeight="1" x14ac:dyDescent="0.15">
      <c r="B59" s="127"/>
      <c r="C59" s="1188" t="s">
        <v>567</v>
      </c>
      <c r="D59" s="1189"/>
      <c r="E59" s="1190"/>
      <c r="F59" s="128">
        <v>258</v>
      </c>
      <c r="G59" s="128">
        <v>247</v>
      </c>
      <c r="H59" s="129">
        <v>236</v>
      </c>
    </row>
    <row r="60" spans="2:8" ht="45.75" customHeight="1" x14ac:dyDescent="0.15">
      <c r="B60" s="127"/>
      <c r="C60" s="1188" t="s">
        <v>568</v>
      </c>
      <c r="D60" s="1189"/>
      <c r="E60" s="1190"/>
      <c r="F60" s="128">
        <v>151</v>
      </c>
      <c r="G60" s="128">
        <v>173</v>
      </c>
      <c r="H60" s="129">
        <v>192</v>
      </c>
    </row>
    <row r="61" spans="2:8" ht="45.75" customHeight="1" x14ac:dyDescent="0.15">
      <c r="B61" s="127"/>
      <c r="C61" s="1188" t="s">
        <v>569</v>
      </c>
      <c r="D61" s="1189"/>
      <c r="E61" s="1190"/>
      <c r="F61" s="128" t="s">
        <v>571</v>
      </c>
      <c r="G61" s="128">
        <v>141</v>
      </c>
      <c r="H61" s="129">
        <v>115</v>
      </c>
    </row>
    <row r="62" spans="2:8" ht="45.75" customHeight="1" thickBot="1" x14ac:dyDescent="0.2">
      <c r="B62" s="130"/>
      <c r="C62" s="1191" t="s">
        <v>570</v>
      </c>
      <c r="D62" s="1192"/>
      <c r="E62" s="1193"/>
      <c r="F62" s="131">
        <v>162</v>
      </c>
      <c r="G62" s="131">
        <v>134</v>
      </c>
      <c r="H62" s="132">
        <v>109</v>
      </c>
    </row>
    <row r="63" spans="2:8" ht="52.5" customHeight="1" thickBot="1" x14ac:dyDescent="0.2">
      <c r="B63" s="133"/>
      <c r="C63" s="1194" t="s">
        <v>49</v>
      </c>
      <c r="D63" s="1194"/>
      <c r="E63" s="1195"/>
      <c r="F63" s="134">
        <v>8894</v>
      </c>
      <c r="G63" s="134">
        <v>11900</v>
      </c>
      <c r="H63" s="135">
        <v>11522</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RPgn4w7eDH2Zwct3BALPWwi/qETmiC43ZW/M8hfwCB+peSLWaWgMoqh4jrtwrmqk6XJviG4lWWlMA2gW529LrA==" saltValue="Gk80c8iLGCCXHeWVR+Lg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96209</v>
      </c>
      <c r="E3" s="154"/>
      <c r="F3" s="155">
        <v>113347</v>
      </c>
      <c r="G3" s="156"/>
      <c r="H3" s="157"/>
    </row>
    <row r="4" spans="1:8" x14ac:dyDescent="0.15">
      <c r="A4" s="158"/>
      <c r="B4" s="159"/>
      <c r="C4" s="160"/>
      <c r="D4" s="161">
        <v>60089</v>
      </c>
      <c r="E4" s="162"/>
      <c r="F4" s="163">
        <v>58728</v>
      </c>
      <c r="G4" s="164"/>
      <c r="H4" s="165"/>
    </row>
    <row r="5" spans="1:8" x14ac:dyDescent="0.15">
      <c r="A5" s="146" t="s">
        <v>522</v>
      </c>
      <c r="B5" s="151"/>
      <c r="C5" s="152"/>
      <c r="D5" s="153">
        <v>88577</v>
      </c>
      <c r="E5" s="154"/>
      <c r="F5" s="155">
        <v>120302</v>
      </c>
      <c r="G5" s="156"/>
      <c r="H5" s="157"/>
    </row>
    <row r="6" spans="1:8" x14ac:dyDescent="0.15">
      <c r="A6" s="158"/>
      <c r="B6" s="159"/>
      <c r="C6" s="160"/>
      <c r="D6" s="161">
        <v>49306</v>
      </c>
      <c r="E6" s="162"/>
      <c r="F6" s="163">
        <v>59328</v>
      </c>
      <c r="G6" s="164"/>
      <c r="H6" s="165"/>
    </row>
    <row r="7" spans="1:8" x14ac:dyDescent="0.15">
      <c r="A7" s="146" t="s">
        <v>523</v>
      </c>
      <c r="B7" s="151"/>
      <c r="C7" s="152"/>
      <c r="D7" s="153">
        <v>72710</v>
      </c>
      <c r="E7" s="154"/>
      <c r="F7" s="155">
        <v>114841</v>
      </c>
      <c r="G7" s="156"/>
      <c r="H7" s="157"/>
    </row>
    <row r="8" spans="1:8" x14ac:dyDescent="0.15">
      <c r="A8" s="158"/>
      <c r="B8" s="159"/>
      <c r="C8" s="160"/>
      <c r="D8" s="161">
        <v>45713</v>
      </c>
      <c r="E8" s="162"/>
      <c r="F8" s="163">
        <v>51589</v>
      </c>
      <c r="G8" s="164"/>
      <c r="H8" s="165"/>
    </row>
    <row r="9" spans="1:8" x14ac:dyDescent="0.15">
      <c r="A9" s="146" t="s">
        <v>524</v>
      </c>
      <c r="B9" s="151"/>
      <c r="C9" s="152"/>
      <c r="D9" s="153">
        <v>85718</v>
      </c>
      <c r="E9" s="154"/>
      <c r="F9" s="155">
        <v>124145</v>
      </c>
      <c r="G9" s="156"/>
      <c r="H9" s="157"/>
    </row>
    <row r="10" spans="1:8" x14ac:dyDescent="0.15">
      <c r="A10" s="158"/>
      <c r="B10" s="159"/>
      <c r="C10" s="160"/>
      <c r="D10" s="161">
        <v>53129</v>
      </c>
      <c r="E10" s="162"/>
      <c r="F10" s="163">
        <v>54761</v>
      </c>
      <c r="G10" s="164"/>
      <c r="H10" s="165"/>
    </row>
    <row r="11" spans="1:8" x14ac:dyDescent="0.15">
      <c r="A11" s="146" t="s">
        <v>525</v>
      </c>
      <c r="B11" s="151"/>
      <c r="C11" s="152"/>
      <c r="D11" s="153">
        <v>142454</v>
      </c>
      <c r="E11" s="154"/>
      <c r="F11" s="155">
        <v>131480</v>
      </c>
      <c r="G11" s="156"/>
      <c r="H11" s="157"/>
    </row>
    <row r="12" spans="1:8" x14ac:dyDescent="0.15">
      <c r="A12" s="158"/>
      <c r="B12" s="159"/>
      <c r="C12" s="166"/>
      <c r="D12" s="161">
        <v>85958</v>
      </c>
      <c r="E12" s="162"/>
      <c r="F12" s="163">
        <v>63148</v>
      </c>
      <c r="G12" s="164"/>
      <c r="H12" s="165"/>
    </row>
    <row r="13" spans="1:8" x14ac:dyDescent="0.15">
      <c r="A13" s="146"/>
      <c r="B13" s="151"/>
      <c r="C13" s="152"/>
      <c r="D13" s="153">
        <v>97134</v>
      </c>
      <c r="E13" s="154"/>
      <c r="F13" s="155">
        <v>120823</v>
      </c>
      <c r="G13" s="167"/>
      <c r="H13" s="157"/>
    </row>
    <row r="14" spans="1:8" x14ac:dyDescent="0.15">
      <c r="A14" s="158"/>
      <c r="B14" s="159"/>
      <c r="C14" s="160"/>
      <c r="D14" s="161">
        <v>58839</v>
      </c>
      <c r="E14" s="162"/>
      <c r="F14" s="163">
        <v>57511</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4.4800000000000004</v>
      </c>
      <c r="C19" s="168">
        <f>ROUND(VALUE(SUBSTITUTE(実質収支比率等に係る経年分析!G$48,"▲","-")),2)</f>
        <v>2.2999999999999998</v>
      </c>
      <c r="D19" s="168">
        <f>ROUND(VALUE(SUBSTITUTE(実質収支比率等に係る経年分析!H$48,"▲","-")),2)</f>
        <v>8.83</v>
      </c>
      <c r="E19" s="168">
        <f>ROUND(VALUE(SUBSTITUTE(実質収支比率等に係る経年分析!I$48,"▲","-")),2)</f>
        <v>9.57</v>
      </c>
      <c r="F19" s="168">
        <f>ROUND(VALUE(SUBSTITUTE(実質収支比率等に係る経年分析!J$48,"▲","-")),2)</f>
        <v>4.13</v>
      </c>
    </row>
    <row r="20" spans="1:11" x14ac:dyDescent="0.15">
      <c r="A20" s="168" t="s">
        <v>53</v>
      </c>
      <c r="B20" s="168">
        <f>ROUND(VALUE(SUBSTITUTE(実質収支比率等に係る経年分析!F$47,"▲","-")),2)</f>
        <v>65.98</v>
      </c>
      <c r="C20" s="168">
        <f>ROUND(VALUE(SUBSTITUTE(実質収支比率等に係る経年分析!G$47,"▲","-")),2)</f>
        <v>68.38</v>
      </c>
      <c r="D20" s="168">
        <f>ROUND(VALUE(SUBSTITUTE(実質収支比率等に係る経年分析!H$47,"▲","-")),2)</f>
        <v>69.650000000000006</v>
      </c>
      <c r="E20" s="168">
        <f>ROUND(VALUE(SUBSTITUTE(実質収支比率等に係る経年分析!I$47,"▲","-")),2)</f>
        <v>106.58</v>
      </c>
      <c r="F20" s="168">
        <f>ROUND(VALUE(SUBSTITUTE(実質収支比率等に係る経年分析!J$47,"▲","-")),2)</f>
        <v>86.32</v>
      </c>
    </row>
    <row r="21" spans="1:11" x14ac:dyDescent="0.15">
      <c r="A21" s="168" t="s">
        <v>54</v>
      </c>
      <c r="B21" s="168">
        <f>IF(ISNUMBER(VALUE(SUBSTITUTE(実質収支比率等に係る経年分析!F$49,"▲","-"))),ROUND(VALUE(SUBSTITUTE(実質収支比率等に係る経年分析!F$49,"▲","-")),2),NA())</f>
        <v>3.55</v>
      </c>
      <c r="C21" s="168">
        <f>IF(ISNUMBER(VALUE(SUBSTITUTE(実質収支比率等に係る経年分析!G$49,"▲","-"))),ROUND(VALUE(SUBSTITUTE(実質収支比率等に係る経年分析!G$49,"▲","-")),2),NA())</f>
        <v>0.09</v>
      </c>
      <c r="D21" s="168">
        <f>IF(ISNUMBER(VALUE(SUBSTITUTE(実質収支比率等に係る経年分析!H$49,"▲","-"))),ROUND(VALUE(SUBSTITUTE(実質収支比率等に係る経年分析!H$49,"▲","-")),2),NA())</f>
        <v>9.5500000000000007</v>
      </c>
      <c r="E21" s="168">
        <f>IF(ISNUMBER(VALUE(SUBSTITUTE(実質収支比率等に係る経年分析!I$49,"▲","-"))),ROUND(VALUE(SUBSTITUTE(実質収支比率等に係る経年分析!I$49,"▲","-")),2),NA())</f>
        <v>34</v>
      </c>
      <c r="F21" s="168">
        <f>IF(ISNUMBER(VALUE(SUBSTITUTE(実質収支比率等に係る経年分析!J$49,"▲","-"))),ROUND(VALUE(SUBSTITUTE(実質収支比率等に係る経年分析!J$49,"▲","-")),2),NA())</f>
        <v>-13.43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0.27</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介護保険事業特別会計（介護サービス事業勘定）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0.59</v>
      </c>
    </row>
    <row r="32" spans="1:11" x14ac:dyDescent="0.15">
      <c r="A32" s="169" t="str">
        <f>IF(連結実質赤字比率に係る赤字・黒字の構成分析!C$38="",NA(),連結実質赤字比率に係る赤字・黒字の構成分析!C$38)</f>
        <v>病院事業特別会計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1.72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2.77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6.31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2.5499999999999998</v>
      </c>
    </row>
    <row r="33" spans="1:16" x14ac:dyDescent="0.15">
      <c r="A33" s="169" t="str">
        <f>IF(連結実質赤字比率に係る赤字・黒字の構成分析!C$37="",NA(),連結実質赤字比率に係る赤字・黒字の構成分析!C$37)</f>
        <v>介護保険事業特別会計（保険事業勘定）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2.0299999999999998</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2.0699999999999998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2.2599999999999998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3.25</v>
      </c>
    </row>
    <row r="34" spans="1:16" x14ac:dyDescent="0.15">
      <c r="A34" s="169" t="str">
        <f>IF(連結実質赤字比率に係る赤字・黒字の構成分析!C$36="",NA(),連結実質赤字比率に係る赤字・黒字の構成分析!C$36)</f>
        <v>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2.4500000000000002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2.94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3.68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3.83</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4.4800000000000004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8.83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9.57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4.12</v>
      </c>
    </row>
    <row r="36" spans="1:16" x14ac:dyDescent="0.15">
      <c r="A36" s="169" t="str">
        <f>IF(連結実質赤字比率に係る赤字・黒字の構成分析!C$34="",NA(),連結実質赤字比率に係る赤字・黒字の構成分析!C$34)</f>
        <v>下水道事業特別会計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0.16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3.33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4.26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7.29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2023</v>
      </c>
      <c r="E42" s="170"/>
      <c r="F42" s="170"/>
      <c r="G42" s="170">
        <f>'実質公債費比率（分子）の構造'!L$52</f>
        <v>2030</v>
      </c>
      <c r="H42" s="170"/>
      <c r="I42" s="170"/>
      <c r="J42" s="170">
        <f>'実質公債費比率（分子）の構造'!M$52</f>
        <v>2012</v>
      </c>
      <c r="K42" s="170"/>
      <c r="L42" s="170"/>
      <c r="M42" s="170">
        <f>'実質公債費比率（分子）の構造'!N$52</f>
        <v>1950</v>
      </c>
      <c r="N42" s="170"/>
      <c r="O42" s="170"/>
      <c r="P42" s="170">
        <f>'実質公債費比率（分子）の構造'!O$52</f>
        <v>1934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63</v>
      </c>
      <c r="B45" s="170">
        <f>'実質公債費比率（分子）の構造'!K$49</f>
        <v>28</v>
      </c>
      <c r="C45" s="170"/>
      <c r="D45" s="170"/>
      <c r="E45" s="170">
        <f>'実質公債費比率（分子）の構造'!L$49</f>
        <v>21</v>
      </c>
      <c r="F45" s="170"/>
      <c r="G45" s="170"/>
      <c r="H45" s="170">
        <f>'実質公債費比率（分子）の構造'!M$49</f>
        <v>20</v>
      </c>
      <c r="I45" s="170"/>
      <c r="J45" s="170"/>
      <c r="K45" s="170">
        <f>'実質公債費比率（分子）の構造'!N$49</f>
        <v>20</v>
      </c>
      <c r="L45" s="170"/>
      <c r="M45" s="170"/>
      <c r="N45" s="170">
        <f>'実質公債費比率（分子）の構造'!O$49</f>
        <v>23</v>
      </c>
      <c r="O45" s="170"/>
      <c r="P45" s="170"/>
    </row>
    <row r="46" spans="1:16" x14ac:dyDescent="0.15">
      <c r="A46" s="170" t="s">
        <v>64</v>
      </c>
      <c r="B46" s="170">
        <f>'実質公債費比率（分子）の構造'!K$48</f>
        <v>978</v>
      </c>
      <c r="C46" s="170"/>
      <c r="D46" s="170"/>
      <c r="E46" s="170">
        <f>'実質公債費比率（分子）の構造'!L$48</f>
        <v>1026</v>
      </c>
      <c r="F46" s="170"/>
      <c r="G46" s="170"/>
      <c r="H46" s="170">
        <f>'実質公債費比率（分子）の構造'!M$48</f>
        <v>1034</v>
      </c>
      <c r="I46" s="170"/>
      <c r="J46" s="170"/>
      <c r="K46" s="170">
        <f>'実質公債費比率（分子）の構造'!N$48</f>
        <v>1021</v>
      </c>
      <c r="L46" s="170"/>
      <c r="M46" s="170"/>
      <c r="N46" s="170">
        <f>'実質公債費比率（分子）の構造'!O$48</f>
        <v>1031</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1877</v>
      </c>
      <c r="C49" s="170"/>
      <c r="D49" s="170"/>
      <c r="E49" s="170">
        <f>'実質公債費比率（分子）の構造'!L$45</f>
        <v>1854</v>
      </c>
      <c r="F49" s="170"/>
      <c r="G49" s="170"/>
      <c r="H49" s="170">
        <f>'実質公債費比率（分子）の構造'!M$45</f>
        <v>1825</v>
      </c>
      <c r="I49" s="170"/>
      <c r="J49" s="170"/>
      <c r="K49" s="170">
        <f>'実質公債費比率（分子）の構造'!N$45</f>
        <v>1778</v>
      </c>
      <c r="L49" s="170"/>
      <c r="M49" s="170"/>
      <c r="N49" s="170">
        <f>'実質公債費比率（分子）の構造'!O$45</f>
        <v>1761</v>
      </c>
      <c r="O49" s="170"/>
      <c r="P49" s="170"/>
    </row>
    <row r="50" spans="1:16" x14ac:dyDescent="0.15">
      <c r="A50" s="170" t="s">
        <v>67</v>
      </c>
      <c r="B50" s="170" t="e">
        <f>NA()</f>
        <v>#N/A</v>
      </c>
      <c r="C50" s="170">
        <f>IF(ISNUMBER('実質公債費比率（分子）の構造'!K$53),'実質公債費比率（分子）の構造'!K$53,NA())</f>
        <v>860</v>
      </c>
      <c r="D50" s="170" t="e">
        <f>NA()</f>
        <v>#N/A</v>
      </c>
      <c r="E50" s="170" t="e">
        <f>NA()</f>
        <v>#N/A</v>
      </c>
      <c r="F50" s="170">
        <f>IF(ISNUMBER('実質公債費比率（分子）の構造'!L$53),'実質公債費比率（分子）の構造'!L$53,NA())</f>
        <v>871</v>
      </c>
      <c r="G50" s="170" t="e">
        <f>NA()</f>
        <v>#N/A</v>
      </c>
      <c r="H50" s="170" t="e">
        <f>NA()</f>
        <v>#N/A</v>
      </c>
      <c r="I50" s="170">
        <f>IF(ISNUMBER('実質公債費比率（分子）の構造'!M$53),'実質公債費比率（分子）の構造'!M$53,NA())</f>
        <v>867</v>
      </c>
      <c r="J50" s="170" t="e">
        <f>NA()</f>
        <v>#N/A</v>
      </c>
      <c r="K50" s="170" t="e">
        <f>NA()</f>
        <v>#N/A</v>
      </c>
      <c r="L50" s="170">
        <f>IF(ISNUMBER('実質公債費比率（分子）の構造'!N$53),'実質公債費比率（分子）の構造'!N$53,NA())</f>
        <v>869</v>
      </c>
      <c r="M50" s="170" t="e">
        <f>NA()</f>
        <v>#N/A</v>
      </c>
      <c r="N50" s="170" t="e">
        <f>NA()</f>
        <v>#N/A</v>
      </c>
      <c r="O50" s="170">
        <f>IF(ISNUMBER('実質公債費比率（分子）の構造'!O$53),'実質公債費比率（分子）の構造'!O$53,NA())</f>
        <v>881</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18301</v>
      </c>
      <c r="E56" s="169"/>
      <c r="F56" s="169"/>
      <c r="G56" s="169">
        <f>'将来負担比率（分子）の構造'!J$52</f>
        <v>18061</v>
      </c>
      <c r="H56" s="169"/>
      <c r="I56" s="169"/>
      <c r="J56" s="169">
        <f>'将来負担比率（分子）の構造'!K$52</f>
        <v>17806</v>
      </c>
      <c r="K56" s="169"/>
      <c r="L56" s="169"/>
      <c r="M56" s="169">
        <f>'将来負担比率（分子）の構造'!L$52</f>
        <v>17075</v>
      </c>
      <c r="N56" s="169"/>
      <c r="O56" s="169"/>
      <c r="P56" s="169">
        <f>'将来負担比率（分子）の構造'!M$52</f>
        <v>16949</v>
      </c>
    </row>
    <row r="57" spans="1:16" x14ac:dyDescent="0.15">
      <c r="A57" s="169" t="s">
        <v>42</v>
      </c>
      <c r="B57" s="169"/>
      <c r="C57" s="169"/>
      <c r="D57" s="169">
        <f>'将来負担比率（分子）の構造'!I$51</f>
        <v>376</v>
      </c>
      <c r="E57" s="169"/>
      <c r="F57" s="169"/>
      <c r="G57" s="169">
        <f>'将来負担比率（分子）の構造'!J$51</f>
        <v>295</v>
      </c>
      <c r="H57" s="169"/>
      <c r="I57" s="169"/>
      <c r="J57" s="169">
        <f>'将来負担比率（分子）の構造'!K$51</f>
        <v>221</v>
      </c>
      <c r="K57" s="169"/>
      <c r="L57" s="169"/>
      <c r="M57" s="169">
        <f>'将来負担比率（分子）の構造'!L$51</f>
        <v>157</v>
      </c>
      <c r="N57" s="169"/>
      <c r="O57" s="169"/>
      <c r="P57" s="169">
        <f>'将来負担比率（分子）の構造'!M$51</f>
        <v>107</v>
      </c>
    </row>
    <row r="58" spans="1:16" x14ac:dyDescent="0.15">
      <c r="A58" s="169" t="s">
        <v>41</v>
      </c>
      <c r="B58" s="169"/>
      <c r="C58" s="169"/>
      <c r="D58" s="169">
        <f>'将来負担比率（分子）の構造'!I$50</f>
        <v>7591</v>
      </c>
      <c r="E58" s="169"/>
      <c r="F58" s="169"/>
      <c r="G58" s="169">
        <f>'将来負担比率（分子）の構造'!J$50</f>
        <v>7787</v>
      </c>
      <c r="H58" s="169"/>
      <c r="I58" s="169"/>
      <c r="J58" s="169">
        <f>'将来負担比率（分子）の構造'!K$50</f>
        <v>8342</v>
      </c>
      <c r="K58" s="169"/>
      <c r="L58" s="169"/>
      <c r="M58" s="169">
        <f>'将来負担比率（分子）の構造'!L$50</f>
        <v>11429</v>
      </c>
      <c r="N58" s="169"/>
      <c r="O58" s="169"/>
      <c r="P58" s="169">
        <f>'将来負担比率（分子）の構造'!M$50</f>
        <v>10716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1629</v>
      </c>
      <c r="C62" s="169"/>
      <c r="D62" s="169"/>
      <c r="E62" s="169">
        <f>'将来負担比率（分子）の構造'!J$45</f>
        <v>1645</v>
      </c>
      <c r="F62" s="169"/>
      <c r="G62" s="169"/>
      <c r="H62" s="169">
        <f>'将来負担比率（分子）の構造'!K$45</f>
        <v>1657</v>
      </c>
      <c r="I62" s="169"/>
      <c r="J62" s="169"/>
      <c r="K62" s="169">
        <f>'将来負担比率（分子）の構造'!L$45</f>
        <v>1634</v>
      </c>
      <c r="L62" s="169"/>
      <c r="M62" s="169"/>
      <c r="N62" s="169">
        <f>'将来負担比率（分子）の構造'!M$45</f>
        <v>1593</v>
      </c>
      <c r="O62" s="169"/>
      <c r="P62" s="169"/>
    </row>
    <row r="63" spans="1:16" x14ac:dyDescent="0.15">
      <c r="A63" s="169" t="s">
        <v>34</v>
      </c>
      <c r="B63" s="169">
        <f>'将来負担比率（分子）の構造'!I$44</f>
        <v>130</v>
      </c>
      <c r="C63" s="169"/>
      <c r="D63" s="169"/>
      <c r="E63" s="169">
        <f>'将来負担比率（分子）の構造'!J$44</f>
        <v>105</v>
      </c>
      <c r="F63" s="169"/>
      <c r="G63" s="169"/>
      <c r="H63" s="169">
        <f>'将来負担比率（分子）の構造'!K$44</f>
        <v>102</v>
      </c>
      <c r="I63" s="169"/>
      <c r="J63" s="169"/>
      <c r="K63" s="169">
        <f>'将来負担比率（分子）の構造'!L$44</f>
        <v>91</v>
      </c>
      <c r="L63" s="169"/>
      <c r="M63" s="169"/>
      <c r="N63" s="169">
        <f>'将来負担比率（分子）の構造'!M$44</f>
        <v>218</v>
      </c>
      <c r="O63" s="169"/>
      <c r="P63" s="169"/>
    </row>
    <row r="64" spans="1:16" x14ac:dyDescent="0.15">
      <c r="A64" s="169" t="s">
        <v>33</v>
      </c>
      <c r="B64" s="169">
        <f>'将来負担比率（分子）の構造'!I$43</f>
        <v>11563</v>
      </c>
      <c r="C64" s="169"/>
      <c r="D64" s="169"/>
      <c r="E64" s="169">
        <f>'将来負担比率（分子）の構造'!J$43</f>
        <v>11404</v>
      </c>
      <c r="F64" s="169"/>
      <c r="G64" s="169"/>
      <c r="H64" s="169">
        <f>'将来負担比率（分子）の構造'!K$43</f>
        <v>11074</v>
      </c>
      <c r="I64" s="169"/>
      <c r="J64" s="169"/>
      <c r="K64" s="169">
        <f>'将来負担比率（分子）の構造'!L$43</f>
        <v>10732</v>
      </c>
      <c r="L64" s="169"/>
      <c r="M64" s="169"/>
      <c r="N64" s="169">
        <f>'将来負担比率（分子）の構造'!M$43</f>
        <v>10244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16538</v>
      </c>
      <c r="C66" s="169"/>
      <c r="D66" s="169"/>
      <c r="E66" s="169">
        <f>'将来負担比率（分子）の構造'!J$41</f>
        <v>16031</v>
      </c>
      <c r="F66" s="169"/>
      <c r="G66" s="169"/>
      <c r="H66" s="169">
        <f>'将来負担比率（分子）の構造'!K$41</f>
        <v>15494</v>
      </c>
      <c r="I66" s="169"/>
      <c r="J66" s="169"/>
      <c r="K66" s="169">
        <f>'将来負担比率（分子）の構造'!L$41</f>
        <v>14820</v>
      </c>
      <c r="L66" s="169"/>
      <c r="M66" s="169"/>
      <c r="N66" s="169">
        <f>'将来負担比率（分子）の構造'!M$41</f>
        <v>15139</v>
      </c>
      <c r="O66" s="169"/>
      <c r="P66" s="169"/>
    </row>
    <row r="67" spans="1:16" x14ac:dyDescent="0.15">
      <c r="A67" s="169" t="s">
        <v>71</v>
      </c>
      <c r="B67" s="169" t="e">
        <f>NA()</f>
        <v>#N/A</v>
      </c>
      <c r="C67" s="169">
        <f>IF(ISNUMBER('将来負担比率（分子）の構造'!I$53), IF('将来負担比率（分子）の構造'!I$53 &lt; 0, 0, '将来負担比率（分子）の構造'!I$53), NA())</f>
        <v>3593</v>
      </c>
      <c r="D67" s="169" t="e">
        <f>NA()</f>
        <v>#N/A</v>
      </c>
      <c r="E67" s="169" t="e">
        <f>NA()</f>
        <v>#N/A</v>
      </c>
      <c r="F67" s="169">
        <f>IF(ISNUMBER('将来負担比率（分子）の構造'!J$53), IF('将来負担比率（分子）の構造'!J$53 &lt; 0, 0, '将来負担比率（分子）の構造'!J$53), NA())</f>
        <v>3042</v>
      </c>
      <c r="G67" s="169" t="e">
        <f>NA()</f>
        <v>#N/A</v>
      </c>
      <c r="H67" s="169" t="e">
        <f>NA()</f>
        <v>#N/A</v>
      </c>
      <c r="I67" s="169">
        <f>IF(ISNUMBER('将来負担比率（分子）の構造'!K$53), IF('将来負担比率（分子）の構造'!K$53 &lt; 0, 0, '将来負担比率（分子）の構造'!K$53), NA())</f>
        <v>1958</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6375</v>
      </c>
      <c r="C72" s="173">
        <f>基金残高に係る経年分析!G55</f>
        <v>9318</v>
      </c>
      <c r="D72" s="173">
        <f>基金残高に係る経年分析!H55</f>
        <v>8439</v>
      </c>
    </row>
    <row r="73" spans="1:16" x14ac:dyDescent="0.15">
      <c r="A73" s="172" t="s">
        <v>74</v>
      </c>
      <c r="B73" s="173">
        <f>基金残高に係る経年分析!F56</f>
        <v>612</v>
      </c>
      <c r="C73" s="173">
        <f>基金残高に係る経年分析!G56</f>
        <v>612</v>
      </c>
      <c r="D73" s="173">
        <f>基金残高に係る経年分析!H56</f>
        <v>647</v>
      </c>
    </row>
    <row r="74" spans="1:16" x14ac:dyDescent="0.15">
      <c r="A74" s="172" t="s">
        <v>75</v>
      </c>
      <c r="B74" s="173">
        <f>基金残高に係る経年分析!F57</f>
        <v>1908</v>
      </c>
      <c r="C74" s="173">
        <f>基金残高に係る経年分析!G57</f>
        <v>1970</v>
      </c>
      <c r="D74" s="173">
        <f>基金残高に係る経年分析!H57</f>
        <v>2436</v>
      </c>
    </row>
  </sheetData>
  <sheetProtection algorithmName="SHA-512" hashValue="rtosAY2HMtVwWdmvflTz8/EyAOdMAtlgRLwDj3GovIm50Ov7wkKpx8aproZF869KoFxMHyxJcvloSJqeQUV7nw==" saltValue="Wq3nXhTHgIL2OBM8Rlj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2025-03-05T02:21:25Z</cp:lastPrinted>
  <dcterms:created xsi:type="dcterms:W3CDTF">2025-02-19T04:22:01Z</dcterms:created>
  <dcterms:modified xsi:type="dcterms:W3CDTF">2025-03-17T00:23:00Z</dcterms:modified>
  <cp:category/>
</cp:coreProperties>
</file>