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7.41.28\share\03 財政班\★財政状況資料集\R05決算（R07作業）\02 ３月公表\04 市町→県\19 阿武町 ○\06 最終\"/>
    </mc:Choice>
  </mc:AlternateContent>
  <xr:revisionPtr revIDLastSave="0" documentId="13_ncr:1_{81588014-CA3F-4351-A561-A7F14C107300}"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G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M34" i="10"/>
  <c r="W34" i="10"/>
  <c r="U34" i="10"/>
  <c r="E34" i="10"/>
  <c r="C34" i="10"/>
</calcChain>
</file>

<file path=xl/sharedStrings.xml><?xml version="1.0" encoding="utf-8"?>
<sst xmlns="http://schemas.openxmlformats.org/spreadsheetml/2006/main" count="1163" uniqueCount="568">
  <si>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</si>
  <si>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</si>
  <si>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</si>
  <si>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</si>
  <si>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</si>
  <si>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</si>
  <si>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</si>
  <si>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</si>
  <si>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</si>
  <si>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</si>
  <si>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</si>
  <si>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</si>
  <si>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</si>
  <si>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</si>
  <si>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</si>
  <si>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</si>
  <si>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</si>
  <si>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</si>
  <si>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</si>
  <si>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</si>
  <si>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</si>
  <si>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</si>
  <si>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</si>
  <si>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</si>
  <si>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</si>
  <si>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</si>
  <si>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</si>
  <si>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</si>
  <si>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</si>
  <si>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</si>
  <si>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</si>
  <si>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</si>
  <si>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</si>
  <si>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</si>
  <si>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</si>
  <si>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</si>
  <si>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</si>
  <si>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</si>
  <si>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</si>
  <si>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</si>
  <si>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</si>
  <si>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</si>
  <si>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</si>
  <si>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</si>
  <si>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</si>
  <si>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</si>
  <si>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</si>
  <si>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</si>
  <si>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</si>
  <si>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</si>
  <si>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</si>
  <si>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</si>
  <si>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</si>
  <si>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</si>
  <si>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</si>
  <si>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</si>
  <si>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</si>
  <si>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</si>
  <si>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</si>
  <si>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</si>
  <si>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</si>
  <si>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</si>
  <si>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</si>
  <si>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</si>
  <si>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</si>
  <si>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</si>
  <si>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</si>
  <si>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</si>
  <si>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</si>
  <si>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</si>
  <si>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</si>
  <si>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</si>
  <si>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</si>
  <si>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</si>
  <si>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</si>
  <si>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</si>
  <si>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</si>
  <si>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</si>
  <si>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</si>
  <si>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</si>
  <si>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</si>
  <si>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</si>
  <si>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</si>
  <si>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</si>
  <si>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</si>
  <si>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</si>
  <si>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</si>
  <si>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</si>
  <si>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</si>
  <si>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</si>
  <si>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</si>
  <si>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</si>
  <si>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</si>
  <si>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</si>
  <si>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阿武町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</si>
  <si>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</si>
  <si>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</si>
  <si>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</si>
  <si>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</si>
  <si>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</si>
  <si>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</si>
  <si>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</si>
  <si>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</si>
  <si>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</si>
  <si>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</si>
  <si>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</si>
  <si>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</si>
  <si>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</si>
  <si>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</si>
  <si>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</si>
  <si>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</si>
  <si>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</si>
  <si>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</si>
  <si>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</si>
  <si>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</si>
  <si>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</si>
  <si>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</si>
  <si>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</si>
  <si>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</si>
  <si>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</si>
  <si>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</si>
  <si>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</si>
  <si>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</si>
  <si>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</si>
  <si>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</si>
  <si>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</si>
  <si>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</si>
  <si>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</si>
  <si>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</si>
  <si>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</si>
  <si>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</si>
  <si>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</si>
  <si>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</si>
  <si>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</si>
  <si>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</si>
  <si>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</si>
  <si>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</si>
  <si>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</si>
  <si>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</si>
  <si>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</si>
  <si>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</si>
  <si>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</si>
  <si>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</si>
  <si>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</si>
  <si>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</si>
  <si>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</si>
  <si>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</si>
  <si>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</si>
  <si>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</si>
  <si>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</si>
  <si>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</si>
  <si>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</si>
  <si>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</si>
  <si>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</si>
  <si>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</si>
  <si>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</si>
  <si>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</si>
  <si>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</si>
  <si>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</si>
  <si>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</si>
  <si>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</si>
  <si>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</si>
  <si>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</si>
  <si>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</si>
  <si>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</si>
  <si>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</si>
  <si>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</si>
  <si>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</si>
  <si>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</si>
  <si>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</si>
  <si>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</si>
  <si>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</si>
  <si>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</si>
  <si>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</si>
  <si>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</si>
  <si>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</si>
  <si>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</si>
  <si>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</si>
  <si>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</si>
  <si>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</si>
  <si>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</si>
  <si>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</si>
  <si>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</si>
  <si>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</si>
  <si>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</si>
  <si>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</si>
  <si>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</si>
  <si>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</si>
  <si>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</si>
  <si>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</si>
  <si>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</si>
  <si>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</si>
  <si>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</si>
  <si>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</si>
  <si>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</si>
  <si>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</si>
  <si>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</si>
  <si>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</si>
  <si>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</si>
  <si>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</si>
  <si>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</si>
  <si>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</si>
  <si>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</si>
  <si>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山口県阿武町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</si>
  <si>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</si>
  <si>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</si>
  <si>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</si>
  <si>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</si>
  <si>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</si>
  <si>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</si>
  <si>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</si>
  <si>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</si>
  <si>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</si>
  <si>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</si>
  <si>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</si>
  <si>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</si>
  <si>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</si>
  <si>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</si>
  <si>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</si>
  <si>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</si>
  <si>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</si>
  <si>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</si>
  <si>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</si>
  <si>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</si>
  <si>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</si>
  <si>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</si>
  <si>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</si>
  <si>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</si>
  <si>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</si>
  <si>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</si>
  <si>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</si>
  <si>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</si>
  <si>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</si>
  <si>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</si>
  <si>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</si>
  <si>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</si>
  <si>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</si>
  <si>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</si>
  <si>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</si>
  <si>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</si>
  <si>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</si>
  <si>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</si>
  <si>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</si>
  <si>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</si>
  <si>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</si>
  <si>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</si>
  <si>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</si>
  <si>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</si>
  <si>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</si>
  <si>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</si>
  <si>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</si>
  <si>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</si>
  <si>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</si>
  <si>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</si>
  <si>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</si>
  <si>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</si>
  <si>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</si>
  <si>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</si>
  <si>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</si>
  <si>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</si>
  <si>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</si>
  <si>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</si>
  <si>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</si>
  <si>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</si>
  <si>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</si>
  <si>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</si>
  <si>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</si>
  <si>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</si>
  <si>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</si>
  <si>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</si>
  <si>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</si>
  <si>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</si>
  <si>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</si>
  <si>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</si>
  <si>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</si>
  <si>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</si>
  <si>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</si>
  <si>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</si>
  <si>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</si>
  <si>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</si>
  <si>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</si>
  <si>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</si>
  <si>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</si>
  <si>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</si>
  <si>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</si>
  <si>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</si>
  <si>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</si>
  <si>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</si>
  <si>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</si>
  <si>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</si>
  <si>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</si>
  <si>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</si>
  <si>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</si>
  <si>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</si>
  <si>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</si>
  <si>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</si>
  <si>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</si>
  <si>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</si>
  <si>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</si>
  <si>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</si>
  <si>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</si>
  <si>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</si>
  <si>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</si>
  <si>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</si>
  <si>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</si>
  <si>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</si>
  <si>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</si>
  <si>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</si>
  <si>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</si>
  <si>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</si>
  <si>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</si>
  <si>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</si>
  <si>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</si>
  <si>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</si>
  <si>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</si>
  <si>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</si>
  <si>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</si>
  <si>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</si>
  <si>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</si>
  <si>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</si>
  <si>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</si>
  <si>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</si>
  <si>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</si>
  <si>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</si>
  <si>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</si>
  <si>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</si>
  <si>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</si>
  <si>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</si>
  <si>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</si>
  <si>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</si>
  <si>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</si>
  <si>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</si>
  <si>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</si>
  <si>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</si>
  <si>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</si>
  <si>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</si>
  <si>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</si>
  <si>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</si>
  <si>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</si>
  <si>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</si>
  <si>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</si>
  <si>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</si>
  <si>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</si>
  <si>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</si>
  <si>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</si>
  <si>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</si>
  <si>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</si>
  <si>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</si>
  <si>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</si>
  <si>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</si>
  <si>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</si>
  <si>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</si>
  <si>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</si>
  <si>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</si>
  <si>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山口県阿武町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</si>
  <si>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</si>
  <si>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</si>
  <si>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</si>
  <si>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</si>
  <si>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</si>
  <si>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</si>
  <si>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</si>
  <si>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</si>
  <si>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</si>
  <si>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</si>
  <si>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</si>
  <si>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</si>
  <si>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</si>
  <si>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</si>
  <si>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</si>
  <si>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</si>
  <si>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</si>
  <si>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</si>
  <si>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</si>
  <si>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</si>
  <si>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</si>
  <si>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</si>
  <si>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</si>
  <si>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</si>
  <si>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</si>
  <si>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</si>
  <si>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</si>
  <si>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</si>
  <si>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</si>
  <si>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</si>
  <si>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</si>
  <si>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</si>
  <si>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</si>
  <si>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</si>
  <si>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</si>
  <si>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後期高齢者医療事業特別会計</t>
    <phoneticPr fontId="5"/>
  </si>
  <si>
    <t>介護保険事業特別会計</t>
    <phoneticPr fontId="5"/>
  </si>
  <si>
    <t>簡易水道事業特別会計</t>
    <phoneticPr fontId="5"/>
  </si>
  <si>
    <t>法非適用企業</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</si>
  <si>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</si>
  <si>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</si>
  <si>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</si>
  <si>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</si>
  <si>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</si>
  <si>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</si>
  <si>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</si>
  <si>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</si>
  <si>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</si>
  <si>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</si>
  <si>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</si>
  <si>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</si>
  <si>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</si>
  <si>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</si>
  <si>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</si>
  <si>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</si>
  <si>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</si>
  <si>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</si>
  <si>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</si>
  <si>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</si>
  <si>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</si>
  <si>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</si>
  <si>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</si>
  <si>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</si>
  <si>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</si>
  <si>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</si>
  <si>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</si>
  <si>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</si>
  <si>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</si>
  <si>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</si>
  <si>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</si>
  <si>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</si>
  <si>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</si>
  <si>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</si>
  <si>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</si>
  <si>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</si>
  <si>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</si>
  <si>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</si>
  <si>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</si>
  <si>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</si>
  <si>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</si>
  <si>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</si>
  <si>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</si>
  <si>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</si>
  <si>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</si>
  <si>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</si>
  <si>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</si>
  <si>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</si>
  <si>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</si>
  <si>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</si>
  <si>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</si>
  <si>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</si>
  <si>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</si>
  <si>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</si>
  <si>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</si>
  <si>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</si>
  <si>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</si>
  <si>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</si>
  <si>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</si>
  <si>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</si>
  <si>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</si>
  <si>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</si>
  <si>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</si>
  <si>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</si>
  <si>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</si>
  <si>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</si>
  <si>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</si>
  <si>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</si>
  <si>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</si>
  <si>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</si>
  <si>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</si>
  <si>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</si>
  <si>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</si>
  <si>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</si>
  <si>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</si>
  <si>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</si>
  <si>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</si>
  <si>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</si>
  <si>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</si>
  <si>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</si>
  <si>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</si>
  <si>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</si>
  <si>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</si>
  <si>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</si>
  <si>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</si>
  <si>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</si>
  <si>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</si>
  <si>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</si>
  <si>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</si>
  <si>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</si>
  <si>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</si>
  <si>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</si>
  <si>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</si>
  <si>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</si>
  <si>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</si>
  <si>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</si>
  <si>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</si>
  <si>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</si>
  <si>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</si>
  <si>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</si>
  <si>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</si>
  <si>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</si>
  <si>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</si>
  <si>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</si>
  <si>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</si>
  <si>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</si>
  <si>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</si>
  <si>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</si>
  <si>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</si>
  <si>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</si>
  <si>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</si>
  <si>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</si>
  <si>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</si>
  <si>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</si>
  <si>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</si>
  <si>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</si>
  <si>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</si>
  <si>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</si>
  <si>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</si>
  <si>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</si>
  <si>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</si>
  <si>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</si>
  <si>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</si>
  <si>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</si>
  <si>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</si>
  <si>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</si>
  <si>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</si>
  <si>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</si>
  <si>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</si>
  <si>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</si>
  <si>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</si>
  <si>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</si>
  <si>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</si>
  <si>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</si>
  <si>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</si>
  <si>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</si>
  <si>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</si>
  <si>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2.51</t>
  </si>
  <si>
    <t>▲ 0.97</t>
  </si>
  <si>
    <t>一般会計</t>
  </si>
  <si>
    <t>介護保険事業特別会計</t>
  </si>
  <si>
    <t>国民健康保険事業（事業勘定）特別会計</t>
  </si>
  <si>
    <t>漁業集落排水事業特別会計</t>
  </si>
  <si>
    <t>▲ 0.13</t>
  </si>
  <si>
    <t>農業集落排水事業特別会計</t>
  </si>
  <si>
    <t>簡易水道事業特別会計</t>
  </si>
  <si>
    <t>後期高齢者医療事業特別会計</t>
  </si>
  <si>
    <t>国民健康保険事業（直診勘定）特別会計</t>
  </si>
  <si>
    <t>その他会計（赤字）</t>
  </si>
  <si>
    <t>その他会計（黒字）</t>
  </si>
  <si>
    <t>R01</t>
    <phoneticPr fontId="5"/>
  </si>
  <si>
    <t>R02</t>
    <phoneticPr fontId="5"/>
  </si>
  <si>
    <t>R03</t>
    <phoneticPr fontId="5"/>
  </si>
  <si>
    <t>R04</t>
    <phoneticPr fontId="5"/>
  </si>
  <si>
    <t>R05</t>
    <phoneticPr fontId="5"/>
  </si>
  <si>
    <t>山口県市町総合事務組合一般会計</t>
    <rPh sb="0" eb="3">
      <t>ヤマグチケン</t>
    </rPh>
    <rPh sb="3" eb="5">
      <t>シチョウ</t>
    </rPh>
    <rPh sb="5" eb="9">
      <t>ソウゴウジム</t>
    </rPh>
    <rPh sb="9" eb="11">
      <t>クミアイ</t>
    </rPh>
    <rPh sb="11" eb="13">
      <t>イッパン</t>
    </rPh>
    <rPh sb="13" eb="15">
      <t>カイケイ</t>
    </rPh>
    <phoneticPr fontId="2"/>
  </si>
  <si>
    <t>山口県市町総合事務組合退職手当特別会計</t>
    <rPh sb="0" eb="3">
      <t>ヤマグチケン</t>
    </rPh>
    <rPh sb="3" eb="5">
      <t>シチョウ</t>
    </rPh>
    <rPh sb="5" eb="9">
      <t>ソウゴウジム</t>
    </rPh>
    <rPh sb="9" eb="11">
      <t>クミアイ</t>
    </rPh>
    <rPh sb="11" eb="13">
      <t>タイショク</t>
    </rPh>
    <rPh sb="13" eb="15">
      <t>テアテ</t>
    </rPh>
    <rPh sb="15" eb="17">
      <t>トクベツ</t>
    </rPh>
    <rPh sb="17" eb="19">
      <t>カイケイ</t>
    </rPh>
    <phoneticPr fontId="2"/>
  </si>
  <si>
    <t>山口県市町総合事務組合消防団員補償等特別会計</t>
    <rPh sb="0" eb="3">
      <t>ヤマグチケン</t>
    </rPh>
    <rPh sb="3" eb="5">
      <t>シチョウ</t>
    </rPh>
    <rPh sb="5" eb="9">
      <t>ソウゴウジム</t>
    </rPh>
    <rPh sb="9" eb="11">
      <t>クミアイ</t>
    </rPh>
    <rPh sb="11" eb="14">
      <t>ショウボウダン</t>
    </rPh>
    <rPh sb="14" eb="15">
      <t>イン</t>
    </rPh>
    <rPh sb="15" eb="18">
      <t>ホショウトウ</t>
    </rPh>
    <rPh sb="18" eb="20">
      <t>トクベツ</t>
    </rPh>
    <rPh sb="20" eb="22">
      <t>カイケイ</t>
    </rPh>
    <phoneticPr fontId="2"/>
  </si>
  <si>
    <t>山口県市町総合事務組合非常勤職員公務災害補償特別会計</t>
    <rPh sb="0" eb="3">
      <t>ヤマグチケン</t>
    </rPh>
    <rPh sb="3" eb="5">
      <t>シチョウ</t>
    </rPh>
    <rPh sb="5" eb="9">
      <t>ソウゴウジム</t>
    </rPh>
    <rPh sb="9" eb="11">
      <t>クミアイ</t>
    </rPh>
    <rPh sb="11" eb="14">
      <t>ヒジョウキン</t>
    </rPh>
    <rPh sb="14" eb="16">
      <t>ショクイン</t>
    </rPh>
    <rPh sb="16" eb="18">
      <t>コウム</t>
    </rPh>
    <rPh sb="18" eb="20">
      <t>サイガイ</t>
    </rPh>
    <rPh sb="20" eb="22">
      <t>ホショウ</t>
    </rPh>
    <rPh sb="22" eb="24">
      <t>トクベツ</t>
    </rPh>
    <rPh sb="24" eb="26">
      <t>カイケイ</t>
    </rPh>
    <phoneticPr fontId="2"/>
  </si>
  <si>
    <t>山口県市町総合事務組合山口県市町公平委員会特別会計</t>
    <rPh sb="0" eb="3">
      <t>ヤマグチケン</t>
    </rPh>
    <rPh sb="3" eb="5">
      <t>シチョウ</t>
    </rPh>
    <rPh sb="5" eb="9">
      <t>ソウゴウジム</t>
    </rPh>
    <rPh sb="9" eb="11">
      <t>クミアイ</t>
    </rPh>
    <rPh sb="11" eb="14">
      <t>ヤマグチケン</t>
    </rPh>
    <rPh sb="14" eb="16">
      <t>シマチ</t>
    </rPh>
    <rPh sb="16" eb="18">
      <t>コウヘイ</t>
    </rPh>
    <rPh sb="18" eb="21">
      <t>イインカイ</t>
    </rPh>
    <rPh sb="21" eb="23">
      <t>トクベツ</t>
    </rPh>
    <rPh sb="23" eb="25">
      <t>カイケイ</t>
    </rPh>
    <phoneticPr fontId="2"/>
  </si>
  <si>
    <t>山口県市町総合事務組合交通災害共済特別会計</t>
    <rPh sb="0" eb="3">
      <t>ヤマグチケン</t>
    </rPh>
    <rPh sb="3" eb="5">
      <t>シチョウ</t>
    </rPh>
    <rPh sb="5" eb="9">
      <t>ソウゴウジム</t>
    </rPh>
    <rPh sb="9" eb="11">
      <t>クミアイ</t>
    </rPh>
    <rPh sb="11" eb="13">
      <t>コウツウ</t>
    </rPh>
    <rPh sb="13" eb="15">
      <t>サイガイ</t>
    </rPh>
    <rPh sb="15" eb="17">
      <t>キョウサイ</t>
    </rPh>
    <rPh sb="17" eb="19">
      <t>トクベツ</t>
    </rPh>
    <rPh sb="19" eb="21">
      <t>カイケイ</t>
    </rPh>
    <phoneticPr fontId="2"/>
  </si>
  <si>
    <t>山口県市町総合事務組合山口県自治会館管理特別会計</t>
    <rPh sb="0" eb="3">
      <t>ヤマグチケン</t>
    </rPh>
    <rPh sb="3" eb="5">
      <t>シマチ</t>
    </rPh>
    <rPh sb="5" eb="9">
      <t>ソウゴウジム</t>
    </rPh>
    <rPh sb="9" eb="11">
      <t>クミアイ</t>
    </rPh>
    <rPh sb="11" eb="14">
      <t>ヤマグチケン</t>
    </rPh>
    <rPh sb="14" eb="16">
      <t>ジチ</t>
    </rPh>
    <rPh sb="16" eb="18">
      <t>カイカン</t>
    </rPh>
    <rPh sb="18" eb="20">
      <t>カンリ</t>
    </rPh>
    <rPh sb="20" eb="22">
      <t>トクベツ</t>
    </rPh>
    <rPh sb="22" eb="24">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</si>
  <si>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4" eb="16">
      <t>イッパン</t>
    </rPh>
    <rPh sb="16" eb="18">
      <t>カイケイ</t>
    </rPh>
    <phoneticPr fontId="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</si>
  <si>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</si>
  <si>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ドリームファーム阿武</t>
    <rPh sb="8" eb="10">
      <t>アブ</t>
    </rPh>
    <phoneticPr fontId="2"/>
  </si>
  <si>
    <t>無角和種振興公社</t>
  </si>
  <si>
    <t>あぶクリエイション</t>
  </si>
  <si>
    <t>-</t>
    <phoneticPr fontId="2"/>
  </si>
  <si>
    <t>公共施設整備基金</t>
  </si>
  <si>
    <t>地域福祉基金</t>
  </si>
  <si>
    <t>ふるさと振興基金</t>
  </si>
  <si>
    <t>観光施設等整備基金</t>
  </si>
  <si>
    <t>-</t>
    <phoneticPr fontId="2"/>
  </si>
  <si>
    <t>森林環境管理基金</t>
    <rPh sb="0" eb="2">
      <t>シンリン</t>
    </rPh>
    <rPh sb="2" eb="4">
      <t>カンキョウ</t>
    </rPh>
    <rPh sb="4" eb="6">
      <t>カンリ</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</si>
</sst>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F236-48DD-80B8-7836E491FB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124150</c:v>
                </c:pt>
                <c:pt idx="1">
                  <c:v>221714</c:v>
                </c:pt>
                <c:pt idx="2">
                  <c:v>244627</c:v>
                </c:pt>
                <c:pt idx="3">
                  <c:v>155334</c:v>
                </c:pt>
                <c:pt idx="4">
                  <c:v>197291</c:v>
                </c:pt>
              </c:numCache>
            </c:numRef>
          </c:val>
          <c:smooth val="0"/>
          <c:extLst>
            <c:ext xmlns:c16="http://schemas.microsoft.com/office/drawing/2014/chart" uri="{C3380CC4-5D6E-409C-BE32-E72D297353CC}">
              <c16:uniqueId val="{00000001-F236-48DD-80B8-7836E491FB6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17.23</c:v>
                </c:pt>
                <c:pt idx="1">
                  <c:v>21.46</c:v>
                </c:pt>
                <c:pt idx="2">
                  <c:v>30.87</c:v>
                </c:pt>
                <c:pt idx="3">
                  <c:v>38.86</c:v>
                </c:pt>
                <c:pt idx="4">
                  <c:v>38.479999999999997</c:v>
                </c:pt>
              </c:numCache>
            </c:numRef>
          </c:val>
          <c:extLst>
            <c:ext xmlns:c16="http://schemas.microsoft.com/office/drawing/2014/chart" uri="{C3380CC4-5D6E-409C-BE32-E72D297353CC}">
              <c16:uniqueId val="{00000000-D3A7-4C91-B8DD-2FE1062787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15.16</c:v>
                </c:pt>
                <c:pt idx="1">
                  <c:v>14.69</c:v>
                </c:pt>
                <c:pt idx="2">
                  <c:v>17.82</c:v>
                </c:pt>
                <c:pt idx="3">
                  <c:v>22.81</c:v>
                </c:pt>
                <c:pt idx="4">
                  <c:v>23.16</c:v>
                </c:pt>
              </c:numCache>
            </c:numRef>
          </c:val>
          <c:extLst>
            <c:ext xmlns:c16="http://schemas.microsoft.com/office/drawing/2014/chart" uri="{C3380CC4-5D6E-409C-BE32-E72D297353CC}">
              <c16:uniqueId val="{00000001-D3A7-4C91-B8DD-2FE10627871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-2.5099999999999998</c:v>
                </c:pt>
                <c:pt idx="1">
                  <c:v>4.7699999999999996</c:v>
                </c:pt>
                <c:pt idx="2">
                  <c:v>15.68</c:v>
                </c:pt>
                <c:pt idx="3">
                  <c:v>11.71</c:v>
                </c:pt>
                <c:pt idx="4">
                  <c:v>-0.97</c:v>
                </c:pt>
              </c:numCache>
            </c:numRef>
          </c:val>
          <c:smooth val="0"/>
          <c:extLst>
            <c:ext xmlns:c16="http://schemas.microsoft.com/office/drawing/2014/chart" uri="{C3380CC4-5D6E-409C-BE32-E72D297353CC}">
              <c16:uniqueId val="{00000002-D3A7-4C91-B8DD-2FE10627871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A3C-4B03-B69B-A34E346591A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3C-4B03-B69B-A34E346591A4}"/>
            </c:ext>
          </c:extLst>
        </c:ser>
        <c:ser>
          <c:idx val="2"/>
          <c:order val="2"/>
          <c:tx>
            <c:strRef>
              <c:f>データシート!$A$29</c:f>
              <c:strCache>
                <c:ptCount val="1"/>
                <c:pt idx="0">
                  <c:v>国民健康保険事業（直診勘定）特別会計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A3C-4B03-B69B-A34E346591A4}"/>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0.08</c:v>
                </c:pt>
                <c:pt idx="4">
                  <c:v>#N/A</c:v>
                </c:pt>
                <c:pt idx="5">
                  <c:v>0</c:v>
                </c:pt>
                <c:pt idx="6">
                  <c:v>#N/A</c:v>
                </c:pt>
                <c:pt idx="7">
                  <c:v>0.01</c:v>
                </c:pt>
                <c:pt idx="8">
                  <c:v>#N/A</c:v>
                </c:pt>
                <c:pt idx="9">
                  <c:v>7.0000000000000007E-2</c:v>
                </c:pt>
              </c:numCache>
            </c:numRef>
          </c:val>
          <c:extLst>
            <c:ext xmlns:c16="http://schemas.microsoft.com/office/drawing/2014/chart" uri="{C3380CC4-5D6E-409C-BE32-E72D297353CC}">
              <c16:uniqueId val="{00000003-7A3C-4B03-B69B-A34E346591A4}"/>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7.0000000000000007E-2</c:v>
                </c:pt>
                <c:pt idx="2">
                  <c:v>#N/A</c:v>
                </c:pt>
                <c:pt idx="3">
                  <c:v>0.09</c:v>
                </c:pt>
                <c:pt idx="4">
                  <c:v>#N/A</c:v>
                </c:pt>
                <c:pt idx="5">
                  <c:v>0.11</c:v>
                </c:pt>
                <c:pt idx="6">
                  <c:v>#N/A</c:v>
                </c:pt>
                <c:pt idx="7">
                  <c:v>0.06</c:v>
                </c:pt>
                <c:pt idx="8">
                  <c:v>#N/A</c:v>
                </c:pt>
                <c:pt idx="9">
                  <c:v>0.09</c:v>
                </c:pt>
              </c:numCache>
            </c:numRef>
          </c:val>
          <c:extLst>
            <c:ext xmlns:c16="http://schemas.microsoft.com/office/drawing/2014/chart" uri="{C3380CC4-5D6E-409C-BE32-E72D297353CC}">
              <c16:uniqueId val="{00000004-7A3C-4B03-B69B-A34E346591A4}"/>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0.12</c:v>
                </c:pt>
              </c:numCache>
            </c:numRef>
          </c:val>
          <c:extLst>
            <c:ext xmlns:c16="http://schemas.microsoft.com/office/drawing/2014/chart" uri="{C3380CC4-5D6E-409C-BE32-E72D297353CC}">
              <c16:uniqueId val="{00000005-7A3C-4B03-B69B-A34E346591A4}"/>
            </c:ext>
          </c:extLst>
        </c:ser>
        <c:ser>
          <c:idx val="6"/>
          <c:order val="6"/>
          <c:tx>
            <c:strRef>
              <c:f>データシート!$A$33</c:f>
              <c:strCache>
                <c:ptCount val="1"/>
                <c:pt idx="0">
                  <c:v>漁業集落排水事業特別会計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0.13</c:v>
                </c:pt>
                <c:pt idx="3">
                  <c:v>#N/A</c:v>
                </c:pt>
                <c:pt idx="4">
                  <c:v>#N/A</c:v>
                </c:pt>
                <c:pt idx="5">
                  <c:v>0</c:v>
                </c:pt>
                <c:pt idx="6">
                  <c:v>#N/A</c:v>
                </c:pt>
                <c:pt idx="7">
                  <c:v>0.13</c:v>
                </c:pt>
                <c:pt idx="8">
                  <c:v>#N/A</c:v>
                </c:pt>
                <c:pt idx="9">
                  <c:v>0.21</c:v>
                </c:pt>
              </c:numCache>
            </c:numRef>
          </c:val>
          <c:extLst>
            <c:ext xmlns:c16="http://schemas.microsoft.com/office/drawing/2014/chart" uri="{C3380CC4-5D6E-409C-BE32-E72D297353CC}">
              <c16:uniqueId val="{00000006-7A3C-4B03-B69B-A34E346591A4}"/>
            </c:ext>
          </c:extLst>
        </c:ser>
        <c:ser>
          <c:idx val="7"/>
          <c:order val="7"/>
          <c:tx>
            <c:strRef>
              <c:f>データシート!$A$34</c:f>
              <c:strCache>
                <c:ptCount val="1"/>
                <c:pt idx="0">
                  <c:v>国民健康保険事業（事業勘定）特別会計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2.2400000000000002</c:v>
                </c:pt>
                <c:pt idx="2">
                  <c:v>#N/A</c:v>
                </c:pt>
                <c:pt idx="3">
                  <c:v>1.23</c:v>
                </c:pt>
                <c:pt idx="4">
                  <c:v>#N/A</c:v>
                </c:pt>
                <c:pt idx="5">
                  <c:v>0.92</c:v>
                </c:pt>
                <c:pt idx="6">
                  <c:v>#N/A</c:v>
                </c:pt>
                <c:pt idx="7">
                  <c:v>0.2</c:v>
                </c:pt>
                <c:pt idx="8">
                  <c:v>#N/A</c:v>
                </c:pt>
                <c:pt idx="9">
                  <c:v>0.49</c:v>
                </c:pt>
              </c:numCache>
            </c:numRef>
          </c:val>
          <c:extLst>
            <c:ext xmlns:c16="http://schemas.microsoft.com/office/drawing/2014/chart" uri="{C3380CC4-5D6E-409C-BE32-E72D297353CC}">
              <c16:uniqueId val="{00000007-7A3C-4B03-B69B-A34E346591A4}"/>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0.03</c:v>
                </c:pt>
                <c:pt idx="2">
                  <c:v>#N/A</c:v>
                </c:pt>
                <c:pt idx="3">
                  <c:v>0</c:v>
                </c:pt>
                <c:pt idx="4">
                  <c:v>#N/A</c:v>
                </c:pt>
                <c:pt idx="5">
                  <c:v>0.01</c:v>
                </c:pt>
                <c:pt idx="6">
                  <c:v>#N/A</c:v>
                </c:pt>
                <c:pt idx="7">
                  <c:v>0.68</c:v>
                </c:pt>
                <c:pt idx="8">
                  <c:v>#N/A</c:v>
                </c:pt>
                <c:pt idx="9">
                  <c:v>0.96</c:v>
                </c:pt>
              </c:numCache>
            </c:numRef>
          </c:val>
          <c:extLst>
            <c:ext xmlns:c16="http://schemas.microsoft.com/office/drawing/2014/chart" uri="{C3380CC4-5D6E-409C-BE32-E72D297353CC}">
              <c16:uniqueId val="{00000008-7A3C-4B03-B69B-A34E346591A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17.23</c:v>
                </c:pt>
                <c:pt idx="2">
                  <c:v>#N/A</c:v>
                </c:pt>
                <c:pt idx="3">
                  <c:v>21.46</c:v>
                </c:pt>
                <c:pt idx="4">
                  <c:v>#N/A</c:v>
                </c:pt>
                <c:pt idx="5">
                  <c:v>30.87</c:v>
                </c:pt>
                <c:pt idx="6">
                  <c:v>#N/A</c:v>
                </c:pt>
                <c:pt idx="7">
                  <c:v>38.86</c:v>
                </c:pt>
                <c:pt idx="8">
                  <c:v>#N/A</c:v>
                </c:pt>
                <c:pt idx="9">
                  <c:v>38.47</c:v>
                </c:pt>
              </c:numCache>
            </c:numRef>
          </c:val>
          <c:extLst>
            <c:ext xmlns:c16="http://schemas.microsoft.com/office/drawing/2014/chart" uri="{C3380CC4-5D6E-409C-BE32-E72D297353CC}">
              <c16:uniqueId val="{00000009-7A3C-4B03-B69B-A34E346591A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292</c:v>
                </c:pt>
                <c:pt idx="5">
                  <c:v>282</c:v>
                </c:pt>
                <c:pt idx="8">
                  <c:v>265</c:v>
                </c:pt>
                <c:pt idx="11">
                  <c:v>269</c:v>
                </c:pt>
                <c:pt idx="14">
                  <c:v>268</c:v>
                </c:pt>
              </c:numCache>
            </c:numRef>
          </c:val>
          <c:extLst>
            <c:ext xmlns:c16="http://schemas.microsoft.com/office/drawing/2014/chart" uri="{C3380CC4-5D6E-409C-BE32-E72D297353CC}">
              <c16:uniqueId val="{00000000-8DF8-433E-820C-51E0D2E0AFD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F8-433E-820C-51E0D2E0AFD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DF8-433E-820C-51E0D2E0AFD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F8-433E-820C-51E0D2E0AFD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37</c:v>
                </c:pt>
                <c:pt idx="3">
                  <c:v>31</c:v>
                </c:pt>
                <c:pt idx="6">
                  <c:v>36</c:v>
                </c:pt>
                <c:pt idx="9">
                  <c:v>37</c:v>
                </c:pt>
                <c:pt idx="12">
                  <c:v>27</c:v>
                </c:pt>
              </c:numCache>
            </c:numRef>
          </c:val>
          <c:extLst>
            <c:ext xmlns:c16="http://schemas.microsoft.com/office/drawing/2014/chart" uri="{C3380CC4-5D6E-409C-BE32-E72D297353CC}">
              <c16:uniqueId val="{00000004-8DF8-433E-820C-51E0D2E0AFD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F8-433E-820C-51E0D2E0AFD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F8-433E-820C-51E0D2E0AFD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239</c:v>
                </c:pt>
                <c:pt idx="3">
                  <c:v>230</c:v>
                </c:pt>
                <c:pt idx="6">
                  <c:v>215</c:v>
                </c:pt>
                <c:pt idx="9">
                  <c:v>223</c:v>
                </c:pt>
                <c:pt idx="12">
                  <c:v>233</c:v>
                </c:pt>
              </c:numCache>
            </c:numRef>
          </c:val>
          <c:extLst>
            <c:ext xmlns:c16="http://schemas.microsoft.com/office/drawing/2014/chart" uri="{C3380CC4-5D6E-409C-BE32-E72D297353CC}">
              <c16:uniqueId val="{00000007-8DF8-433E-820C-51E0D2E0AFD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c:v>
                </c:pt>
                <c:pt idx="2">
                  <c:v>#N/A</c:v>
                </c:pt>
                <c:pt idx="3">
                  <c:v>#N/A</c:v>
                </c:pt>
                <c:pt idx="4">
                  <c:v>-21</c:v>
                </c:pt>
                <c:pt idx="5">
                  <c:v>#N/A</c:v>
                </c:pt>
                <c:pt idx="6">
                  <c:v>#N/A</c:v>
                </c:pt>
                <c:pt idx="7">
                  <c:v>-14</c:v>
                </c:pt>
                <c:pt idx="8">
                  <c:v>#N/A</c:v>
                </c:pt>
                <c:pt idx="9">
                  <c:v>#N/A</c:v>
                </c:pt>
                <c:pt idx="10">
                  <c:v>-9</c:v>
                </c:pt>
                <c:pt idx="11">
                  <c:v>#N/A</c:v>
                </c:pt>
                <c:pt idx="12">
                  <c:v>#N/A</c:v>
                </c:pt>
                <c:pt idx="13">
                  <c:v>-8</c:v>
                </c:pt>
                <c:pt idx="14">
                  <c:v>#N/A</c:v>
                </c:pt>
              </c:numCache>
            </c:numRef>
          </c:val>
          <c:smooth val="0"/>
          <c:extLst>
            <c:ext xmlns:c16="http://schemas.microsoft.com/office/drawing/2014/chart" uri="{C3380CC4-5D6E-409C-BE32-E72D297353CC}">
              <c16:uniqueId val="{00000008-8DF8-433E-820C-51E0D2E0AFD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2338</c:v>
                </c:pt>
                <c:pt idx="5">
                  <c:v>2373</c:v>
                </c:pt>
                <c:pt idx="8">
                  <c:v>2500</c:v>
                </c:pt>
                <c:pt idx="11">
                  <c:v>2448</c:v>
                </c:pt>
                <c:pt idx="14">
                  <c:v>2256</c:v>
                </c:pt>
              </c:numCache>
            </c:numRef>
          </c:val>
          <c:extLst>
            <c:ext xmlns:c16="http://schemas.microsoft.com/office/drawing/2014/chart" uri="{C3380CC4-5D6E-409C-BE32-E72D297353CC}">
              <c16:uniqueId val="{00000000-0588-4FA1-B0CA-AFBF6CC46F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35</c:v>
                </c:pt>
                <c:pt idx="5">
                  <c:v>31</c:v>
                </c:pt>
                <c:pt idx="8">
                  <c:v>27</c:v>
                </c:pt>
                <c:pt idx="11">
                  <c:v>23</c:v>
                </c:pt>
                <c:pt idx="14">
                  <c:v>19</c:v>
                </c:pt>
              </c:numCache>
            </c:numRef>
          </c:val>
          <c:extLst>
            <c:ext xmlns:c16="http://schemas.microsoft.com/office/drawing/2014/chart" uri="{C3380CC4-5D6E-409C-BE32-E72D297353CC}">
              <c16:uniqueId val="{00000001-0588-4FA1-B0CA-AFBF6CC46F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2530</c:v>
                </c:pt>
                <c:pt idx="5">
                  <c:v>2503</c:v>
                </c:pt>
                <c:pt idx="8">
                  <c:v>2733</c:v>
                </c:pt>
                <c:pt idx="11">
                  <c:v>2989</c:v>
                </c:pt>
                <c:pt idx="14">
                  <c:v>3182</c:v>
                </c:pt>
              </c:numCache>
            </c:numRef>
          </c:val>
          <c:extLst>
            <c:ext xmlns:c16="http://schemas.microsoft.com/office/drawing/2014/chart" uri="{C3380CC4-5D6E-409C-BE32-E72D297353CC}">
              <c16:uniqueId val="{00000002-0588-4FA1-B0CA-AFBF6CC46F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88-4FA1-B0CA-AFBF6CC46F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88-4FA1-B0CA-AFBF6CC46F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88-4FA1-B0CA-AFBF6CC46F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388</c:v>
                </c:pt>
                <c:pt idx="3">
                  <c:v>252</c:v>
                </c:pt>
                <c:pt idx="6">
                  <c:v>367</c:v>
                </c:pt>
                <c:pt idx="9">
                  <c:v>429</c:v>
                </c:pt>
                <c:pt idx="12">
                  <c:v>332</c:v>
                </c:pt>
              </c:numCache>
            </c:numRef>
          </c:val>
          <c:extLst>
            <c:ext xmlns:c16="http://schemas.microsoft.com/office/drawing/2014/chart" uri="{C3380CC4-5D6E-409C-BE32-E72D297353CC}">
              <c16:uniqueId val="{00000006-0588-4FA1-B0CA-AFBF6CC46F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588-4FA1-B0CA-AFBF6CC46F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238</c:v>
                </c:pt>
                <c:pt idx="3">
                  <c:v>203</c:v>
                </c:pt>
                <c:pt idx="6">
                  <c:v>192</c:v>
                </c:pt>
                <c:pt idx="9">
                  <c:v>180</c:v>
                </c:pt>
                <c:pt idx="12">
                  <c:v>182</c:v>
                </c:pt>
              </c:numCache>
            </c:numRef>
          </c:val>
          <c:extLst>
            <c:ext xmlns:c16="http://schemas.microsoft.com/office/drawing/2014/chart" uri="{C3380CC4-5D6E-409C-BE32-E72D297353CC}">
              <c16:uniqueId val="{00000008-0588-4FA1-B0CA-AFBF6CC46F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588-4FA1-B0CA-AFBF6CC46F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1747</c:v>
                </c:pt>
                <c:pt idx="3">
                  <c:v>1777</c:v>
                </c:pt>
                <c:pt idx="6">
                  <c:v>2019</c:v>
                </c:pt>
                <c:pt idx="9">
                  <c:v>2028</c:v>
                </c:pt>
                <c:pt idx="12">
                  <c:v>2077</c:v>
                </c:pt>
              </c:numCache>
            </c:numRef>
          </c:val>
          <c:extLst>
            <c:ext xmlns:c16="http://schemas.microsoft.com/office/drawing/2014/chart" uri="{C3380CC4-5D6E-409C-BE32-E72D297353CC}">
              <c16:uniqueId val="{0000000A-0588-4FA1-B0CA-AFBF6CC46F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588-4FA1-B0CA-AFBF6CC46F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404</c:v>
                </c:pt>
                <c:pt idx="1">
                  <c:v>504</c:v>
                </c:pt>
                <c:pt idx="2">
                  <c:v>504</c:v>
                </c:pt>
              </c:numCache>
            </c:numRef>
          </c:val>
          <c:extLst>
            <c:ext xmlns:c16="http://schemas.microsoft.com/office/drawing/2014/chart" uri="{C3380CC4-5D6E-409C-BE32-E72D297353CC}">
              <c16:uniqueId val="{00000000-FA6C-4A35-BBA8-3714A13003B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c:v>
                </c:pt>
                <c:pt idx="1">
                  <c:v>1</c:v>
                </c:pt>
                <c:pt idx="2">
                  <c:v>151</c:v>
                </c:pt>
              </c:numCache>
            </c:numRef>
          </c:val>
          <c:extLst>
            <c:ext xmlns:c16="http://schemas.microsoft.com/office/drawing/2014/chart" uri="{C3380CC4-5D6E-409C-BE32-E72D297353CC}">
              <c16:uniqueId val="{00000001-FA6C-4A35-BBA8-3714A13003B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2066</c:v>
                </c:pt>
                <c:pt idx="1">
                  <c:v>2224</c:v>
                </c:pt>
                <c:pt idx="2">
                  <c:v>2229</c:v>
                </c:pt>
              </c:numCache>
            </c:numRef>
          </c:val>
          <c:extLst>
            <c:ext xmlns:c16="http://schemas.microsoft.com/office/drawing/2014/chart" uri="{C3380CC4-5D6E-409C-BE32-E72D297353CC}">
              <c16:uniqueId val="{00000002-FA6C-4A35-BBA8-3714A13003B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3,028
2,998
115.95
4,194,655
3,218,992
837,691
2,177,170
2,076,979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年度現年度分の税徴収率は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98.8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％で、高い徴収率を維持しているものの、人口減少や全国平均を大きく上回る高齢化率（令和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年度末</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…51.7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％）に加え、町内に大きな事業所もないことから、税収も伸びず財政力指数も類似団体平均とほぼ同じであるが、全国平均、山口県平均を大きく下回っている。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引き続き、</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UJI</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ターン者の受入れをはじめとする各種定住対策に積極的に取り組むとともに、町出身者のネットワークを活用した企業誘致を促進する等財政力の向上に努める。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115358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6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75142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年度の経常収支比率は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78.9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％で、前年度より</a:t>
          </a:r>
          <a:r>
            <a:rPr kumimoji="1" lang="en-US" altLang="ja-JP" sz="1100" b="0" i="0"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3.8</a:t>
          </a:r>
          <a:r>
            <a:rPr kumimoji="1" lang="ja-JP" altLang="en-US" sz="1100" b="0" i="0"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となった。価格高騰による物件費等の経常経費の増により前年度から悪化したものの、全国平均、山口県平均を大きく下回っている。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ただし、今後も経常的経費は増加傾向で推移することが懸念されることから、更なる事務事業の徹底した見直しや施策の重点化を図りながら健全財政を維持する。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139488</xdr:rowOff>
    </xdr:from>
    <xdr:to>
      <xdr:col>23</xdr:col>
      <xdr:colOff>133350</xdr:colOff>
      <xdr:row>62</xdr:row>
      <xdr:rowOff>120862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97938"/>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55033</xdr:rowOff>
    </xdr:from>
    <xdr:to>
      <xdr:col>19</xdr:col>
      <xdr:colOff>133350</xdr:colOff>
      <xdr:row>61</xdr:row>
      <xdr:rowOff>139488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13483"/>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55033</xdr:rowOff>
    </xdr:from>
    <xdr:to>
      <xdr:col>15</xdr:col>
      <xdr:colOff>82550</xdr:colOff>
      <xdr:row>63</xdr:row>
      <xdr:rowOff>126365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13483"/>
          <a:ext cx="889000" cy="41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126365</xdr:rowOff>
    </xdr:from>
    <xdr:to>
      <xdr:col>11</xdr:col>
      <xdr:colOff>31750</xdr:colOff>
      <xdr:row>64</xdr:row>
      <xdr:rowOff>87630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2771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70062</xdr:rowOff>
    </xdr:from>
    <xdr:to>
      <xdr:col>23</xdr:col>
      <xdr:colOff>184150</xdr:colOff>
      <xdr:row>63</xdr:row>
      <xdr:rowOff>212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86589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88688</xdr:rowOff>
    </xdr:from>
    <xdr:to>
      <xdr:col>19</xdr:col>
      <xdr:colOff>184150</xdr:colOff>
      <xdr:row>62</xdr:row>
      <xdr:rowOff>18838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29015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16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4233</xdr:rowOff>
    </xdr:from>
    <xdr:to>
      <xdr:col>15</xdr:col>
      <xdr:colOff>133350</xdr:colOff>
      <xdr:row>61</xdr:row>
      <xdr:rowOff>105833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116010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75565</xdr:rowOff>
    </xdr:from>
    <xdr:to>
      <xdr:col>11</xdr:col>
      <xdr:colOff>82550</xdr:colOff>
      <xdr:row>64</xdr:row>
      <xdr:rowOff>5715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[400,093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人当たり人件費・物件費は、これまでの職員や議員の削減等をはじめとする行財政対策の効果により類似団体平均より低く推移している。令和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前年度を下回ったものの、物価高騰の影響により今後、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は増加傾向にある見込まれ、また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、人件費については、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今後、人事院勧告により給与の増額改定が予想されるため、</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引き続き更なる事務事業の見直しや事業の厳選等により経費節減を図る。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63574</xdr:rowOff>
    </xdr:from>
    <xdr:to>
      <xdr:col>23</xdr:col>
      <xdr:colOff>133350</xdr:colOff>
      <xdr:row>82</xdr:row>
      <xdr:rowOff>67193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22474"/>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67193</xdr:rowOff>
    </xdr:from>
    <xdr:to>
      <xdr:col>19</xdr:col>
      <xdr:colOff>133350</xdr:colOff>
      <xdr:row>82</xdr:row>
      <xdr:rowOff>91632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126093"/>
          <a:ext cx="889000" cy="2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48668</xdr:rowOff>
    </xdr:from>
    <xdr:to>
      <xdr:col>15</xdr:col>
      <xdr:colOff>82550</xdr:colOff>
      <xdr:row>82</xdr:row>
      <xdr:rowOff>91632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07568"/>
          <a:ext cx="889000" cy="4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36471</xdr:rowOff>
    </xdr:from>
    <xdr:to>
      <xdr:col>11</xdr:col>
      <xdr:colOff>31750</xdr:colOff>
      <xdr:row>82</xdr:row>
      <xdr:rowOff>48668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95371"/>
          <a:ext cx="889000" cy="1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12774</xdr:rowOff>
    </xdr:from>
    <xdr:to>
      <xdr:col>23</xdr:col>
      <xdr:colOff>184150</xdr:colOff>
      <xdr:row>82</xdr:row>
      <xdr:rowOff>114374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7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105501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9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16393</xdr:rowOff>
    </xdr:from>
    <xdr:to>
      <xdr:col>19</xdr:col>
      <xdr:colOff>184150</xdr:colOff>
      <xdr:row>82</xdr:row>
      <xdr:rowOff>117993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7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128170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44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40832</xdr:rowOff>
    </xdr:from>
    <xdr:to>
      <xdr:col>15</xdr:col>
      <xdr:colOff>133350</xdr:colOff>
      <xdr:row>82</xdr:row>
      <xdr:rowOff>142432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9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152609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6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169318</xdr:rowOff>
    </xdr:from>
    <xdr:to>
      <xdr:col>11</xdr:col>
      <xdr:colOff>82550</xdr:colOff>
      <xdr:row>82</xdr:row>
      <xdr:rowOff>99468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5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109645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2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157121</xdr:rowOff>
    </xdr:from>
    <xdr:to>
      <xdr:col>7</xdr:col>
      <xdr:colOff>31750</xdr:colOff>
      <xdr:row>82</xdr:row>
      <xdr:rowOff>87271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4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97448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1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給与制度は類似団体平均より若干高いが、山口県下では低い水準である。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当町の給与制度は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級制を用いており制度的に給与水準を低く抑えている。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級制、県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級制）</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105093</xdr:rowOff>
    </xdr:from>
    <xdr:to>
      <xdr:col>81</xdr:col>
      <xdr:colOff>44450</xdr:colOff>
      <xdr:row>87</xdr:row>
      <xdr:rowOff>123189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5021243"/>
          <a:ext cx="8382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99061</xdr:rowOff>
    </xdr:from>
    <xdr:to>
      <xdr:col>77</xdr:col>
      <xdr:colOff>44450</xdr:colOff>
      <xdr:row>87</xdr:row>
      <xdr:rowOff>105093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501521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99061</xdr:rowOff>
    </xdr:from>
    <xdr:to>
      <xdr:col>72</xdr:col>
      <xdr:colOff>203200</xdr:colOff>
      <xdr:row>87</xdr:row>
      <xdr:rowOff>99061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5015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99061</xdr:rowOff>
    </xdr:from>
    <xdr:to>
      <xdr:col>68</xdr:col>
      <xdr:colOff>152400</xdr:colOff>
      <xdr:row>88</xdr:row>
      <xdr:rowOff>30163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5015211"/>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72389</xdr:rowOff>
    </xdr:from>
    <xdr:to>
      <xdr:col>81</xdr:col>
      <xdr:colOff>95250</xdr:colOff>
      <xdr:row>88</xdr:row>
      <xdr:rowOff>2539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44466</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6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54293</xdr:rowOff>
    </xdr:from>
    <xdr:to>
      <xdr:col>77</xdr:col>
      <xdr:colOff>95250</xdr:colOff>
      <xdr:row>87</xdr:row>
      <xdr:rowOff>155893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140670</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5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48261</xdr:rowOff>
    </xdr:from>
    <xdr:to>
      <xdr:col>73</xdr:col>
      <xdr:colOff>44450</xdr:colOff>
      <xdr:row>87</xdr:row>
      <xdr:rowOff>149861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134638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48261</xdr:rowOff>
    </xdr:from>
    <xdr:to>
      <xdr:col>68</xdr:col>
      <xdr:colOff>203200</xdr:colOff>
      <xdr:row>87</xdr:row>
      <xdr:rowOff>149861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134638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150813</xdr:rowOff>
    </xdr:from>
    <xdr:to>
      <xdr:col>64</xdr:col>
      <xdr:colOff>152400</xdr:colOff>
      <xdr:row>88</xdr:row>
      <xdr:rowOff>80963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65740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これまで取り組んできた職員や議員の削減等行財政改革の効果により、千人当たり職員数は類似団体平均より低い。</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ただ</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、今後数年間で</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再任用職員を含め</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人を超える退職が見込まれることから、計画的な職員補充を行う等適切な定員管理に努める。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142383</xdr:rowOff>
    </xdr:from>
    <xdr:to>
      <xdr:col>81</xdr:col>
      <xdr:colOff>44450</xdr:colOff>
      <xdr:row>58</xdr:row>
      <xdr:rowOff>164703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086483"/>
          <a:ext cx="8382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157163</xdr:rowOff>
    </xdr:from>
    <xdr:to>
      <xdr:col>77</xdr:col>
      <xdr:colOff>44450</xdr:colOff>
      <xdr:row>58</xdr:row>
      <xdr:rowOff>164703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101263"/>
          <a:ext cx="889000" cy="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146606</xdr:rowOff>
    </xdr:from>
    <xdr:to>
      <xdr:col>72</xdr:col>
      <xdr:colOff>203200</xdr:colOff>
      <xdr:row>58</xdr:row>
      <xdr:rowOff>157163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090706"/>
          <a:ext cx="889000" cy="1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146304</xdr:rowOff>
    </xdr:from>
    <xdr:to>
      <xdr:col>68</xdr:col>
      <xdr:colOff>152400</xdr:colOff>
      <xdr:row>58</xdr:row>
      <xdr:rowOff>146606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090404"/>
          <a:ext cx="8890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91583</xdr:rowOff>
    </xdr:from>
    <xdr:to>
      <xdr:col>81</xdr:col>
      <xdr:colOff>95250</xdr:colOff>
      <xdr:row>59</xdr:row>
      <xdr:rowOff>21733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03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12860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5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113903</xdr:rowOff>
    </xdr:from>
    <xdr:to>
      <xdr:col>77</xdr:col>
      <xdr:colOff>95250</xdr:colOff>
      <xdr:row>59</xdr:row>
      <xdr:rowOff>44053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5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54230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26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106363</xdr:rowOff>
    </xdr:from>
    <xdr:to>
      <xdr:col>73</xdr:col>
      <xdr:colOff>44450</xdr:colOff>
      <xdr:row>59</xdr:row>
      <xdr:rowOff>36513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46690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1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95806</xdr:rowOff>
    </xdr:from>
    <xdr:to>
      <xdr:col>68</xdr:col>
      <xdr:colOff>203200</xdr:colOff>
      <xdr:row>59</xdr:row>
      <xdr:rowOff>25956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3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36133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0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95504</xdr:rowOff>
    </xdr:from>
    <xdr:to>
      <xdr:col>64</xdr:col>
      <xdr:colOff>152400</xdr:colOff>
      <xdr:row>59</xdr:row>
      <xdr:rowOff>25654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35831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可能な限りの繰上償還や新規借入の抑制、また、起債する際は交付税措置率の高いもの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過疎債等）を活用してきたことで、ここ数年は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マイナス数値</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で推移しており、</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実質公債費比率は△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以降</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においては、事業増による新規借入額の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元金償還が順次開始されることに伴い</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、公債費比率の上昇が予想されるため、プライマリーバランスを注視しながら今後の実施事業を厳選するとともに、大きく起債に頼ることのない財政運営に努める。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11430</xdr:rowOff>
    </xdr:from>
    <xdr:to>
      <xdr:col>81</xdr:col>
      <xdr:colOff>44450</xdr:colOff>
      <xdr:row>38</xdr:row>
      <xdr:rowOff>27517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52653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166794</xdr:rowOff>
    </xdr:from>
    <xdr:to>
      <xdr:col>77</xdr:col>
      <xdr:colOff>44450</xdr:colOff>
      <xdr:row>38</xdr:row>
      <xdr:rowOff>11430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5104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150707</xdr:rowOff>
    </xdr:from>
    <xdr:to>
      <xdr:col>72</xdr:col>
      <xdr:colOff>203200</xdr:colOff>
      <xdr:row>37</xdr:row>
      <xdr:rowOff>166794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49435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142663</xdr:rowOff>
    </xdr:from>
    <xdr:to>
      <xdr:col>68</xdr:col>
      <xdr:colOff>152400</xdr:colOff>
      <xdr:row>37</xdr:row>
      <xdr:rowOff>150707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48631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148167</xdr:rowOff>
    </xdr:from>
    <xdr:to>
      <xdr:col>81</xdr:col>
      <xdr:colOff>95250</xdr:colOff>
      <xdr:row>38</xdr:row>
      <xdr:rowOff>78316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164694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132080</xdr:rowOff>
    </xdr:from>
    <xdr:to>
      <xdr:col>77</xdr:col>
      <xdr:colOff>95250</xdr:colOff>
      <xdr:row>38</xdr:row>
      <xdr:rowOff>62230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72407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24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115993</xdr:rowOff>
    </xdr:from>
    <xdr:to>
      <xdr:col>73</xdr:col>
      <xdr:colOff>44450</xdr:colOff>
      <xdr:row>38</xdr:row>
      <xdr:rowOff>46143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56320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22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99907</xdr:rowOff>
    </xdr:from>
    <xdr:to>
      <xdr:col>68</xdr:col>
      <xdr:colOff>203200</xdr:colOff>
      <xdr:row>38</xdr:row>
      <xdr:rowOff>30057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40234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21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91863</xdr:rowOff>
    </xdr:from>
    <xdr:to>
      <xdr:col>64</xdr:col>
      <xdr:colOff>152400</xdr:colOff>
      <xdr:row>38</xdr:row>
      <xdr:rowOff>22013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32190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20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までの地方債の繰上償還や新規事業実施に係る起債の抑制及び将来の設備整備にに備えた基金への計画的な積立等により、現在、将来負担額については、充当可能財源で十分賄える状況であり、将来負担比率は算出されない。</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3,028
2,998
115.95
4,194,655
3,218,992
837,691
2,177,170
2,076,979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人件費は、類似団体平均</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と概ね同率となっている。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今後数年間で</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再任用職員を含めた</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人を超える退職が見込まれていることから、計画的な人員補充を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行い、</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適切な人員管理に努める。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19558</xdr:rowOff>
    </xdr:from>
    <xdr:to>
      <xdr:col>24</xdr:col>
      <xdr:colOff>25400</xdr:colOff>
      <xdr:row>37</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632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19558</xdr:rowOff>
    </xdr:from>
    <xdr:to>
      <xdr:col>19</xdr:col>
      <xdr:colOff>187325</xdr:colOff>
      <xdr:row>37</xdr:row>
      <xdr:rowOff>74422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632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74422</xdr:rowOff>
    </xdr:from>
    <xdr:to>
      <xdr:col>15</xdr:col>
      <xdr:colOff>98425</xdr:colOff>
      <xdr:row>37</xdr:row>
      <xdr:rowOff>165862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180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147574</xdr:rowOff>
    </xdr:from>
    <xdr:to>
      <xdr:col>11</xdr:col>
      <xdr:colOff>9525</xdr:colOff>
      <xdr:row>37</xdr:row>
      <xdr:rowOff>165862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912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140208</xdr:rowOff>
    </xdr:from>
    <xdr:to>
      <xdr:col>20</xdr:col>
      <xdr:colOff>38100</xdr:colOff>
      <xdr:row>37</xdr:row>
      <xdr:rowOff>70358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23622</xdr:rowOff>
    </xdr:from>
    <xdr:to>
      <xdr:col>15</xdr:col>
      <xdr:colOff>149225</xdr:colOff>
      <xdr:row>37</xdr:row>
      <xdr:rowOff>125222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109999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115062</xdr:rowOff>
    </xdr:from>
    <xdr:to>
      <xdr:col>11</xdr:col>
      <xdr:colOff>60325</xdr:colOff>
      <xdr:row>38</xdr:row>
      <xdr:rowOff>45212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29989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96774</xdr:rowOff>
    </xdr:from>
    <xdr:to>
      <xdr:col>6</xdr:col>
      <xdr:colOff>171450</xdr:colOff>
      <xdr:row>38</xdr:row>
      <xdr:rowOff>26924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11701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斎場業務、消防救急業務を萩市に、可燃ゴミ処理業務を萩・長門清掃一部事務組合にそれぞれ委託しているほか、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物価高騰により光熱水費等が増加し前年度を上回った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次年度において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も物価高騰の影響を受けることから</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、更なる事務事業の見直しや事業の厳選等により経費節減を図る。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122428</xdr:rowOff>
    </xdr:from>
    <xdr:to>
      <xdr:col>82</xdr:col>
      <xdr:colOff>107950</xdr:colOff>
      <xdr:row>19</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2085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21844</xdr:rowOff>
    </xdr:from>
    <xdr:to>
      <xdr:col>78</xdr:col>
      <xdr:colOff>69850</xdr:colOff>
      <xdr:row>18</xdr:row>
      <xdr:rowOff>122428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1079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21844</xdr:rowOff>
    </xdr:from>
    <xdr:to>
      <xdr:col>73</xdr:col>
      <xdr:colOff>180975</xdr:colOff>
      <xdr:row>18</xdr:row>
      <xdr:rowOff>108712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1079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108712</xdr:rowOff>
    </xdr:from>
    <xdr:to>
      <xdr:col>69</xdr:col>
      <xdr:colOff>92075</xdr:colOff>
      <xdr:row>19</xdr:row>
      <xdr:rowOff>33274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19481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126492</xdr:rowOff>
    </xdr:from>
    <xdr:to>
      <xdr:col>82</xdr:col>
      <xdr:colOff>158750</xdr:colOff>
      <xdr:row>19</xdr:row>
      <xdr:rowOff>56642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21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98569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71628</xdr:rowOff>
    </xdr:from>
    <xdr:to>
      <xdr:col>78</xdr:col>
      <xdr:colOff>120650</xdr:colOff>
      <xdr:row>19</xdr:row>
      <xdr:rowOff>1778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158005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4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142494</xdr:rowOff>
    </xdr:from>
    <xdr:to>
      <xdr:col>74</xdr:col>
      <xdr:colOff>31750</xdr:colOff>
      <xdr:row>18</xdr:row>
      <xdr:rowOff>72644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57421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57912</xdr:rowOff>
    </xdr:from>
    <xdr:to>
      <xdr:col>69</xdr:col>
      <xdr:colOff>142875</xdr:colOff>
      <xdr:row>18</xdr:row>
      <xdr:rowOff>159512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144289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153924</xdr:rowOff>
    </xdr:from>
    <xdr:to>
      <xdr:col>65</xdr:col>
      <xdr:colOff>53975</xdr:colOff>
      <xdr:row>19</xdr:row>
      <xdr:rowOff>84074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2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68851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32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当町は、高齢化比率が令和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年度末で</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51.7</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％と全国平均に比べ、かなり高く、老人福祉施設への措置者数は令和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年度末で</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人と増加しており、また人口に対する割合が高く、また、養護老人ホーム</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、特別養護老人ホーム</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入所者のうち、障害者自立支援制度による介護給付を受ける方の割合が高く、類似団体平均を上回っている。また、障害福祉サービス費も増加傾向にある。今後とも、健康づくり事業や疾病予防事業、介護予防事業等を強化し、扶助費の抑制に努める。</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58</xdr:row>
      <xdr:rowOff>50800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8234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728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728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59</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9187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公営事業会計</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会計及び公営企業会計</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法非</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会計への一般会計からの繰出金が、前年度より減額となったものの、類似団体平均より若干高い。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引き続き、特に公営企業会計については、令和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年度より法適用となるため、独立採算制の原則に立ち返り、経費の節減はもとより使用料の改定等も図りながら経営改善を進める。</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149860</xdr:rowOff>
    </xdr:from>
    <xdr:to>
      <xdr:col>82</xdr:col>
      <xdr:colOff>107950</xdr:colOff>
      <xdr:row>57</xdr:row>
      <xdr:rowOff>149860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922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144145</xdr:rowOff>
    </xdr:from>
    <xdr:to>
      <xdr:col>78</xdr:col>
      <xdr:colOff>69850</xdr:colOff>
      <xdr:row>57</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9167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144145</xdr:rowOff>
    </xdr:from>
    <xdr:to>
      <xdr:col>73</xdr:col>
      <xdr:colOff>180975</xdr:colOff>
      <xdr:row>58</xdr:row>
      <xdr:rowOff>75565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91679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75565</xdr:rowOff>
    </xdr:from>
    <xdr:to>
      <xdr:col>69</xdr:col>
      <xdr:colOff>92075</xdr:colOff>
      <xdr:row>58</xdr:row>
      <xdr:rowOff>86995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100196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99060</xdr:rowOff>
    </xdr:from>
    <xdr:to>
      <xdr:col>82</xdr:col>
      <xdr:colOff>158750</xdr:colOff>
      <xdr:row>58</xdr:row>
      <xdr:rowOff>29210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71137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84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99060</xdr:rowOff>
    </xdr:from>
    <xdr:to>
      <xdr:col>78</xdr:col>
      <xdr:colOff>120650</xdr:colOff>
      <xdr:row>58</xdr:row>
      <xdr:rowOff>29210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13987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93345</xdr:rowOff>
    </xdr:from>
    <xdr:to>
      <xdr:col>74</xdr:col>
      <xdr:colOff>31750</xdr:colOff>
      <xdr:row>58</xdr:row>
      <xdr:rowOff>23495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24765</xdr:rowOff>
    </xdr:from>
    <xdr:to>
      <xdr:col>69</xdr:col>
      <xdr:colOff>142875</xdr:colOff>
      <xdr:row>58</xdr:row>
      <xdr:rowOff>126365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111142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5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36195</xdr:rowOff>
    </xdr:from>
    <xdr:to>
      <xdr:col>65</xdr:col>
      <xdr:colOff>53975</xdr:colOff>
      <xdr:row>58</xdr:row>
      <xdr:rowOff>137795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122572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町営バス運行費補助や病院群輪番制病院運営事業補助、社会福祉協議会等への外部団体へそれぞれ補助しており、年々経費は増加するものの、類似団体平均を下回っている。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引き続き経費節減に努めるとともに、補助金の見直しを含め更なる経費節減を図る。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10414</xdr:rowOff>
    </xdr:from>
    <xdr:to>
      <xdr:col>82</xdr:col>
      <xdr:colOff>107950</xdr:colOff>
      <xdr:row>35</xdr:row>
      <xdr:rowOff>10414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0111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5842</xdr:rowOff>
    </xdr:from>
    <xdr:to>
      <xdr:col>78</xdr:col>
      <xdr:colOff>69850</xdr:colOff>
      <xdr:row>35</xdr:row>
      <xdr:rowOff>10414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0065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5842</xdr:rowOff>
    </xdr:from>
    <xdr:to>
      <xdr:col>73</xdr:col>
      <xdr:colOff>180975</xdr:colOff>
      <xdr:row>35</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0065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60706</xdr:rowOff>
    </xdr:from>
    <xdr:to>
      <xdr:col>69</xdr:col>
      <xdr:colOff>92075</xdr:colOff>
      <xdr:row>35</xdr:row>
      <xdr:rowOff>88138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60614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131064</xdr:rowOff>
    </xdr:from>
    <xdr:to>
      <xdr:col>82</xdr:col>
      <xdr:colOff>158750</xdr:colOff>
      <xdr:row>35</xdr:row>
      <xdr:rowOff>61214</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147591</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580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131064</xdr:rowOff>
    </xdr:from>
    <xdr:to>
      <xdr:col>78</xdr:col>
      <xdr:colOff>120650</xdr:colOff>
      <xdr:row>35</xdr:row>
      <xdr:rowOff>61214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71391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126492</xdr:rowOff>
    </xdr:from>
    <xdr:to>
      <xdr:col>74</xdr:col>
      <xdr:colOff>31750</xdr:colOff>
      <xdr:row>35</xdr:row>
      <xdr:rowOff>56642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66819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37338</xdr:rowOff>
    </xdr:from>
    <xdr:to>
      <xdr:col>69</xdr:col>
      <xdr:colOff>142875</xdr:colOff>
      <xdr:row>35</xdr:row>
      <xdr:rowOff>138938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149115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xdr:rowOff>
    </xdr:from>
    <xdr:to>
      <xdr:col>65</xdr:col>
      <xdr:colOff>53975</xdr:colOff>
      <xdr:row>35</xdr:row>
      <xdr:rowOff>111506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121683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地方債の繰上償還や償還満了、新規借入の抑制等により類似団体平均より</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低く推移しているが、令和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事業の増加により地方債残高が増加傾向にあり、順次据置期間の満了により今後公債費が増加すると予想される。公債費のうち相当部分が地方交付税措置されるため、直ちに財政運営に支障はないが、今後必要な事業の見極めを行い新規借入の抑制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46990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2882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xdr:rowOff>
    </xdr:from>
    <xdr:to>
      <xdr:col>19</xdr:col>
      <xdr:colOff>187325</xdr:colOff>
      <xdr:row>75</xdr:row>
      <xdr:rowOff>24130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2867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xdr:rowOff>
    </xdr:from>
    <xdr:to>
      <xdr:col>15</xdr:col>
      <xdr:colOff>98425</xdr:colOff>
      <xdr:row>75</xdr:row>
      <xdr:rowOff>77470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2867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75</xdr:row>
      <xdr:rowOff>104140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29362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12717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144780</xdr:rowOff>
    </xdr:from>
    <xdr:to>
      <xdr:col>20</xdr:col>
      <xdr:colOff>38100</xdr:colOff>
      <xdr:row>75</xdr:row>
      <xdr:rowOff>74930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129540</xdr:rowOff>
    </xdr:from>
    <xdr:to>
      <xdr:col>15</xdr:col>
      <xdr:colOff>149225</xdr:colOff>
      <xdr:row>75</xdr:row>
      <xdr:rowOff>59690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69867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138447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53340</xdr:rowOff>
    </xdr:from>
    <xdr:to>
      <xdr:col>6</xdr:col>
      <xdr:colOff>171450</xdr:colOff>
      <xdr:row>75</xdr:row>
      <xdr:rowOff>154939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165117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疎高齢化の進展による扶助費や補助費等の増加、行政事務を行う上で必要な電算経費維持管理経費の増加等、経常的経費は、全体的に年々増加傾向にあり、全国平均や山口県平均より低いものの類似団体平均より若干高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ただ、今後も扶助費、物件費、補助費等はいずれも増加傾向で推移することが懸念されることから、更なる事務事業の見直しや事業の厳選、補助金等の見直し等により経費節減を図る。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100330</xdr:rowOff>
    </xdr:from>
    <xdr:to>
      <xdr:col>82</xdr:col>
      <xdr:colOff>107950</xdr:colOff>
      <xdr:row>79</xdr:row>
      <xdr:rowOff>50800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47343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100330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4086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80</xdr:row>
      <xdr:rowOff>16511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408661"/>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16511</xdr:rowOff>
    </xdr:from>
    <xdr:to>
      <xdr:col>69</xdr:col>
      <xdr:colOff>92075</xdr:colOff>
      <xdr:row>80</xdr:row>
      <xdr:rowOff>115570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73251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0</xdr:rowOff>
    </xdr:from>
    <xdr:to>
      <xdr:col>82</xdr:col>
      <xdr:colOff>158750</xdr:colOff>
      <xdr:row>79</xdr:row>
      <xdr:rowOff>101600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143527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49530</xdr:rowOff>
    </xdr:from>
    <xdr:to>
      <xdr:col>78</xdr:col>
      <xdr:colOff>120650</xdr:colOff>
      <xdr:row>78</xdr:row>
      <xdr:rowOff>151130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135907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509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137161</xdr:rowOff>
    </xdr:from>
    <xdr:to>
      <xdr:col>69</xdr:col>
      <xdr:colOff>142875</xdr:colOff>
      <xdr:row>80</xdr:row>
      <xdr:rowOff>67311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52088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7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64770</xdr:rowOff>
    </xdr:from>
    <xdr:to>
      <xdr:col>65</xdr:col>
      <xdr:colOff>53975</xdr:colOff>
      <xdr:row>80</xdr:row>
      <xdr:rowOff>166370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151147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86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83364</xdr:rowOff>
    </xdr:from>
    <xdr:to>
      <xdr:col>29</xdr:col>
      <xdr:colOff>127000</xdr:colOff>
      <xdr:row>18</xdr:row>
      <xdr:rowOff>85840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17089"/>
          <a:ext cx="647700" cy="2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75266</xdr:rowOff>
    </xdr:from>
    <xdr:to>
      <xdr:col>26</xdr:col>
      <xdr:colOff>50800</xdr:colOff>
      <xdr:row>18</xdr:row>
      <xdr:rowOff>85840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208991"/>
          <a:ext cx="698500" cy="10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75266</xdr:rowOff>
    </xdr:from>
    <xdr:to>
      <xdr:col>22</xdr:col>
      <xdr:colOff>114300</xdr:colOff>
      <xdr:row>18</xdr:row>
      <xdr:rowOff>97741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08991"/>
          <a:ext cx="698500" cy="22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97212</xdr:rowOff>
    </xdr:from>
    <xdr:to>
      <xdr:col>18</xdr:col>
      <xdr:colOff>177800</xdr:colOff>
      <xdr:row>18</xdr:row>
      <xdr:rowOff>97741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230937"/>
          <a:ext cx="698500" cy="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32564</xdr:rowOff>
    </xdr:from>
    <xdr:to>
      <xdr:col>29</xdr:col>
      <xdr:colOff>177800</xdr:colOff>
      <xdr:row>18</xdr:row>
      <xdr:rowOff>134164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66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112591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74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35040</xdr:rowOff>
    </xdr:from>
    <xdr:to>
      <xdr:col>26</xdr:col>
      <xdr:colOff>101600</xdr:colOff>
      <xdr:row>18</xdr:row>
      <xdr:rowOff>136640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68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121417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5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24466</xdr:rowOff>
    </xdr:from>
    <xdr:to>
      <xdr:col>22</xdr:col>
      <xdr:colOff>165100</xdr:colOff>
      <xdr:row>18</xdr:row>
      <xdr:rowOff>126066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58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110843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4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46941</xdr:rowOff>
    </xdr:from>
    <xdr:to>
      <xdr:col>19</xdr:col>
      <xdr:colOff>38100</xdr:colOff>
      <xdr:row>18</xdr:row>
      <xdr:rowOff>148541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80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133318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46412</xdr:rowOff>
    </xdr:from>
    <xdr:to>
      <xdr:col>15</xdr:col>
      <xdr:colOff>101600</xdr:colOff>
      <xdr:row>18</xdr:row>
      <xdr:rowOff>148012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80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132789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82629</xdr:rowOff>
    </xdr:from>
    <xdr:to>
      <xdr:col>29</xdr:col>
      <xdr:colOff>127000</xdr:colOff>
      <xdr:row>36</xdr:row>
      <xdr:rowOff>82825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035879"/>
          <a:ext cx="647700" cy="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82629</xdr:rowOff>
    </xdr:from>
    <xdr:to>
      <xdr:col>26</xdr:col>
      <xdr:colOff>50800</xdr:colOff>
      <xdr:row>36</xdr:row>
      <xdr:rowOff>91686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035879"/>
          <a:ext cx="698500" cy="9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91686</xdr:rowOff>
    </xdr:from>
    <xdr:to>
      <xdr:col>22</xdr:col>
      <xdr:colOff>114300</xdr:colOff>
      <xdr:row>36</xdr:row>
      <xdr:rowOff>100016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044936"/>
          <a:ext cx="698500" cy="8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91339</xdr:rowOff>
    </xdr:from>
    <xdr:to>
      <xdr:col>18</xdr:col>
      <xdr:colOff>177800</xdr:colOff>
      <xdr:row>36</xdr:row>
      <xdr:rowOff>100016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044589"/>
          <a:ext cx="698500" cy="8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32025</xdr:rowOff>
    </xdr:from>
    <xdr:to>
      <xdr:col>29</xdr:col>
      <xdr:colOff>177800</xdr:colOff>
      <xdr:row>36</xdr:row>
      <xdr:rowOff>133625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85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283502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9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31829</xdr:rowOff>
    </xdr:from>
    <xdr:to>
      <xdr:col>26</xdr:col>
      <xdr:colOff>101600</xdr:colOff>
      <xdr:row>36</xdr:row>
      <xdr:rowOff>133429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85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118206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071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40886</xdr:rowOff>
    </xdr:from>
    <xdr:to>
      <xdr:col>22</xdr:col>
      <xdr:colOff>165100</xdr:colOff>
      <xdr:row>36</xdr:row>
      <xdr:rowOff>142486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94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127263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0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49216</xdr:rowOff>
    </xdr:from>
    <xdr:to>
      <xdr:col>19</xdr:col>
      <xdr:colOff>38100</xdr:colOff>
      <xdr:row>36</xdr:row>
      <xdr:rowOff>150816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002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135593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8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40539</xdr:rowOff>
    </xdr:from>
    <xdr:to>
      <xdr:col>15</xdr:col>
      <xdr:colOff>101600</xdr:colOff>
      <xdr:row>36</xdr:row>
      <xdr:rowOff>142139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93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126916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08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3,028
2,998
115.95
4,194,655
3,218,992
837,691
2,177,170
2,076,979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25735</xdr:rowOff>
    </xdr:from>
    <xdr:to>
      <xdr:col>24</xdr:col>
      <xdr:colOff>63500</xdr:colOff>
      <xdr:row>37</xdr:row>
      <xdr:rowOff>37365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69385"/>
          <a:ext cx="838200" cy="1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25522</xdr:rowOff>
    </xdr:from>
    <xdr:to>
      <xdr:col>19</xdr:col>
      <xdr:colOff>177800</xdr:colOff>
      <xdr:row>37</xdr:row>
      <xdr:rowOff>37365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369172"/>
          <a:ext cx="889000" cy="1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25522</xdr:rowOff>
    </xdr:from>
    <xdr:to>
      <xdr:col>15</xdr:col>
      <xdr:colOff>50800</xdr:colOff>
      <xdr:row>37</xdr:row>
      <xdr:rowOff>51085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69172"/>
          <a:ext cx="889000" cy="2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51085</xdr:rowOff>
    </xdr:from>
    <xdr:to>
      <xdr:col>10</xdr:col>
      <xdr:colOff>114300</xdr:colOff>
      <xdr:row>37</xdr:row>
      <xdr:rowOff>70874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94735"/>
          <a:ext cx="889000" cy="1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146385</xdr:rowOff>
    </xdr:from>
    <xdr:to>
      <xdr:col>24</xdr:col>
      <xdr:colOff>114300</xdr:colOff>
      <xdr:row>37</xdr:row>
      <xdr:rowOff>76535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1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124812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97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158015</xdr:rowOff>
    </xdr:from>
    <xdr:to>
      <xdr:col>20</xdr:col>
      <xdr:colOff>38100</xdr:colOff>
      <xdr:row>37</xdr:row>
      <xdr:rowOff>88165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79292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2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146172</xdr:rowOff>
    </xdr:from>
    <xdr:to>
      <xdr:col>15</xdr:col>
      <xdr:colOff>101600</xdr:colOff>
      <xdr:row>37</xdr:row>
      <xdr:rowOff>76322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1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67449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11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285</xdr:rowOff>
    </xdr:from>
    <xdr:to>
      <xdr:col>10</xdr:col>
      <xdr:colOff>165100</xdr:colOff>
      <xdr:row>37</xdr:row>
      <xdr:rowOff>101885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4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93012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3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20074</xdr:rowOff>
    </xdr:from>
    <xdr:to>
      <xdr:col>6</xdr:col>
      <xdr:colOff>38100</xdr:colOff>
      <xdr:row>37</xdr:row>
      <xdr:rowOff>121674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6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112801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5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89412</xdr:rowOff>
    </xdr:from>
    <xdr:to>
      <xdr:col>24</xdr:col>
      <xdr:colOff>63500</xdr:colOff>
      <xdr:row>57</xdr:row>
      <xdr:rowOff>97902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62062"/>
          <a:ext cx="8382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57343</xdr:rowOff>
    </xdr:from>
    <xdr:to>
      <xdr:col>19</xdr:col>
      <xdr:colOff>177800</xdr:colOff>
      <xdr:row>57</xdr:row>
      <xdr:rowOff>89412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29993"/>
          <a:ext cx="889000" cy="3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57343</xdr:rowOff>
    </xdr:from>
    <xdr:to>
      <xdr:col>15</xdr:col>
      <xdr:colOff>50800</xdr:colOff>
      <xdr:row>57</xdr:row>
      <xdr:rowOff>108590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29993"/>
          <a:ext cx="889000" cy="5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108590</xdr:rowOff>
    </xdr:from>
    <xdr:to>
      <xdr:col>10</xdr:col>
      <xdr:colOff>114300</xdr:colOff>
      <xdr:row>57</xdr:row>
      <xdr:rowOff>116525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81240"/>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47102</xdr:rowOff>
    </xdr:from>
    <xdr:to>
      <xdr:col>24</xdr:col>
      <xdr:colOff>114300</xdr:colOff>
      <xdr:row>57</xdr:row>
      <xdr:rowOff>148702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1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25529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98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38612</xdr:rowOff>
    </xdr:from>
    <xdr:to>
      <xdr:col>20</xdr:col>
      <xdr:colOff>38100</xdr:colOff>
      <xdr:row>57</xdr:row>
      <xdr:rowOff>140212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1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131339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03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6543</xdr:rowOff>
    </xdr:from>
    <xdr:to>
      <xdr:col>15</xdr:col>
      <xdr:colOff>101600</xdr:colOff>
      <xdr:row>57</xdr:row>
      <xdr:rowOff>108143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7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124670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5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57790</xdr:rowOff>
    </xdr:from>
    <xdr:to>
      <xdr:col>10</xdr:col>
      <xdr:colOff>165100</xdr:colOff>
      <xdr:row>57</xdr:row>
      <xdr:rowOff>159390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3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150517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2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65725</xdr:rowOff>
    </xdr:from>
    <xdr:to>
      <xdr:col>6</xdr:col>
      <xdr:colOff>38100</xdr:colOff>
      <xdr:row>57</xdr:row>
      <xdr:rowOff>167325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3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158452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3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122253</xdr:rowOff>
    </xdr:from>
    <xdr:to>
      <xdr:col>24</xdr:col>
      <xdr:colOff>63500</xdr:colOff>
      <xdr:row>78</xdr:row>
      <xdr:rowOff>128068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95353"/>
          <a:ext cx="838200" cy="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128068</xdr:rowOff>
    </xdr:from>
    <xdr:to>
      <xdr:col>19</xdr:col>
      <xdr:colOff>177800</xdr:colOff>
      <xdr:row>78</xdr:row>
      <xdr:rowOff>134127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501168"/>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134003</xdr:rowOff>
    </xdr:from>
    <xdr:to>
      <xdr:col>15</xdr:col>
      <xdr:colOff>50800</xdr:colOff>
      <xdr:row>78</xdr:row>
      <xdr:rowOff>134127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507103"/>
          <a:ext cx="8890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128659</xdr:rowOff>
    </xdr:from>
    <xdr:to>
      <xdr:col>10</xdr:col>
      <xdr:colOff>114300</xdr:colOff>
      <xdr:row>78</xdr:row>
      <xdr:rowOff>134003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501759"/>
          <a:ext cx="8890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71453</xdr:rowOff>
    </xdr:from>
    <xdr:to>
      <xdr:col>24</xdr:col>
      <xdr:colOff>114300</xdr:colOff>
      <xdr:row>79</xdr:row>
      <xdr:rowOff>1603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4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157830</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5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77268</xdr:rowOff>
    </xdr:from>
    <xdr:to>
      <xdr:col>20</xdr:col>
      <xdr:colOff>38100</xdr:colOff>
      <xdr:row>79</xdr:row>
      <xdr:rowOff>7418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169995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4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83327</xdr:rowOff>
    </xdr:from>
    <xdr:to>
      <xdr:col>15</xdr:col>
      <xdr:colOff>101600</xdr:colOff>
      <xdr:row>79</xdr:row>
      <xdr:rowOff>13477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5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4604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4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83203</xdr:rowOff>
    </xdr:from>
    <xdr:to>
      <xdr:col>10</xdr:col>
      <xdr:colOff>165100</xdr:colOff>
      <xdr:row>79</xdr:row>
      <xdr:rowOff>13353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5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4480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4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77859</xdr:rowOff>
    </xdr:from>
    <xdr:to>
      <xdr:col>6</xdr:col>
      <xdr:colOff>38100</xdr:colOff>
      <xdr:row>79</xdr:row>
      <xdr:rowOff>8009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5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170586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4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121565</xdr:rowOff>
    </xdr:from>
    <xdr:to>
      <xdr:col>24</xdr:col>
      <xdr:colOff>63500</xdr:colOff>
      <xdr:row>94</xdr:row>
      <xdr:rowOff>144684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237865"/>
          <a:ext cx="838200" cy="2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121565</xdr:rowOff>
    </xdr:from>
    <xdr:to>
      <xdr:col>19</xdr:col>
      <xdr:colOff>177800</xdr:colOff>
      <xdr:row>95</xdr:row>
      <xdr:rowOff>88570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237865"/>
          <a:ext cx="889000" cy="13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88570</xdr:rowOff>
    </xdr:from>
    <xdr:to>
      <xdr:col>15</xdr:col>
      <xdr:colOff>50800</xdr:colOff>
      <xdr:row>95</xdr:row>
      <xdr:rowOff>151709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376320"/>
          <a:ext cx="889000" cy="6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113762</xdr:rowOff>
    </xdr:from>
    <xdr:to>
      <xdr:col>10</xdr:col>
      <xdr:colOff>114300</xdr:colOff>
      <xdr:row>95</xdr:row>
      <xdr:rowOff>151709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401512"/>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93884</xdr:rowOff>
    </xdr:from>
    <xdr:to>
      <xdr:col>24</xdr:col>
      <xdr:colOff>114300</xdr:colOff>
      <xdr:row>95</xdr:row>
      <xdr:rowOff>24034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1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116761</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6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70765</xdr:rowOff>
    </xdr:from>
    <xdr:to>
      <xdr:col>20</xdr:col>
      <xdr:colOff>38100</xdr:colOff>
      <xdr:row>95</xdr:row>
      <xdr:rowOff>915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18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17442</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96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37770</xdr:rowOff>
    </xdr:from>
    <xdr:to>
      <xdr:col>15</xdr:col>
      <xdr:colOff>101600</xdr:colOff>
      <xdr:row>95</xdr:row>
      <xdr:rowOff>139370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2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130497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4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100909</xdr:rowOff>
    </xdr:from>
    <xdr:to>
      <xdr:col>10</xdr:col>
      <xdr:colOff>165100</xdr:colOff>
      <xdr:row>96</xdr:row>
      <xdr:rowOff>31059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8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47586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6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62962</xdr:rowOff>
    </xdr:from>
    <xdr:to>
      <xdr:col>6</xdr:col>
      <xdr:colOff>38100</xdr:colOff>
      <xdr:row>95</xdr:row>
      <xdr:rowOff>164562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2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125066</xdr:rowOff>
    </xdr:from>
    <xdr:to>
      <xdr:col>55</xdr:col>
      <xdr:colOff>0</xdr:colOff>
      <xdr:row>37</xdr:row>
      <xdr:rowOff>167749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468716"/>
          <a:ext cx="838200" cy="4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24213</xdr:rowOff>
    </xdr:from>
    <xdr:to>
      <xdr:col>50</xdr:col>
      <xdr:colOff>114300</xdr:colOff>
      <xdr:row>37</xdr:row>
      <xdr:rowOff>125066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367863"/>
          <a:ext cx="889000" cy="10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14901</xdr:rowOff>
    </xdr:from>
    <xdr:to>
      <xdr:col>45</xdr:col>
      <xdr:colOff>177800</xdr:colOff>
      <xdr:row>37</xdr:row>
      <xdr:rowOff>24213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358551"/>
          <a:ext cx="889000" cy="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14901</xdr:rowOff>
    </xdr:from>
    <xdr:to>
      <xdr:col>41</xdr:col>
      <xdr:colOff>50800</xdr:colOff>
      <xdr:row>38</xdr:row>
      <xdr:rowOff>60604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58551"/>
          <a:ext cx="889000" cy="21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116949</xdr:rowOff>
    </xdr:from>
    <xdr:to>
      <xdr:col>55</xdr:col>
      <xdr:colOff>50800</xdr:colOff>
      <xdr:row>38</xdr:row>
      <xdr:rowOff>47099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6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31876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7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74266</xdr:rowOff>
    </xdr:from>
    <xdr:to>
      <xdr:col>50</xdr:col>
      <xdr:colOff>165100</xdr:colOff>
      <xdr:row>38</xdr:row>
      <xdr:rowOff>4415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17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166993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51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144863</xdr:rowOff>
    </xdr:from>
    <xdr:to>
      <xdr:col>46</xdr:col>
      <xdr:colOff>38100</xdr:colOff>
      <xdr:row>37</xdr:row>
      <xdr:rowOff>75013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66140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0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135551</xdr:rowOff>
    </xdr:from>
    <xdr:to>
      <xdr:col>41</xdr:col>
      <xdr:colOff>101600</xdr:colOff>
      <xdr:row>37</xdr:row>
      <xdr:rowOff>65701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0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56828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400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9804</xdr:rowOff>
    </xdr:from>
    <xdr:to>
      <xdr:col>36</xdr:col>
      <xdr:colOff>165100</xdr:colOff>
      <xdr:row>38</xdr:row>
      <xdr:rowOff>111404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102531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1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65564</xdr:rowOff>
    </xdr:from>
    <xdr:to>
      <xdr:col>55</xdr:col>
      <xdr:colOff>0</xdr:colOff>
      <xdr:row>58</xdr:row>
      <xdr:rowOff>97535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09664"/>
          <a:ext cx="838200" cy="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29494</xdr:rowOff>
    </xdr:from>
    <xdr:to>
      <xdr:col>50</xdr:col>
      <xdr:colOff>114300</xdr:colOff>
      <xdr:row>58</xdr:row>
      <xdr:rowOff>97535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73594"/>
          <a:ext cx="889000" cy="6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29494</xdr:rowOff>
    </xdr:from>
    <xdr:to>
      <xdr:col>45</xdr:col>
      <xdr:colOff>177800</xdr:colOff>
      <xdr:row>58</xdr:row>
      <xdr:rowOff>46954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73594"/>
          <a:ext cx="889000" cy="1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46954</xdr:rowOff>
    </xdr:from>
    <xdr:to>
      <xdr:col>41</xdr:col>
      <xdr:colOff>50800</xdr:colOff>
      <xdr:row>58</xdr:row>
      <xdr:rowOff>121298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91054"/>
          <a:ext cx="889000" cy="7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14764</xdr:rowOff>
    </xdr:from>
    <xdr:to>
      <xdr:col>55</xdr:col>
      <xdr:colOff>50800</xdr:colOff>
      <xdr:row>58</xdr:row>
      <xdr:rowOff>116364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164641</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37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46735</xdr:rowOff>
    </xdr:from>
    <xdr:to>
      <xdr:col>50</xdr:col>
      <xdr:colOff>165100</xdr:colOff>
      <xdr:row>58</xdr:row>
      <xdr:rowOff>148335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139462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8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150144</xdr:rowOff>
    </xdr:from>
    <xdr:to>
      <xdr:col>46</xdr:col>
      <xdr:colOff>38100</xdr:colOff>
      <xdr:row>58</xdr:row>
      <xdr:rowOff>80294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2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71421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1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167604</xdr:rowOff>
    </xdr:from>
    <xdr:to>
      <xdr:col>41</xdr:col>
      <xdr:colOff>101600</xdr:colOff>
      <xdr:row>58</xdr:row>
      <xdr:rowOff>97754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88881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3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70498</xdr:rowOff>
    </xdr:from>
    <xdr:to>
      <xdr:col>36</xdr:col>
      <xdr:colOff>165100</xdr:colOff>
      <xdr:row>59</xdr:row>
      <xdr:rowOff>648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1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163225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10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84500</xdr:rowOff>
    </xdr:from>
    <xdr:to>
      <xdr:col>55</xdr:col>
      <xdr:colOff>0</xdr:colOff>
      <xdr:row>79</xdr:row>
      <xdr:rowOff>92717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629050"/>
          <a:ext cx="838200" cy="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123518</xdr:rowOff>
    </xdr:from>
    <xdr:to>
      <xdr:col>50</xdr:col>
      <xdr:colOff>114300</xdr:colOff>
      <xdr:row>79</xdr:row>
      <xdr:rowOff>84500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96618"/>
          <a:ext cx="889000" cy="13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123518</xdr:rowOff>
    </xdr:from>
    <xdr:to>
      <xdr:col>45</xdr:col>
      <xdr:colOff>177800</xdr:colOff>
      <xdr:row>78</xdr:row>
      <xdr:rowOff>143145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96618"/>
          <a:ext cx="8890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143145</xdr:rowOff>
    </xdr:from>
    <xdr:to>
      <xdr:col>41</xdr:col>
      <xdr:colOff>50800</xdr:colOff>
      <xdr:row>79</xdr:row>
      <xdr:rowOff>69810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16245"/>
          <a:ext cx="889000" cy="9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41917</xdr:rowOff>
    </xdr:from>
    <xdr:to>
      <xdr:col>55</xdr:col>
      <xdr:colOff>50800</xdr:colOff>
      <xdr:row>79</xdr:row>
      <xdr:rowOff>143517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128294</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50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33700</xdr:rowOff>
    </xdr:from>
    <xdr:to>
      <xdr:col>50</xdr:col>
      <xdr:colOff>165100</xdr:colOff>
      <xdr:row>79</xdr:row>
      <xdr:rowOff>135300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7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126427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7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72718</xdr:rowOff>
    </xdr:from>
    <xdr:to>
      <xdr:col>46</xdr:col>
      <xdr:colOff>38100</xdr:colOff>
      <xdr:row>79</xdr:row>
      <xdr:rowOff>2868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4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19395</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22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92345</xdr:rowOff>
    </xdr:from>
    <xdr:to>
      <xdr:col>41</xdr:col>
      <xdr:colOff>101600</xdr:colOff>
      <xdr:row>79</xdr:row>
      <xdr:rowOff>22495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6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39022</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24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19010</xdr:rowOff>
    </xdr:from>
    <xdr:to>
      <xdr:col>36</xdr:col>
      <xdr:colOff>165100</xdr:colOff>
      <xdr:row>79</xdr:row>
      <xdr:rowOff>120610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6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111737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5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118467</xdr:rowOff>
    </xdr:from>
    <xdr:to>
      <xdr:col>55</xdr:col>
      <xdr:colOff>0</xdr:colOff>
      <xdr:row>98</xdr:row>
      <xdr:rowOff>130530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920567"/>
          <a:ext cx="838200" cy="1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130530</xdr:rowOff>
    </xdr:from>
    <xdr:to>
      <xdr:col>50</xdr:col>
      <xdr:colOff>114300</xdr:colOff>
      <xdr:row>98</xdr:row>
      <xdr:rowOff>159609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932630"/>
          <a:ext cx="889000" cy="2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159609</xdr:rowOff>
    </xdr:from>
    <xdr:to>
      <xdr:col>45</xdr:col>
      <xdr:colOff>177800</xdr:colOff>
      <xdr:row>98</xdr:row>
      <xdr:rowOff>166607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61709"/>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166607</xdr:rowOff>
    </xdr:from>
    <xdr:to>
      <xdr:col>41</xdr:col>
      <xdr:colOff>50800</xdr:colOff>
      <xdr:row>98</xdr:row>
      <xdr:rowOff>169523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68707"/>
          <a:ext cx="889000" cy="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67667</xdr:rowOff>
    </xdr:from>
    <xdr:to>
      <xdr:col>55</xdr:col>
      <xdr:colOff>50800</xdr:colOff>
      <xdr:row>98</xdr:row>
      <xdr:rowOff>169267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46094</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4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79730</xdr:rowOff>
    </xdr:from>
    <xdr:to>
      <xdr:col>50</xdr:col>
      <xdr:colOff>165100</xdr:colOff>
      <xdr:row>99</xdr:row>
      <xdr:rowOff>9880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1007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97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108809</xdr:rowOff>
    </xdr:from>
    <xdr:to>
      <xdr:col>46</xdr:col>
      <xdr:colOff>38100</xdr:colOff>
      <xdr:row>99</xdr:row>
      <xdr:rowOff>38959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1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30086</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7003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115807</xdr:rowOff>
    </xdr:from>
    <xdr:to>
      <xdr:col>41</xdr:col>
      <xdr:colOff>101600</xdr:colOff>
      <xdr:row>99</xdr:row>
      <xdr:rowOff>45957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1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37084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1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118723</xdr:rowOff>
    </xdr:from>
    <xdr:to>
      <xdr:col>36</xdr:col>
      <xdr:colOff>165100</xdr:colOff>
      <xdr:row>99</xdr:row>
      <xdr:rowOff>48873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2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40000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1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37206</xdr:rowOff>
    </xdr:from>
    <xdr:to>
      <xdr:col>85</xdr:col>
      <xdr:colOff>127000</xdr:colOff>
      <xdr:row>39</xdr:row>
      <xdr:rowOff>38470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23756"/>
          <a:ext cx="838200" cy="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38470</xdr:rowOff>
    </xdr:from>
    <xdr:to>
      <xdr:col>81</xdr:col>
      <xdr:colOff>50800</xdr:colOff>
      <xdr:row>39</xdr:row>
      <xdr:rowOff>41120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25020"/>
          <a:ext cx="889000" cy="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40423</xdr:rowOff>
    </xdr:from>
    <xdr:to>
      <xdr:col>76</xdr:col>
      <xdr:colOff>114300</xdr:colOff>
      <xdr:row>39</xdr:row>
      <xdr:rowOff>41120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26973"/>
          <a:ext cx="8890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40423</xdr:rowOff>
    </xdr:from>
    <xdr:to>
      <xdr:col>71</xdr:col>
      <xdr:colOff>177800</xdr:colOff>
      <xdr:row>39</xdr:row>
      <xdr:rowOff>41633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26973"/>
          <a:ext cx="889000" cy="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157856</xdr:rowOff>
    </xdr:from>
    <xdr:to>
      <xdr:col>85</xdr:col>
      <xdr:colOff>177800</xdr:colOff>
      <xdr:row>39</xdr:row>
      <xdr:rowOff>88006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7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159120</xdr:rowOff>
    </xdr:from>
    <xdr:to>
      <xdr:col>81</xdr:col>
      <xdr:colOff>101600</xdr:colOff>
      <xdr:row>39</xdr:row>
      <xdr:rowOff>89270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80397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6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161770</xdr:rowOff>
    </xdr:from>
    <xdr:to>
      <xdr:col>76</xdr:col>
      <xdr:colOff>165100</xdr:colOff>
      <xdr:row>39</xdr:row>
      <xdr:rowOff>91920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83047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76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161073</xdr:rowOff>
    </xdr:from>
    <xdr:to>
      <xdr:col>72</xdr:col>
      <xdr:colOff>38100</xdr:colOff>
      <xdr:row>39</xdr:row>
      <xdr:rowOff>91223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7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82350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76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162283</xdr:rowOff>
    </xdr:from>
    <xdr:to>
      <xdr:col>67</xdr:col>
      <xdr:colOff>101600</xdr:colOff>
      <xdr:row>39</xdr:row>
      <xdr:rowOff>92433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7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83560</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77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69621</xdr:rowOff>
    </xdr:from>
    <xdr:to>
      <xdr:col>85</xdr:col>
      <xdr:colOff>127000</xdr:colOff>
      <xdr:row>78</xdr:row>
      <xdr:rowOff>77394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442721"/>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77394</xdr:rowOff>
    </xdr:from>
    <xdr:to>
      <xdr:col>81</xdr:col>
      <xdr:colOff>50800</xdr:colOff>
      <xdr:row>78</xdr:row>
      <xdr:rowOff>84682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450494"/>
          <a:ext cx="889000" cy="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78510</xdr:rowOff>
    </xdr:from>
    <xdr:to>
      <xdr:col>76</xdr:col>
      <xdr:colOff>114300</xdr:colOff>
      <xdr:row>78</xdr:row>
      <xdr:rowOff>84682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451610"/>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75451</xdr:rowOff>
    </xdr:from>
    <xdr:to>
      <xdr:col>71</xdr:col>
      <xdr:colOff>177800</xdr:colOff>
      <xdr:row>78</xdr:row>
      <xdr:rowOff>78510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448551"/>
          <a:ext cx="8890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18821</xdr:rowOff>
    </xdr:from>
    <xdr:to>
      <xdr:col>85</xdr:col>
      <xdr:colOff>177800</xdr:colOff>
      <xdr:row>78</xdr:row>
      <xdr:rowOff>120421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105198</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0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26594</xdr:rowOff>
    </xdr:from>
    <xdr:to>
      <xdr:col>81</xdr:col>
      <xdr:colOff>101600</xdr:colOff>
      <xdr:row>78</xdr:row>
      <xdr:rowOff>128194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9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119321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4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33882</xdr:rowOff>
    </xdr:from>
    <xdr:to>
      <xdr:col>76</xdr:col>
      <xdr:colOff>165100</xdr:colOff>
      <xdr:row>78</xdr:row>
      <xdr:rowOff>135482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0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126609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49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27710</xdr:rowOff>
    </xdr:from>
    <xdr:to>
      <xdr:col>72</xdr:col>
      <xdr:colOff>38100</xdr:colOff>
      <xdr:row>78</xdr:row>
      <xdr:rowOff>129310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0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120437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9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24651</xdr:rowOff>
    </xdr:from>
    <xdr:to>
      <xdr:col>67</xdr:col>
      <xdr:colOff>101600</xdr:colOff>
      <xdr:row>78</xdr:row>
      <xdr:rowOff>126251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9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117378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109231</xdr:rowOff>
    </xdr:from>
    <xdr:to>
      <xdr:col>85</xdr:col>
      <xdr:colOff>127000</xdr:colOff>
      <xdr:row>98</xdr:row>
      <xdr:rowOff>148472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911331"/>
          <a:ext cx="838200" cy="3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109231</xdr:rowOff>
    </xdr:from>
    <xdr:to>
      <xdr:col>81</xdr:col>
      <xdr:colOff>50800</xdr:colOff>
      <xdr:row>98</xdr:row>
      <xdr:rowOff>110325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911331"/>
          <a:ext cx="889000" cy="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110325</xdr:rowOff>
    </xdr:from>
    <xdr:to>
      <xdr:col>76</xdr:col>
      <xdr:colOff>114300</xdr:colOff>
      <xdr:row>99</xdr:row>
      <xdr:rowOff>41346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912425"/>
          <a:ext cx="889000" cy="10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134046</xdr:rowOff>
    </xdr:from>
    <xdr:to>
      <xdr:col>71</xdr:col>
      <xdr:colOff>177800</xdr:colOff>
      <xdr:row>99</xdr:row>
      <xdr:rowOff>41346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936146"/>
          <a:ext cx="889000" cy="7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97672</xdr:rowOff>
    </xdr:from>
    <xdr:to>
      <xdr:col>85</xdr:col>
      <xdr:colOff>177800</xdr:colOff>
      <xdr:row>99</xdr:row>
      <xdr:rowOff>27822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9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12599</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1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58431</xdr:rowOff>
    </xdr:from>
    <xdr:to>
      <xdr:col>81</xdr:col>
      <xdr:colOff>101600</xdr:colOff>
      <xdr:row>98</xdr:row>
      <xdr:rowOff>160031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6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151158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95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59525</xdr:rowOff>
    </xdr:from>
    <xdr:to>
      <xdr:col>76</xdr:col>
      <xdr:colOff>165100</xdr:colOff>
      <xdr:row>98</xdr:row>
      <xdr:rowOff>161125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152252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95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161996</xdr:rowOff>
    </xdr:from>
    <xdr:to>
      <xdr:col>72</xdr:col>
      <xdr:colOff>38100</xdr:colOff>
      <xdr:row>99</xdr:row>
      <xdr:rowOff>92146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6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83273</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705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83246</xdr:rowOff>
    </xdr:from>
    <xdr:to>
      <xdr:col>67</xdr:col>
      <xdr:colOff>101600</xdr:colOff>
      <xdr:row>99</xdr:row>
      <xdr:rowOff>13396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4523</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97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138968</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83068"/>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88168</xdr:rowOff>
    </xdr:from>
    <xdr:to>
      <xdr:col>98</xdr:col>
      <xdr:colOff>38100</xdr:colOff>
      <xdr:row>59</xdr:row>
      <xdr:rowOff>18318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9445</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99333" y="10124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22744</xdr:rowOff>
    </xdr:from>
    <xdr:to>
      <xdr:col>116</xdr:col>
      <xdr:colOff>63500</xdr:colOff>
      <xdr:row>77</xdr:row>
      <xdr:rowOff>29111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224394"/>
          <a:ext cx="838200" cy="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20070</xdr:rowOff>
    </xdr:from>
    <xdr:to>
      <xdr:col>111</xdr:col>
      <xdr:colOff>177800</xdr:colOff>
      <xdr:row>77</xdr:row>
      <xdr:rowOff>22744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221720"/>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10843</xdr:rowOff>
    </xdr:from>
    <xdr:to>
      <xdr:col>107</xdr:col>
      <xdr:colOff>50800</xdr:colOff>
      <xdr:row>77</xdr:row>
      <xdr:rowOff>20070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212493"/>
          <a:ext cx="889000" cy="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10843</xdr:rowOff>
    </xdr:from>
    <xdr:to>
      <xdr:col>102</xdr:col>
      <xdr:colOff>114300</xdr:colOff>
      <xdr:row>77</xdr:row>
      <xdr:rowOff>13946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12493"/>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149761</xdr:rowOff>
    </xdr:from>
    <xdr:to>
      <xdr:col>116</xdr:col>
      <xdr:colOff>114300</xdr:colOff>
      <xdr:row>77</xdr:row>
      <xdr:rowOff>79911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7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128188</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5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143394</xdr:rowOff>
    </xdr:from>
    <xdr:to>
      <xdr:col>112</xdr:col>
      <xdr:colOff>38100</xdr:colOff>
      <xdr:row>77</xdr:row>
      <xdr:rowOff>73544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7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64671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6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140720</xdr:rowOff>
    </xdr:from>
    <xdr:to>
      <xdr:col>107</xdr:col>
      <xdr:colOff>101600</xdr:colOff>
      <xdr:row>77</xdr:row>
      <xdr:rowOff>70870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7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61997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6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131493</xdr:rowOff>
    </xdr:from>
    <xdr:to>
      <xdr:col>102</xdr:col>
      <xdr:colOff>165100</xdr:colOff>
      <xdr:row>77</xdr:row>
      <xdr:rowOff>61643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6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52770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5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134596</xdr:rowOff>
    </xdr:from>
    <xdr:to>
      <xdr:col>98</xdr:col>
      <xdr:colOff>38100</xdr:colOff>
      <xdr:row>77</xdr:row>
      <xdr:rowOff>64746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55873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5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・人件費は、似団体平均より低いが、年々増加傾向で推移している。これは、地域おこし協力隊及び会計年度任用職員の増と数年後に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名を超える退職者が見込まれることから計画的に人員を補充しているためである。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・公債費は、類似団体平均より大きく下回っている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が、近年の事業増により起債したものについて据置期間が終了し、順次元金償還が開始されることから今後は増加する見込みである。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・物件費は、類似団体平均より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下回っている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今後は物価高騰や、ＤＸ関連事業の推進により、増加する見込みである。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・普通建設事業費は、全体では類似団体平均より低い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が、常備消防通信指令室整備事業等により令和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年度より増加している。また、普通建設事業費のうち、更新整備については、公共施設の老朽化に伴い年々増加傾向にある。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・積立金は、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減債基金への積立のみで、令和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年度より減少している。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3,028
2,998
115.95
4,194,655
3,218,992
837,691
2,177,170
2,076,979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86227</xdr:rowOff>
    </xdr:from>
    <xdr:to>
      <xdr:col>24</xdr:col>
      <xdr:colOff>63500</xdr:colOff>
      <xdr:row>37</xdr:row>
      <xdr:rowOff>113792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29877"/>
          <a:ext cx="838200" cy="2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86227</xdr:rowOff>
    </xdr:from>
    <xdr:to>
      <xdr:col>19</xdr:col>
      <xdr:colOff>177800</xdr:colOff>
      <xdr:row>37</xdr:row>
      <xdr:rowOff>128994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29877"/>
          <a:ext cx="889000" cy="4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128994</xdr:rowOff>
    </xdr:from>
    <xdr:to>
      <xdr:col>15</xdr:col>
      <xdr:colOff>50800</xdr:colOff>
      <xdr:row>37</xdr:row>
      <xdr:rowOff>147529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72644"/>
          <a:ext cx="889000" cy="1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127775</xdr:rowOff>
    </xdr:from>
    <xdr:to>
      <xdr:col>10</xdr:col>
      <xdr:colOff>114300</xdr:colOff>
      <xdr:row>37</xdr:row>
      <xdr:rowOff>147529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71425"/>
          <a:ext cx="889000" cy="1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62992</xdr:rowOff>
    </xdr:from>
    <xdr:to>
      <xdr:col>24</xdr:col>
      <xdr:colOff>114300</xdr:colOff>
      <xdr:row>37</xdr:row>
      <xdr:rowOff>164592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149369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2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35427</xdr:rowOff>
    </xdr:from>
    <xdr:to>
      <xdr:col>20</xdr:col>
      <xdr:colOff>38100</xdr:colOff>
      <xdr:row>37</xdr:row>
      <xdr:rowOff>137027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7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128154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7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78194</xdr:rowOff>
    </xdr:from>
    <xdr:to>
      <xdr:col>15</xdr:col>
      <xdr:colOff>101600</xdr:colOff>
      <xdr:row>38</xdr:row>
      <xdr:rowOff>8344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2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170921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1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96729</xdr:rowOff>
    </xdr:from>
    <xdr:to>
      <xdr:col>10</xdr:col>
      <xdr:colOff>165100</xdr:colOff>
      <xdr:row>38</xdr:row>
      <xdr:rowOff>26879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18007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3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76975</xdr:rowOff>
    </xdr:from>
    <xdr:to>
      <xdr:col>6</xdr:col>
      <xdr:colOff>38100</xdr:colOff>
      <xdr:row>38</xdr:row>
      <xdr:rowOff>7125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2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169701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1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48454</xdr:rowOff>
    </xdr:from>
    <xdr:to>
      <xdr:col>24</xdr:col>
      <xdr:colOff>63500</xdr:colOff>
      <xdr:row>57</xdr:row>
      <xdr:rowOff>68172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821104"/>
          <a:ext cx="838200" cy="1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61393</xdr:rowOff>
    </xdr:from>
    <xdr:to>
      <xdr:col>19</xdr:col>
      <xdr:colOff>177800</xdr:colOff>
      <xdr:row>57</xdr:row>
      <xdr:rowOff>48454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662593"/>
          <a:ext cx="889000" cy="15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61393</xdr:rowOff>
    </xdr:from>
    <xdr:to>
      <xdr:col>15</xdr:col>
      <xdr:colOff>50800</xdr:colOff>
      <xdr:row>56</xdr:row>
      <xdr:rowOff>142792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662593"/>
          <a:ext cx="889000" cy="8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142792</xdr:rowOff>
    </xdr:from>
    <xdr:to>
      <xdr:col>10</xdr:col>
      <xdr:colOff>114300</xdr:colOff>
      <xdr:row>57</xdr:row>
      <xdr:rowOff>48692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43992"/>
          <a:ext cx="889000" cy="7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17372</xdr:rowOff>
    </xdr:from>
    <xdr:to>
      <xdr:col>24</xdr:col>
      <xdr:colOff>114300</xdr:colOff>
      <xdr:row>57</xdr:row>
      <xdr:rowOff>118972</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9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103749</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70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169104</xdr:rowOff>
    </xdr:from>
    <xdr:to>
      <xdr:col>20</xdr:col>
      <xdr:colOff>38100</xdr:colOff>
      <xdr:row>57</xdr:row>
      <xdr:rowOff>99254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77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90381</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6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10593</xdr:rowOff>
    </xdr:from>
    <xdr:to>
      <xdr:col>15</xdr:col>
      <xdr:colOff>101600</xdr:colOff>
      <xdr:row>56</xdr:row>
      <xdr:rowOff>112193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61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128720</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387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91992</xdr:rowOff>
    </xdr:from>
    <xdr:to>
      <xdr:col>10</xdr:col>
      <xdr:colOff>165100</xdr:colOff>
      <xdr:row>57</xdr:row>
      <xdr:rowOff>22142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6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785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169342</xdr:rowOff>
    </xdr:from>
    <xdr:to>
      <xdr:col>6</xdr:col>
      <xdr:colOff>38100</xdr:colOff>
      <xdr:row>57</xdr:row>
      <xdr:rowOff>99492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7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90619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86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54217</xdr:rowOff>
    </xdr:from>
    <xdr:to>
      <xdr:col>24</xdr:col>
      <xdr:colOff>63500</xdr:colOff>
      <xdr:row>76</xdr:row>
      <xdr:rowOff>104581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84417"/>
          <a:ext cx="838200" cy="5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104581</xdr:rowOff>
    </xdr:from>
    <xdr:to>
      <xdr:col>19</xdr:col>
      <xdr:colOff>177800</xdr:colOff>
      <xdr:row>76</xdr:row>
      <xdr:rowOff>145661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134781"/>
          <a:ext cx="889000" cy="4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145661</xdr:rowOff>
    </xdr:from>
    <xdr:to>
      <xdr:col>15</xdr:col>
      <xdr:colOff>50800</xdr:colOff>
      <xdr:row>76</xdr:row>
      <xdr:rowOff>169625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175861"/>
          <a:ext cx="889000" cy="2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157161</xdr:rowOff>
    </xdr:from>
    <xdr:to>
      <xdr:col>10</xdr:col>
      <xdr:colOff>114300</xdr:colOff>
      <xdr:row>76</xdr:row>
      <xdr:rowOff>169625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3187361"/>
          <a:ext cx="889000" cy="1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3417</xdr:rowOff>
    </xdr:from>
    <xdr:to>
      <xdr:col>24</xdr:col>
      <xdr:colOff>114300</xdr:colOff>
      <xdr:row>76</xdr:row>
      <xdr:rowOff>105017</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153294</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1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53781</xdr:rowOff>
    </xdr:from>
    <xdr:to>
      <xdr:col>20</xdr:col>
      <xdr:colOff>38100</xdr:colOff>
      <xdr:row>76</xdr:row>
      <xdr:rowOff>155381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8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146508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176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94861</xdr:rowOff>
    </xdr:from>
    <xdr:to>
      <xdr:col>15</xdr:col>
      <xdr:colOff>101600</xdr:colOff>
      <xdr:row>77</xdr:row>
      <xdr:rowOff>25011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12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16138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217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118825</xdr:rowOff>
    </xdr:from>
    <xdr:to>
      <xdr:col>10</xdr:col>
      <xdr:colOff>165100</xdr:colOff>
      <xdr:row>77</xdr:row>
      <xdr:rowOff>48975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4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40102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4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106361</xdr:rowOff>
    </xdr:from>
    <xdr:to>
      <xdr:col>6</xdr:col>
      <xdr:colOff>38100</xdr:colOff>
      <xdr:row>77</xdr:row>
      <xdr:rowOff>36511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3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27638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2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90884</xdr:rowOff>
    </xdr:from>
    <xdr:to>
      <xdr:col>24</xdr:col>
      <xdr:colOff>63500</xdr:colOff>
      <xdr:row>98</xdr:row>
      <xdr:rowOff>102660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892984"/>
          <a:ext cx="838200" cy="1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102660</xdr:rowOff>
    </xdr:from>
    <xdr:to>
      <xdr:col>19</xdr:col>
      <xdr:colOff>177800</xdr:colOff>
      <xdr:row>98</xdr:row>
      <xdr:rowOff>106353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904760"/>
          <a:ext cx="889000" cy="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106353</xdr:rowOff>
    </xdr:from>
    <xdr:to>
      <xdr:col>15</xdr:col>
      <xdr:colOff>50800</xdr:colOff>
      <xdr:row>98</xdr:row>
      <xdr:rowOff>129618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908453"/>
          <a:ext cx="889000" cy="2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129618</xdr:rowOff>
    </xdr:from>
    <xdr:to>
      <xdr:col>10</xdr:col>
      <xdr:colOff>114300</xdr:colOff>
      <xdr:row>98</xdr:row>
      <xdr:rowOff>130569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931718"/>
          <a:ext cx="889000" cy="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40084</xdr:rowOff>
    </xdr:from>
    <xdr:to>
      <xdr:col>24</xdr:col>
      <xdr:colOff>114300</xdr:colOff>
      <xdr:row>98</xdr:row>
      <xdr:rowOff>141684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84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126461</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5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51860</xdr:rowOff>
    </xdr:from>
    <xdr:to>
      <xdr:col>20</xdr:col>
      <xdr:colOff>38100</xdr:colOff>
      <xdr:row>98</xdr:row>
      <xdr:rowOff>153460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85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144587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94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55553</xdr:rowOff>
    </xdr:from>
    <xdr:to>
      <xdr:col>15</xdr:col>
      <xdr:colOff>101600</xdr:colOff>
      <xdr:row>98</xdr:row>
      <xdr:rowOff>157153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5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148280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5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78818</xdr:rowOff>
    </xdr:from>
    <xdr:to>
      <xdr:col>10</xdr:col>
      <xdr:colOff>165100</xdr:colOff>
      <xdr:row>99</xdr:row>
      <xdr:rowOff>8968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8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97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79769</xdr:rowOff>
    </xdr:from>
    <xdr:to>
      <xdr:col>6</xdr:col>
      <xdr:colOff>38100</xdr:colOff>
      <xdr:row>99</xdr:row>
      <xdr:rowOff>9919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8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1046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7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52397</xdr:rowOff>
    </xdr:from>
    <xdr:to>
      <xdr:col>55</xdr:col>
      <xdr:colOff>0</xdr:colOff>
      <xdr:row>39</xdr:row>
      <xdr:rowOff>54247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8947"/>
          <a:ext cx="8382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52397</xdr:rowOff>
    </xdr:from>
    <xdr:to>
      <xdr:col>50</xdr:col>
      <xdr:colOff>114300</xdr:colOff>
      <xdr:row>39</xdr:row>
      <xdr:rowOff>53049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738947"/>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53049</xdr:rowOff>
    </xdr:from>
    <xdr:to>
      <xdr:col>45</xdr:col>
      <xdr:colOff>177800</xdr:colOff>
      <xdr:row>39</xdr:row>
      <xdr:rowOff>54029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739599"/>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47498</xdr:rowOff>
    </xdr:from>
    <xdr:to>
      <xdr:col>41</xdr:col>
      <xdr:colOff>50800</xdr:colOff>
      <xdr:row>39</xdr:row>
      <xdr:rowOff>54029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3404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3447</xdr:rowOff>
    </xdr:from>
    <xdr:to>
      <xdr:col>55</xdr:col>
      <xdr:colOff>50800</xdr:colOff>
      <xdr:row>39</xdr:row>
      <xdr:rowOff>105047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8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125348</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0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1597</xdr:rowOff>
    </xdr:from>
    <xdr:to>
      <xdr:col>50</xdr:col>
      <xdr:colOff>165100</xdr:colOff>
      <xdr:row>39</xdr:row>
      <xdr:rowOff>103197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8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94324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780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2249</xdr:rowOff>
    </xdr:from>
    <xdr:to>
      <xdr:col>46</xdr:col>
      <xdr:colOff>38100</xdr:colOff>
      <xdr:row>39</xdr:row>
      <xdr:rowOff>103849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8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94976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781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3229</xdr:rowOff>
    </xdr:from>
    <xdr:to>
      <xdr:col>41</xdr:col>
      <xdr:colOff>101600</xdr:colOff>
      <xdr:row>39</xdr:row>
      <xdr:rowOff>104829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8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95956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782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168148</xdr:rowOff>
    </xdr:from>
    <xdr:to>
      <xdr:col>36</xdr:col>
      <xdr:colOff>165100</xdr:colOff>
      <xdr:row>39</xdr:row>
      <xdr:rowOff>98298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89425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775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126012</xdr:rowOff>
    </xdr:from>
    <xdr:to>
      <xdr:col>55</xdr:col>
      <xdr:colOff>0</xdr:colOff>
      <xdr:row>57</xdr:row>
      <xdr:rowOff>141004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898662"/>
          <a:ext cx="838200" cy="1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126012</xdr:rowOff>
    </xdr:from>
    <xdr:to>
      <xdr:col>50</xdr:col>
      <xdr:colOff>114300</xdr:colOff>
      <xdr:row>57</xdr:row>
      <xdr:rowOff>134146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898662"/>
          <a:ext cx="889000" cy="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134146</xdr:rowOff>
    </xdr:from>
    <xdr:to>
      <xdr:col>45</xdr:col>
      <xdr:colOff>177800</xdr:colOff>
      <xdr:row>57</xdr:row>
      <xdr:rowOff>139503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906796"/>
          <a:ext cx="889000" cy="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139503</xdr:rowOff>
    </xdr:from>
    <xdr:to>
      <xdr:col>41</xdr:col>
      <xdr:colOff>50800</xdr:colOff>
      <xdr:row>57</xdr:row>
      <xdr:rowOff>147635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12153"/>
          <a:ext cx="8890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90204</xdr:rowOff>
    </xdr:from>
    <xdr:to>
      <xdr:col>55</xdr:col>
      <xdr:colOff>50800</xdr:colOff>
      <xdr:row>58</xdr:row>
      <xdr:rowOff>20354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6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20102</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75212</xdr:rowOff>
    </xdr:from>
    <xdr:to>
      <xdr:col>50</xdr:col>
      <xdr:colOff>165100</xdr:colOff>
      <xdr:row>58</xdr:row>
      <xdr:rowOff>5362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4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167939</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94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83346</xdr:rowOff>
    </xdr:from>
    <xdr:to>
      <xdr:col>46</xdr:col>
      <xdr:colOff>38100</xdr:colOff>
      <xdr:row>58</xdr:row>
      <xdr:rowOff>13496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5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4623</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94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88703</xdr:rowOff>
    </xdr:from>
    <xdr:to>
      <xdr:col>41</xdr:col>
      <xdr:colOff>101600</xdr:colOff>
      <xdr:row>58</xdr:row>
      <xdr:rowOff>18853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6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9980</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95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96835</xdr:rowOff>
    </xdr:from>
    <xdr:to>
      <xdr:col>36</xdr:col>
      <xdr:colOff>165100</xdr:colOff>
      <xdr:row>58</xdr:row>
      <xdr:rowOff>26985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6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18112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6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73444</xdr:rowOff>
    </xdr:from>
    <xdr:to>
      <xdr:col>55</xdr:col>
      <xdr:colOff>0</xdr:colOff>
      <xdr:row>78</xdr:row>
      <xdr:rowOff>38663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275094"/>
          <a:ext cx="838200" cy="13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73444</xdr:rowOff>
    </xdr:from>
    <xdr:to>
      <xdr:col>50</xdr:col>
      <xdr:colOff>114300</xdr:colOff>
      <xdr:row>78</xdr:row>
      <xdr:rowOff>124383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275094"/>
          <a:ext cx="889000" cy="22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59561</xdr:rowOff>
    </xdr:from>
    <xdr:to>
      <xdr:col>45</xdr:col>
      <xdr:colOff>177800</xdr:colOff>
      <xdr:row>78</xdr:row>
      <xdr:rowOff>124383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432661"/>
          <a:ext cx="889000" cy="6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59561</xdr:rowOff>
    </xdr:from>
    <xdr:to>
      <xdr:col>41</xdr:col>
      <xdr:colOff>50800</xdr:colOff>
      <xdr:row>78</xdr:row>
      <xdr:rowOff>170576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32661"/>
          <a:ext cx="889000" cy="11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159313</xdr:rowOff>
    </xdr:from>
    <xdr:to>
      <xdr:col>55</xdr:col>
      <xdr:colOff>50800</xdr:colOff>
      <xdr:row>78</xdr:row>
      <xdr:rowOff>89463</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6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137740</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3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22644</xdr:rowOff>
    </xdr:from>
    <xdr:to>
      <xdr:col>50</xdr:col>
      <xdr:colOff>165100</xdr:colOff>
      <xdr:row>77</xdr:row>
      <xdr:rowOff>124244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2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140771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29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73583</xdr:rowOff>
    </xdr:from>
    <xdr:to>
      <xdr:col>46</xdr:col>
      <xdr:colOff>38100</xdr:colOff>
      <xdr:row>79</xdr:row>
      <xdr:rowOff>3733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4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166310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53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8761</xdr:rowOff>
    </xdr:from>
    <xdr:to>
      <xdr:col>41</xdr:col>
      <xdr:colOff>101600</xdr:colOff>
      <xdr:row>78</xdr:row>
      <xdr:rowOff>110361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8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101488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47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119776</xdr:rowOff>
    </xdr:from>
    <xdr:to>
      <xdr:col>36</xdr:col>
      <xdr:colOff>165100</xdr:colOff>
      <xdr:row>79</xdr:row>
      <xdr:rowOff>49926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41053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58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121949</xdr:rowOff>
    </xdr:from>
    <xdr:to>
      <xdr:col>55</xdr:col>
      <xdr:colOff>0</xdr:colOff>
      <xdr:row>98</xdr:row>
      <xdr:rowOff>139556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924049"/>
          <a:ext cx="838200" cy="1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121949</xdr:rowOff>
    </xdr:from>
    <xdr:to>
      <xdr:col>50</xdr:col>
      <xdr:colOff>114300</xdr:colOff>
      <xdr:row>98</xdr:row>
      <xdr:rowOff>147461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924049"/>
          <a:ext cx="889000" cy="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133313</xdr:rowOff>
    </xdr:from>
    <xdr:to>
      <xdr:col>45</xdr:col>
      <xdr:colOff>177800</xdr:colOff>
      <xdr:row>98</xdr:row>
      <xdr:rowOff>147461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935413"/>
          <a:ext cx="889000" cy="1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112568</xdr:rowOff>
    </xdr:from>
    <xdr:to>
      <xdr:col>41</xdr:col>
      <xdr:colOff>50800</xdr:colOff>
      <xdr:row>98</xdr:row>
      <xdr:rowOff>133313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914668"/>
          <a:ext cx="889000" cy="2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88756</xdr:rowOff>
    </xdr:from>
    <xdr:to>
      <xdr:col>55</xdr:col>
      <xdr:colOff>50800</xdr:colOff>
      <xdr:row>99</xdr:row>
      <xdr:rowOff>18906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9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3683</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80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71149</xdr:rowOff>
    </xdr:from>
    <xdr:to>
      <xdr:col>50</xdr:col>
      <xdr:colOff>165100</xdr:colOff>
      <xdr:row>99</xdr:row>
      <xdr:rowOff>1299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7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163876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96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96661</xdr:rowOff>
    </xdr:from>
    <xdr:to>
      <xdr:col>46</xdr:col>
      <xdr:colOff>38100</xdr:colOff>
      <xdr:row>99</xdr:row>
      <xdr:rowOff>26811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9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17938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99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82513</xdr:rowOff>
    </xdr:from>
    <xdr:to>
      <xdr:col>41</xdr:col>
      <xdr:colOff>101600</xdr:colOff>
      <xdr:row>99</xdr:row>
      <xdr:rowOff>12663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3790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97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61768</xdr:rowOff>
    </xdr:from>
    <xdr:to>
      <xdr:col>36</xdr:col>
      <xdr:colOff>165100</xdr:colOff>
      <xdr:row>98</xdr:row>
      <xdr:rowOff>163368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154495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95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113653</xdr:rowOff>
    </xdr:from>
    <xdr:to>
      <xdr:col>85</xdr:col>
      <xdr:colOff>127000</xdr:colOff>
      <xdr:row>37</xdr:row>
      <xdr:rowOff>46248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285853"/>
          <a:ext cx="838200" cy="10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46248</xdr:rowOff>
    </xdr:from>
    <xdr:to>
      <xdr:col>81</xdr:col>
      <xdr:colOff>50800</xdr:colOff>
      <xdr:row>37</xdr:row>
      <xdr:rowOff>100440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389898"/>
          <a:ext cx="889000" cy="5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99690</xdr:rowOff>
    </xdr:from>
    <xdr:to>
      <xdr:col>76</xdr:col>
      <xdr:colOff>114300</xdr:colOff>
      <xdr:row>37</xdr:row>
      <xdr:rowOff>100440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443340"/>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99690</xdr:rowOff>
    </xdr:from>
    <xdr:to>
      <xdr:col>71</xdr:col>
      <xdr:colOff>177800</xdr:colOff>
      <xdr:row>37</xdr:row>
      <xdr:rowOff>111153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443340"/>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62853</xdr:rowOff>
    </xdr:from>
    <xdr:to>
      <xdr:col>85</xdr:col>
      <xdr:colOff>177800</xdr:colOff>
      <xdr:row>36</xdr:row>
      <xdr:rowOff>164453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23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85730</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08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166898</xdr:rowOff>
    </xdr:from>
    <xdr:to>
      <xdr:col>81</xdr:col>
      <xdr:colOff>101600</xdr:colOff>
      <xdr:row>37</xdr:row>
      <xdr:rowOff>97048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3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49640</xdr:rowOff>
    </xdr:from>
    <xdr:to>
      <xdr:col>76</xdr:col>
      <xdr:colOff>165100</xdr:colOff>
      <xdr:row>37</xdr:row>
      <xdr:rowOff>151240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9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142367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8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48890</xdr:rowOff>
    </xdr:from>
    <xdr:to>
      <xdr:col>72</xdr:col>
      <xdr:colOff>38100</xdr:colOff>
      <xdr:row>37</xdr:row>
      <xdr:rowOff>150490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9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141618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8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60353</xdr:rowOff>
    </xdr:from>
    <xdr:to>
      <xdr:col>67</xdr:col>
      <xdr:colOff>101600</xdr:colOff>
      <xdr:row>37</xdr:row>
      <xdr:rowOff>161953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0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153079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9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59134</xdr:rowOff>
    </xdr:from>
    <xdr:to>
      <xdr:col>85</xdr:col>
      <xdr:colOff>127000</xdr:colOff>
      <xdr:row>58</xdr:row>
      <xdr:rowOff>88707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10003234"/>
          <a:ext cx="83820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88707</xdr:rowOff>
    </xdr:from>
    <xdr:to>
      <xdr:col>81</xdr:col>
      <xdr:colOff>50800</xdr:colOff>
      <xdr:row>58</xdr:row>
      <xdr:rowOff>91825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10032807"/>
          <a:ext cx="889000" cy="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91825</xdr:rowOff>
    </xdr:from>
    <xdr:to>
      <xdr:col>76</xdr:col>
      <xdr:colOff>114300</xdr:colOff>
      <xdr:row>58</xdr:row>
      <xdr:rowOff>95967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10035925"/>
          <a:ext cx="889000" cy="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95967</xdr:rowOff>
    </xdr:from>
    <xdr:to>
      <xdr:col>71</xdr:col>
      <xdr:colOff>177800</xdr:colOff>
      <xdr:row>58</xdr:row>
      <xdr:rowOff>101512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10040067"/>
          <a:ext cx="889000" cy="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8334</xdr:rowOff>
    </xdr:from>
    <xdr:to>
      <xdr:col>85</xdr:col>
      <xdr:colOff>177800</xdr:colOff>
      <xdr:row>58</xdr:row>
      <xdr:rowOff>109934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5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94711</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6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37907</xdr:rowOff>
    </xdr:from>
    <xdr:to>
      <xdr:col>81</xdr:col>
      <xdr:colOff>101600</xdr:colOff>
      <xdr:row>58</xdr:row>
      <xdr:rowOff>139507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130634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7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41025</xdr:rowOff>
    </xdr:from>
    <xdr:to>
      <xdr:col>76</xdr:col>
      <xdr:colOff>165100</xdr:colOff>
      <xdr:row>58</xdr:row>
      <xdr:rowOff>142625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8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133752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7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45167</xdr:rowOff>
    </xdr:from>
    <xdr:to>
      <xdr:col>72</xdr:col>
      <xdr:colOff>38100</xdr:colOff>
      <xdr:row>58</xdr:row>
      <xdr:rowOff>146767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8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137894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8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50712</xdr:rowOff>
    </xdr:from>
    <xdr:to>
      <xdr:col>67</xdr:col>
      <xdr:colOff>101600</xdr:colOff>
      <xdr:row>58</xdr:row>
      <xdr:rowOff>152312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9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143439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37205</xdr:rowOff>
    </xdr:from>
    <xdr:to>
      <xdr:col>85</xdr:col>
      <xdr:colOff>127000</xdr:colOff>
      <xdr:row>79</xdr:row>
      <xdr:rowOff>38469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81755"/>
          <a:ext cx="838200" cy="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38469</xdr:rowOff>
    </xdr:from>
    <xdr:to>
      <xdr:col>81</xdr:col>
      <xdr:colOff>50800</xdr:colOff>
      <xdr:row>79</xdr:row>
      <xdr:rowOff>41120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83019"/>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40422</xdr:rowOff>
    </xdr:from>
    <xdr:to>
      <xdr:col>76</xdr:col>
      <xdr:colOff>114300</xdr:colOff>
      <xdr:row>79</xdr:row>
      <xdr:rowOff>41120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4972"/>
          <a:ext cx="8890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40422</xdr:rowOff>
    </xdr:from>
    <xdr:to>
      <xdr:col>71</xdr:col>
      <xdr:colOff>177800</xdr:colOff>
      <xdr:row>79</xdr:row>
      <xdr:rowOff>41633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84972"/>
          <a:ext cx="8890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157855</xdr:rowOff>
    </xdr:from>
    <xdr:to>
      <xdr:col>85</xdr:col>
      <xdr:colOff>177800</xdr:colOff>
      <xdr:row>79</xdr:row>
      <xdr:rowOff>88005</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110973</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159119</xdr:rowOff>
    </xdr:from>
    <xdr:to>
      <xdr:col>81</xdr:col>
      <xdr:colOff>101600</xdr:colOff>
      <xdr:row>79</xdr:row>
      <xdr:rowOff>89269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80396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161770</xdr:rowOff>
    </xdr:from>
    <xdr:to>
      <xdr:col>76</xdr:col>
      <xdr:colOff>165100</xdr:colOff>
      <xdr:row>79</xdr:row>
      <xdr:rowOff>91920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83047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2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161072</xdr:rowOff>
    </xdr:from>
    <xdr:to>
      <xdr:col>72</xdr:col>
      <xdr:colOff>38100</xdr:colOff>
      <xdr:row>79</xdr:row>
      <xdr:rowOff>91222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82349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162283</xdr:rowOff>
    </xdr:from>
    <xdr:to>
      <xdr:col>67</xdr:col>
      <xdr:colOff>101600</xdr:colOff>
      <xdr:row>79</xdr:row>
      <xdr:rowOff>92433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83560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62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69621</xdr:rowOff>
    </xdr:from>
    <xdr:to>
      <xdr:col>85</xdr:col>
      <xdr:colOff>127000</xdr:colOff>
      <xdr:row>98</xdr:row>
      <xdr:rowOff>77394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871721"/>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77394</xdr:rowOff>
    </xdr:from>
    <xdr:to>
      <xdr:col>81</xdr:col>
      <xdr:colOff>50800</xdr:colOff>
      <xdr:row>98</xdr:row>
      <xdr:rowOff>84682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879494"/>
          <a:ext cx="889000" cy="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78510</xdr:rowOff>
    </xdr:from>
    <xdr:to>
      <xdr:col>76</xdr:col>
      <xdr:colOff>114300</xdr:colOff>
      <xdr:row>98</xdr:row>
      <xdr:rowOff>84682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880610"/>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75451</xdr:rowOff>
    </xdr:from>
    <xdr:to>
      <xdr:col>71</xdr:col>
      <xdr:colOff>177800</xdr:colOff>
      <xdr:row>98</xdr:row>
      <xdr:rowOff>78510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877551"/>
          <a:ext cx="8890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18821</xdr:rowOff>
    </xdr:from>
    <xdr:to>
      <xdr:col>85</xdr:col>
      <xdr:colOff>177800</xdr:colOff>
      <xdr:row>98</xdr:row>
      <xdr:rowOff>120421</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82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105198</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73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26594</xdr:rowOff>
    </xdr:from>
    <xdr:to>
      <xdr:col>81</xdr:col>
      <xdr:colOff>101600</xdr:colOff>
      <xdr:row>98</xdr:row>
      <xdr:rowOff>128194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82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119321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92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33882</xdr:rowOff>
    </xdr:from>
    <xdr:to>
      <xdr:col>76</xdr:col>
      <xdr:colOff>165100</xdr:colOff>
      <xdr:row>98</xdr:row>
      <xdr:rowOff>135482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83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126609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9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27710</xdr:rowOff>
    </xdr:from>
    <xdr:to>
      <xdr:col>72</xdr:col>
      <xdr:colOff>38100</xdr:colOff>
      <xdr:row>98</xdr:row>
      <xdr:rowOff>129310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82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120437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92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24651</xdr:rowOff>
    </xdr:from>
    <xdr:to>
      <xdr:col>67</xdr:col>
      <xdr:colOff>101600</xdr:colOff>
      <xdr:row>98</xdr:row>
      <xdr:rowOff>126251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8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117378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91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97244</xdr:rowOff>
    </xdr:from>
    <xdr:to>
      <xdr:col>116</xdr:col>
      <xdr:colOff>63500</xdr:colOff>
      <xdr:row>39</xdr:row>
      <xdr:rowOff>41263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1323300" y="6440894"/>
          <a:ext cx="838200" cy="28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129252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64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159893</xdr:rowOff>
    </xdr:from>
    <xdr:to>
      <xdr:col>111</xdr:col>
      <xdr:colOff>177800</xdr:colOff>
      <xdr:row>39</xdr:row>
      <xdr:rowOff>41263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74993"/>
          <a:ext cx="889000" cy="5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159893</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19545300" y="6674993"/>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77538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764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171209</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86309"/>
          <a:ext cx="889000" cy="4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81170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767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46444</xdr:rowOff>
    </xdr:from>
    <xdr:to>
      <xdr:col>116</xdr:col>
      <xdr:colOff>114300</xdr:colOff>
      <xdr:row>37</xdr:row>
      <xdr:rowOff>148044</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3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69321</xdr:rowOff>
    </xdr:from>
    <xdr:ext cx="534377"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24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161913</xdr:rowOff>
    </xdr:from>
    <xdr:to>
      <xdr:col>112</xdr:col>
      <xdr:colOff>38100</xdr:colOff>
      <xdr:row>39</xdr:row>
      <xdr:rowOff>92063</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83190</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769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109093</xdr:rowOff>
    </xdr:from>
    <xdr:to>
      <xdr:col>107</xdr:col>
      <xdr:colOff>101600</xdr:colOff>
      <xdr:row>39</xdr:row>
      <xdr:rowOff>39243</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55770</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199428" y="639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120409</xdr:rowOff>
    </xdr:from>
    <xdr:to>
      <xdr:col>98</xdr:col>
      <xdr:colOff>38100</xdr:colOff>
      <xdr:row>39</xdr:row>
      <xdr:rowOff>50559</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3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67086</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21428" y="641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・総務費が前年度より減少しているのは、令和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年度は財政調整基金、公共施設整備基金の積立を行っていなかったことが要因である。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・消防費が前年度より増加しているのは、常備消防通信指令室整備事業等が要因である。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・教育費が前年度より増加しているのは、町民センター改修事業等の臨時的経費が要因である。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・公債費は地方債の新規借入分の元金償還が順次開始されたことにより増加。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・民生費が前年度より増加しているのは、みどり保育園改修工事等の臨時的経費が要因である。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・商工費が前年度より大きく減少しているのは、道の駅の施設整備事業等が完了したことが要因である。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億円を積み立て、標準財政規模比を</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％程度としている。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比率は、これまで実施してきた行財政改革の効果及び国の経済対策に係る各種交付金を使った施設整備等や、単独の大規模な施設整備等については交付税措置のある地方債を活用するなど、経常的経費についても、経費節減に努めていること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桁の値で推移している。今後も、事務事業の見直しや事業の厳選等により健全財政を維持する。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つの公営企業会計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法非</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を含めた</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つの特別会計を合わせた連結実質赤字比率は、平成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年度を除きいずれも黒字決算で推移しているため、赤字比率は算出されない。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今後とも、引き続き健全財政を維持するとともに、</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つの公営企業会計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法非</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年度より法適用となり、経費の節減はもとより使用料の改定等により経営改善に努める。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まで可能な限りの繰上償還を実施するとともに、新規借入等の抑制を行ってきたことにより地方債残高も減少傾向で推移してきたことに加え、起債する際は、元利償還金等に対する交付税措置額の高い起債（過疎債等）を主に利用するなど、実質公債費比率の減少に努めてお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年度から単年度で比率がマイナスとなっている。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ただし、近年の事業増に伴い、新規借入額が増加したことから、今後の公債費が増える見込みである。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年度において、減債基金に</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千万円積立したが、満期一括償還地方債の借入はないため、当該地方債の償還に係る財源ではない。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まで取り組んできた行財政改革の効果により地方債残高をはじめ将来負担額を構成する各指標とも減少傾向で推移してきたが、今年度は事業増により地方債残高が増加した。しかしながら、地方債の充当可能基金も取り崩さずに財政運営ができていることから、将来負担比率は算出され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今後も引き続き健全財政を維持する。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山口県阿武町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今年度はふるさと振興基金等から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万円取崩し、主な積立については、減債基金に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千万円を積立て、基金全体では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6077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今後の施設整備に際し、必要な財源として取崩予定であるが、毎年度収支の状況をみながら、計画的に積立も行っていく予定。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地域福祉の充実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・ふるさと振興基金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地域振興、文化振興、ふるさと振興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・ふるさと水と土保全基金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農地の保全及び集落共同活動の強化</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・観光施設等整備基金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観光施設の整備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・森林環境管理基金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今年度は、公共施設整備基金へ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千万円・預金利子を積立て、ふるさと振興基金へのふるさと寄附金の積立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返礼品経費を除く</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、観光施設整備基金への入湯税の積立等により増額となっている。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それぞれの基金の設置目的に沿って、各種事業を実施する際の財源として活用するとともに、毎年度収支の状況をみながら、計画的に積立も行っていく予定。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今年度は積立及び取崩は行っていない。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％程度を基金として保有しており、今後は毎年度収支の状況をみながら、計画的に積立を行っていく予定。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毎年度の収支状況をみながら、計画的に積立を行う。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4194655</v>
      </c>
      <c r="BO4" s="436"/>
      <c r="BP4" s="436"/>
      <c r="BQ4" s="436"/>
      <c r="BR4" s="436"/>
      <c r="BS4" s="436"/>
      <c r="BT4" s="436"/>
      <c r="BU4" s="437"/>
      <c r="BV4" s="435">
        <v>4209829</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38.5</v>
      </c>
      <c r="CU4" s="576"/>
      <c r="CV4" s="576"/>
      <c r="CW4" s="576"/>
      <c r="CX4" s="576"/>
      <c r="CY4" s="576"/>
      <c r="CZ4" s="576"/>
      <c r="DA4" s="577"/>
      <c r="DB4" s="575">
        <v>38.9</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3218992</v>
      </c>
      <c r="BO5" s="407"/>
      <c r="BP5" s="407"/>
      <c r="BQ5" s="407"/>
      <c r="BR5" s="407"/>
      <c r="BS5" s="407"/>
      <c r="BT5" s="407"/>
      <c r="BU5" s="408"/>
      <c r="BV5" s="406">
        <v>3297368</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78.900000000000006</v>
      </c>
      <c r="CU5" s="404"/>
      <c r="CV5" s="404"/>
      <c r="CW5" s="404"/>
      <c r="CX5" s="404"/>
      <c r="CY5" s="404"/>
      <c r="CZ5" s="404"/>
      <c r="DA5" s="405"/>
      <c r="DB5" s="403">
        <v>75.099999999999994</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975663</v>
      </c>
      <c r="BO6" s="407"/>
      <c r="BP6" s="407"/>
      <c r="BQ6" s="407"/>
      <c r="BR6" s="407"/>
      <c r="BS6" s="407"/>
      <c r="BT6" s="407"/>
      <c r="BU6" s="408"/>
      <c r="BV6" s="406">
        <v>912461</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78.900000000000006</v>
      </c>
      <c r="CU6" s="550"/>
      <c r="CV6" s="550"/>
      <c r="CW6" s="550"/>
      <c r="CX6" s="550"/>
      <c r="CY6" s="550"/>
      <c r="CZ6" s="550"/>
      <c r="DA6" s="551"/>
      <c r="DB6" s="549">
        <v>75.099999999999994</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137972</v>
      </c>
      <c r="BO7" s="407"/>
      <c r="BP7" s="407"/>
      <c r="BQ7" s="407"/>
      <c r="BR7" s="407"/>
      <c r="BS7" s="407"/>
      <c r="BT7" s="407"/>
      <c r="BU7" s="408"/>
      <c r="BV7" s="406">
        <v>53599</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2177170</v>
      </c>
      <c r="CU7" s="407"/>
      <c r="CV7" s="407"/>
      <c r="CW7" s="407"/>
      <c r="CX7" s="407"/>
      <c r="CY7" s="407"/>
      <c r="CZ7" s="407"/>
      <c r="DA7" s="408"/>
      <c r="DB7" s="406">
        <v>2209886</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837691</v>
      </c>
      <c r="BO8" s="407"/>
      <c r="BP8" s="407"/>
      <c r="BQ8" s="407"/>
      <c r="BR8" s="407"/>
      <c r="BS8" s="407"/>
      <c r="BT8" s="407"/>
      <c r="BU8" s="408"/>
      <c r="BV8" s="406">
        <v>858862</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0.15</v>
      </c>
      <c r="CU8" s="510"/>
      <c r="CV8" s="510"/>
      <c r="CW8" s="510"/>
      <c r="CX8" s="510"/>
      <c r="CY8" s="510"/>
      <c r="CZ8" s="510"/>
      <c r="DA8" s="511"/>
      <c r="DB8" s="509">
        <v>0.16</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3055</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-21171</v>
      </c>
      <c r="BO9" s="407"/>
      <c r="BP9" s="407"/>
      <c r="BQ9" s="407"/>
      <c r="BR9" s="407"/>
      <c r="BS9" s="407"/>
      <c r="BT9" s="407"/>
      <c r="BU9" s="408"/>
      <c r="BV9" s="406">
        <v>158878</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6.7</v>
      </c>
      <c r="CU9" s="404"/>
      <c r="CV9" s="404"/>
      <c r="CW9" s="404"/>
      <c r="CX9" s="404"/>
      <c r="CY9" s="404"/>
      <c r="CZ9" s="404"/>
      <c r="DA9" s="405"/>
      <c r="DB9" s="403">
        <v>6.4</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3463</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0</v>
      </c>
      <c r="BO10" s="407"/>
      <c r="BP10" s="407"/>
      <c r="BQ10" s="407"/>
      <c r="BR10" s="407"/>
      <c r="BS10" s="407"/>
      <c r="BT10" s="407"/>
      <c r="BU10" s="408"/>
      <c r="BV10" s="406">
        <v>100000</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3028</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114</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130</v>
      </c>
      <c r="N13" s="491"/>
      <c r="O13" s="491"/>
      <c r="P13" s="491"/>
      <c r="Q13" s="492"/>
      <c r="R13" s="493">
        <v>2998</v>
      </c>
      <c r="S13" s="494"/>
      <c r="T13" s="494"/>
      <c r="U13" s="494"/>
      <c r="V13" s="495"/>
      <c r="W13" s="496" t="s">
        <v>131</v>
      </c>
      <c r="X13" s="392"/>
      <c r="Y13" s="392"/>
      <c r="Z13" s="392"/>
      <c r="AA13" s="392"/>
      <c r="AB13" s="393"/>
      <c r="AC13" s="359">
        <v>384</v>
      </c>
      <c r="AD13" s="360"/>
      <c r="AE13" s="360"/>
      <c r="AF13" s="360"/>
      <c r="AG13" s="361"/>
      <c r="AH13" s="359">
        <v>438</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-21171</v>
      </c>
      <c r="BO13" s="407"/>
      <c r="BP13" s="407"/>
      <c r="BQ13" s="407"/>
      <c r="BR13" s="407"/>
      <c r="BS13" s="407"/>
      <c r="BT13" s="407"/>
      <c r="BU13" s="408"/>
      <c r="BV13" s="406">
        <v>258878</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-0.5</v>
      </c>
      <c r="CU13" s="404"/>
      <c r="CV13" s="404"/>
      <c r="CW13" s="404"/>
      <c r="CX13" s="404"/>
      <c r="CY13" s="404"/>
      <c r="CZ13" s="404"/>
      <c r="DA13" s="405"/>
      <c r="DB13" s="403">
        <v>-0.7</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3072</v>
      </c>
      <c r="S14" s="494"/>
      <c r="T14" s="494"/>
      <c r="U14" s="494"/>
      <c r="V14" s="495"/>
      <c r="W14" s="497"/>
      <c r="X14" s="395"/>
      <c r="Y14" s="395"/>
      <c r="Z14" s="395"/>
      <c r="AA14" s="395"/>
      <c r="AB14" s="396"/>
      <c r="AC14" s="486">
        <v>25.4</v>
      </c>
      <c r="AD14" s="487"/>
      <c r="AE14" s="487"/>
      <c r="AF14" s="487"/>
      <c r="AG14" s="488"/>
      <c r="AH14" s="486">
        <v>26.6</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130</v>
      </c>
      <c r="N15" s="491"/>
      <c r="O15" s="491"/>
      <c r="P15" s="491"/>
      <c r="Q15" s="492"/>
      <c r="R15" s="493">
        <v>3038</v>
      </c>
      <c r="S15" s="494"/>
      <c r="T15" s="494"/>
      <c r="U15" s="494"/>
      <c r="V15" s="495"/>
      <c r="W15" s="496" t="s">
        <v>137</v>
      </c>
      <c r="X15" s="392"/>
      <c r="Y15" s="392"/>
      <c r="Z15" s="392"/>
      <c r="AA15" s="392"/>
      <c r="AB15" s="393"/>
      <c r="AC15" s="359">
        <v>284</v>
      </c>
      <c r="AD15" s="360"/>
      <c r="AE15" s="360"/>
      <c r="AF15" s="360"/>
      <c r="AG15" s="361"/>
      <c r="AH15" s="359">
        <v>359</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328949</v>
      </c>
      <c r="BO15" s="436"/>
      <c r="BP15" s="436"/>
      <c r="BQ15" s="436"/>
      <c r="BR15" s="436"/>
      <c r="BS15" s="436"/>
      <c r="BT15" s="436"/>
      <c r="BU15" s="437"/>
      <c r="BV15" s="435">
        <v>320203</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18.8</v>
      </c>
      <c r="AD16" s="487"/>
      <c r="AE16" s="487"/>
      <c r="AF16" s="487"/>
      <c r="AG16" s="488"/>
      <c r="AH16" s="486">
        <v>21.8</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2096795</v>
      </c>
      <c r="BO16" s="407"/>
      <c r="BP16" s="407"/>
      <c r="BQ16" s="407"/>
      <c r="BR16" s="407"/>
      <c r="BS16" s="407"/>
      <c r="BT16" s="407"/>
      <c r="BU16" s="408"/>
      <c r="BV16" s="406">
        <v>2123410</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845</v>
      </c>
      <c r="AD17" s="360"/>
      <c r="AE17" s="360"/>
      <c r="AF17" s="360"/>
      <c r="AG17" s="361"/>
      <c r="AH17" s="359">
        <v>847</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401129</v>
      </c>
      <c r="BO17" s="407"/>
      <c r="BP17" s="407"/>
      <c r="BQ17" s="407"/>
      <c r="BR17" s="407"/>
      <c r="BS17" s="407"/>
      <c r="BT17" s="407"/>
      <c r="BU17" s="408"/>
      <c r="BV17" s="406">
        <v>389677</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115.95</v>
      </c>
      <c r="M18" s="459"/>
      <c r="N18" s="459"/>
      <c r="O18" s="459"/>
      <c r="P18" s="459"/>
      <c r="Q18" s="459"/>
      <c r="R18" s="460"/>
      <c r="S18" s="460"/>
      <c r="T18" s="460"/>
      <c r="U18" s="460"/>
      <c r="V18" s="461"/>
      <c r="W18" s="477"/>
      <c r="X18" s="478"/>
      <c r="Y18" s="478"/>
      <c r="Z18" s="478"/>
      <c r="AA18" s="478"/>
      <c r="AB18" s="502"/>
      <c r="AC18" s="376">
        <v>55.8</v>
      </c>
      <c r="AD18" s="377"/>
      <c r="AE18" s="377"/>
      <c r="AF18" s="377"/>
      <c r="AG18" s="462"/>
      <c r="AH18" s="376">
        <v>51.5</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1727672</v>
      </c>
      <c r="BO18" s="407"/>
      <c r="BP18" s="407"/>
      <c r="BQ18" s="407"/>
      <c r="BR18" s="407"/>
      <c r="BS18" s="407"/>
      <c r="BT18" s="407"/>
      <c r="BU18" s="408"/>
      <c r="BV18" s="406">
        <v>1668535</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26</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3405042</v>
      </c>
      <c r="BO19" s="407"/>
      <c r="BP19" s="407"/>
      <c r="BQ19" s="407"/>
      <c r="BR19" s="407"/>
      <c r="BS19" s="407"/>
      <c r="BT19" s="407"/>
      <c r="BU19" s="408"/>
      <c r="BV19" s="406">
        <v>3395782</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1365</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2076979</v>
      </c>
      <c r="BO22" s="436"/>
      <c r="BP22" s="436"/>
      <c r="BQ22" s="436"/>
      <c r="BR22" s="436"/>
      <c r="BS22" s="436"/>
      <c r="BT22" s="436"/>
      <c r="BU22" s="437"/>
      <c r="BV22" s="435">
        <v>2027794</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1927485</v>
      </c>
      <c r="BO23" s="407"/>
      <c r="BP23" s="407"/>
      <c r="BQ23" s="407"/>
      <c r="BR23" s="407"/>
      <c r="BS23" s="407"/>
      <c r="BT23" s="407"/>
      <c r="BU23" s="408"/>
      <c r="BV23" s="406">
        <v>1837646</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7030</v>
      </c>
      <c r="R24" s="360"/>
      <c r="S24" s="360"/>
      <c r="T24" s="360"/>
      <c r="U24" s="360"/>
      <c r="V24" s="361"/>
      <c r="W24" s="449"/>
      <c r="X24" s="386"/>
      <c r="Y24" s="387"/>
      <c r="Z24" s="362" t="s">
        <v>162</v>
      </c>
      <c r="AA24" s="363"/>
      <c r="AB24" s="363"/>
      <c r="AC24" s="363"/>
      <c r="AD24" s="363"/>
      <c r="AE24" s="363"/>
      <c r="AF24" s="363"/>
      <c r="AG24" s="364"/>
      <c r="AH24" s="359">
        <v>50</v>
      </c>
      <c r="AI24" s="360"/>
      <c r="AJ24" s="360"/>
      <c r="AK24" s="360"/>
      <c r="AL24" s="361"/>
      <c r="AM24" s="359">
        <v>152900</v>
      </c>
      <c r="AN24" s="360"/>
      <c r="AO24" s="360"/>
      <c r="AP24" s="360"/>
      <c r="AQ24" s="360"/>
      <c r="AR24" s="361"/>
      <c r="AS24" s="359">
        <v>3058</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1940117</v>
      </c>
      <c r="BO24" s="407"/>
      <c r="BP24" s="407"/>
      <c r="BQ24" s="407"/>
      <c r="BR24" s="407"/>
      <c r="BS24" s="407"/>
      <c r="BT24" s="407"/>
      <c r="BU24" s="408"/>
      <c r="BV24" s="406">
        <v>1853430</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5680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96946</v>
      </c>
      <c r="BO25" s="436"/>
      <c r="BP25" s="436"/>
      <c r="BQ25" s="436"/>
      <c r="BR25" s="436"/>
      <c r="BS25" s="436"/>
      <c r="BT25" s="436"/>
      <c r="BU25" s="437"/>
      <c r="BV25" s="435">
        <v>119696</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5320</v>
      </c>
      <c r="R26" s="360"/>
      <c r="S26" s="360"/>
      <c r="T26" s="360"/>
      <c r="U26" s="360"/>
      <c r="V26" s="361"/>
      <c r="W26" s="449"/>
      <c r="X26" s="386"/>
      <c r="Y26" s="387"/>
      <c r="Z26" s="362" t="s">
        <v>168</v>
      </c>
      <c r="AA26" s="417"/>
      <c r="AB26" s="417"/>
      <c r="AC26" s="417"/>
      <c r="AD26" s="417"/>
      <c r="AE26" s="417"/>
      <c r="AF26" s="417"/>
      <c r="AG26" s="418"/>
      <c r="AH26" s="359" t="s">
        <v>122</v>
      </c>
      <c r="AI26" s="360"/>
      <c r="AJ26" s="360"/>
      <c r="AK26" s="360"/>
      <c r="AL26" s="361"/>
      <c r="AM26" s="359" t="s">
        <v>122</v>
      </c>
      <c r="AN26" s="360"/>
      <c r="AO26" s="360"/>
      <c r="AP26" s="360"/>
      <c r="AQ26" s="360"/>
      <c r="AR26" s="361"/>
      <c r="AS26" s="359" t="s">
        <v>122</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2580</v>
      </c>
      <c r="R27" s="360"/>
      <c r="S27" s="360"/>
      <c r="T27" s="360"/>
      <c r="U27" s="360"/>
      <c r="V27" s="361"/>
      <c r="W27" s="449"/>
      <c r="X27" s="386"/>
      <c r="Y27" s="387"/>
      <c r="Z27" s="362" t="s">
        <v>171</v>
      </c>
      <c r="AA27" s="363"/>
      <c r="AB27" s="363"/>
      <c r="AC27" s="363"/>
      <c r="AD27" s="363"/>
      <c r="AE27" s="363"/>
      <c r="AF27" s="363"/>
      <c r="AG27" s="364"/>
      <c r="AH27" s="359" t="s">
        <v>122</v>
      </c>
      <c r="AI27" s="360"/>
      <c r="AJ27" s="360"/>
      <c r="AK27" s="360"/>
      <c r="AL27" s="361"/>
      <c r="AM27" s="359" t="s">
        <v>122</v>
      </c>
      <c r="AN27" s="360"/>
      <c r="AO27" s="360"/>
      <c r="AP27" s="360"/>
      <c r="AQ27" s="360"/>
      <c r="AR27" s="361"/>
      <c r="AS27" s="359" t="s">
        <v>122</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126163</v>
      </c>
      <c r="BO27" s="441"/>
      <c r="BP27" s="441"/>
      <c r="BQ27" s="441"/>
      <c r="BR27" s="441"/>
      <c r="BS27" s="441"/>
      <c r="BT27" s="441"/>
      <c r="BU27" s="442"/>
      <c r="BV27" s="440">
        <v>126163</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2100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504128</v>
      </c>
      <c r="BO28" s="436"/>
      <c r="BP28" s="436"/>
      <c r="BQ28" s="436"/>
      <c r="BR28" s="436"/>
      <c r="BS28" s="436"/>
      <c r="BT28" s="436"/>
      <c r="BU28" s="437"/>
      <c r="BV28" s="435">
        <v>504128</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6</v>
      </c>
      <c r="M29" s="360"/>
      <c r="N29" s="360"/>
      <c r="O29" s="360"/>
      <c r="P29" s="361"/>
      <c r="Q29" s="359">
        <v>1900</v>
      </c>
      <c r="R29" s="360"/>
      <c r="S29" s="360"/>
      <c r="T29" s="360"/>
      <c r="U29" s="360"/>
      <c r="V29" s="361"/>
      <c r="W29" s="450"/>
      <c r="X29" s="451"/>
      <c r="Y29" s="452"/>
      <c r="Z29" s="362" t="s">
        <v>177</v>
      </c>
      <c r="AA29" s="363"/>
      <c r="AB29" s="363"/>
      <c r="AC29" s="363"/>
      <c r="AD29" s="363"/>
      <c r="AE29" s="363"/>
      <c r="AF29" s="363"/>
      <c r="AG29" s="364"/>
      <c r="AH29" s="359">
        <v>50</v>
      </c>
      <c r="AI29" s="360"/>
      <c r="AJ29" s="360"/>
      <c r="AK29" s="360"/>
      <c r="AL29" s="361"/>
      <c r="AM29" s="359">
        <v>152900</v>
      </c>
      <c r="AN29" s="360"/>
      <c r="AO29" s="360"/>
      <c r="AP29" s="360"/>
      <c r="AQ29" s="360"/>
      <c r="AR29" s="361"/>
      <c r="AS29" s="359">
        <v>3058</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150819</v>
      </c>
      <c r="BO29" s="407"/>
      <c r="BP29" s="407"/>
      <c r="BQ29" s="407"/>
      <c r="BR29" s="407"/>
      <c r="BS29" s="407"/>
      <c r="BT29" s="407"/>
      <c r="BU29" s="408"/>
      <c r="BV29" s="406">
        <v>819</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97.2</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2229431</v>
      </c>
      <c r="BO30" s="441"/>
      <c r="BP30" s="441"/>
      <c r="BQ30" s="441"/>
      <c r="BR30" s="441"/>
      <c r="BS30" s="441"/>
      <c r="BT30" s="441"/>
      <c r="BU30" s="442"/>
      <c r="BV30" s="440">
        <v>2224097</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国民健康保険事業（事業勘定）特別会計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6</v>
      </c>
      <c r="BF34" s="354"/>
      <c r="BG34" s="355" t="str">
        <f>IF('各会計、関係団体の財政状況及び健全化判断比率'!B32="","",'各会計、関係団体の財政状況及び健全化判断比率'!B32)</f>
        <v>簡易水道事業特別会計</v>
      </c>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山口県市町総合事務組合一般会計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18</v>
      </c>
      <c r="CP34" s="354"/>
      <c r="CQ34" s="355" t="str">
        <f>IF('各会計、関係団体の財政状況及び健全化判断比率'!BS7="","",'各会計、関係団体の財政状況及び健全化判断比率'!BS7)</f>
        <v>ドリームファーム阿武</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国民健康保険事業（直診勘定）特別会計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7</v>
      </c>
      <c r="BF35" s="354"/>
      <c r="BG35" s="355" t="str">
        <f>IF('各会計、関係団体の財政状況及び健全化判断比率'!B33="","",'各会計、関係団体の財政状況及び健全化判断比率'!B33)</f>
        <v>農業集落排水事業特別会計</v>
      </c>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山口県市町総合事務組合退職手当特別会計</v>
      </c>
      <c r="BZ35" s="355"/>
      <c r="CA35" s="355"/>
      <c r="CB35" s="355"/>
      <c r="CC35" s="355"/>
      <c r="CD35" s="355"/>
      <c r="CE35" s="355"/>
      <c r="CF35" s="355"/>
      <c r="CG35" s="355"/>
      <c r="CH35" s="355"/>
      <c r="CI35" s="355"/>
      <c r="CJ35" s="355"/>
      <c r="CK35" s="355"/>
      <c r="CL35" s="355"/>
      <c r="CM35" s="355"/>
      <c r="CN35" s="175"/>
      <c r="CO35" s="354">
        <f t="shared" ref="CO35:CO43" si="3">IF(CQ35="","",CO34+1)</f>
        <v>19</v>
      </c>
      <c r="CP35" s="354"/>
      <c r="CQ35" s="355" t="str">
        <f>IF('各会計、関係団体の財政状況及び健全化判断比率'!BS8="","",'各会計、関係団体の財政状況及び健全化判断比率'!BS8)</f>
        <v>無角和種振興公社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後期高齢者医療事業特別会計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f t="shared" si="1"/>
        <v>8</v>
      </c>
      <c r="BF36" s="354"/>
      <c r="BG36" s="355" t="str">
        <f>IF('各会計、関係団体の財政状況及び健全化判断比率'!B34="","",'各会計、関係団体の財政状況及び健全化判断比率'!B34)</f>
        <v>漁業集落排水事業特別会計</v>
      </c>
      <c r="BH36" s="355"/>
      <c r="BI36" s="355"/>
      <c r="BJ36" s="355"/>
      <c r="BK36" s="355"/>
      <c r="BL36" s="355"/>
      <c r="BM36" s="355"/>
      <c r="BN36" s="355"/>
      <c r="BO36" s="355"/>
      <c r="BP36" s="355"/>
      <c r="BQ36" s="355"/>
      <c r="BR36" s="355"/>
      <c r="BS36" s="355"/>
      <c r="BT36" s="355"/>
      <c r="BU36" s="355"/>
      <c r="BV36" s="175"/>
      <c r="BW36" s="354">
        <f t="shared" si="2"/>
        <v>11</v>
      </c>
      <c r="BX36" s="354"/>
      <c r="BY36" s="355" t="str">
        <f>IF('各会計、関係団体の財政状況及び健全化判断比率'!B70="","",'各会計、関係団体の財政状況及び健全化判断比率'!B70)</f>
        <v>山口県市町総合事務組合消防団員補償等特別会計</v>
      </c>
      <c r="BZ36" s="355"/>
      <c r="CA36" s="355"/>
      <c r="CB36" s="355"/>
      <c r="CC36" s="355"/>
      <c r="CD36" s="355"/>
      <c r="CE36" s="355"/>
      <c r="CF36" s="355"/>
      <c r="CG36" s="355"/>
      <c r="CH36" s="355"/>
      <c r="CI36" s="355"/>
      <c r="CJ36" s="355"/>
      <c r="CK36" s="355"/>
      <c r="CL36" s="355"/>
      <c r="CM36" s="355"/>
      <c r="CN36" s="175"/>
      <c r="CO36" s="354">
        <f t="shared" si="3"/>
        <v>20</v>
      </c>
      <c r="CP36" s="354"/>
      <c r="CQ36" s="355" t="str">
        <f>IF('各会計、関係団体の財政状況及び健全化判断比率'!BS9="","",'各会計、関係団体の財政状況及び健全化判断比率'!BS9)</f>
        <v>あぶクリエイション</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介護保険事業特別会計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12</v>
      </c>
      <c r="BX37" s="354"/>
      <c r="BY37" s="355" t="str">
        <f>IF('各会計、関係団体の財政状況及び健全化判断比率'!B71="","",'各会計、関係団体の財政状況及び健全化判断比率'!B71)</f>
        <v>山口県市町総合事務組合非常勤職員公務災害補償特別会計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13</v>
      </c>
      <c r="BX38" s="354"/>
      <c r="BY38" s="355" t="str">
        <f>IF('各会計、関係団体の財政状況及び健全化判断比率'!B72="","",'各会計、関係団体の財政状況及び健全化判断比率'!B72)</f>
        <v>山口県市町総合事務組合山口県市町公平委員会特別会計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14</v>
      </c>
      <c r="BX39" s="354"/>
      <c r="BY39" s="355" t="str">
        <f>IF('各会計、関係団体の財政状況及び健全化判断比率'!B73="","",'各会計、関係団体の財政状況及び健全化判断比率'!B73)</f>
        <v>山口県市町総合事務組合交通災害共済特別会計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15</v>
      </c>
      <c r="BX40" s="354"/>
      <c r="BY40" s="355" t="str">
        <f>IF('各会計、関係団体の財政状況及び健全化判断比率'!B74="","",'各会計、関係団体の財政状況及び健全化判断比率'!B74)</f>
        <v>山口県市町総合事務組合山口県自治会館管理特別会計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16</v>
      </c>
      <c r="BX41" s="354"/>
      <c r="BY41" s="355" t="str">
        <f>IF('各会計、関係団体の財政状況及び健全化判断比率'!B75="","",'各会計、関係団体の財政状況及び健全化判断比率'!B75)</f>
        <v>山口県後期高齢者医療広域連合一般会計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17</v>
      </c>
      <c r="BX42" s="354"/>
      <c r="BY42" s="355" t="str">
        <f>IF('各会計、関係団体の財政状況及び健全化判断比率'!B76="","",'各会計、関係団体の財政状況及び健全化判断比率'!B76)</f>
        <v>山口県後期高齢者医療広域連合後期高齢者医療特別会計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lj6ME4+0+li9nGYy0AcLYWT9+pxMwvkPo0byWkm8VYqegP9mYwfTIXzVdVjOBmf7OjPckBGSD80QpZG0rfR+tQ==" saltValue="LGUpDLRlelQWT98IW1hgc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284292</v>
      </c>
      <c r="S5" s="664"/>
      <c r="T5" s="664"/>
      <c r="U5" s="664"/>
      <c r="V5" s="664"/>
      <c r="W5" s="664"/>
      <c r="X5" s="664"/>
      <c r="Y5" s="689"/>
      <c r="Z5" s="702">
        <v>6.8</v>
      </c>
      <c r="AA5" s="702"/>
      <c r="AB5" s="702"/>
      <c r="AC5" s="702"/>
      <c r="AD5" s="703">
        <v>284292</v>
      </c>
      <c r="AE5" s="703"/>
      <c r="AF5" s="703"/>
      <c r="AG5" s="703"/>
      <c r="AH5" s="703"/>
      <c r="AI5" s="703"/>
      <c r="AJ5" s="703"/>
      <c r="AK5" s="703"/>
      <c r="AL5" s="690">
        <v>13</v>
      </c>
      <c r="AM5" s="672"/>
      <c r="AN5" s="672"/>
      <c r="AO5" s="691"/>
      <c r="AP5" s="666" t="s">
        <v>216</v>
      </c>
      <c r="AQ5" s="667"/>
      <c r="AR5" s="667"/>
      <c r="AS5" s="667"/>
      <c r="AT5" s="667"/>
      <c r="AU5" s="667"/>
      <c r="AV5" s="667"/>
      <c r="AW5" s="667"/>
      <c r="AX5" s="667"/>
      <c r="AY5" s="667"/>
      <c r="AZ5" s="667"/>
      <c r="BA5" s="667"/>
      <c r="BB5" s="667"/>
      <c r="BC5" s="667"/>
      <c r="BD5" s="667"/>
      <c r="BE5" s="667"/>
      <c r="BF5" s="668"/>
      <c r="BG5" s="608">
        <v>282247</v>
      </c>
      <c r="BH5" s="609"/>
      <c r="BI5" s="609"/>
      <c r="BJ5" s="609"/>
      <c r="BK5" s="609"/>
      <c r="BL5" s="609"/>
      <c r="BM5" s="609"/>
      <c r="BN5" s="610"/>
      <c r="BO5" s="646">
        <v>99.3</v>
      </c>
      <c r="BP5" s="646"/>
      <c r="BQ5" s="646"/>
      <c r="BR5" s="646"/>
      <c r="BS5" s="647">
        <v>2543</v>
      </c>
      <c r="BT5" s="647"/>
      <c r="BU5" s="647"/>
      <c r="BV5" s="647"/>
      <c r="BW5" s="647"/>
      <c r="BX5" s="647"/>
      <c r="BY5" s="647"/>
      <c r="BZ5" s="647"/>
      <c r="CA5" s="647"/>
      <c r="CB5" s="682"/>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44440</v>
      </c>
      <c r="S6" s="609"/>
      <c r="T6" s="609"/>
      <c r="U6" s="609"/>
      <c r="V6" s="609"/>
      <c r="W6" s="609"/>
      <c r="X6" s="609"/>
      <c r="Y6" s="610"/>
      <c r="Z6" s="646">
        <v>1.1000000000000001</v>
      </c>
      <c r="AA6" s="646"/>
      <c r="AB6" s="646"/>
      <c r="AC6" s="646"/>
      <c r="AD6" s="647">
        <v>44440</v>
      </c>
      <c r="AE6" s="647"/>
      <c r="AF6" s="647"/>
      <c r="AG6" s="647"/>
      <c r="AH6" s="647"/>
      <c r="AI6" s="647"/>
      <c r="AJ6" s="647"/>
      <c r="AK6" s="647"/>
      <c r="AL6" s="611">
        <v>2</v>
      </c>
      <c r="AM6" s="612"/>
      <c r="AN6" s="612"/>
      <c r="AO6" s="648"/>
      <c r="AP6" s="605" t="s">
        <v>221</v>
      </c>
      <c r="AQ6" s="606"/>
      <c r="AR6" s="606"/>
      <c r="AS6" s="606"/>
      <c r="AT6" s="606"/>
      <c r="AU6" s="606"/>
      <c r="AV6" s="606"/>
      <c r="AW6" s="606"/>
      <c r="AX6" s="606"/>
      <c r="AY6" s="606"/>
      <c r="AZ6" s="606"/>
      <c r="BA6" s="606"/>
      <c r="BB6" s="606"/>
      <c r="BC6" s="606"/>
      <c r="BD6" s="606"/>
      <c r="BE6" s="606"/>
      <c r="BF6" s="607"/>
      <c r="BG6" s="608">
        <v>282247</v>
      </c>
      <c r="BH6" s="609"/>
      <c r="BI6" s="609"/>
      <c r="BJ6" s="609"/>
      <c r="BK6" s="609"/>
      <c r="BL6" s="609"/>
      <c r="BM6" s="609"/>
      <c r="BN6" s="610"/>
      <c r="BO6" s="646">
        <v>99.3</v>
      </c>
      <c r="BP6" s="646"/>
      <c r="BQ6" s="646"/>
      <c r="BR6" s="646"/>
      <c r="BS6" s="647">
        <v>2543</v>
      </c>
      <c r="BT6" s="647"/>
      <c r="BU6" s="647"/>
      <c r="BV6" s="647"/>
      <c r="BW6" s="647"/>
      <c r="BX6" s="647"/>
      <c r="BY6" s="647"/>
      <c r="BZ6" s="647"/>
      <c r="CA6" s="647"/>
      <c r="CB6" s="682"/>
      <c r="CD6" s="666" t="s">
        <v>222</v>
      </c>
      <c r="CE6" s="667"/>
      <c r="CF6" s="667"/>
      <c r="CG6" s="667"/>
      <c r="CH6" s="667"/>
      <c r="CI6" s="667"/>
      <c r="CJ6" s="667"/>
      <c r="CK6" s="667"/>
      <c r="CL6" s="667"/>
      <c r="CM6" s="667"/>
      <c r="CN6" s="667"/>
      <c r="CO6" s="667"/>
      <c r="CP6" s="667"/>
      <c r="CQ6" s="668"/>
      <c r="CR6" s="608">
        <v>43481</v>
      </c>
      <c r="CS6" s="609"/>
      <c r="CT6" s="609"/>
      <c r="CU6" s="609"/>
      <c r="CV6" s="609"/>
      <c r="CW6" s="609"/>
      <c r="CX6" s="609"/>
      <c r="CY6" s="610"/>
      <c r="CZ6" s="690">
        <v>1.4</v>
      </c>
      <c r="DA6" s="672"/>
      <c r="DB6" s="672"/>
      <c r="DC6" s="692"/>
      <c r="DD6" s="614" t="s">
        <v>122</v>
      </c>
      <c r="DE6" s="609"/>
      <c r="DF6" s="609"/>
      <c r="DG6" s="609"/>
      <c r="DH6" s="609"/>
      <c r="DI6" s="609"/>
      <c r="DJ6" s="609"/>
      <c r="DK6" s="609"/>
      <c r="DL6" s="609"/>
      <c r="DM6" s="609"/>
      <c r="DN6" s="609"/>
      <c r="DO6" s="609"/>
      <c r="DP6" s="610"/>
      <c r="DQ6" s="614">
        <v>43481</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147</v>
      </c>
      <c r="S7" s="609"/>
      <c r="T7" s="609"/>
      <c r="U7" s="609"/>
      <c r="V7" s="609"/>
      <c r="W7" s="609"/>
      <c r="X7" s="609"/>
      <c r="Y7" s="610"/>
      <c r="Z7" s="646">
        <v>0</v>
      </c>
      <c r="AA7" s="646"/>
      <c r="AB7" s="646"/>
      <c r="AC7" s="646"/>
      <c r="AD7" s="647">
        <v>147</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105157</v>
      </c>
      <c r="BH7" s="609"/>
      <c r="BI7" s="609"/>
      <c r="BJ7" s="609"/>
      <c r="BK7" s="609"/>
      <c r="BL7" s="609"/>
      <c r="BM7" s="609"/>
      <c r="BN7" s="610"/>
      <c r="BO7" s="646">
        <v>37</v>
      </c>
      <c r="BP7" s="646"/>
      <c r="BQ7" s="646"/>
      <c r="BR7" s="646"/>
      <c r="BS7" s="647">
        <v>2543</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681780</v>
      </c>
      <c r="CS7" s="609"/>
      <c r="CT7" s="609"/>
      <c r="CU7" s="609"/>
      <c r="CV7" s="609"/>
      <c r="CW7" s="609"/>
      <c r="CX7" s="609"/>
      <c r="CY7" s="610"/>
      <c r="CZ7" s="646">
        <v>21.2</v>
      </c>
      <c r="DA7" s="646"/>
      <c r="DB7" s="646"/>
      <c r="DC7" s="646"/>
      <c r="DD7" s="614">
        <v>44053</v>
      </c>
      <c r="DE7" s="609"/>
      <c r="DF7" s="609"/>
      <c r="DG7" s="609"/>
      <c r="DH7" s="609"/>
      <c r="DI7" s="609"/>
      <c r="DJ7" s="609"/>
      <c r="DK7" s="609"/>
      <c r="DL7" s="609"/>
      <c r="DM7" s="609"/>
      <c r="DN7" s="609"/>
      <c r="DO7" s="609"/>
      <c r="DP7" s="610"/>
      <c r="DQ7" s="614">
        <v>612815</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1363</v>
      </c>
      <c r="S8" s="609"/>
      <c r="T8" s="609"/>
      <c r="U8" s="609"/>
      <c r="V8" s="609"/>
      <c r="W8" s="609"/>
      <c r="X8" s="609"/>
      <c r="Y8" s="610"/>
      <c r="Z8" s="646">
        <v>0</v>
      </c>
      <c r="AA8" s="646"/>
      <c r="AB8" s="646"/>
      <c r="AC8" s="646"/>
      <c r="AD8" s="647">
        <v>1363</v>
      </c>
      <c r="AE8" s="647"/>
      <c r="AF8" s="647"/>
      <c r="AG8" s="647"/>
      <c r="AH8" s="647"/>
      <c r="AI8" s="647"/>
      <c r="AJ8" s="647"/>
      <c r="AK8" s="647"/>
      <c r="AL8" s="611">
        <v>0.1</v>
      </c>
      <c r="AM8" s="612"/>
      <c r="AN8" s="612"/>
      <c r="AO8" s="648"/>
      <c r="AP8" s="605" t="s">
        <v>227</v>
      </c>
      <c r="AQ8" s="606"/>
      <c r="AR8" s="606"/>
      <c r="AS8" s="606"/>
      <c r="AT8" s="606"/>
      <c r="AU8" s="606"/>
      <c r="AV8" s="606"/>
      <c r="AW8" s="606"/>
      <c r="AX8" s="606"/>
      <c r="AY8" s="606"/>
      <c r="AZ8" s="606"/>
      <c r="BA8" s="606"/>
      <c r="BB8" s="606"/>
      <c r="BC8" s="606"/>
      <c r="BD8" s="606"/>
      <c r="BE8" s="606"/>
      <c r="BF8" s="607"/>
      <c r="BG8" s="608">
        <v>4834</v>
      </c>
      <c r="BH8" s="609"/>
      <c r="BI8" s="609"/>
      <c r="BJ8" s="609"/>
      <c r="BK8" s="609"/>
      <c r="BL8" s="609"/>
      <c r="BM8" s="609"/>
      <c r="BN8" s="610"/>
      <c r="BO8" s="646">
        <v>1.7</v>
      </c>
      <c r="BP8" s="646"/>
      <c r="BQ8" s="646"/>
      <c r="BR8" s="646"/>
      <c r="BS8" s="647" t="s">
        <v>122</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802036</v>
      </c>
      <c r="CS8" s="609"/>
      <c r="CT8" s="609"/>
      <c r="CU8" s="609"/>
      <c r="CV8" s="609"/>
      <c r="CW8" s="609"/>
      <c r="CX8" s="609"/>
      <c r="CY8" s="610"/>
      <c r="CZ8" s="646">
        <v>24.9</v>
      </c>
      <c r="DA8" s="646"/>
      <c r="DB8" s="646"/>
      <c r="DC8" s="646"/>
      <c r="DD8" s="614">
        <v>74159</v>
      </c>
      <c r="DE8" s="609"/>
      <c r="DF8" s="609"/>
      <c r="DG8" s="609"/>
      <c r="DH8" s="609"/>
      <c r="DI8" s="609"/>
      <c r="DJ8" s="609"/>
      <c r="DK8" s="609"/>
      <c r="DL8" s="609"/>
      <c r="DM8" s="609"/>
      <c r="DN8" s="609"/>
      <c r="DO8" s="609"/>
      <c r="DP8" s="610"/>
      <c r="DQ8" s="614">
        <v>534036</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1515</v>
      </c>
      <c r="S9" s="609"/>
      <c r="T9" s="609"/>
      <c r="U9" s="609"/>
      <c r="V9" s="609"/>
      <c r="W9" s="609"/>
      <c r="X9" s="609"/>
      <c r="Y9" s="610"/>
      <c r="Z9" s="646">
        <v>0</v>
      </c>
      <c r="AA9" s="646"/>
      <c r="AB9" s="646"/>
      <c r="AC9" s="646"/>
      <c r="AD9" s="647">
        <v>1515</v>
      </c>
      <c r="AE9" s="647"/>
      <c r="AF9" s="647"/>
      <c r="AG9" s="647"/>
      <c r="AH9" s="647"/>
      <c r="AI9" s="647"/>
      <c r="AJ9" s="647"/>
      <c r="AK9" s="647"/>
      <c r="AL9" s="611">
        <v>0.1</v>
      </c>
      <c r="AM9" s="612"/>
      <c r="AN9" s="612"/>
      <c r="AO9" s="648"/>
      <c r="AP9" s="605" t="s">
        <v>230</v>
      </c>
      <c r="AQ9" s="606"/>
      <c r="AR9" s="606"/>
      <c r="AS9" s="606"/>
      <c r="AT9" s="606"/>
      <c r="AU9" s="606"/>
      <c r="AV9" s="606"/>
      <c r="AW9" s="606"/>
      <c r="AX9" s="606"/>
      <c r="AY9" s="606"/>
      <c r="AZ9" s="606"/>
      <c r="BA9" s="606"/>
      <c r="BB9" s="606"/>
      <c r="BC9" s="606"/>
      <c r="BD9" s="606"/>
      <c r="BE9" s="606"/>
      <c r="BF9" s="607"/>
      <c r="BG9" s="608">
        <v>83420</v>
      </c>
      <c r="BH9" s="609"/>
      <c r="BI9" s="609"/>
      <c r="BJ9" s="609"/>
      <c r="BK9" s="609"/>
      <c r="BL9" s="609"/>
      <c r="BM9" s="609"/>
      <c r="BN9" s="610"/>
      <c r="BO9" s="646">
        <v>29.3</v>
      </c>
      <c r="BP9" s="646"/>
      <c r="BQ9" s="646"/>
      <c r="BR9" s="646"/>
      <c r="BS9" s="647" t="s">
        <v>122</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198713</v>
      </c>
      <c r="CS9" s="609"/>
      <c r="CT9" s="609"/>
      <c r="CU9" s="609"/>
      <c r="CV9" s="609"/>
      <c r="CW9" s="609"/>
      <c r="CX9" s="609"/>
      <c r="CY9" s="610"/>
      <c r="CZ9" s="646">
        <v>6.2</v>
      </c>
      <c r="DA9" s="646"/>
      <c r="DB9" s="646"/>
      <c r="DC9" s="646"/>
      <c r="DD9" s="614">
        <v>16429</v>
      </c>
      <c r="DE9" s="609"/>
      <c r="DF9" s="609"/>
      <c r="DG9" s="609"/>
      <c r="DH9" s="609"/>
      <c r="DI9" s="609"/>
      <c r="DJ9" s="609"/>
      <c r="DK9" s="609"/>
      <c r="DL9" s="609"/>
      <c r="DM9" s="609"/>
      <c r="DN9" s="609"/>
      <c r="DO9" s="609"/>
      <c r="DP9" s="610"/>
      <c r="DQ9" s="614">
        <v>142056</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8030</v>
      </c>
      <c r="BH10" s="609"/>
      <c r="BI10" s="609"/>
      <c r="BJ10" s="609"/>
      <c r="BK10" s="609"/>
      <c r="BL10" s="609"/>
      <c r="BM10" s="609"/>
      <c r="BN10" s="610"/>
      <c r="BO10" s="646">
        <v>2.8</v>
      </c>
      <c r="BP10" s="646"/>
      <c r="BQ10" s="646"/>
      <c r="BR10" s="646"/>
      <c r="BS10" s="647" t="s">
        <v>122</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v>1241</v>
      </c>
      <c r="CS10" s="609"/>
      <c r="CT10" s="609"/>
      <c r="CU10" s="609"/>
      <c r="CV10" s="609"/>
      <c r="CW10" s="609"/>
      <c r="CX10" s="609"/>
      <c r="CY10" s="610"/>
      <c r="CZ10" s="646">
        <v>0</v>
      </c>
      <c r="DA10" s="646"/>
      <c r="DB10" s="646"/>
      <c r="DC10" s="646"/>
      <c r="DD10" s="614" t="s">
        <v>122</v>
      </c>
      <c r="DE10" s="609"/>
      <c r="DF10" s="609"/>
      <c r="DG10" s="609"/>
      <c r="DH10" s="609"/>
      <c r="DI10" s="609"/>
      <c r="DJ10" s="609"/>
      <c r="DK10" s="609"/>
      <c r="DL10" s="609"/>
      <c r="DM10" s="609"/>
      <c r="DN10" s="609"/>
      <c r="DO10" s="609"/>
      <c r="DP10" s="610"/>
      <c r="DQ10" s="614">
        <v>1241</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71079</v>
      </c>
      <c r="S11" s="609"/>
      <c r="T11" s="609"/>
      <c r="U11" s="609"/>
      <c r="V11" s="609"/>
      <c r="W11" s="609"/>
      <c r="X11" s="609"/>
      <c r="Y11" s="610"/>
      <c r="Z11" s="611">
        <v>1.7</v>
      </c>
      <c r="AA11" s="612"/>
      <c r="AB11" s="612"/>
      <c r="AC11" s="613"/>
      <c r="AD11" s="614">
        <v>71079</v>
      </c>
      <c r="AE11" s="609"/>
      <c r="AF11" s="609"/>
      <c r="AG11" s="609"/>
      <c r="AH11" s="609"/>
      <c r="AI11" s="609"/>
      <c r="AJ11" s="609"/>
      <c r="AK11" s="610"/>
      <c r="AL11" s="611">
        <v>3.2</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8873</v>
      </c>
      <c r="BH11" s="609"/>
      <c r="BI11" s="609"/>
      <c r="BJ11" s="609"/>
      <c r="BK11" s="609"/>
      <c r="BL11" s="609"/>
      <c r="BM11" s="609"/>
      <c r="BN11" s="610"/>
      <c r="BO11" s="646">
        <v>3.1</v>
      </c>
      <c r="BP11" s="646"/>
      <c r="BQ11" s="646"/>
      <c r="BR11" s="646"/>
      <c r="BS11" s="647">
        <v>2543</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v>295892</v>
      </c>
      <c r="CS11" s="609"/>
      <c r="CT11" s="609"/>
      <c r="CU11" s="609"/>
      <c r="CV11" s="609"/>
      <c r="CW11" s="609"/>
      <c r="CX11" s="609"/>
      <c r="CY11" s="610"/>
      <c r="CZ11" s="646">
        <v>9.1999999999999993</v>
      </c>
      <c r="DA11" s="646"/>
      <c r="DB11" s="646"/>
      <c r="DC11" s="646"/>
      <c r="DD11" s="614">
        <v>69501</v>
      </c>
      <c r="DE11" s="609"/>
      <c r="DF11" s="609"/>
      <c r="DG11" s="609"/>
      <c r="DH11" s="609"/>
      <c r="DI11" s="609"/>
      <c r="DJ11" s="609"/>
      <c r="DK11" s="609"/>
      <c r="DL11" s="609"/>
      <c r="DM11" s="609"/>
      <c r="DN11" s="609"/>
      <c r="DO11" s="609"/>
      <c r="DP11" s="610"/>
      <c r="DQ11" s="614">
        <v>176518</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156873</v>
      </c>
      <c r="BH12" s="609"/>
      <c r="BI12" s="609"/>
      <c r="BJ12" s="609"/>
      <c r="BK12" s="609"/>
      <c r="BL12" s="609"/>
      <c r="BM12" s="609"/>
      <c r="BN12" s="610"/>
      <c r="BO12" s="646">
        <v>55.2</v>
      </c>
      <c r="BP12" s="646"/>
      <c r="BQ12" s="646"/>
      <c r="BR12" s="646"/>
      <c r="BS12" s="647" t="s">
        <v>122</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140861</v>
      </c>
      <c r="CS12" s="609"/>
      <c r="CT12" s="609"/>
      <c r="CU12" s="609"/>
      <c r="CV12" s="609"/>
      <c r="CW12" s="609"/>
      <c r="CX12" s="609"/>
      <c r="CY12" s="610"/>
      <c r="CZ12" s="646">
        <v>4.4000000000000004</v>
      </c>
      <c r="DA12" s="646"/>
      <c r="DB12" s="646"/>
      <c r="DC12" s="646"/>
      <c r="DD12" s="614">
        <v>8161</v>
      </c>
      <c r="DE12" s="609"/>
      <c r="DF12" s="609"/>
      <c r="DG12" s="609"/>
      <c r="DH12" s="609"/>
      <c r="DI12" s="609"/>
      <c r="DJ12" s="609"/>
      <c r="DK12" s="609"/>
      <c r="DL12" s="609"/>
      <c r="DM12" s="609"/>
      <c r="DN12" s="609"/>
      <c r="DO12" s="609"/>
      <c r="DP12" s="610"/>
      <c r="DQ12" s="614">
        <v>114351</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154935</v>
      </c>
      <c r="BH13" s="609"/>
      <c r="BI13" s="609"/>
      <c r="BJ13" s="609"/>
      <c r="BK13" s="609"/>
      <c r="BL13" s="609"/>
      <c r="BM13" s="609"/>
      <c r="BN13" s="610"/>
      <c r="BO13" s="646">
        <v>54.5</v>
      </c>
      <c r="BP13" s="646"/>
      <c r="BQ13" s="646"/>
      <c r="BR13" s="646"/>
      <c r="BS13" s="647" t="s">
        <v>122</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242506</v>
      </c>
      <c r="CS13" s="609"/>
      <c r="CT13" s="609"/>
      <c r="CU13" s="609"/>
      <c r="CV13" s="609"/>
      <c r="CW13" s="609"/>
      <c r="CX13" s="609"/>
      <c r="CY13" s="610"/>
      <c r="CZ13" s="646">
        <v>7.5</v>
      </c>
      <c r="DA13" s="646"/>
      <c r="DB13" s="646"/>
      <c r="DC13" s="646"/>
      <c r="DD13" s="614">
        <v>157255</v>
      </c>
      <c r="DE13" s="609"/>
      <c r="DF13" s="609"/>
      <c r="DG13" s="609"/>
      <c r="DH13" s="609"/>
      <c r="DI13" s="609"/>
      <c r="DJ13" s="609"/>
      <c r="DK13" s="609"/>
      <c r="DL13" s="609"/>
      <c r="DM13" s="609"/>
      <c r="DN13" s="609"/>
      <c r="DO13" s="609"/>
      <c r="DP13" s="610"/>
      <c r="DQ13" s="614">
        <v>136068</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380</v>
      </c>
      <c r="S14" s="609"/>
      <c r="T14" s="609"/>
      <c r="U14" s="609"/>
      <c r="V14" s="609"/>
      <c r="W14" s="609"/>
      <c r="X14" s="609"/>
      <c r="Y14" s="610"/>
      <c r="Z14" s="646">
        <v>0</v>
      </c>
      <c r="AA14" s="646"/>
      <c r="AB14" s="646"/>
      <c r="AC14" s="646"/>
      <c r="AD14" s="647">
        <v>380</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13148</v>
      </c>
      <c r="BH14" s="609"/>
      <c r="BI14" s="609"/>
      <c r="BJ14" s="609"/>
      <c r="BK14" s="609"/>
      <c r="BL14" s="609"/>
      <c r="BM14" s="609"/>
      <c r="BN14" s="610"/>
      <c r="BO14" s="646">
        <v>4.5999999999999996</v>
      </c>
      <c r="BP14" s="646"/>
      <c r="BQ14" s="646"/>
      <c r="BR14" s="646"/>
      <c r="BS14" s="647" t="s">
        <v>122</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244350</v>
      </c>
      <c r="CS14" s="609"/>
      <c r="CT14" s="609"/>
      <c r="CU14" s="609"/>
      <c r="CV14" s="609"/>
      <c r="CW14" s="609"/>
      <c r="CX14" s="609"/>
      <c r="CY14" s="610"/>
      <c r="CZ14" s="646">
        <v>7.6</v>
      </c>
      <c r="DA14" s="646"/>
      <c r="DB14" s="646"/>
      <c r="DC14" s="646"/>
      <c r="DD14" s="614">
        <v>82416</v>
      </c>
      <c r="DE14" s="609"/>
      <c r="DF14" s="609"/>
      <c r="DG14" s="609"/>
      <c r="DH14" s="609"/>
      <c r="DI14" s="609"/>
      <c r="DJ14" s="609"/>
      <c r="DK14" s="609"/>
      <c r="DL14" s="609"/>
      <c r="DM14" s="609"/>
      <c r="DN14" s="609"/>
      <c r="DO14" s="609"/>
      <c r="DP14" s="610"/>
      <c r="DQ14" s="614">
        <v>170234</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7069</v>
      </c>
      <c r="BH15" s="609"/>
      <c r="BI15" s="609"/>
      <c r="BJ15" s="609"/>
      <c r="BK15" s="609"/>
      <c r="BL15" s="609"/>
      <c r="BM15" s="609"/>
      <c r="BN15" s="610"/>
      <c r="BO15" s="646">
        <v>2.5</v>
      </c>
      <c r="BP15" s="646"/>
      <c r="BQ15" s="646"/>
      <c r="BR15" s="646"/>
      <c r="BS15" s="647" t="s">
        <v>122</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249181</v>
      </c>
      <c r="CS15" s="609"/>
      <c r="CT15" s="609"/>
      <c r="CU15" s="609"/>
      <c r="CV15" s="609"/>
      <c r="CW15" s="609"/>
      <c r="CX15" s="609"/>
      <c r="CY15" s="610"/>
      <c r="CZ15" s="646">
        <v>7.7</v>
      </c>
      <c r="DA15" s="646"/>
      <c r="DB15" s="646"/>
      <c r="DC15" s="646"/>
      <c r="DD15" s="614">
        <v>76633</v>
      </c>
      <c r="DE15" s="609"/>
      <c r="DF15" s="609"/>
      <c r="DG15" s="609"/>
      <c r="DH15" s="609"/>
      <c r="DI15" s="609"/>
      <c r="DJ15" s="609"/>
      <c r="DK15" s="609"/>
      <c r="DL15" s="609"/>
      <c r="DM15" s="609"/>
      <c r="DN15" s="609"/>
      <c r="DO15" s="609"/>
      <c r="DP15" s="610"/>
      <c r="DQ15" s="614">
        <v>196257</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4771</v>
      </c>
      <c r="S16" s="609"/>
      <c r="T16" s="609"/>
      <c r="U16" s="609"/>
      <c r="V16" s="609"/>
      <c r="W16" s="609"/>
      <c r="X16" s="609"/>
      <c r="Y16" s="610"/>
      <c r="Z16" s="646">
        <v>0.1</v>
      </c>
      <c r="AA16" s="646"/>
      <c r="AB16" s="646"/>
      <c r="AC16" s="646"/>
      <c r="AD16" s="647">
        <v>4771</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v>17272</v>
      </c>
      <c r="CS16" s="609"/>
      <c r="CT16" s="609"/>
      <c r="CU16" s="609"/>
      <c r="CV16" s="609"/>
      <c r="CW16" s="609"/>
      <c r="CX16" s="609"/>
      <c r="CY16" s="610"/>
      <c r="CZ16" s="646">
        <v>0.5</v>
      </c>
      <c r="DA16" s="646"/>
      <c r="DB16" s="646"/>
      <c r="DC16" s="646"/>
      <c r="DD16" s="614" t="s">
        <v>122</v>
      </c>
      <c r="DE16" s="609"/>
      <c r="DF16" s="609"/>
      <c r="DG16" s="609"/>
      <c r="DH16" s="609"/>
      <c r="DI16" s="609"/>
      <c r="DJ16" s="609"/>
      <c r="DK16" s="609"/>
      <c r="DL16" s="609"/>
      <c r="DM16" s="609"/>
      <c r="DN16" s="609"/>
      <c r="DO16" s="609"/>
      <c r="DP16" s="610"/>
      <c r="DQ16" s="614">
        <v>5089</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5942</v>
      </c>
      <c r="S17" s="609"/>
      <c r="T17" s="609"/>
      <c r="U17" s="609"/>
      <c r="V17" s="609"/>
      <c r="W17" s="609"/>
      <c r="X17" s="609"/>
      <c r="Y17" s="610"/>
      <c r="Z17" s="646">
        <v>0.1</v>
      </c>
      <c r="AA17" s="646"/>
      <c r="AB17" s="646"/>
      <c r="AC17" s="646"/>
      <c r="AD17" s="647">
        <v>5942</v>
      </c>
      <c r="AE17" s="647"/>
      <c r="AF17" s="647"/>
      <c r="AG17" s="647"/>
      <c r="AH17" s="647"/>
      <c r="AI17" s="647"/>
      <c r="AJ17" s="647"/>
      <c r="AK17" s="647"/>
      <c r="AL17" s="611">
        <v>0.3</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232510</v>
      </c>
      <c r="CS17" s="609"/>
      <c r="CT17" s="609"/>
      <c r="CU17" s="609"/>
      <c r="CV17" s="609"/>
      <c r="CW17" s="609"/>
      <c r="CX17" s="609"/>
      <c r="CY17" s="610"/>
      <c r="CZ17" s="646">
        <v>7.2</v>
      </c>
      <c r="DA17" s="646"/>
      <c r="DB17" s="646"/>
      <c r="DC17" s="646"/>
      <c r="DD17" s="614" t="s">
        <v>122</v>
      </c>
      <c r="DE17" s="609"/>
      <c r="DF17" s="609"/>
      <c r="DG17" s="609"/>
      <c r="DH17" s="609"/>
      <c r="DI17" s="609"/>
      <c r="DJ17" s="609"/>
      <c r="DK17" s="609"/>
      <c r="DL17" s="609"/>
      <c r="DM17" s="609"/>
      <c r="DN17" s="609"/>
      <c r="DO17" s="609"/>
      <c r="DP17" s="610"/>
      <c r="DQ17" s="614">
        <v>228064</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1392</v>
      </c>
      <c r="S18" s="609"/>
      <c r="T18" s="609"/>
      <c r="U18" s="609"/>
      <c r="V18" s="609"/>
      <c r="W18" s="609"/>
      <c r="X18" s="609"/>
      <c r="Y18" s="610"/>
      <c r="Z18" s="646">
        <v>0</v>
      </c>
      <c r="AA18" s="646"/>
      <c r="AB18" s="646"/>
      <c r="AC18" s="646"/>
      <c r="AD18" s="647">
        <v>1392</v>
      </c>
      <c r="AE18" s="647"/>
      <c r="AF18" s="647"/>
      <c r="AG18" s="647"/>
      <c r="AH18" s="647"/>
      <c r="AI18" s="647"/>
      <c r="AJ18" s="647"/>
      <c r="AK18" s="647"/>
      <c r="AL18" s="611">
        <v>0.1</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v>69169</v>
      </c>
      <c r="CS18" s="609"/>
      <c r="CT18" s="609"/>
      <c r="CU18" s="609"/>
      <c r="CV18" s="609"/>
      <c r="CW18" s="609"/>
      <c r="CX18" s="609"/>
      <c r="CY18" s="610"/>
      <c r="CZ18" s="646">
        <v>2.1</v>
      </c>
      <c r="DA18" s="646"/>
      <c r="DB18" s="646"/>
      <c r="DC18" s="646"/>
      <c r="DD18" s="614">
        <v>68790</v>
      </c>
      <c r="DE18" s="609"/>
      <c r="DF18" s="609"/>
      <c r="DG18" s="609"/>
      <c r="DH18" s="609"/>
      <c r="DI18" s="609"/>
      <c r="DJ18" s="609"/>
      <c r="DK18" s="609"/>
      <c r="DL18" s="609"/>
      <c r="DM18" s="609"/>
      <c r="DN18" s="609"/>
      <c r="DO18" s="609"/>
      <c r="DP18" s="610"/>
      <c r="DQ18" s="614">
        <v>69169</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1392</v>
      </c>
      <c r="S19" s="609"/>
      <c r="T19" s="609"/>
      <c r="U19" s="609"/>
      <c r="V19" s="609"/>
      <c r="W19" s="609"/>
      <c r="X19" s="609"/>
      <c r="Y19" s="610"/>
      <c r="Z19" s="646">
        <v>0</v>
      </c>
      <c r="AA19" s="646"/>
      <c r="AB19" s="646"/>
      <c r="AC19" s="646"/>
      <c r="AD19" s="647">
        <v>1392</v>
      </c>
      <c r="AE19" s="647"/>
      <c r="AF19" s="647"/>
      <c r="AG19" s="647"/>
      <c r="AH19" s="647"/>
      <c r="AI19" s="647"/>
      <c r="AJ19" s="647"/>
      <c r="AK19" s="647"/>
      <c r="AL19" s="611">
        <v>0.1</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2045</v>
      </c>
      <c r="BH19" s="609"/>
      <c r="BI19" s="609"/>
      <c r="BJ19" s="609"/>
      <c r="BK19" s="609"/>
      <c r="BL19" s="609"/>
      <c r="BM19" s="609"/>
      <c r="BN19" s="610"/>
      <c r="BO19" s="646">
        <v>0.7</v>
      </c>
      <c r="BP19" s="646"/>
      <c r="BQ19" s="646"/>
      <c r="BR19" s="646"/>
      <c r="BS19" s="647" t="s">
        <v>122</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83" t="s">
        <v>262</v>
      </c>
      <c r="C20" s="684"/>
      <c r="D20" s="684"/>
      <c r="E20" s="684"/>
      <c r="F20" s="684"/>
      <c r="G20" s="684"/>
      <c r="H20" s="684"/>
      <c r="I20" s="684"/>
      <c r="J20" s="684"/>
      <c r="K20" s="684"/>
      <c r="L20" s="684"/>
      <c r="M20" s="684"/>
      <c r="N20" s="684"/>
      <c r="O20" s="684"/>
      <c r="P20" s="684"/>
      <c r="Q20" s="685"/>
      <c r="R20" s="608" t="s">
        <v>122</v>
      </c>
      <c r="S20" s="609"/>
      <c r="T20" s="609"/>
      <c r="U20" s="609"/>
      <c r="V20" s="609"/>
      <c r="W20" s="609"/>
      <c r="X20" s="609"/>
      <c r="Y20" s="610"/>
      <c r="Z20" s="646" t="s">
        <v>122</v>
      </c>
      <c r="AA20" s="646"/>
      <c r="AB20" s="646"/>
      <c r="AC20" s="646"/>
      <c r="AD20" s="647" t="s">
        <v>122</v>
      </c>
      <c r="AE20" s="647"/>
      <c r="AF20" s="647"/>
      <c r="AG20" s="647"/>
      <c r="AH20" s="647"/>
      <c r="AI20" s="647"/>
      <c r="AJ20" s="647"/>
      <c r="AK20" s="647"/>
      <c r="AL20" s="611" t="s">
        <v>122</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2045</v>
      </c>
      <c r="BH20" s="609"/>
      <c r="BI20" s="609"/>
      <c r="BJ20" s="609"/>
      <c r="BK20" s="609"/>
      <c r="BL20" s="609"/>
      <c r="BM20" s="609"/>
      <c r="BN20" s="610"/>
      <c r="BO20" s="646">
        <v>0.7</v>
      </c>
      <c r="BP20" s="646"/>
      <c r="BQ20" s="646"/>
      <c r="BR20" s="646"/>
      <c r="BS20" s="647" t="s">
        <v>122</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3218992</v>
      </c>
      <c r="CS20" s="609"/>
      <c r="CT20" s="609"/>
      <c r="CU20" s="609"/>
      <c r="CV20" s="609"/>
      <c r="CW20" s="609"/>
      <c r="CX20" s="609"/>
      <c r="CY20" s="610"/>
      <c r="CZ20" s="646">
        <v>100</v>
      </c>
      <c r="DA20" s="646"/>
      <c r="DB20" s="646"/>
      <c r="DC20" s="646"/>
      <c r="DD20" s="614">
        <v>597397</v>
      </c>
      <c r="DE20" s="609"/>
      <c r="DF20" s="609"/>
      <c r="DG20" s="609"/>
      <c r="DH20" s="609"/>
      <c r="DI20" s="609"/>
      <c r="DJ20" s="609"/>
      <c r="DK20" s="609"/>
      <c r="DL20" s="609"/>
      <c r="DM20" s="609"/>
      <c r="DN20" s="609"/>
      <c r="DO20" s="609"/>
      <c r="DP20" s="610"/>
      <c r="DQ20" s="614">
        <v>2429379</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1963286</v>
      </c>
      <c r="S21" s="609"/>
      <c r="T21" s="609"/>
      <c r="U21" s="609"/>
      <c r="V21" s="609"/>
      <c r="W21" s="609"/>
      <c r="X21" s="609"/>
      <c r="Y21" s="610"/>
      <c r="Z21" s="646">
        <v>46.8</v>
      </c>
      <c r="AA21" s="646"/>
      <c r="AB21" s="646"/>
      <c r="AC21" s="646"/>
      <c r="AD21" s="647">
        <v>1767846</v>
      </c>
      <c r="AE21" s="647"/>
      <c r="AF21" s="647"/>
      <c r="AG21" s="647"/>
      <c r="AH21" s="647"/>
      <c r="AI21" s="647"/>
      <c r="AJ21" s="647"/>
      <c r="AK21" s="647"/>
      <c r="AL21" s="611">
        <v>80.7</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v>2045</v>
      </c>
      <c r="BH21" s="609"/>
      <c r="BI21" s="609"/>
      <c r="BJ21" s="609"/>
      <c r="BK21" s="609"/>
      <c r="BL21" s="609"/>
      <c r="BM21" s="609"/>
      <c r="BN21" s="610"/>
      <c r="BO21" s="646">
        <v>0.7</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1767846</v>
      </c>
      <c r="S22" s="609"/>
      <c r="T22" s="609"/>
      <c r="U22" s="609"/>
      <c r="V22" s="609"/>
      <c r="W22" s="609"/>
      <c r="X22" s="609"/>
      <c r="Y22" s="610"/>
      <c r="Z22" s="646">
        <v>42.1</v>
      </c>
      <c r="AA22" s="646"/>
      <c r="AB22" s="646"/>
      <c r="AC22" s="646"/>
      <c r="AD22" s="647">
        <v>1767846</v>
      </c>
      <c r="AE22" s="647"/>
      <c r="AF22" s="647"/>
      <c r="AG22" s="647"/>
      <c r="AH22" s="647"/>
      <c r="AI22" s="647"/>
      <c r="AJ22" s="647"/>
      <c r="AK22" s="647"/>
      <c r="AL22" s="611">
        <v>80.7</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195440</v>
      </c>
      <c r="S23" s="609"/>
      <c r="T23" s="609"/>
      <c r="U23" s="609"/>
      <c r="V23" s="609"/>
      <c r="W23" s="609"/>
      <c r="X23" s="609"/>
      <c r="Y23" s="610"/>
      <c r="Z23" s="646">
        <v>4.7</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2"/>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6" t="s">
        <v>279</v>
      </c>
      <c r="CE24" s="667"/>
      <c r="CF24" s="667"/>
      <c r="CG24" s="667"/>
      <c r="CH24" s="667"/>
      <c r="CI24" s="667"/>
      <c r="CJ24" s="667"/>
      <c r="CK24" s="667"/>
      <c r="CL24" s="667"/>
      <c r="CM24" s="667"/>
      <c r="CN24" s="667"/>
      <c r="CO24" s="667"/>
      <c r="CP24" s="667"/>
      <c r="CQ24" s="668"/>
      <c r="CR24" s="663">
        <v>1108117</v>
      </c>
      <c r="CS24" s="664"/>
      <c r="CT24" s="664"/>
      <c r="CU24" s="664"/>
      <c r="CV24" s="664"/>
      <c r="CW24" s="664"/>
      <c r="CX24" s="664"/>
      <c r="CY24" s="689"/>
      <c r="CZ24" s="690">
        <v>34.4</v>
      </c>
      <c r="DA24" s="672"/>
      <c r="DB24" s="672"/>
      <c r="DC24" s="692"/>
      <c r="DD24" s="688">
        <v>936662</v>
      </c>
      <c r="DE24" s="664"/>
      <c r="DF24" s="664"/>
      <c r="DG24" s="664"/>
      <c r="DH24" s="664"/>
      <c r="DI24" s="664"/>
      <c r="DJ24" s="664"/>
      <c r="DK24" s="689"/>
      <c r="DL24" s="688">
        <v>881273</v>
      </c>
      <c r="DM24" s="664"/>
      <c r="DN24" s="664"/>
      <c r="DO24" s="664"/>
      <c r="DP24" s="664"/>
      <c r="DQ24" s="664"/>
      <c r="DR24" s="664"/>
      <c r="DS24" s="664"/>
      <c r="DT24" s="664"/>
      <c r="DU24" s="664"/>
      <c r="DV24" s="689"/>
      <c r="DW24" s="690">
        <v>40.200000000000003</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2378607</v>
      </c>
      <c r="S25" s="609"/>
      <c r="T25" s="609"/>
      <c r="U25" s="609"/>
      <c r="V25" s="609"/>
      <c r="W25" s="609"/>
      <c r="X25" s="609"/>
      <c r="Y25" s="610"/>
      <c r="Z25" s="646">
        <v>56.7</v>
      </c>
      <c r="AA25" s="646"/>
      <c r="AB25" s="646"/>
      <c r="AC25" s="646"/>
      <c r="AD25" s="647">
        <v>2183167</v>
      </c>
      <c r="AE25" s="647"/>
      <c r="AF25" s="647"/>
      <c r="AG25" s="647"/>
      <c r="AH25" s="647"/>
      <c r="AI25" s="647"/>
      <c r="AJ25" s="647"/>
      <c r="AK25" s="647"/>
      <c r="AL25" s="611">
        <v>99.7</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574787</v>
      </c>
      <c r="CS25" s="621"/>
      <c r="CT25" s="621"/>
      <c r="CU25" s="621"/>
      <c r="CV25" s="621"/>
      <c r="CW25" s="621"/>
      <c r="CX25" s="621"/>
      <c r="CY25" s="622"/>
      <c r="CZ25" s="611">
        <v>17.899999999999999</v>
      </c>
      <c r="DA25" s="623"/>
      <c r="DB25" s="623"/>
      <c r="DC25" s="624"/>
      <c r="DD25" s="614">
        <v>547541</v>
      </c>
      <c r="DE25" s="621"/>
      <c r="DF25" s="621"/>
      <c r="DG25" s="621"/>
      <c r="DH25" s="621"/>
      <c r="DI25" s="621"/>
      <c r="DJ25" s="621"/>
      <c r="DK25" s="622"/>
      <c r="DL25" s="614">
        <v>547207</v>
      </c>
      <c r="DM25" s="621"/>
      <c r="DN25" s="621"/>
      <c r="DO25" s="621"/>
      <c r="DP25" s="621"/>
      <c r="DQ25" s="621"/>
      <c r="DR25" s="621"/>
      <c r="DS25" s="621"/>
      <c r="DT25" s="621"/>
      <c r="DU25" s="621"/>
      <c r="DV25" s="622"/>
      <c r="DW25" s="611">
        <v>25</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560</v>
      </c>
      <c r="S26" s="609"/>
      <c r="T26" s="609"/>
      <c r="U26" s="609"/>
      <c r="V26" s="609"/>
      <c r="W26" s="609"/>
      <c r="X26" s="609"/>
      <c r="Y26" s="610"/>
      <c r="Z26" s="646">
        <v>0</v>
      </c>
      <c r="AA26" s="646"/>
      <c r="AB26" s="646"/>
      <c r="AC26" s="646"/>
      <c r="AD26" s="647">
        <v>560</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279705</v>
      </c>
      <c r="CS26" s="609"/>
      <c r="CT26" s="609"/>
      <c r="CU26" s="609"/>
      <c r="CV26" s="609"/>
      <c r="CW26" s="609"/>
      <c r="CX26" s="609"/>
      <c r="CY26" s="610"/>
      <c r="CZ26" s="611">
        <v>8.6999999999999993</v>
      </c>
      <c r="DA26" s="623"/>
      <c r="DB26" s="623"/>
      <c r="DC26" s="624"/>
      <c r="DD26" s="614">
        <v>269353</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15784</v>
      </c>
      <c r="S27" s="609"/>
      <c r="T27" s="609"/>
      <c r="U27" s="609"/>
      <c r="V27" s="609"/>
      <c r="W27" s="609"/>
      <c r="X27" s="609"/>
      <c r="Y27" s="610"/>
      <c r="Z27" s="646">
        <v>0.4</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284292</v>
      </c>
      <c r="BH27" s="609"/>
      <c r="BI27" s="609"/>
      <c r="BJ27" s="609"/>
      <c r="BK27" s="609"/>
      <c r="BL27" s="609"/>
      <c r="BM27" s="609"/>
      <c r="BN27" s="610"/>
      <c r="BO27" s="646">
        <v>100</v>
      </c>
      <c r="BP27" s="646"/>
      <c r="BQ27" s="646"/>
      <c r="BR27" s="646"/>
      <c r="BS27" s="647">
        <v>2543</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300820</v>
      </c>
      <c r="CS27" s="621"/>
      <c r="CT27" s="621"/>
      <c r="CU27" s="621"/>
      <c r="CV27" s="621"/>
      <c r="CW27" s="621"/>
      <c r="CX27" s="621"/>
      <c r="CY27" s="622"/>
      <c r="CZ27" s="611">
        <v>9.3000000000000007</v>
      </c>
      <c r="DA27" s="623"/>
      <c r="DB27" s="623"/>
      <c r="DC27" s="624"/>
      <c r="DD27" s="614">
        <v>161057</v>
      </c>
      <c r="DE27" s="621"/>
      <c r="DF27" s="621"/>
      <c r="DG27" s="621"/>
      <c r="DH27" s="621"/>
      <c r="DI27" s="621"/>
      <c r="DJ27" s="621"/>
      <c r="DK27" s="622"/>
      <c r="DL27" s="614">
        <v>106002</v>
      </c>
      <c r="DM27" s="621"/>
      <c r="DN27" s="621"/>
      <c r="DO27" s="621"/>
      <c r="DP27" s="621"/>
      <c r="DQ27" s="621"/>
      <c r="DR27" s="621"/>
      <c r="DS27" s="621"/>
      <c r="DT27" s="621"/>
      <c r="DU27" s="621"/>
      <c r="DV27" s="622"/>
      <c r="DW27" s="611">
        <v>4.8</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48979</v>
      </c>
      <c r="S28" s="609"/>
      <c r="T28" s="609"/>
      <c r="U28" s="609"/>
      <c r="V28" s="609"/>
      <c r="W28" s="609"/>
      <c r="X28" s="609"/>
      <c r="Y28" s="610"/>
      <c r="Z28" s="646">
        <v>1.2</v>
      </c>
      <c r="AA28" s="646"/>
      <c r="AB28" s="646"/>
      <c r="AC28" s="646"/>
      <c r="AD28" s="647" t="s">
        <v>122</v>
      </c>
      <c r="AE28" s="647"/>
      <c r="AF28" s="647"/>
      <c r="AG28" s="647"/>
      <c r="AH28" s="647"/>
      <c r="AI28" s="647"/>
      <c r="AJ28" s="647"/>
      <c r="AK28" s="647"/>
      <c r="AL28" s="611" t="s">
        <v>122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232510</v>
      </c>
      <c r="CS28" s="609"/>
      <c r="CT28" s="609"/>
      <c r="CU28" s="609"/>
      <c r="CV28" s="609"/>
      <c r="CW28" s="609"/>
      <c r="CX28" s="609"/>
      <c r="CY28" s="610"/>
      <c r="CZ28" s="611">
        <v>7.2</v>
      </c>
      <c r="DA28" s="623"/>
      <c r="DB28" s="623"/>
      <c r="DC28" s="624"/>
      <c r="DD28" s="614">
        <v>228064</v>
      </c>
      <c r="DE28" s="609"/>
      <c r="DF28" s="609"/>
      <c r="DG28" s="609"/>
      <c r="DH28" s="609"/>
      <c r="DI28" s="609"/>
      <c r="DJ28" s="609"/>
      <c r="DK28" s="610"/>
      <c r="DL28" s="614">
        <v>228064</v>
      </c>
      <c r="DM28" s="609"/>
      <c r="DN28" s="609"/>
      <c r="DO28" s="609"/>
      <c r="DP28" s="609"/>
      <c r="DQ28" s="609"/>
      <c r="DR28" s="609"/>
      <c r="DS28" s="609"/>
      <c r="DT28" s="609"/>
      <c r="DU28" s="609"/>
      <c r="DV28" s="610"/>
      <c r="DW28" s="611">
        <v>10.4</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8446</v>
      </c>
      <c r="S29" s="609"/>
      <c r="T29" s="609"/>
      <c r="U29" s="609"/>
      <c r="V29" s="609"/>
      <c r="W29" s="609"/>
      <c r="X29" s="609"/>
      <c r="Y29" s="610"/>
      <c r="Z29" s="646">
        <v>0.2</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v>232510</v>
      </c>
      <c r="CS29" s="621"/>
      <c r="CT29" s="621"/>
      <c r="CU29" s="621"/>
      <c r="CV29" s="621"/>
      <c r="CW29" s="621"/>
      <c r="CX29" s="621"/>
      <c r="CY29" s="622"/>
      <c r="CZ29" s="611">
        <v>7.2</v>
      </c>
      <c r="DA29" s="623"/>
      <c r="DB29" s="623"/>
      <c r="DC29" s="624"/>
      <c r="DD29" s="614">
        <v>228064</v>
      </c>
      <c r="DE29" s="621"/>
      <c r="DF29" s="621"/>
      <c r="DG29" s="621"/>
      <c r="DH29" s="621"/>
      <c r="DI29" s="621"/>
      <c r="DJ29" s="621"/>
      <c r="DK29" s="622"/>
      <c r="DL29" s="614">
        <v>228064</v>
      </c>
      <c r="DM29" s="621"/>
      <c r="DN29" s="621"/>
      <c r="DO29" s="621"/>
      <c r="DP29" s="621"/>
      <c r="DQ29" s="621"/>
      <c r="DR29" s="621"/>
      <c r="DS29" s="621"/>
      <c r="DT29" s="621"/>
      <c r="DU29" s="621"/>
      <c r="DV29" s="622"/>
      <c r="DW29" s="611">
        <v>10.4</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304711</v>
      </c>
      <c r="S30" s="609"/>
      <c r="T30" s="609"/>
      <c r="U30" s="609"/>
      <c r="V30" s="609"/>
      <c r="W30" s="609"/>
      <c r="X30" s="609"/>
      <c r="Y30" s="610"/>
      <c r="Z30" s="646">
        <v>7.3</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0"/>
      <c r="BI30" s="680"/>
      <c r="BJ30" s="680"/>
      <c r="BK30" s="680"/>
      <c r="BL30" s="680"/>
      <c r="BM30" s="680"/>
      <c r="BN30" s="680"/>
      <c r="BO30" s="680"/>
      <c r="BP30" s="680"/>
      <c r="BQ30" s="681"/>
      <c r="BR30" s="660"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v>227416</v>
      </c>
      <c r="CS30" s="609"/>
      <c r="CT30" s="609"/>
      <c r="CU30" s="609"/>
      <c r="CV30" s="609"/>
      <c r="CW30" s="609"/>
      <c r="CX30" s="609"/>
      <c r="CY30" s="610"/>
      <c r="CZ30" s="611">
        <v>7.1</v>
      </c>
      <c r="DA30" s="623"/>
      <c r="DB30" s="623"/>
      <c r="DC30" s="624"/>
      <c r="DD30" s="614">
        <v>222970</v>
      </c>
      <c r="DE30" s="609"/>
      <c r="DF30" s="609"/>
      <c r="DG30" s="609"/>
      <c r="DH30" s="609"/>
      <c r="DI30" s="609"/>
      <c r="DJ30" s="609"/>
      <c r="DK30" s="610"/>
      <c r="DL30" s="614">
        <v>222970</v>
      </c>
      <c r="DM30" s="609"/>
      <c r="DN30" s="609"/>
      <c r="DO30" s="609"/>
      <c r="DP30" s="609"/>
      <c r="DQ30" s="609"/>
      <c r="DR30" s="609"/>
      <c r="DS30" s="609"/>
      <c r="DT30" s="609"/>
      <c r="DU30" s="609"/>
      <c r="DV30" s="610"/>
      <c r="DW30" s="611">
        <v>10.199999999999999</v>
      </c>
      <c r="DX30" s="623"/>
      <c r="DY30" s="623"/>
      <c r="DZ30" s="623"/>
      <c r="EA30" s="623"/>
      <c r="EB30" s="623"/>
      <c r="EC30" s="635"/>
    </row>
    <row r="31" spans="2:133" ht="11.25" customHeight="1" x14ac:dyDescent="0.15">
      <c r="B31" s="683" t="s">
        <v>297</v>
      </c>
      <c r="C31" s="684"/>
      <c r="D31" s="684"/>
      <c r="E31" s="684"/>
      <c r="F31" s="684"/>
      <c r="G31" s="684"/>
      <c r="H31" s="684"/>
      <c r="I31" s="684"/>
      <c r="J31" s="684"/>
      <c r="K31" s="684"/>
      <c r="L31" s="684"/>
      <c r="M31" s="684"/>
      <c r="N31" s="684"/>
      <c r="O31" s="684"/>
      <c r="P31" s="684"/>
      <c r="Q31" s="685"/>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4" t="s">
        <v>298</v>
      </c>
      <c r="AQ31" s="675"/>
      <c r="AR31" s="675"/>
      <c r="AS31" s="675"/>
      <c r="AT31" s="676" t="s">
        <v>299</v>
      </c>
      <c r="AU31" s="212"/>
      <c r="AV31" s="212"/>
      <c r="AW31" s="212"/>
      <c r="AX31" s="666" t="s">
        <v>177</v>
      </c>
      <c r="AY31" s="667"/>
      <c r="AZ31" s="667"/>
      <c r="BA31" s="667"/>
      <c r="BB31" s="667"/>
      <c r="BC31" s="667"/>
      <c r="BD31" s="667"/>
      <c r="BE31" s="667"/>
      <c r="BF31" s="668"/>
      <c r="BG31" s="670">
        <v>98.8</v>
      </c>
      <c r="BH31" s="671"/>
      <c r="BI31" s="671"/>
      <c r="BJ31" s="671"/>
      <c r="BK31" s="671"/>
      <c r="BL31" s="671"/>
      <c r="BM31" s="672">
        <v>95.8</v>
      </c>
      <c r="BN31" s="671"/>
      <c r="BO31" s="671"/>
      <c r="BP31" s="671"/>
      <c r="BQ31" s="673"/>
      <c r="BR31" s="670">
        <v>99</v>
      </c>
      <c r="BS31" s="671"/>
      <c r="BT31" s="671"/>
      <c r="BU31" s="671"/>
      <c r="BV31" s="671"/>
      <c r="BW31" s="671"/>
      <c r="BX31" s="672">
        <v>95.9</v>
      </c>
      <c r="BY31" s="671"/>
      <c r="BZ31" s="671"/>
      <c r="CA31" s="671"/>
      <c r="CB31" s="673"/>
      <c r="CD31" s="629"/>
      <c r="CE31" s="630"/>
      <c r="CF31" s="605" t="s">
        <v>300</v>
      </c>
      <c r="CG31" s="606"/>
      <c r="CH31" s="606"/>
      <c r="CI31" s="606"/>
      <c r="CJ31" s="606"/>
      <c r="CK31" s="606"/>
      <c r="CL31" s="606"/>
      <c r="CM31" s="606"/>
      <c r="CN31" s="606"/>
      <c r="CO31" s="606"/>
      <c r="CP31" s="606"/>
      <c r="CQ31" s="607"/>
      <c r="CR31" s="608">
        <v>5094</v>
      </c>
      <c r="CS31" s="621"/>
      <c r="CT31" s="621"/>
      <c r="CU31" s="621"/>
      <c r="CV31" s="621"/>
      <c r="CW31" s="621"/>
      <c r="CX31" s="621"/>
      <c r="CY31" s="622"/>
      <c r="CZ31" s="611">
        <v>0.2</v>
      </c>
      <c r="DA31" s="623"/>
      <c r="DB31" s="623"/>
      <c r="DC31" s="624"/>
      <c r="DD31" s="614">
        <v>5094</v>
      </c>
      <c r="DE31" s="621"/>
      <c r="DF31" s="621"/>
      <c r="DG31" s="621"/>
      <c r="DH31" s="621"/>
      <c r="DI31" s="621"/>
      <c r="DJ31" s="621"/>
      <c r="DK31" s="622"/>
      <c r="DL31" s="614">
        <v>5094</v>
      </c>
      <c r="DM31" s="621"/>
      <c r="DN31" s="621"/>
      <c r="DO31" s="621"/>
      <c r="DP31" s="621"/>
      <c r="DQ31" s="621"/>
      <c r="DR31" s="621"/>
      <c r="DS31" s="621"/>
      <c r="DT31" s="621"/>
      <c r="DU31" s="621"/>
      <c r="DV31" s="622"/>
      <c r="DW31" s="611">
        <v>0.2</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172031</v>
      </c>
      <c r="S32" s="609"/>
      <c r="T32" s="609"/>
      <c r="U32" s="609"/>
      <c r="V32" s="609"/>
      <c r="W32" s="609"/>
      <c r="X32" s="609"/>
      <c r="Y32" s="610"/>
      <c r="Z32" s="646">
        <v>4.0999999999999996</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302</v>
      </c>
      <c r="AX32" s="605" t="s">
        <v>303</v>
      </c>
      <c r="AY32" s="606"/>
      <c r="AZ32" s="606"/>
      <c r="BA32" s="606"/>
      <c r="BB32" s="606"/>
      <c r="BC32" s="606"/>
      <c r="BD32" s="606"/>
      <c r="BE32" s="606"/>
      <c r="BF32" s="607"/>
      <c r="BG32" s="679">
        <v>99.6</v>
      </c>
      <c r="BH32" s="621"/>
      <c r="BI32" s="621"/>
      <c r="BJ32" s="621"/>
      <c r="BK32" s="621"/>
      <c r="BL32" s="621"/>
      <c r="BM32" s="612">
        <v>98.7</v>
      </c>
      <c r="BN32" s="621"/>
      <c r="BO32" s="621"/>
      <c r="BP32" s="621"/>
      <c r="BQ32" s="644"/>
      <c r="BR32" s="679">
        <v>99.7</v>
      </c>
      <c r="BS32" s="621"/>
      <c r="BT32" s="621"/>
      <c r="BU32" s="621"/>
      <c r="BV32" s="621"/>
      <c r="BW32" s="621"/>
      <c r="BX32" s="612">
        <v>98.4</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18335</v>
      </c>
      <c r="S33" s="609"/>
      <c r="T33" s="609"/>
      <c r="U33" s="609"/>
      <c r="V33" s="609"/>
      <c r="W33" s="609"/>
      <c r="X33" s="609"/>
      <c r="Y33" s="610"/>
      <c r="Z33" s="646">
        <v>0.4</v>
      </c>
      <c r="AA33" s="646"/>
      <c r="AB33" s="646"/>
      <c r="AC33" s="646"/>
      <c r="AD33" s="647">
        <v>5497</v>
      </c>
      <c r="AE33" s="647"/>
      <c r="AF33" s="647"/>
      <c r="AG33" s="647"/>
      <c r="AH33" s="647"/>
      <c r="AI33" s="647"/>
      <c r="AJ33" s="647"/>
      <c r="AK33" s="647"/>
      <c r="AL33" s="611">
        <v>0.3</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v>98.1</v>
      </c>
      <c r="BH33" s="593"/>
      <c r="BI33" s="593"/>
      <c r="BJ33" s="593"/>
      <c r="BK33" s="593"/>
      <c r="BL33" s="593"/>
      <c r="BM33" s="639">
        <v>93.5</v>
      </c>
      <c r="BN33" s="593"/>
      <c r="BO33" s="593"/>
      <c r="BP33" s="593"/>
      <c r="BQ33" s="656"/>
      <c r="BR33" s="669">
        <v>98.4</v>
      </c>
      <c r="BS33" s="593"/>
      <c r="BT33" s="593"/>
      <c r="BU33" s="593"/>
      <c r="BV33" s="593"/>
      <c r="BW33" s="593"/>
      <c r="BX33" s="639">
        <v>93.8</v>
      </c>
      <c r="BY33" s="593"/>
      <c r="BZ33" s="593"/>
      <c r="CA33" s="593"/>
      <c r="CB33" s="656"/>
      <c r="CD33" s="605" t="s">
        <v>307</v>
      </c>
      <c r="CE33" s="606"/>
      <c r="CF33" s="606"/>
      <c r="CG33" s="606"/>
      <c r="CH33" s="606"/>
      <c r="CI33" s="606"/>
      <c r="CJ33" s="606"/>
      <c r="CK33" s="606"/>
      <c r="CL33" s="606"/>
      <c r="CM33" s="606"/>
      <c r="CN33" s="606"/>
      <c r="CO33" s="606"/>
      <c r="CP33" s="606"/>
      <c r="CQ33" s="607"/>
      <c r="CR33" s="608">
        <v>1496206</v>
      </c>
      <c r="CS33" s="621"/>
      <c r="CT33" s="621"/>
      <c r="CU33" s="621"/>
      <c r="CV33" s="621"/>
      <c r="CW33" s="621"/>
      <c r="CX33" s="621"/>
      <c r="CY33" s="622"/>
      <c r="CZ33" s="611">
        <v>46.5</v>
      </c>
      <c r="DA33" s="623"/>
      <c r="DB33" s="623"/>
      <c r="DC33" s="624"/>
      <c r="DD33" s="614">
        <v>1217800</v>
      </c>
      <c r="DE33" s="621"/>
      <c r="DF33" s="621"/>
      <c r="DG33" s="621"/>
      <c r="DH33" s="621"/>
      <c r="DI33" s="621"/>
      <c r="DJ33" s="621"/>
      <c r="DK33" s="622"/>
      <c r="DL33" s="614">
        <v>846399</v>
      </c>
      <c r="DM33" s="621"/>
      <c r="DN33" s="621"/>
      <c r="DO33" s="621"/>
      <c r="DP33" s="621"/>
      <c r="DQ33" s="621"/>
      <c r="DR33" s="621"/>
      <c r="DS33" s="621"/>
      <c r="DT33" s="621"/>
      <c r="DU33" s="621"/>
      <c r="DV33" s="622"/>
      <c r="DW33" s="611">
        <v>38.6</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4732</v>
      </c>
      <c r="S34" s="609"/>
      <c r="T34" s="609"/>
      <c r="U34" s="609"/>
      <c r="V34" s="609"/>
      <c r="W34" s="609"/>
      <c r="X34" s="609"/>
      <c r="Y34" s="610"/>
      <c r="Z34" s="646">
        <v>0.1</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690119</v>
      </c>
      <c r="CS34" s="609"/>
      <c r="CT34" s="609"/>
      <c r="CU34" s="609"/>
      <c r="CV34" s="609"/>
      <c r="CW34" s="609"/>
      <c r="CX34" s="609"/>
      <c r="CY34" s="610"/>
      <c r="CZ34" s="611">
        <v>21.4</v>
      </c>
      <c r="DA34" s="623"/>
      <c r="DB34" s="623"/>
      <c r="DC34" s="624"/>
      <c r="DD34" s="614">
        <v>562815</v>
      </c>
      <c r="DE34" s="609"/>
      <c r="DF34" s="609"/>
      <c r="DG34" s="609"/>
      <c r="DH34" s="609"/>
      <c r="DI34" s="609"/>
      <c r="DJ34" s="609"/>
      <c r="DK34" s="610"/>
      <c r="DL34" s="614">
        <v>462448</v>
      </c>
      <c r="DM34" s="609"/>
      <c r="DN34" s="609"/>
      <c r="DO34" s="609"/>
      <c r="DP34" s="609"/>
      <c r="DQ34" s="609"/>
      <c r="DR34" s="609"/>
      <c r="DS34" s="609"/>
      <c r="DT34" s="609"/>
      <c r="DU34" s="609"/>
      <c r="DV34" s="610"/>
      <c r="DW34" s="611">
        <v>21.1</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5433</v>
      </c>
      <c r="S35" s="609"/>
      <c r="T35" s="609"/>
      <c r="U35" s="609"/>
      <c r="V35" s="609"/>
      <c r="W35" s="609"/>
      <c r="X35" s="609"/>
      <c r="Y35" s="610"/>
      <c r="Z35" s="646">
        <v>0.1</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11555</v>
      </c>
      <c r="CS35" s="621"/>
      <c r="CT35" s="621"/>
      <c r="CU35" s="621"/>
      <c r="CV35" s="621"/>
      <c r="CW35" s="621"/>
      <c r="CX35" s="621"/>
      <c r="CY35" s="622"/>
      <c r="CZ35" s="611">
        <v>0.4</v>
      </c>
      <c r="DA35" s="623"/>
      <c r="DB35" s="623"/>
      <c r="DC35" s="624"/>
      <c r="DD35" s="614">
        <v>4726</v>
      </c>
      <c r="DE35" s="621"/>
      <c r="DF35" s="621"/>
      <c r="DG35" s="621"/>
      <c r="DH35" s="621"/>
      <c r="DI35" s="621"/>
      <c r="DJ35" s="621"/>
      <c r="DK35" s="622"/>
      <c r="DL35" s="614">
        <v>4726</v>
      </c>
      <c r="DM35" s="621"/>
      <c r="DN35" s="621"/>
      <c r="DO35" s="621"/>
      <c r="DP35" s="621"/>
      <c r="DQ35" s="621"/>
      <c r="DR35" s="621"/>
      <c r="DS35" s="621"/>
      <c r="DT35" s="621"/>
      <c r="DU35" s="621"/>
      <c r="DV35" s="622"/>
      <c r="DW35" s="611">
        <v>0.2</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912461</v>
      </c>
      <c r="S36" s="609"/>
      <c r="T36" s="609"/>
      <c r="U36" s="609"/>
      <c r="V36" s="609"/>
      <c r="W36" s="609"/>
      <c r="X36" s="609"/>
      <c r="Y36" s="610"/>
      <c r="Z36" s="646">
        <v>21.8</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284710</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t="s">
        <v>122</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349055</v>
      </c>
      <c r="CS36" s="609"/>
      <c r="CT36" s="609"/>
      <c r="CU36" s="609"/>
      <c r="CV36" s="609"/>
      <c r="CW36" s="609"/>
      <c r="CX36" s="609"/>
      <c r="CY36" s="610"/>
      <c r="CZ36" s="611">
        <v>10.8</v>
      </c>
      <c r="DA36" s="623"/>
      <c r="DB36" s="623"/>
      <c r="DC36" s="624"/>
      <c r="DD36" s="614">
        <v>248795</v>
      </c>
      <c r="DE36" s="609"/>
      <c r="DF36" s="609"/>
      <c r="DG36" s="609"/>
      <c r="DH36" s="609"/>
      <c r="DI36" s="609"/>
      <c r="DJ36" s="609"/>
      <c r="DK36" s="610"/>
      <c r="DL36" s="614">
        <v>136044</v>
      </c>
      <c r="DM36" s="609"/>
      <c r="DN36" s="609"/>
      <c r="DO36" s="609"/>
      <c r="DP36" s="609"/>
      <c r="DQ36" s="609"/>
      <c r="DR36" s="609"/>
      <c r="DS36" s="609"/>
      <c r="DT36" s="609"/>
      <c r="DU36" s="609"/>
      <c r="DV36" s="610"/>
      <c r="DW36" s="611">
        <v>6.2</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47976</v>
      </c>
      <c r="S37" s="609"/>
      <c r="T37" s="609"/>
      <c r="U37" s="609"/>
      <c r="V37" s="609"/>
      <c r="W37" s="609"/>
      <c r="X37" s="609"/>
      <c r="Y37" s="610"/>
      <c r="Z37" s="646">
        <v>1.1000000000000001</v>
      </c>
      <c r="AA37" s="646"/>
      <c r="AB37" s="646"/>
      <c r="AC37" s="646"/>
      <c r="AD37" s="647">
        <v>796</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40611</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-4588</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4928</v>
      </c>
      <c r="CS37" s="621"/>
      <c r="CT37" s="621"/>
      <c r="CU37" s="621"/>
      <c r="CV37" s="621"/>
      <c r="CW37" s="621"/>
      <c r="CX37" s="621"/>
      <c r="CY37" s="622"/>
      <c r="CZ37" s="611">
        <v>0.2</v>
      </c>
      <c r="DA37" s="623"/>
      <c r="DB37" s="623"/>
      <c r="DC37" s="624"/>
      <c r="DD37" s="614">
        <v>4928</v>
      </c>
      <c r="DE37" s="621"/>
      <c r="DF37" s="621"/>
      <c r="DG37" s="621"/>
      <c r="DH37" s="621"/>
      <c r="DI37" s="621"/>
      <c r="DJ37" s="621"/>
      <c r="DK37" s="622"/>
      <c r="DL37" s="614">
        <v>4928</v>
      </c>
      <c r="DM37" s="621"/>
      <c r="DN37" s="621"/>
      <c r="DO37" s="621"/>
      <c r="DP37" s="621"/>
      <c r="DQ37" s="621"/>
      <c r="DR37" s="621"/>
      <c r="DS37" s="621"/>
      <c r="DT37" s="621"/>
      <c r="DU37" s="621"/>
      <c r="DV37" s="622"/>
      <c r="DW37" s="611">
        <v>0.2</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276600</v>
      </c>
      <c r="S38" s="609"/>
      <c r="T38" s="609"/>
      <c r="U38" s="609"/>
      <c r="V38" s="609"/>
      <c r="W38" s="609"/>
      <c r="X38" s="609"/>
      <c r="Y38" s="610"/>
      <c r="Z38" s="646">
        <v>6.6</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t="s">
        <v>122</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576</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284710</v>
      </c>
      <c r="CS38" s="609"/>
      <c r="CT38" s="609"/>
      <c r="CU38" s="609"/>
      <c r="CV38" s="609"/>
      <c r="CW38" s="609"/>
      <c r="CX38" s="609"/>
      <c r="CY38" s="610"/>
      <c r="CZ38" s="611">
        <v>8.8000000000000007</v>
      </c>
      <c r="DA38" s="623"/>
      <c r="DB38" s="623"/>
      <c r="DC38" s="624"/>
      <c r="DD38" s="614">
        <v>243181</v>
      </c>
      <c r="DE38" s="609"/>
      <c r="DF38" s="609"/>
      <c r="DG38" s="609"/>
      <c r="DH38" s="609"/>
      <c r="DI38" s="609"/>
      <c r="DJ38" s="609"/>
      <c r="DK38" s="610"/>
      <c r="DL38" s="614">
        <v>243181</v>
      </c>
      <c r="DM38" s="609"/>
      <c r="DN38" s="609"/>
      <c r="DO38" s="609"/>
      <c r="DP38" s="609"/>
      <c r="DQ38" s="609"/>
      <c r="DR38" s="609"/>
      <c r="DS38" s="609"/>
      <c r="DT38" s="609"/>
      <c r="DU38" s="609"/>
      <c r="DV38" s="610"/>
      <c r="DW38" s="611">
        <v>11.1</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850</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160767</v>
      </c>
      <c r="CS39" s="621"/>
      <c r="CT39" s="621"/>
      <c r="CU39" s="621"/>
      <c r="CV39" s="621"/>
      <c r="CW39" s="621"/>
      <c r="CX39" s="621"/>
      <c r="CY39" s="622"/>
      <c r="CZ39" s="611">
        <v>5</v>
      </c>
      <c r="DA39" s="623"/>
      <c r="DB39" s="623"/>
      <c r="DC39" s="624"/>
      <c r="DD39" s="614">
        <v>158283</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t="s">
        <v>122</v>
      </c>
      <c r="S40" s="609"/>
      <c r="T40" s="609"/>
      <c r="U40" s="609"/>
      <c r="V40" s="609"/>
      <c r="W40" s="609"/>
      <c r="X40" s="609"/>
      <c r="Y40" s="610"/>
      <c r="Z40" s="646" t="s">
        <v>122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78</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t="s">
        <v>122</v>
      </c>
      <c r="CS40" s="609"/>
      <c r="CT40" s="609"/>
      <c r="CU40" s="609"/>
      <c r="CV40" s="609"/>
      <c r="CW40" s="609"/>
      <c r="CX40" s="609"/>
      <c r="CY40" s="610"/>
      <c r="CZ40" s="611" t="s">
        <v>122</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4194655</v>
      </c>
      <c r="S41" s="633"/>
      <c r="T41" s="633"/>
      <c r="U41" s="633"/>
      <c r="V41" s="633"/>
      <c r="W41" s="633"/>
      <c r="X41" s="633"/>
      <c r="Y41" s="636"/>
      <c r="Z41" s="637">
        <v>100</v>
      </c>
      <c r="AA41" s="637"/>
      <c r="AB41" s="637"/>
      <c r="AC41" s="637"/>
      <c r="AD41" s="638">
        <v>2190020</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50210</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193889</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483</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614669</v>
      </c>
      <c r="CS42" s="621"/>
      <c r="CT42" s="621"/>
      <c r="CU42" s="621"/>
      <c r="CV42" s="621"/>
      <c r="CW42" s="621"/>
      <c r="CX42" s="621"/>
      <c r="CY42" s="622"/>
      <c r="CZ42" s="611">
        <v>19.100000000000001</v>
      </c>
      <c r="DA42" s="623"/>
      <c r="DB42" s="623"/>
      <c r="DC42" s="624"/>
      <c r="DD42" s="614">
        <v>274917</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t="s">
        <v>122</v>
      </c>
      <c r="CS43" s="621"/>
      <c r="CT43" s="621"/>
      <c r="CU43" s="621"/>
      <c r="CV43" s="621"/>
      <c r="CW43" s="621"/>
      <c r="CX43" s="621"/>
      <c r="CY43" s="622"/>
      <c r="CZ43" s="611" t="s">
        <v>122</v>
      </c>
      <c r="DA43" s="623"/>
      <c r="DB43" s="623"/>
      <c r="DC43" s="624"/>
      <c r="DD43" s="614" t="s">
        <v>122</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597397</v>
      </c>
      <c r="CS44" s="609"/>
      <c r="CT44" s="609"/>
      <c r="CU44" s="609"/>
      <c r="CV44" s="609"/>
      <c r="CW44" s="609"/>
      <c r="CX44" s="609"/>
      <c r="CY44" s="610"/>
      <c r="CZ44" s="611">
        <v>18.600000000000001</v>
      </c>
      <c r="DA44" s="612"/>
      <c r="DB44" s="612"/>
      <c r="DC44" s="613"/>
      <c r="DD44" s="614">
        <v>269828</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94789</v>
      </c>
      <c r="CS45" s="621"/>
      <c r="CT45" s="621"/>
      <c r="CU45" s="621"/>
      <c r="CV45" s="621"/>
      <c r="CW45" s="621"/>
      <c r="CX45" s="621"/>
      <c r="CY45" s="622"/>
      <c r="CZ45" s="611">
        <v>2.9</v>
      </c>
      <c r="DA45" s="623"/>
      <c r="DB45" s="623"/>
      <c r="DC45" s="624"/>
      <c r="DD45" s="614">
        <v>195</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488301</v>
      </c>
      <c r="CS46" s="609"/>
      <c r="CT46" s="609"/>
      <c r="CU46" s="609"/>
      <c r="CV46" s="609"/>
      <c r="CW46" s="609"/>
      <c r="CX46" s="609"/>
      <c r="CY46" s="610"/>
      <c r="CZ46" s="611">
        <v>15.2</v>
      </c>
      <c r="DA46" s="612"/>
      <c r="DB46" s="612"/>
      <c r="DC46" s="613"/>
      <c r="DD46" s="614">
        <v>263232</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17272</v>
      </c>
      <c r="CS47" s="621"/>
      <c r="CT47" s="621"/>
      <c r="CU47" s="621"/>
      <c r="CV47" s="621"/>
      <c r="CW47" s="621"/>
      <c r="CX47" s="621"/>
      <c r="CY47" s="622"/>
      <c r="CZ47" s="611">
        <v>0.5</v>
      </c>
      <c r="DA47" s="623"/>
      <c r="DB47" s="623"/>
      <c r="DC47" s="624"/>
      <c r="DD47" s="614">
        <v>5089</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3218992</v>
      </c>
      <c r="CS49" s="593"/>
      <c r="CT49" s="593"/>
      <c r="CU49" s="593"/>
      <c r="CV49" s="593"/>
      <c r="CW49" s="593"/>
      <c r="CX49" s="593"/>
      <c r="CY49" s="594"/>
      <c r="CZ49" s="595">
        <v>100</v>
      </c>
      <c r="DA49" s="596"/>
      <c r="DB49" s="596"/>
      <c r="DC49" s="597"/>
      <c r="DD49" s="598">
        <v>2429379</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ZfSlPQs3am2lB1I93XKiMFcm2vpntWjvXZ0QFXP9g82BjryzFKWrXp3LyYwplU6S2Q8GeI2YVfZpH7onUV9XqA==" saltValue="AhP9Oe39L/eNBPGTiZg8h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15">
      <c r="A7" s="230">
        <v>1</v>
      </c>
      <c r="B7" s="1034" t="s">
        <v>374</v>
      </c>
      <c r="C7" s="1035"/>
      <c r="D7" s="1035"/>
      <c r="E7" s="1035"/>
      <c r="F7" s="1035"/>
      <c r="G7" s="1035"/>
      <c r="H7" s="1035"/>
      <c r="I7" s="1035"/>
      <c r="J7" s="1035"/>
      <c r="K7" s="1035"/>
      <c r="L7" s="1035"/>
      <c r="M7" s="1035"/>
      <c r="N7" s="1035"/>
      <c r="O7" s="1035"/>
      <c r="P7" s="1036"/>
      <c r="Q7" s="1089">
        <v>4195</v>
      </c>
      <c r="R7" s="1090"/>
      <c r="S7" s="1090"/>
      <c r="T7" s="1090"/>
      <c r="U7" s="1090"/>
      <c r="V7" s="1090">
        <v>3219</v>
      </c>
      <c r="W7" s="1090"/>
      <c r="X7" s="1090"/>
      <c r="Y7" s="1090"/>
      <c r="Z7" s="1090"/>
      <c r="AA7" s="1090">
        <v>976</v>
      </c>
      <c r="AB7" s="1090"/>
      <c r="AC7" s="1090"/>
      <c r="AD7" s="1090"/>
      <c r="AE7" s="1091"/>
      <c r="AF7" s="1092">
        <v>838</v>
      </c>
      <c r="AG7" s="1093"/>
      <c r="AH7" s="1093"/>
      <c r="AI7" s="1093"/>
      <c r="AJ7" s="1094"/>
      <c r="AK7" s="1095">
        <v>5</v>
      </c>
      <c r="AL7" s="1096"/>
      <c r="AM7" s="1096"/>
      <c r="AN7" s="1096"/>
      <c r="AO7" s="1096"/>
      <c r="AP7" s="1096">
        <v>2077</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558</v>
      </c>
      <c r="BT7" s="1087"/>
      <c r="BU7" s="1087"/>
      <c r="BV7" s="1087"/>
      <c r="BW7" s="1087"/>
      <c r="BX7" s="1087"/>
      <c r="BY7" s="1087"/>
      <c r="BZ7" s="1087"/>
      <c r="CA7" s="1087"/>
      <c r="CB7" s="1087"/>
      <c r="CC7" s="1087"/>
      <c r="CD7" s="1087"/>
      <c r="CE7" s="1087"/>
      <c r="CF7" s="1087"/>
      <c r="CG7" s="1099"/>
      <c r="CH7" s="1083">
        <v>2</v>
      </c>
      <c r="CI7" s="1084"/>
      <c r="CJ7" s="1084"/>
      <c r="CK7" s="1084"/>
      <c r="CL7" s="1085"/>
      <c r="CM7" s="1083">
        <v>26</v>
      </c>
      <c r="CN7" s="1084"/>
      <c r="CO7" s="1084"/>
      <c r="CP7" s="1084"/>
      <c r="CQ7" s="1085"/>
      <c r="CR7" s="1083">
        <v>5</v>
      </c>
      <c r="CS7" s="1084"/>
      <c r="CT7" s="1084"/>
      <c r="CU7" s="1084"/>
      <c r="CV7" s="1085"/>
      <c r="CW7" s="1083" t="s">
        <v>561</v>
      </c>
      <c r="CX7" s="1084"/>
      <c r="CY7" s="1084"/>
      <c r="CZ7" s="1084"/>
      <c r="DA7" s="1085"/>
      <c r="DB7" s="1083" t="s">
        <v>561</v>
      </c>
      <c r="DC7" s="1084"/>
      <c r="DD7" s="1084"/>
      <c r="DE7" s="1084"/>
      <c r="DF7" s="1085"/>
      <c r="DG7" s="1083" t="s">
        <v>561</v>
      </c>
      <c r="DH7" s="1084"/>
      <c r="DI7" s="1084"/>
      <c r="DJ7" s="1084"/>
      <c r="DK7" s="1085"/>
      <c r="DL7" s="1083" t="s">
        <v>561</v>
      </c>
      <c r="DM7" s="1084"/>
      <c r="DN7" s="1084"/>
      <c r="DO7" s="1084"/>
      <c r="DP7" s="1085"/>
      <c r="DQ7" s="1083" t="s">
        <v>561</v>
      </c>
      <c r="DR7" s="1084"/>
      <c r="DS7" s="1084"/>
      <c r="DT7" s="1084"/>
      <c r="DU7" s="1085"/>
      <c r="DV7" s="1086"/>
      <c r="DW7" s="1087"/>
      <c r="DX7" s="1087"/>
      <c r="DY7" s="1087"/>
      <c r="DZ7" s="1088"/>
      <c r="EA7" s="228"/>
    </row>
    <row r="8" spans="1:131" s="229" customFormat="1" ht="26.25" customHeight="1" x14ac:dyDescent="0.15">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559</v>
      </c>
      <c r="BT8" s="980"/>
      <c r="BU8" s="980"/>
      <c r="BV8" s="980"/>
      <c r="BW8" s="980"/>
      <c r="BX8" s="980"/>
      <c r="BY8" s="980"/>
      <c r="BZ8" s="980"/>
      <c r="CA8" s="980"/>
      <c r="CB8" s="980"/>
      <c r="CC8" s="980"/>
      <c r="CD8" s="980"/>
      <c r="CE8" s="980"/>
      <c r="CF8" s="980"/>
      <c r="CG8" s="1001"/>
      <c r="CH8" s="976">
        <v>-9</v>
      </c>
      <c r="CI8" s="977"/>
      <c r="CJ8" s="977"/>
      <c r="CK8" s="977"/>
      <c r="CL8" s="978"/>
      <c r="CM8" s="976">
        <v>184</v>
      </c>
      <c r="CN8" s="977"/>
      <c r="CO8" s="977"/>
      <c r="CP8" s="977"/>
      <c r="CQ8" s="978"/>
      <c r="CR8" s="976">
        <v>12</v>
      </c>
      <c r="CS8" s="977"/>
      <c r="CT8" s="977"/>
      <c r="CU8" s="977"/>
      <c r="CV8" s="978"/>
      <c r="CW8" s="976" t="s">
        <v>561</v>
      </c>
      <c r="CX8" s="977"/>
      <c r="CY8" s="977"/>
      <c r="CZ8" s="977"/>
      <c r="DA8" s="978"/>
      <c r="DB8" s="976" t="s">
        <v>561</v>
      </c>
      <c r="DC8" s="977"/>
      <c r="DD8" s="977"/>
      <c r="DE8" s="977"/>
      <c r="DF8" s="978"/>
      <c r="DG8" s="976" t="s">
        <v>561</v>
      </c>
      <c r="DH8" s="977"/>
      <c r="DI8" s="977"/>
      <c r="DJ8" s="977"/>
      <c r="DK8" s="978"/>
      <c r="DL8" s="976" t="s">
        <v>561</v>
      </c>
      <c r="DM8" s="977"/>
      <c r="DN8" s="977"/>
      <c r="DO8" s="977"/>
      <c r="DP8" s="978"/>
      <c r="DQ8" s="976" t="s">
        <v>561</v>
      </c>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t="s">
        <v>560</v>
      </c>
      <c r="BT9" s="980"/>
      <c r="BU9" s="980"/>
      <c r="BV9" s="980"/>
      <c r="BW9" s="980"/>
      <c r="BX9" s="980"/>
      <c r="BY9" s="980"/>
      <c r="BZ9" s="980"/>
      <c r="CA9" s="980"/>
      <c r="CB9" s="980"/>
      <c r="CC9" s="980"/>
      <c r="CD9" s="980"/>
      <c r="CE9" s="980"/>
      <c r="CF9" s="980"/>
      <c r="CG9" s="1001"/>
      <c r="CH9" s="976">
        <v>5</v>
      </c>
      <c r="CI9" s="977"/>
      <c r="CJ9" s="977"/>
      <c r="CK9" s="977"/>
      <c r="CL9" s="978"/>
      <c r="CM9" s="976">
        <v>46</v>
      </c>
      <c r="CN9" s="977"/>
      <c r="CO9" s="977"/>
      <c r="CP9" s="977"/>
      <c r="CQ9" s="978"/>
      <c r="CR9" s="976">
        <v>20</v>
      </c>
      <c r="CS9" s="977"/>
      <c r="CT9" s="977"/>
      <c r="CU9" s="977"/>
      <c r="CV9" s="978"/>
      <c r="CW9" s="976" t="s">
        <v>561</v>
      </c>
      <c r="CX9" s="977"/>
      <c r="CY9" s="977"/>
      <c r="CZ9" s="977"/>
      <c r="DA9" s="978"/>
      <c r="DB9" s="976" t="s">
        <v>561</v>
      </c>
      <c r="DC9" s="977"/>
      <c r="DD9" s="977"/>
      <c r="DE9" s="977"/>
      <c r="DF9" s="978"/>
      <c r="DG9" s="976" t="s">
        <v>561</v>
      </c>
      <c r="DH9" s="977"/>
      <c r="DI9" s="977"/>
      <c r="DJ9" s="977"/>
      <c r="DK9" s="978"/>
      <c r="DL9" s="976" t="s">
        <v>561</v>
      </c>
      <c r="DM9" s="977"/>
      <c r="DN9" s="977"/>
      <c r="DO9" s="977"/>
      <c r="DP9" s="978"/>
      <c r="DQ9" s="976" t="s">
        <v>561</v>
      </c>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376</v>
      </c>
      <c r="B23" s="924" t="s">
        <v>377</v>
      </c>
      <c r="C23" s="925"/>
      <c r="D23" s="925"/>
      <c r="E23" s="925"/>
      <c r="F23" s="925"/>
      <c r="G23" s="925"/>
      <c r="H23" s="925"/>
      <c r="I23" s="925"/>
      <c r="J23" s="925"/>
      <c r="K23" s="925"/>
      <c r="L23" s="925"/>
      <c r="M23" s="925"/>
      <c r="N23" s="925"/>
      <c r="O23" s="925"/>
      <c r="P23" s="935"/>
      <c r="Q23" s="1054">
        <v>4195</v>
      </c>
      <c r="R23" s="1048"/>
      <c r="S23" s="1048"/>
      <c r="T23" s="1048"/>
      <c r="U23" s="1048"/>
      <c r="V23" s="1048">
        <v>3219</v>
      </c>
      <c r="W23" s="1048"/>
      <c r="X23" s="1048"/>
      <c r="Y23" s="1048"/>
      <c r="Z23" s="1048"/>
      <c r="AA23" s="1048">
        <v>976</v>
      </c>
      <c r="AB23" s="1048"/>
      <c r="AC23" s="1048"/>
      <c r="AD23" s="1048"/>
      <c r="AE23" s="1055"/>
      <c r="AF23" s="1056">
        <v>838</v>
      </c>
      <c r="AG23" s="1048"/>
      <c r="AH23" s="1048"/>
      <c r="AI23" s="1048"/>
      <c r="AJ23" s="1057"/>
      <c r="AK23" s="1058"/>
      <c r="AL23" s="1059"/>
      <c r="AM23" s="1059"/>
      <c r="AN23" s="1059"/>
      <c r="AO23" s="1059"/>
      <c r="AP23" s="1048">
        <v>2077</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388</v>
      </c>
      <c r="C28" s="1035"/>
      <c r="D28" s="1035"/>
      <c r="E28" s="1035"/>
      <c r="F28" s="1035"/>
      <c r="G28" s="1035"/>
      <c r="H28" s="1035"/>
      <c r="I28" s="1035"/>
      <c r="J28" s="1035"/>
      <c r="K28" s="1035"/>
      <c r="L28" s="1035"/>
      <c r="M28" s="1035"/>
      <c r="N28" s="1035"/>
      <c r="O28" s="1035"/>
      <c r="P28" s="1036"/>
      <c r="Q28" s="1037">
        <v>595</v>
      </c>
      <c r="R28" s="1038"/>
      <c r="S28" s="1038"/>
      <c r="T28" s="1038"/>
      <c r="U28" s="1038"/>
      <c r="V28" s="1038">
        <v>584</v>
      </c>
      <c r="W28" s="1038"/>
      <c r="X28" s="1038"/>
      <c r="Y28" s="1038"/>
      <c r="Z28" s="1038"/>
      <c r="AA28" s="1038">
        <v>11</v>
      </c>
      <c r="AB28" s="1038"/>
      <c r="AC28" s="1038"/>
      <c r="AD28" s="1038"/>
      <c r="AE28" s="1039"/>
      <c r="AF28" s="1040">
        <v>11</v>
      </c>
      <c r="AG28" s="1038"/>
      <c r="AH28" s="1038"/>
      <c r="AI28" s="1038"/>
      <c r="AJ28" s="1041"/>
      <c r="AK28" s="1029">
        <v>45</v>
      </c>
      <c r="AL28" s="1030"/>
      <c r="AM28" s="1030"/>
      <c r="AN28" s="1030"/>
      <c r="AO28" s="1030"/>
      <c r="AP28" s="1030" t="s">
        <v>561</v>
      </c>
      <c r="AQ28" s="1030"/>
      <c r="AR28" s="1030"/>
      <c r="AS28" s="1030"/>
      <c r="AT28" s="1030"/>
      <c r="AU28" s="1030" t="s">
        <v>561</v>
      </c>
      <c r="AV28" s="1030"/>
      <c r="AW28" s="1030"/>
      <c r="AX28" s="1030"/>
      <c r="AY28" s="1030"/>
      <c r="AZ28" s="1031" t="s">
        <v>561</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389</v>
      </c>
      <c r="C29" s="1018"/>
      <c r="D29" s="1018"/>
      <c r="E29" s="1018"/>
      <c r="F29" s="1018"/>
      <c r="G29" s="1018"/>
      <c r="H29" s="1018"/>
      <c r="I29" s="1018"/>
      <c r="J29" s="1018"/>
      <c r="K29" s="1018"/>
      <c r="L29" s="1018"/>
      <c r="M29" s="1018"/>
      <c r="N29" s="1018"/>
      <c r="O29" s="1018"/>
      <c r="P29" s="1019"/>
      <c r="Q29" s="1025">
        <v>47</v>
      </c>
      <c r="R29" s="1026"/>
      <c r="S29" s="1026"/>
      <c r="T29" s="1026"/>
      <c r="U29" s="1026"/>
      <c r="V29" s="1026">
        <v>47</v>
      </c>
      <c r="W29" s="1026"/>
      <c r="X29" s="1026"/>
      <c r="Y29" s="1026"/>
      <c r="Z29" s="1026"/>
      <c r="AA29" s="1026">
        <v>0</v>
      </c>
      <c r="AB29" s="1026"/>
      <c r="AC29" s="1026"/>
      <c r="AD29" s="1026"/>
      <c r="AE29" s="1027"/>
      <c r="AF29" s="1022">
        <v>0</v>
      </c>
      <c r="AG29" s="1023"/>
      <c r="AH29" s="1023"/>
      <c r="AI29" s="1023"/>
      <c r="AJ29" s="1024"/>
      <c r="AK29" s="967">
        <v>19</v>
      </c>
      <c r="AL29" s="958"/>
      <c r="AM29" s="958"/>
      <c r="AN29" s="958"/>
      <c r="AO29" s="958"/>
      <c r="AP29" s="958" t="s">
        <v>561</v>
      </c>
      <c r="AQ29" s="958"/>
      <c r="AR29" s="958"/>
      <c r="AS29" s="958"/>
      <c r="AT29" s="958"/>
      <c r="AU29" s="958" t="s">
        <v>561</v>
      </c>
      <c r="AV29" s="958"/>
      <c r="AW29" s="958"/>
      <c r="AX29" s="958"/>
      <c r="AY29" s="958"/>
      <c r="AZ29" s="1028" t="s">
        <v>561</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390</v>
      </c>
      <c r="C30" s="1018"/>
      <c r="D30" s="1018"/>
      <c r="E30" s="1018"/>
      <c r="F30" s="1018"/>
      <c r="G30" s="1018"/>
      <c r="H30" s="1018"/>
      <c r="I30" s="1018"/>
      <c r="J30" s="1018"/>
      <c r="K30" s="1018"/>
      <c r="L30" s="1018"/>
      <c r="M30" s="1018"/>
      <c r="N30" s="1018"/>
      <c r="O30" s="1018"/>
      <c r="P30" s="1019"/>
      <c r="Q30" s="1025">
        <v>77</v>
      </c>
      <c r="R30" s="1026"/>
      <c r="S30" s="1026"/>
      <c r="T30" s="1026"/>
      <c r="U30" s="1026"/>
      <c r="V30" s="1026">
        <v>76</v>
      </c>
      <c r="W30" s="1026"/>
      <c r="X30" s="1026"/>
      <c r="Y30" s="1026"/>
      <c r="Z30" s="1026"/>
      <c r="AA30" s="1026">
        <v>2</v>
      </c>
      <c r="AB30" s="1026"/>
      <c r="AC30" s="1026"/>
      <c r="AD30" s="1026"/>
      <c r="AE30" s="1027"/>
      <c r="AF30" s="1022">
        <v>2</v>
      </c>
      <c r="AG30" s="1023"/>
      <c r="AH30" s="1023"/>
      <c r="AI30" s="1023"/>
      <c r="AJ30" s="1024"/>
      <c r="AK30" s="967">
        <v>28</v>
      </c>
      <c r="AL30" s="958"/>
      <c r="AM30" s="958"/>
      <c r="AN30" s="958"/>
      <c r="AO30" s="958"/>
      <c r="AP30" s="958" t="s">
        <v>561</v>
      </c>
      <c r="AQ30" s="958"/>
      <c r="AR30" s="958"/>
      <c r="AS30" s="958"/>
      <c r="AT30" s="958"/>
      <c r="AU30" s="958" t="s">
        <v>561</v>
      </c>
      <c r="AV30" s="958"/>
      <c r="AW30" s="958"/>
      <c r="AX30" s="958"/>
      <c r="AY30" s="958"/>
      <c r="AZ30" s="1028" t="s">
        <v>561</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391</v>
      </c>
      <c r="C31" s="1018"/>
      <c r="D31" s="1018"/>
      <c r="E31" s="1018"/>
      <c r="F31" s="1018"/>
      <c r="G31" s="1018"/>
      <c r="H31" s="1018"/>
      <c r="I31" s="1018"/>
      <c r="J31" s="1018"/>
      <c r="K31" s="1018"/>
      <c r="L31" s="1018"/>
      <c r="M31" s="1018"/>
      <c r="N31" s="1018"/>
      <c r="O31" s="1018"/>
      <c r="P31" s="1019"/>
      <c r="Q31" s="1025">
        <v>631</v>
      </c>
      <c r="R31" s="1026"/>
      <c r="S31" s="1026"/>
      <c r="T31" s="1026"/>
      <c r="U31" s="1026"/>
      <c r="V31" s="1026">
        <v>609</v>
      </c>
      <c r="W31" s="1026"/>
      <c r="X31" s="1026"/>
      <c r="Y31" s="1026"/>
      <c r="Z31" s="1026"/>
      <c r="AA31" s="1026">
        <v>21</v>
      </c>
      <c r="AB31" s="1026"/>
      <c r="AC31" s="1026"/>
      <c r="AD31" s="1026"/>
      <c r="AE31" s="1027"/>
      <c r="AF31" s="1022">
        <v>21</v>
      </c>
      <c r="AG31" s="1023"/>
      <c r="AH31" s="1023"/>
      <c r="AI31" s="1023"/>
      <c r="AJ31" s="1024"/>
      <c r="AK31" s="967">
        <v>98</v>
      </c>
      <c r="AL31" s="958"/>
      <c r="AM31" s="958"/>
      <c r="AN31" s="958"/>
      <c r="AO31" s="958"/>
      <c r="AP31" s="958" t="s">
        <v>561</v>
      </c>
      <c r="AQ31" s="958"/>
      <c r="AR31" s="958"/>
      <c r="AS31" s="958"/>
      <c r="AT31" s="958"/>
      <c r="AU31" s="958" t="s">
        <v>561</v>
      </c>
      <c r="AV31" s="958"/>
      <c r="AW31" s="958"/>
      <c r="AX31" s="958"/>
      <c r="AY31" s="958"/>
      <c r="AZ31" s="1028" t="s">
        <v>561</v>
      </c>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t="s">
        <v>392</v>
      </c>
      <c r="C32" s="1018"/>
      <c r="D32" s="1018"/>
      <c r="E32" s="1018"/>
      <c r="F32" s="1018"/>
      <c r="G32" s="1018"/>
      <c r="H32" s="1018"/>
      <c r="I32" s="1018"/>
      <c r="J32" s="1018"/>
      <c r="K32" s="1018"/>
      <c r="L32" s="1018"/>
      <c r="M32" s="1018"/>
      <c r="N32" s="1018"/>
      <c r="O32" s="1018"/>
      <c r="P32" s="1019"/>
      <c r="Q32" s="1025">
        <v>55</v>
      </c>
      <c r="R32" s="1026"/>
      <c r="S32" s="1026"/>
      <c r="T32" s="1026"/>
      <c r="U32" s="1026"/>
      <c r="V32" s="1026">
        <v>53</v>
      </c>
      <c r="W32" s="1026"/>
      <c r="X32" s="1026"/>
      <c r="Y32" s="1026"/>
      <c r="Z32" s="1026"/>
      <c r="AA32" s="1026">
        <v>2</v>
      </c>
      <c r="AB32" s="1026"/>
      <c r="AC32" s="1026"/>
      <c r="AD32" s="1026"/>
      <c r="AE32" s="1027"/>
      <c r="AF32" s="1022">
        <v>2</v>
      </c>
      <c r="AG32" s="1023"/>
      <c r="AH32" s="1023"/>
      <c r="AI32" s="1023"/>
      <c r="AJ32" s="1024"/>
      <c r="AK32" s="967">
        <v>0</v>
      </c>
      <c r="AL32" s="958"/>
      <c r="AM32" s="958"/>
      <c r="AN32" s="958"/>
      <c r="AO32" s="958"/>
      <c r="AP32" s="958">
        <v>160</v>
      </c>
      <c r="AQ32" s="958"/>
      <c r="AR32" s="958"/>
      <c r="AS32" s="958"/>
      <c r="AT32" s="958"/>
      <c r="AU32" s="958" t="s">
        <v>561</v>
      </c>
      <c r="AV32" s="958"/>
      <c r="AW32" s="958"/>
      <c r="AX32" s="958"/>
      <c r="AY32" s="958"/>
      <c r="AZ32" s="1028" t="s">
        <v>561</v>
      </c>
      <c r="BA32" s="1028"/>
      <c r="BB32" s="1028"/>
      <c r="BC32" s="1028"/>
      <c r="BD32" s="1028"/>
      <c r="BE32" s="959" t="s">
        <v>393</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t="s">
        <v>394</v>
      </c>
      <c r="C33" s="1018"/>
      <c r="D33" s="1018"/>
      <c r="E33" s="1018"/>
      <c r="F33" s="1018"/>
      <c r="G33" s="1018"/>
      <c r="H33" s="1018"/>
      <c r="I33" s="1018"/>
      <c r="J33" s="1018"/>
      <c r="K33" s="1018"/>
      <c r="L33" s="1018"/>
      <c r="M33" s="1018"/>
      <c r="N33" s="1018"/>
      <c r="O33" s="1018"/>
      <c r="P33" s="1019"/>
      <c r="Q33" s="1025">
        <v>61</v>
      </c>
      <c r="R33" s="1026"/>
      <c r="S33" s="1026"/>
      <c r="T33" s="1026"/>
      <c r="U33" s="1026"/>
      <c r="V33" s="1026">
        <v>59</v>
      </c>
      <c r="W33" s="1026"/>
      <c r="X33" s="1026"/>
      <c r="Y33" s="1026"/>
      <c r="Z33" s="1026"/>
      <c r="AA33" s="1026">
        <v>3</v>
      </c>
      <c r="AB33" s="1026"/>
      <c r="AC33" s="1026"/>
      <c r="AD33" s="1026"/>
      <c r="AE33" s="1027"/>
      <c r="AF33" s="1022">
        <v>3</v>
      </c>
      <c r="AG33" s="1023"/>
      <c r="AH33" s="1023"/>
      <c r="AI33" s="1023"/>
      <c r="AJ33" s="1024"/>
      <c r="AK33" s="967">
        <v>20</v>
      </c>
      <c r="AL33" s="958"/>
      <c r="AM33" s="958"/>
      <c r="AN33" s="958"/>
      <c r="AO33" s="958"/>
      <c r="AP33" s="958">
        <v>128</v>
      </c>
      <c r="AQ33" s="958"/>
      <c r="AR33" s="958"/>
      <c r="AS33" s="958"/>
      <c r="AT33" s="958"/>
      <c r="AU33" s="958">
        <v>83</v>
      </c>
      <c r="AV33" s="958"/>
      <c r="AW33" s="958"/>
      <c r="AX33" s="958"/>
      <c r="AY33" s="958"/>
      <c r="AZ33" s="1028" t="s">
        <v>561</v>
      </c>
      <c r="BA33" s="1028"/>
      <c r="BB33" s="1028"/>
      <c r="BC33" s="1028"/>
      <c r="BD33" s="1028"/>
      <c r="BE33" s="959" t="s">
        <v>393</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t="s">
        <v>395</v>
      </c>
      <c r="C34" s="1018"/>
      <c r="D34" s="1018"/>
      <c r="E34" s="1018"/>
      <c r="F34" s="1018"/>
      <c r="G34" s="1018"/>
      <c r="H34" s="1018"/>
      <c r="I34" s="1018"/>
      <c r="J34" s="1018"/>
      <c r="K34" s="1018"/>
      <c r="L34" s="1018"/>
      <c r="M34" s="1018"/>
      <c r="N34" s="1018"/>
      <c r="O34" s="1018"/>
      <c r="P34" s="1019"/>
      <c r="Q34" s="1025">
        <v>100</v>
      </c>
      <c r="R34" s="1026"/>
      <c r="S34" s="1026"/>
      <c r="T34" s="1026"/>
      <c r="U34" s="1026"/>
      <c r="V34" s="1026">
        <v>85</v>
      </c>
      <c r="W34" s="1026"/>
      <c r="X34" s="1026"/>
      <c r="Y34" s="1026"/>
      <c r="Z34" s="1026"/>
      <c r="AA34" s="1026">
        <v>14</v>
      </c>
      <c r="AB34" s="1026"/>
      <c r="AC34" s="1026"/>
      <c r="AD34" s="1026"/>
      <c r="AE34" s="1027"/>
      <c r="AF34" s="1022">
        <v>5</v>
      </c>
      <c r="AG34" s="1023"/>
      <c r="AH34" s="1023"/>
      <c r="AI34" s="1023"/>
      <c r="AJ34" s="1024"/>
      <c r="AK34" s="967">
        <v>20</v>
      </c>
      <c r="AL34" s="958"/>
      <c r="AM34" s="958"/>
      <c r="AN34" s="958"/>
      <c r="AO34" s="958"/>
      <c r="AP34" s="958">
        <v>102</v>
      </c>
      <c r="AQ34" s="958"/>
      <c r="AR34" s="958"/>
      <c r="AS34" s="958"/>
      <c r="AT34" s="958"/>
      <c r="AU34" s="958">
        <v>99</v>
      </c>
      <c r="AV34" s="958"/>
      <c r="AW34" s="958"/>
      <c r="AX34" s="958"/>
      <c r="AY34" s="958"/>
      <c r="AZ34" s="1028" t="s">
        <v>561</v>
      </c>
      <c r="BA34" s="1028"/>
      <c r="BB34" s="1028"/>
      <c r="BC34" s="1028"/>
      <c r="BD34" s="1028"/>
      <c r="BE34" s="959" t="s">
        <v>393</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396</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376</v>
      </c>
      <c r="B63" s="924" t="s">
        <v>397</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43</v>
      </c>
      <c r="AG63" s="946"/>
      <c r="AH63" s="946"/>
      <c r="AI63" s="946"/>
      <c r="AJ63" s="1009"/>
      <c r="AK63" s="1010"/>
      <c r="AL63" s="950"/>
      <c r="AM63" s="950"/>
      <c r="AN63" s="950"/>
      <c r="AO63" s="950"/>
      <c r="AP63" s="946">
        <v>390</v>
      </c>
      <c r="AQ63" s="946"/>
      <c r="AR63" s="946"/>
      <c r="AS63" s="946"/>
      <c r="AT63" s="946"/>
      <c r="AU63" s="946">
        <v>182</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399</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400</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549</v>
      </c>
      <c r="C68" s="973"/>
      <c r="D68" s="973"/>
      <c r="E68" s="973"/>
      <c r="F68" s="973"/>
      <c r="G68" s="973"/>
      <c r="H68" s="973"/>
      <c r="I68" s="973"/>
      <c r="J68" s="973"/>
      <c r="K68" s="973"/>
      <c r="L68" s="973"/>
      <c r="M68" s="973"/>
      <c r="N68" s="973"/>
      <c r="O68" s="973"/>
      <c r="P68" s="974"/>
      <c r="Q68" s="975">
        <v>208</v>
      </c>
      <c r="R68" s="969"/>
      <c r="S68" s="969"/>
      <c r="T68" s="969"/>
      <c r="U68" s="969"/>
      <c r="V68" s="969">
        <v>204</v>
      </c>
      <c r="W68" s="969"/>
      <c r="X68" s="969"/>
      <c r="Y68" s="969"/>
      <c r="Z68" s="969"/>
      <c r="AA68" s="969">
        <v>5</v>
      </c>
      <c r="AB68" s="969"/>
      <c r="AC68" s="969"/>
      <c r="AD68" s="969"/>
      <c r="AE68" s="969"/>
      <c r="AF68" s="969">
        <v>5</v>
      </c>
      <c r="AG68" s="969"/>
      <c r="AH68" s="969"/>
      <c r="AI68" s="969"/>
      <c r="AJ68" s="969"/>
      <c r="AK68" s="969">
        <v>54</v>
      </c>
      <c r="AL68" s="969"/>
      <c r="AM68" s="969"/>
      <c r="AN68" s="969"/>
      <c r="AO68" s="969"/>
      <c r="AP68" s="969" t="s">
        <v>561</v>
      </c>
      <c r="AQ68" s="969"/>
      <c r="AR68" s="969"/>
      <c r="AS68" s="969"/>
      <c r="AT68" s="969"/>
      <c r="AU68" s="969" t="s">
        <v>561</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550</v>
      </c>
      <c r="C69" s="962"/>
      <c r="D69" s="962"/>
      <c r="E69" s="962"/>
      <c r="F69" s="962"/>
      <c r="G69" s="962"/>
      <c r="H69" s="962"/>
      <c r="I69" s="962"/>
      <c r="J69" s="962"/>
      <c r="K69" s="962"/>
      <c r="L69" s="962"/>
      <c r="M69" s="962"/>
      <c r="N69" s="962"/>
      <c r="O69" s="962"/>
      <c r="P69" s="963"/>
      <c r="Q69" s="964">
        <v>824</v>
      </c>
      <c r="R69" s="958"/>
      <c r="S69" s="958"/>
      <c r="T69" s="958"/>
      <c r="U69" s="958"/>
      <c r="V69" s="958">
        <v>819</v>
      </c>
      <c r="W69" s="958"/>
      <c r="X69" s="958"/>
      <c r="Y69" s="958"/>
      <c r="Z69" s="958"/>
      <c r="AA69" s="958">
        <v>5</v>
      </c>
      <c r="AB69" s="958"/>
      <c r="AC69" s="958"/>
      <c r="AD69" s="958"/>
      <c r="AE69" s="958"/>
      <c r="AF69" s="958">
        <v>5</v>
      </c>
      <c r="AG69" s="958"/>
      <c r="AH69" s="958"/>
      <c r="AI69" s="958"/>
      <c r="AJ69" s="958"/>
      <c r="AK69" s="958">
        <v>36</v>
      </c>
      <c r="AL69" s="958"/>
      <c r="AM69" s="958"/>
      <c r="AN69" s="958"/>
      <c r="AO69" s="958"/>
      <c r="AP69" s="958" t="s">
        <v>561</v>
      </c>
      <c r="AQ69" s="958"/>
      <c r="AR69" s="958"/>
      <c r="AS69" s="958"/>
      <c r="AT69" s="958"/>
      <c r="AU69" s="958" t="s">
        <v>561</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551</v>
      </c>
      <c r="C70" s="962"/>
      <c r="D70" s="962"/>
      <c r="E70" s="962"/>
      <c r="F70" s="962"/>
      <c r="G70" s="962"/>
      <c r="H70" s="962"/>
      <c r="I70" s="962"/>
      <c r="J70" s="962"/>
      <c r="K70" s="962"/>
      <c r="L70" s="962"/>
      <c r="M70" s="962"/>
      <c r="N70" s="962"/>
      <c r="O70" s="962"/>
      <c r="P70" s="963"/>
      <c r="Q70" s="964">
        <v>184</v>
      </c>
      <c r="R70" s="958"/>
      <c r="S70" s="958"/>
      <c r="T70" s="958"/>
      <c r="U70" s="958"/>
      <c r="V70" s="958">
        <v>180</v>
      </c>
      <c r="W70" s="958"/>
      <c r="X70" s="958"/>
      <c r="Y70" s="958"/>
      <c r="Z70" s="958"/>
      <c r="AA70" s="958">
        <v>4</v>
      </c>
      <c r="AB70" s="958"/>
      <c r="AC70" s="958"/>
      <c r="AD70" s="958"/>
      <c r="AE70" s="958"/>
      <c r="AF70" s="958">
        <v>4</v>
      </c>
      <c r="AG70" s="958"/>
      <c r="AH70" s="958"/>
      <c r="AI70" s="958"/>
      <c r="AJ70" s="958"/>
      <c r="AK70" s="958" t="s">
        <v>566</v>
      </c>
      <c r="AL70" s="958"/>
      <c r="AM70" s="958"/>
      <c r="AN70" s="958"/>
      <c r="AO70" s="958"/>
      <c r="AP70" s="958" t="s">
        <v>561</v>
      </c>
      <c r="AQ70" s="958"/>
      <c r="AR70" s="958"/>
      <c r="AS70" s="958"/>
      <c r="AT70" s="958"/>
      <c r="AU70" s="958" t="s">
        <v>561</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552</v>
      </c>
      <c r="C71" s="962"/>
      <c r="D71" s="962"/>
      <c r="E71" s="962"/>
      <c r="F71" s="962"/>
      <c r="G71" s="962"/>
      <c r="H71" s="962"/>
      <c r="I71" s="962"/>
      <c r="J71" s="962"/>
      <c r="K71" s="962"/>
      <c r="L71" s="962"/>
      <c r="M71" s="962"/>
      <c r="N71" s="962"/>
      <c r="O71" s="962"/>
      <c r="P71" s="963"/>
      <c r="Q71" s="964">
        <v>21</v>
      </c>
      <c r="R71" s="958"/>
      <c r="S71" s="958"/>
      <c r="T71" s="958"/>
      <c r="U71" s="958"/>
      <c r="V71" s="958">
        <v>21</v>
      </c>
      <c r="W71" s="958"/>
      <c r="X71" s="958"/>
      <c r="Y71" s="958"/>
      <c r="Z71" s="958"/>
      <c r="AA71" s="958">
        <v>1</v>
      </c>
      <c r="AB71" s="958"/>
      <c r="AC71" s="958"/>
      <c r="AD71" s="958"/>
      <c r="AE71" s="958"/>
      <c r="AF71" s="958">
        <v>1</v>
      </c>
      <c r="AG71" s="958"/>
      <c r="AH71" s="958"/>
      <c r="AI71" s="958"/>
      <c r="AJ71" s="958"/>
      <c r="AK71" s="958">
        <v>2</v>
      </c>
      <c r="AL71" s="958"/>
      <c r="AM71" s="958"/>
      <c r="AN71" s="958"/>
      <c r="AO71" s="958"/>
      <c r="AP71" s="958" t="s">
        <v>561</v>
      </c>
      <c r="AQ71" s="958"/>
      <c r="AR71" s="958"/>
      <c r="AS71" s="958"/>
      <c r="AT71" s="958"/>
      <c r="AU71" s="958" t="s">
        <v>561</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553</v>
      </c>
      <c r="C72" s="962"/>
      <c r="D72" s="962"/>
      <c r="E72" s="962"/>
      <c r="F72" s="962"/>
      <c r="G72" s="962"/>
      <c r="H72" s="962"/>
      <c r="I72" s="962"/>
      <c r="J72" s="962"/>
      <c r="K72" s="962"/>
      <c r="L72" s="962"/>
      <c r="M72" s="962"/>
      <c r="N72" s="962"/>
      <c r="O72" s="962"/>
      <c r="P72" s="963"/>
      <c r="Q72" s="964">
        <v>22</v>
      </c>
      <c r="R72" s="958"/>
      <c r="S72" s="958"/>
      <c r="T72" s="958"/>
      <c r="U72" s="958"/>
      <c r="V72" s="958">
        <v>11</v>
      </c>
      <c r="W72" s="958"/>
      <c r="X72" s="958"/>
      <c r="Y72" s="958"/>
      <c r="Z72" s="958"/>
      <c r="AA72" s="958">
        <v>11</v>
      </c>
      <c r="AB72" s="958"/>
      <c r="AC72" s="958"/>
      <c r="AD72" s="958"/>
      <c r="AE72" s="958"/>
      <c r="AF72" s="958">
        <v>11</v>
      </c>
      <c r="AG72" s="958"/>
      <c r="AH72" s="958"/>
      <c r="AI72" s="958"/>
      <c r="AJ72" s="958"/>
      <c r="AK72" s="958" t="s">
        <v>566</v>
      </c>
      <c r="AL72" s="958"/>
      <c r="AM72" s="958"/>
      <c r="AN72" s="958"/>
      <c r="AO72" s="958"/>
      <c r="AP72" s="958" t="s">
        <v>561</v>
      </c>
      <c r="AQ72" s="958"/>
      <c r="AR72" s="958"/>
      <c r="AS72" s="958"/>
      <c r="AT72" s="958"/>
      <c r="AU72" s="958" t="s">
        <v>561</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554</v>
      </c>
      <c r="C73" s="962"/>
      <c r="D73" s="962"/>
      <c r="E73" s="962"/>
      <c r="F73" s="962"/>
      <c r="G73" s="962"/>
      <c r="H73" s="962"/>
      <c r="I73" s="962"/>
      <c r="J73" s="962"/>
      <c r="K73" s="962"/>
      <c r="L73" s="962"/>
      <c r="M73" s="962"/>
      <c r="N73" s="962"/>
      <c r="O73" s="962"/>
      <c r="P73" s="963"/>
      <c r="Q73" s="964">
        <v>26</v>
      </c>
      <c r="R73" s="958"/>
      <c r="S73" s="958"/>
      <c r="T73" s="958"/>
      <c r="U73" s="958"/>
      <c r="V73" s="958">
        <v>26</v>
      </c>
      <c r="W73" s="958"/>
      <c r="X73" s="958"/>
      <c r="Y73" s="958"/>
      <c r="Z73" s="958"/>
      <c r="AA73" s="958">
        <v>0</v>
      </c>
      <c r="AB73" s="958"/>
      <c r="AC73" s="958"/>
      <c r="AD73" s="958"/>
      <c r="AE73" s="958"/>
      <c r="AF73" s="958">
        <v>0</v>
      </c>
      <c r="AG73" s="958"/>
      <c r="AH73" s="958"/>
      <c r="AI73" s="958"/>
      <c r="AJ73" s="958"/>
      <c r="AK73" s="958">
        <v>4</v>
      </c>
      <c r="AL73" s="958"/>
      <c r="AM73" s="958"/>
      <c r="AN73" s="958"/>
      <c r="AO73" s="958"/>
      <c r="AP73" s="958" t="s">
        <v>561</v>
      </c>
      <c r="AQ73" s="958"/>
      <c r="AR73" s="958"/>
      <c r="AS73" s="958"/>
      <c r="AT73" s="958"/>
      <c r="AU73" s="958" t="s">
        <v>561</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t="s">
        <v>555</v>
      </c>
      <c r="C74" s="962"/>
      <c r="D74" s="962"/>
      <c r="E74" s="962"/>
      <c r="F74" s="962"/>
      <c r="G74" s="962"/>
      <c r="H74" s="962"/>
      <c r="I74" s="962"/>
      <c r="J74" s="962"/>
      <c r="K74" s="962"/>
      <c r="L74" s="962"/>
      <c r="M74" s="962"/>
      <c r="N74" s="962"/>
      <c r="O74" s="962"/>
      <c r="P74" s="963"/>
      <c r="Q74" s="964">
        <v>81</v>
      </c>
      <c r="R74" s="958"/>
      <c r="S74" s="958"/>
      <c r="T74" s="958"/>
      <c r="U74" s="958"/>
      <c r="V74" s="958">
        <v>81</v>
      </c>
      <c r="W74" s="958"/>
      <c r="X74" s="958"/>
      <c r="Y74" s="958"/>
      <c r="Z74" s="958"/>
      <c r="AA74" s="958">
        <v>0</v>
      </c>
      <c r="AB74" s="958"/>
      <c r="AC74" s="958"/>
      <c r="AD74" s="958"/>
      <c r="AE74" s="958"/>
      <c r="AF74" s="958">
        <v>0</v>
      </c>
      <c r="AG74" s="958"/>
      <c r="AH74" s="958"/>
      <c r="AI74" s="958"/>
      <c r="AJ74" s="958"/>
      <c r="AK74" s="958">
        <v>5</v>
      </c>
      <c r="AL74" s="958"/>
      <c r="AM74" s="958"/>
      <c r="AN74" s="958"/>
      <c r="AO74" s="958"/>
      <c r="AP74" s="958" t="s">
        <v>561</v>
      </c>
      <c r="AQ74" s="958"/>
      <c r="AR74" s="958"/>
      <c r="AS74" s="958"/>
      <c r="AT74" s="958"/>
      <c r="AU74" s="958" t="s">
        <v>561</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t="s">
        <v>556</v>
      </c>
      <c r="C75" s="962"/>
      <c r="D75" s="962"/>
      <c r="E75" s="962"/>
      <c r="F75" s="962"/>
      <c r="G75" s="962"/>
      <c r="H75" s="962"/>
      <c r="I75" s="962"/>
      <c r="J75" s="962"/>
      <c r="K75" s="962"/>
      <c r="L75" s="962"/>
      <c r="M75" s="962"/>
      <c r="N75" s="962"/>
      <c r="O75" s="962"/>
      <c r="P75" s="963"/>
      <c r="Q75" s="965">
        <v>70</v>
      </c>
      <c r="R75" s="966"/>
      <c r="S75" s="966"/>
      <c r="T75" s="966"/>
      <c r="U75" s="967"/>
      <c r="V75" s="968">
        <v>66</v>
      </c>
      <c r="W75" s="966"/>
      <c r="X75" s="966"/>
      <c r="Y75" s="966"/>
      <c r="Z75" s="967"/>
      <c r="AA75" s="968">
        <v>4</v>
      </c>
      <c r="AB75" s="966"/>
      <c r="AC75" s="966"/>
      <c r="AD75" s="966"/>
      <c r="AE75" s="967"/>
      <c r="AF75" s="968">
        <v>4</v>
      </c>
      <c r="AG75" s="966"/>
      <c r="AH75" s="966"/>
      <c r="AI75" s="966"/>
      <c r="AJ75" s="967"/>
      <c r="AK75" s="968">
        <v>3</v>
      </c>
      <c r="AL75" s="966"/>
      <c r="AM75" s="966"/>
      <c r="AN75" s="966"/>
      <c r="AO75" s="967"/>
      <c r="AP75" s="968" t="s">
        <v>561</v>
      </c>
      <c r="AQ75" s="966"/>
      <c r="AR75" s="966"/>
      <c r="AS75" s="966"/>
      <c r="AT75" s="967"/>
      <c r="AU75" s="968" t="s">
        <v>561</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t="s">
        <v>557</v>
      </c>
      <c r="C76" s="962"/>
      <c r="D76" s="962"/>
      <c r="E76" s="962"/>
      <c r="F76" s="962"/>
      <c r="G76" s="962"/>
      <c r="H76" s="962"/>
      <c r="I76" s="962"/>
      <c r="J76" s="962"/>
      <c r="K76" s="962"/>
      <c r="L76" s="962"/>
      <c r="M76" s="962"/>
      <c r="N76" s="962"/>
      <c r="O76" s="962"/>
      <c r="P76" s="963"/>
      <c r="Q76" s="965">
        <v>251106</v>
      </c>
      <c r="R76" s="966"/>
      <c r="S76" s="966"/>
      <c r="T76" s="966"/>
      <c r="U76" s="967"/>
      <c r="V76" s="968">
        <v>250578</v>
      </c>
      <c r="W76" s="966"/>
      <c r="X76" s="966"/>
      <c r="Y76" s="966"/>
      <c r="Z76" s="967"/>
      <c r="AA76" s="968">
        <v>528</v>
      </c>
      <c r="AB76" s="966"/>
      <c r="AC76" s="966"/>
      <c r="AD76" s="966"/>
      <c r="AE76" s="967"/>
      <c r="AF76" s="968">
        <v>528</v>
      </c>
      <c r="AG76" s="966"/>
      <c r="AH76" s="966"/>
      <c r="AI76" s="966"/>
      <c r="AJ76" s="967"/>
      <c r="AK76" s="968" t="s">
        <v>566</v>
      </c>
      <c r="AL76" s="966"/>
      <c r="AM76" s="966"/>
      <c r="AN76" s="966"/>
      <c r="AO76" s="967"/>
      <c r="AP76" s="968" t="s">
        <v>561</v>
      </c>
      <c r="AQ76" s="966"/>
      <c r="AR76" s="966"/>
      <c r="AS76" s="966"/>
      <c r="AT76" s="967"/>
      <c r="AU76" s="968" t="s">
        <v>561</v>
      </c>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376</v>
      </c>
      <c r="B88" s="924" t="s">
        <v>401</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558</v>
      </c>
      <c r="AG88" s="946"/>
      <c r="AH88" s="946"/>
      <c r="AI88" s="946"/>
      <c r="AJ88" s="946"/>
      <c r="AK88" s="950"/>
      <c r="AL88" s="950"/>
      <c r="AM88" s="950"/>
      <c r="AN88" s="950"/>
      <c r="AO88" s="950"/>
      <c r="AP88" s="946" t="s">
        <v>561</v>
      </c>
      <c r="AQ88" s="946"/>
      <c r="AR88" s="946"/>
      <c r="AS88" s="946"/>
      <c r="AT88" s="946"/>
      <c r="AU88" s="946" t="s">
        <v>561</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924" t="s">
        <v>402</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37</v>
      </c>
      <c r="CS102" s="940"/>
      <c r="CT102" s="940"/>
      <c r="CU102" s="940"/>
      <c r="CV102" s="941"/>
      <c r="CW102" s="939" t="s">
        <v>561</v>
      </c>
      <c r="CX102" s="940"/>
      <c r="CY102" s="940"/>
      <c r="CZ102" s="940"/>
      <c r="DA102" s="941"/>
      <c r="DB102" s="939" t="s">
        <v>561</v>
      </c>
      <c r="DC102" s="940"/>
      <c r="DD102" s="940"/>
      <c r="DE102" s="940"/>
      <c r="DF102" s="941"/>
      <c r="DG102" s="939" t="s">
        <v>561</v>
      </c>
      <c r="DH102" s="940"/>
      <c r="DI102" s="940"/>
      <c r="DJ102" s="940"/>
      <c r="DK102" s="941"/>
      <c r="DL102" s="939" t="s">
        <v>561</v>
      </c>
      <c r="DM102" s="940"/>
      <c r="DN102" s="940"/>
      <c r="DO102" s="940"/>
      <c r="DP102" s="941"/>
      <c r="DQ102" s="939" t="s">
        <v>561</v>
      </c>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403</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404</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407</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408</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410</v>
      </c>
      <c r="AB109" s="883"/>
      <c r="AC109" s="883"/>
      <c r="AD109" s="883"/>
      <c r="AE109" s="884"/>
      <c r="AF109" s="885" t="s">
        <v>411</v>
      </c>
      <c r="AG109" s="883"/>
      <c r="AH109" s="883"/>
      <c r="AI109" s="883"/>
      <c r="AJ109" s="884"/>
      <c r="AK109" s="885" t="s">
        <v>294</v>
      </c>
      <c r="AL109" s="883"/>
      <c r="AM109" s="883"/>
      <c r="AN109" s="883"/>
      <c r="AO109" s="884"/>
      <c r="AP109" s="885" t="s">
        <v>412</v>
      </c>
      <c r="AQ109" s="883"/>
      <c r="AR109" s="883"/>
      <c r="AS109" s="883"/>
      <c r="AT109" s="916"/>
      <c r="AU109" s="882" t="s">
        <v>409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410</v>
      </c>
      <c r="BR109" s="883"/>
      <c r="BS109" s="883"/>
      <c r="BT109" s="883"/>
      <c r="BU109" s="884"/>
      <c r="BV109" s="885" t="s">
        <v>411</v>
      </c>
      <c r="BW109" s="883"/>
      <c r="BX109" s="883"/>
      <c r="BY109" s="883"/>
      <c r="BZ109" s="884"/>
      <c r="CA109" s="885" t="s">
        <v>294</v>
      </c>
      <c r="CB109" s="883"/>
      <c r="CC109" s="883"/>
      <c r="CD109" s="883"/>
      <c r="CE109" s="884"/>
      <c r="CF109" s="923" t="s">
        <v>412</v>
      </c>
      <c r="CG109" s="923"/>
      <c r="CH109" s="923"/>
      <c r="CI109" s="923"/>
      <c r="CJ109" s="923"/>
      <c r="CK109" s="885" t="s">
        <v>413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410</v>
      </c>
      <c r="DH109" s="883"/>
      <c r="DI109" s="883"/>
      <c r="DJ109" s="883"/>
      <c r="DK109" s="884"/>
      <c r="DL109" s="885" t="s">
        <v>411</v>
      </c>
      <c r="DM109" s="883"/>
      <c r="DN109" s="883"/>
      <c r="DO109" s="883"/>
      <c r="DP109" s="884"/>
      <c r="DQ109" s="885" t="s">
        <v>294</v>
      </c>
      <c r="DR109" s="883"/>
      <c r="DS109" s="883"/>
      <c r="DT109" s="883"/>
      <c r="DU109" s="884"/>
      <c r="DV109" s="885" t="s">
        <v>412</v>
      </c>
      <c r="DW109" s="883"/>
      <c r="DX109" s="883"/>
      <c r="DY109" s="883"/>
      <c r="DZ109" s="916"/>
    </row>
    <row r="110" spans="1:131" s="224" customFormat="1" ht="26.25" customHeight="1" x14ac:dyDescent="0.15">
      <c r="A110" s="794" t="s">
        <v>414</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214771</v>
      </c>
      <c r="AB110" s="876"/>
      <c r="AC110" s="876"/>
      <c r="AD110" s="876"/>
      <c r="AE110" s="877"/>
      <c r="AF110" s="878">
        <v>223357</v>
      </c>
      <c r="AG110" s="876"/>
      <c r="AH110" s="876"/>
      <c r="AI110" s="876"/>
      <c r="AJ110" s="877"/>
      <c r="AK110" s="878">
        <v>232510</v>
      </c>
      <c r="AL110" s="876"/>
      <c r="AM110" s="876"/>
      <c r="AN110" s="876"/>
      <c r="AO110" s="877"/>
      <c r="AP110" s="879">
        <v>12.2</v>
      </c>
      <c r="AQ110" s="880"/>
      <c r="AR110" s="880"/>
      <c r="AS110" s="880"/>
      <c r="AT110" s="881"/>
      <c r="AU110" s="917" t="s">
        <v>69</v>
      </c>
      <c r="AV110" s="918"/>
      <c r="AW110" s="918"/>
      <c r="AX110" s="918"/>
      <c r="AY110" s="918"/>
      <c r="AZ110" s="847" t="s">
        <v>415</v>
      </c>
      <c r="BA110" s="795"/>
      <c r="BB110" s="795"/>
      <c r="BC110" s="795"/>
      <c r="BD110" s="795"/>
      <c r="BE110" s="795"/>
      <c r="BF110" s="795"/>
      <c r="BG110" s="795"/>
      <c r="BH110" s="795"/>
      <c r="BI110" s="795"/>
      <c r="BJ110" s="795"/>
      <c r="BK110" s="795"/>
      <c r="BL110" s="795"/>
      <c r="BM110" s="795"/>
      <c r="BN110" s="795"/>
      <c r="BO110" s="795"/>
      <c r="BP110" s="796"/>
      <c r="BQ110" s="848">
        <v>2018939</v>
      </c>
      <c r="BR110" s="829"/>
      <c r="BS110" s="829"/>
      <c r="BT110" s="829"/>
      <c r="BU110" s="829"/>
      <c r="BV110" s="829">
        <v>2027794</v>
      </c>
      <c r="BW110" s="829"/>
      <c r="BX110" s="829"/>
      <c r="BY110" s="829"/>
      <c r="BZ110" s="829"/>
      <c r="CA110" s="829">
        <v>2076979</v>
      </c>
      <c r="CB110" s="829"/>
      <c r="CC110" s="829"/>
      <c r="CD110" s="829"/>
      <c r="CE110" s="829"/>
      <c r="CF110" s="853">
        <v>108.6</v>
      </c>
      <c r="CG110" s="854"/>
      <c r="CH110" s="854"/>
      <c r="CI110" s="854"/>
      <c r="CJ110" s="854"/>
      <c r="CK110" s="913" t="s">
        <v>416</v>
      </c>
      <c r="CL110" s="806"/>
      <c r="CM110" s="847" t="s">
        <v>417</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418</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419</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420</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421</v>
      </c>
      <c r="B112" s="900"/>
      <c r="C112" s="739" t="s">
        <v>422</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423</v>
      </c>
      <c r="BA112" s="739"/>
      <c r="BB112" s="739"/>
      <c r="BC112" s="739"/>
      <c r="BD112" s="739"/>
      <c r="BE112" s="739"/>
      <c r="BF112" s="739"/>
      <c r="BG112" s="739"/>
      <c r="BH112" s="739"/>
      <c r="BI112" s="739"/>
      <c r="BJ112" s="739"/>
      <c r="BK112" s="739"/>
      <c r="BL112" s="739"/>
      <c r="BM112" s="739"/>
      <c r="BN112" s="739"/>
      <c r="BO112" s="739"/>
      <c r="BP112" s="740"/>
      <c r="BQ112" s="803">
        <v>191516</v>
      </c>
      <c r="BR112" s="804"/>
      <c r="BS112" s="804"/>
      <c r="BT112" s="804"/>
      <c r="BU112" s="804"/>
      <c r="BV112" s="804">
        <v>179823</v>
      </c>
      <c r="BW112" s="804"/>
      <c r="BX112" s="804"/>
      <c r="BY112" s="804"/>
      <c r="BZ112" s="804"/>
      <c r="CA112" s="804">
        <v>181821</v>
      </c>
      <c r="CB112" s="804"/>
      <c r="CC112" s="804"/>
      <c r="CD112" s="804"/>
      <c r="CE112" s="804"/>
      <c r="CF112" s="862">
        <v>9.5</v>
      </c>
      <c r="CG112" s="863"/>
      <c r="CH112" s="863"/>
      <c r="CI112" s="863"/>
      <c r="CJ112" s="863"/>
      <c r="CK112" s="914"/>
      <c r="CL112" s="808"/>
      <c r="CM112" s="802" t="s">
        <v>424</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425</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35506</v>
      </c>
      <c r="AB113" s="906"/>
      <c r="AC113" s="906"/>
      <c r="AD113" s="906"/>
      <c r="AE113" s="907"/>
      <c r="AF113" s="908">
        <v>36945</v>
      </c>
      <c r="AG113" s="906"/>
      <c r="AH113" s="906"/>
      <c r="AI113" s="906"/>
      <c r="AJ113" s="907"/>
      <c r="AK113" s="908">
        <v>27202</v>
      </c>
      <c r="AL113" s="906"/>
      <c r="AM113" s="906"/>
      <c r="AN113" s="906"/>
      <c r="AO113" s="907"/>
      <c r="AP113" s="909">
        <v>1.4</v>
      </c>
      <c r="AQ113" s="910"/>
      <c r="AR113" s="910"/>
      <c r="AS113" s="910"/>
      <c r="AT113" s="911"/>
      <c r="AU113" s="919"/>
      <c r="AV113" s="920"/>
      <c r="AW113" s="920"/>
      <c r="AX113" s="920"/>
      <c r="AY113" s="920"/>
      <c r="AZ113" s="802" t="s">
        <v>426</v>
      </c>
      <c r="BA113" s="739"/>
      <c r="BB113" s="739"/>
      <c r="BC113" s="739"/>
      <c r="BD113" s="739"/>
      <c r="BE113" s="739"/>
      <c r="BF113" s="739"/>
      <c r="BG113" s="739"/>
      <c r="BH113" s="739"/>
      <c r="BI113" s="739"/>
      <c r="BJ113" s="739"/>
      <c r="BK113" s="739"/>
      <c r="BL113" s="739"/>
      <c r="BM113" s="739"/>
      <c r="BN113" s="739"/>
      <c r="BO113" s="739"/>
      <c r="BP113" s="740"/>
      <c r="BQ113" s="803" t="s">
        <v>122</v>
      </c>
      <c r="BR113" s="804"/>
      <c r="BS113" s="804"/>
      <c r="BT113" s="804"/>
      <c r="BU113" s="804"/>
      <c r="BV113" s="804" t="s">
        <v>122</v>
      </c>
      <c r="BW113" s="804"/>
      <c r="BX113" s="804"/>
      <c r="BY113" s="804"/>
      <c r="BZ113" s="804"/>
      <c r="CA113" s="804" t="s">
        <v>122</v>
      </c>
      <c r="CB113" s="804"/>
      <c r="CC113" s="804"/>
      <c r="CD113" s="804"/>
      <c r="CE113" s="804"/>
      <c r="CF113" s="862" t="s">
        <v>122</v>
      </c>
      <c r="CG113" s="863"/>
      <c r="CH113" s="863"/>
      <c r="CI113" s="863"/>
      <c r="CJ113" s="863"/>
      <c r="CK113" s="914"/>
      <c r="CL113" s="808"/>
      <c r="CM113" s="802" t="s">
        <v>427</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428</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122</v>
      </c>
      <c r="AB114" s="767"/>
      <c r="AC114" s="767"/>
      <c r="AD114" s="767"/>
      <c r="AE114" s="768"/>
      <c r="AF114" s="769" t="s">
        <v>122</v>
      </c>
      <c r="AG114" s="767"/>
      <c r="AH114" s="767"/>
      <c r="AI114" s="767"/>
      <c r="AJ114" s="768"/>
      <c r="AK114" s="769" t="s">
        <v>122</v>
      </c>
      <c r="AL114" s="767"/>
      <c r="AM114" s="767"/>
      <c r="AN114" s="767"/>
      <c r="AO114" s="768"/>
      <c r="AP114" s="811" t="s">
        <v>122</v>
      </c>
      <c r="AQ114" s="812"/>
      <c r="AR114" s="812"/>
      <c r="AS114" s="812"/>
      <c r="AT114" s="813"/>
      <c r="AU114" s="919"/>
      <c r="AV114" s="920"/>
      <c r="AW114" s="920"/>
      <c r="AX114" s="920"/>
      <c r="AY114" s="920"/>
      <c r="AZ114" s="802" t="s">
        <v>429</v>
      </c>
      <c r="BA114" s="739"/>
      <c r="BB114" s="739"/>
      <c r="BC114" s="739"/>
      <c r="BD114" s="739"/>
      <c r="BE114" s="739"/>
      <c r="BF114" s="739"/>
      <c r="BG114" s="739"/>
      <c r="BH114" s="739"/>
      <c r="BI114" s="739"/>
      <c r="BJ114" s="739"/>
      <c r="BK114" s="739"/>
      <c r="BL114" s="739"/>
      <c r="BM114" s="739"/>
      <c r="BN114" s="739"/>
      <c r="BO114" s="739"/>
      <c r="BP114" s="740"/>
      <c r="BQ114" s="803">
        <v>366696</v>
      </c>
      <c r="BR114" s="804"/>
      <c r="BS114" s="804"/>
      <c r="BT114" s="804"/>
      <c r="BU114" s="804"/>
      <c r="BV114" s="804">
        <v>429444</v>
      </c>
      <c r="BW114" s="804"/>
      <c r="BX114" s="804"/>
      <c r="BY114" s="804"/>
      <c r="BZ114" s="804"/>
      <c r="CA114" s="804">
        <v>331531</v>
      </c>
      <c r="CB114" s="804"/>
      <c r="CC114" s="804"/>
      <c r="CD114" s="804"/>
      <c r="CE114" s="804"/>
      <c r="CF114" s="862">
        <v>17.3</v>
      </c>
      <c r="CG114" s="863"/>
      <c r="CH114" s="863"/>
      <c r="CI114" s="863"/>
      <c r="CJ114" s="863"/>
      <c r="CK114" s="914"/>
      <c r="CL114" s="808"/>
      <c r="CM114" s="802" t="s">
        <v>430</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431</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478</v>
      </c>
      <c r="AB115" s="906"/>
      <c r="AC115" s="906"/>
      <c r="AD115" s="906"/>
      <c r="AE115" s="907"/>
      <c r="AF115" s="908">
        <v>374</v>
      </c>
      <c r="AG115" s="906"/>
      <c r="AH115" s="906"/>
      <c r="AI115" s="906"/>
      <c r="AJ115" s="907"/>
      <c r="AK115" s="908">
        <v>360</v>
      </c>
      <c r="AL115" s="906"/>
      <c r="AM115" s="906"/>
      <c r="AN115" s="906"/>
      <c r="AO115" s="907"/>
      <c r="AP115" s="909">
        <v>0</v>
      </c>
      <c r="AQ115" s="910"/>
      <c r="AR115" s="910"/>
      <c r="AS115" s="910"/>
      <c r="AT115" s="911"/>
      <c r="AU115" s="919"/>
      <c r="AV115" s="920"/>
      <c r="AW115" s="920"/>
      <c r="AX115" s="920"/>
      <c r="AY115" s="920"/>
      <c r="AZ115" s="802" t="s">
        <v>432</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433</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434</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435</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436</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437</v>
      </c>
      <c r="Z117" s="884"/>
      <c r="AA117" s="889">
        <v>250755</v>
      </c>
      <c r="AB117" s="890"/>
      <c r="AC117" s="890"/>
      <c r="AD117" s="890"/>
      <c r="AE117" s="891"/>
      <c r="AF117" s="892">
        <v>260676</v>
      </c>
      <c r="AG117" s="890"/>
      <c r="AH117" s="890"/>
      <c r="AI117" s="890"/>
      <c r="AJ117" s="891"/>
      <c r="AK117" s="892">
        <v>260072</v>
      </c>
      <c r="AL117" s="890"/>
      <c r="AM117" s="890"/>
      <c r="AN117" s="890"/>
      <c r="AO117" s="891"/>
      <c r="AP117" s="893"/>
      <c r="AQ117" s="894"/>
      <c r="AR117" s="894"/>
      <c r="AS117" s="894"/>
      <c r="AT117" s="895"/>
      <c r="AU117" s="919"/>
      <c r="AV117" s="920"/>
      <c r="AW117" s="920"/>
      <c r="AX117" s="920"/>
      <c r="AY117" s="920"/>
      <c r="AZ117" s="850" t="s">
        <v>438</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439</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410</v>
      </c>
      <c r="AB118" s="883"/>
      <c r="AC118" s="883"/>
      <c r="AD118" s="883"/>
      <c r="AE118" s="884"/>
      <c r="AF118" s="885" t="s">
        <v>411</v>
      </c>
      <c r="AG118" s="883"/>
      <c r="AH118" s="883"/>
      <c r="AI118" s="883"/>
      <c r="AJ118" s="884"/>
      <c r="AK118" s="885" t="s">
        <v>294</v>
      </c>
      <c r="AL118" s="883"/>
      <c r="AM118" s="883"/>
      <c r="AN118" s="883"/>
      <c r="AO118" s="884"/>
      <c r="AP118" s="886" t="s">
        <v>412</v>
      </c>
      <c r="AQ118" s="887"/>
      <c r="AR118" s="887"/>
      <c r="AS118" s="887"/>
      <c r="AT118" s="888"/>
      <c r="AU118" s="919"/>
      <c r="AV118" s="920"/>
      <c r="AW118" s="920"/>
      <c r="AX118" s="920"/>
      <c r="AY118" s="920"/>
      <c r="AZ118" s="825" t="s">
        <v>440</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441</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416</v>
      </c>
      <c r="B119" s="806"/>
      <c r="C119" s="847" t="s">
        <v>417</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442</v>
      </c>
      <c r="BP119" s="865"/>
      <c r="BQ119" s="866">
        <v>2577151</v>
      </c>
      <c r="BR119" s="832"/>
      <c r="BS119" s="832"/>
      <c r="BT119" s="832"/>
      <c r="BU119" s="832"/>
      <c r="BV119" s="832">
        <v>2637061</v>
      </c>
      <c r="BW119" s="832"/>
      <c r="BX119" s="832"/>
      <c r="BY119" s="832"/>
      <c r="BZ119" s="832"/>
      <c r="CA119" s="832">
        <v>2590331</v>
      </c>
      <c r="CB119" s="832"/>
      <c r="CC119" s="832"/>
      <c r="CD119" s="832"/>
      <c r="CE119" s="832"/>
      <c r="CF119" s="735"/>
      <c r="CG119" s="736"/>
      <c r="CH119" s="736"/>
      <c r="CI119" s="736"/>
      <c r="CJ119" s="821"/>
      <c r="CK119" s="915"/>
      <c r="CL119" s="810"/>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420</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444</v>
      </c>
      <c r="AV120" s="868"/>
      <c r="AW120" s="868"/>
      <c r="AX120" s="868"/>
      <c r="AY120" s="869"/>
      <c r="AZ120" s="847" t="s">
        <v>445</v>
      </c>
      <c r="BA120" s="795"/>
      <c r="BB120" s="795"/>
      <c r="BC120" s="795"/>
      <c r="BD120" s="795"/>
      <c r="BE120" s="795"/>
      <c r="BF120" s="795"/>
      <c r="BG120" s="795"/>
      <c r="BH120" s="795"/>
      <c r="BI120" s="795"/>
      <c r="BJ120" s="795"/>
      <c r="BK120" s="795"/>
      <c r="BL120" s="795"/>
      <c r="BM120" s="795"/>
      <c r="BN120" s="795"/>
      <c r="BO120" s="795"/>
      <c r="BP120" s="796"/>
      <c r="BQ120" s="848">
        <v>2732886</v>
      </c>
      <c r="BR120" s="829"/>
      <c r="BS120" s="829"/>
      <c r="BT120" s="829"/>
      <c r="BU120" s="829"/>
      <c r="BV120" s="829">
        <v>2989249</v>
      </c>
      <c r="BW120" s="829"/>
      <c r="BX120" s="829"/>
      <c r="BY120" s="829"/>
      <c r="BZ120" s="829"/>
      <c r="CA120" s="829">
        <v>3182080</v>
      </c>
      <c r="CB120" s="829"/>
      <c r="CC120" s="829"/>
      <c r="CD120" s="829"/>
      <c r="CE120" s="829"/>
      <c r="CF120" s="853">
        <v>166.3</v>
      </c>
      <c r="CG120" s="854"/>
      <c r="CH120" s="854"/>
      <c r="CI120" s="854"/>
      <c r="CJ120" s="854"/>
      <c r="CK120" s="855" t="s">
        <v>446</v>
      </c>
      <c r="CL120" s="839"/>
      <c r="CM120" s="839"/>
      <c r="CN120" s="839"/>
      <c r="CO120" s="840"/>
      <c r="CP120" s="859" t="s">
        <v>395</v>
      </c>
      <c r="CQ120" s="860"/>
      <c r="CR120" s="860"/>
      <c r="CS120" s="860"/>
      <c r="CT120" s="860"/>
      <c r="CU120" s="860"/>
      <c r="CV120" s="860"/>
      <c r="CW120" s="860"/>
      <c r="CX120" s="860"/>
      <c r="CY120" s="860"/>
      <c r="CZ120" s="860"/>
      <c r="DA120" s="860"/>
      <c r="DB120" s="860"/>
      <c r="DC120" s="860"/>
      <c r="DD120" s="860"/>
      <c r="DE120" s="860"/>
      <c r="DF120" s="861"/>
      <c r="DG120" s="848">
        <v>65029</v>
      </c>
      <c r="DH120" s="829"/>
      <c r="DI120" s="829"/>
      <c r="DJ120" s="829"/>
      <c r="DK120" s="829"/>
      <c r="DL120" s="829">
        <v>74019</v>
      </c>
      <c r="DM120" s="829"/>
      <c r="DN120" s="829"/>
      <c r="DO120" s="829"/>
      <c r="DP120" s="829"/>
      <c r="DQ120" s="829">
        <v>99208</v>
      </c>
      <c r="DR120" s="829"/>
      <c r="DS120" s="829"/>
      <c r="DT120" s="829"/>
      <c r="DU120" s="829"/>
      <c r="DV120" s="830">
        <v>5.2</v>
      </c>
      <c r="DW120" s="830"/>
      <c r="DX120" s="830"/>
      <c r="DY120" s="830"/>
      <c r="DZ120" s="831"/>
    </row>
    <row r="121" spans="1:130" s="224" customFormat="1" ht="26.25" customHeight="1" x14ac:dyDescent="0.15">
      <c r="A121" s="807"/>
      <c r="B121" s="808"/>
      <c r="C121" s="850" t="s">
        <v>447</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448</v>
      </c>
      <c r="BA121" s="739"/>
      <c r="BB121" s="739"/>
      <c r="BC121" s="739"/>
      <c r="BD121" s="739"/>
      <c r="BE121" s="739"/>
      <c r="BF121" s="739"/>
      <c r="BG121" s="739"/>
      <c r="BH121" s="739"/>
      <c r="BI121" s="739"/>
      <c r="BJ121" s="739"/>
      <c r="BK121" s="739"/>
      <c r="BL121" s="739"/>
      <c r="BM121" s="739"/>
      <c r="BN121" s="739"/>
      <c r="BO121" s="739"/>
      <c r="BP121" s="740"/>
      <c r="BQ121" s="803">
        <v>27091</v>
      </c>
      <c r="BR121" s="804"/>
      <c r="BS121" s="804"/>
      <c r="BT121" s="804"/>
      <c r="BU121" s="804"/>
      <c r="BV121" s="804">
        <v>23126</v>
      </c>
      <c r="BW121" s="804"/>
      <c r="BX121" s="804"/>
      <c r="BY121" s="804"/>
      <c r="BZ121" s="804"/>
      <c r="CA121" s="804">
        <v>19088</v>
      </c>
      <c r="CB121" s="804"/>
      <c r="CC121" s="804"/>
      <c r="CD121" s="804"/>
      <c r="CE121" s="804"/>
      <c r="CF121" s="862">
        <v>1</v>
      </c>
      <c r="CG121" s="863"/>
      <c r="CH121" s="863"/>
      <c r="CI121" s="863"/>
      <c r="CJ121" s="863"/>
      <c r="CK121" s="856"/>
      <c r="CL121" s="842"/>
      <c r="CM121" s="842"/>
      <c r="CN121" s="842"/>
      <c r="CO121" s="843"/>
      <c r="CP121" s="822" t="s">
        <v>394</v>
      </c>
      <c r="CQ121" s="823"/>
      <c r="CR121" s="823"/>
      <c r="CS121" s="823"/>
      <c r="CT121" s="823"/>
      <c r="CU121" s="823"/>
      <c r="CV121" s="823"/>
      <c r="CW121" s="823"/>
      <c r="CX121" s="823"/>
      <c r="CY121" s="823"/>
      <c r="CZ121" s="823"/>
      <c r="DA121" s="823"/>
      <c r="DB121" s="823"/>
      <c r="DC121" s="823"/>
      <c r="DD121" s="823"/>
      <c r="DE121" s="823"/>
      <c r="DF121" s="824"/>
      <c r="DG121" s="803">
        <v>112978</v>
      </c>
      <c r="DH121" s="804"/>
      <c r="DI121" s="804"/>
      <c r="DJ121" s="804"/>
      <c r="DK121" s="804"/>
      <c r="DL121" s="804">
        <v>105804</v>
      </c>
      <c r="DM121" s="804"/>
      <c r="DN121" s="804"/>
      <c r="DO121" s="804"/>
      <c r="DP121" s="804"/>
      <c r="DQ121" s="804">
        <v>82613</v>
      </c>
      <c r="DR121" s="804"/>
      <c r="DS121" s="804"/>
      <c r="DT121" s="804"/>
      <c r="DU121" s="804"/>
      <c r="DV121" s="781">
        <v>4.3</v>
      </c>
      <c r="DW121" s="781"/>
      <c r="DX121" s="781"/>
      <c r="DY121" s="781"/>
      <c r="DZ121" s="782"/>
    </row>
    <row r="122" spans="1:130" s="224" customFormat="1" ht="26.25" customHeight="1" x14ac:dyDescent="0.15">
      <c r="A122" s="807"/>
      <c r="B122" s="808"/>
      <c r="C122" s="802" t="s">
        <v>430</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449</v>
      </c>
      <c r="BA122" s="826"/>
      <c r="BB122" s="826"/>
      <c r="BC122" s="826"/>
      <c r="BD122" s="826"/>
      <c r="BE122" s="826"/>
      <c r="BF122" s="826"/>
      <c r="BG122" s="826"/>
      <c r="BH122" s="826"/>
      <c r="BI122" s="826"/>
      <c r="BJ122" s="826"/>
      <c r="BK122" s="826"/>
      <c r="BL122" s="826"/>
      <c r="BM122" s="826"/>
      <c r="BN122" s="826"/>
      <c r="BO122" s="826"/>
      <c r="BP122" s="827"/>
      <c r="BQ122" s="866">
        <v>2499682</v>
      </c>
      <c r="BR122" s="832"/>
      <c r="BS122" s="832"/>
      <c r="BT122" s="832"/>
      <c r="BU122" s="832"/>
      <c r="BV122" s="832">
        <v>2447695</v>
      </c>
      <c r="BW122" s="832"/>
      <c r="BX122" s="832"/>
      <c r="BY122" s="832"/>
      <c r="BZ122" s="832"/>
      <c r="CA122" s="832">
        <v>2255824</v>
      </c>
      <c r="CB122" s="832"/>
      <c r="CC122" s="832"/>
      <c r="CD122" s="832"/>
      <c r="CE122" s="832"/>
      <c r="CF122" s="833">
        <v>117.9</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436</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450</v>
      </c>
      <c r="BP123" s="865"/>
      <c r="BQ123" s="819">
        <v>5259659</v>
      </c>
      <c r="BR123" s="820"/>
      <c r="BS123" s="820"/>
      <c r="BT123" s="820"/>
      <c r="BU123" s="820"/>
      <c r="BV123" s="820">
        <v>5460070</v>
      </c>
      <c r="BW123" s="820"/>
      <c r="BX123" s="820"/>
      <c r="BY123" s="820"/>
      <c r="BZ123" s="820"/>
      <c r="CA123" s="820">
        <v>5456992</v>
      </c>
      <c r="CB123" s="820"/>
      <c r="CC123" s="820"/>
      <c r="CD123" s="820"/>
      <c r="CE123" s="820"/>
      <c r="CF123" s="735"/>
      <c r="CG123" s="736"/>
      <c r="CH123" s="736"/>
      <c r="CI123" s="736"/>
      <c r="CJ123" s="821"/>
      <c r="CK123" s="856"/>
      <c r="CL123" s="842"/>
      <c r="CM123" s="842"/>
      <c r="CN123" s="842"/>
      <c r="CO123" s="843"/>
      <c r="CP123" s="822" t="s">
        <v>392</v>
      </c>
      <c r="CQ123" s="823"/>
      <c r="CR123" s="823"/>
      <c r="CS123" s="823"/>
      <c r="CT123" s="823"/>
      <c r="CU123" s="823"/>
      <c r="CV123" s="823"/>
      <c r="CW123" s="823"/>
      <c r="CX123" s="823"/>
      <c r="CY123" s="823"/>
      <c r="CZ123" s="823"/>
      <c r="DA123" s="823"/>
      <c r="DB123" s="823"/>
      <c r="DC123" s="823"/>
      <c r="DD123" s="823"/>
      <c r="DE123" s="823"/>
      <c r="DF123" s="824"/>
      <c r="DG123" s="766">
        <v>13509</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439</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451</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452</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441</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453</v>
      </c>
      <c r="CL125" s="839"/>
      <c r="CM125" s="839"/>
      <c r="CN125" s="839"/>
      <c r="CO125" s="840"/>
      <c r="CP125" s="847" t="s">
        <v>454</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443</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455</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478</v>
      </c>
      <c r="AB127" s="767"/>
      <c r="AC127" s="767"/>
      <c r="AD127" s="767"/>
      <c r="AE127" s="768"/>
      <c r="AF127" s="769">
        <v>374</v>
      </c>
      <c r="AG127" s="767"/>
      <c r="AH127" s="767"/>
      <c r="AI127" s="767"/>
      <c r="AJ127" s="768"/>
      <c r="AK127" s="769">
        <v>360</v>
      </c>
      <c r="AL127" s="767"/>
      <c r="AM127" s="767"/>
      <c r="AN127" s="767"/>
      <c r="AO127" s="768"/>
      <c r="AP127" s="811">
        <v>0</v>
      </c>
      <c r="AQ127" s="812"/>
      <c r="AR127" s="812"/>
      <c r="AS127" s="812"/>
      <c r="AT127" s="813"/>
      <c r="AU127" s="226"/>
      <c r="AV127" s="226"/>
      <c r="AW127" s="226"/>
      <c r="AX127" s="828" t="s">
        <v>457</v>
      </c>
      <c r="AY127" s="799"/>
      <c r="AZ127" s="799"/>
      <c r="BA127" s="799"/>
      <c r="BB127" s="799"/>
      <c r="BC127" s="799"/>
      <c r="BD127" s="799"/>
      <c r="BE127" s="800"/>
      <c r="BF127" s="798" t="s">
        <v>458</v>
      </c>
      <c r="BG127" s="799"/>
      <c r="BH127" s="799"/>
      <c r="BI127" s="799"/>
      <c r="BJ127" s="799"/>
      <c r="BK127" s="799"/>
      <c r="BL127" s="800"/>
      <c r="BM127" s="798" t="s">
        <v>459</v>
      </c>
      <c r="BN127" s="799"/>
      <c r="BO127" s="799"/>
      <c r="BP127" s="799"/>
      <c r="BQ127" s="799"/>
      <c r="BR127" s="799"/>
      <c r="BS127" s="800"/>
      <c r="BT127" s="798" t="s">
        <v>460</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461</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462</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463</v>
      </c>
      <c r="X128" s="785"/>
      <c r="Y128" s="785"/>
      <c r="Z128" s="786"/>
      <c r="AA128" s="787">
        <v>4446</v>
      </c>
      <c r="AB128" s="788"/>
      <c r="AC128" s="788"/>
      <c r="AD128" s="788"/>
      <c r="AE128" s="789"/>
      <c r="AF128" s="790">
        <v>4446</v>
      </c>
      <c r="AG128" s="788"/>
      <c r="AH128" s="788"/>
      <c r="AI128" s="788"/>
      <c r="AJ128" s="789"/>
      <c r="AK128" s="790">
        <v>4446</v>
      </c>
      <c r="AL128" s="788"/>
      <c r="AM128" s="788"/>
      <c r="AN128" s="788"/>
      <c r="AO128" s="789"/>
      <c r="AP128" s="791"/>
      <c r="AQ128" s="792"/>
      <c r="AR128" s="792"/>
      <c r="AS128" s="792"/>
      <c r="AT128" s="793"/>
      <c r="AU128" s="226"/>
      <c r="AV128" s="226"/>
      <c r="AW128" s="226"/>
      <c r="AX128" s="794" t="s">
        <v>464</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465</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466</v>
      </c>
      <c r="X129" s="764"/>
      <c r="Y129" s="764"/>
      <c r="Z129" s="765"/>
      <c r="AA129" s="766">
        <v>2267443</v>
      </c>
      <c r="AB129" s="767"/>
      <c r="AC129" s="767"/>
      <c r="AD129" s="767"/>
      <c r="AE129" s="768"/>
      <c r="AF129" s="769">
        <v>2209886</v>
      </c>
      <c r="AG129" s="767"/>
      <c r="AH129" s="767"/>
      <c r="AI129" s="767"/>
      <c r="AJ129" s="768"/>
      <c r="AK129" s="769">
        <v>2177170</v>
      </c>
      <c r="AL129" s="767"/>
      <c r="AM129" s="767"/>
      <c r="AN129" s="767"/>
      <c r="AO129" s="768"/>
      <c r="AP129" s="770"/>
      <c r="AQ129" s="771"/>
      <c r="AR129" s="771"/>
      <c r="AS129" s="771"/>
      <c r="AT129" s="772"/>
      <c r="AU129" s="227"/>
      <c r="AV129" s="227"/>
      <c r="AW129" s="227"/>
      <c r="AX129" s="738" t="s">
        <v>467</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468</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469</v>
      </c>
      <c r="X130" s="764"/>
      <c r="Y130" s="764"/>
      <c r="Z130" s="765"/>
      <c r="AA130" s="766">
        <v>261202</v>
      </c>
      <c r="AB130" s="767"/>
      <c r="AC130" s="767"/>
      <c r="AD130" s="767"/>
      <c r="AE130" s="768"/>
      <c r="AF130" s="769">
        <v>264815</v>
      </c>
      <c r="AG130" s="767"/>
      <c r="AH130" s="767"/>
      <c r="AI130" s="767"/>
      <c r="AJ130" s="768"/>
      <c r="AK130" s="769">
        <v>264220</v>
      </c>
      <c r="AL130" s="767"/>
      <c r="AM130" s="767"/>
      <c r="AN130" s="767"/>
      <c r="AO130" s="768"/>
      <c r="AP130" s="770"/>
      <c r="AQ130" s="771"/>
      <c r="AR130" s="771"/>
      <c r="AS130" s="771"/>
      <c r="AT130" s="772"/>
      <c r="AU130" s="227"/>
      <c r="AV130" s="227"/>
      <c r="AW130" s="227"/>
      <c r="AX130" s="738" t="s">
        <v>470</v>
      </c>
      <c r="AY130" s="739"/>
      <c r="AZ130" s="739"/>
      <c r="BA130" s="739"/>
      <c r="BB130" s="739"/>
      <c r="BC130" s="739"/>
      <c r="BD130" s="739"/>
      <c r="BE130" s="740"/>
      <c r="BF130" s="741">
        <v>-0.5</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471</v>
      </c>
      <c r="X131" s="748"/>
      <c r="Y131" s="748"/>
      <c r="Z131" s="749"/>
      <c r="AA131" s="750">
        <v>2006241</v>
      </c>
      <c r="AB131" s="751"/>
      <c r="AC131" s="751"/>
      <c r="AD131" s="751"/>
      <c r="AE131" s="752"/>
      <c r="AF131" s="753">
        <v>1945071</v>
      </c>
      <c r="AG131" s="751"/>
      <c r="AH131" s="751"/>
      <c r="AI131" s="751"/>
      <c r="AJ131" s="752"/>
      <c r="AK131" s="753">
        <v>1912950</v>
      </c>
      <c r="AL131" s="751"/>
      <c r="AM131" s="751"/>
      <c r="AN131" s="751"/>
      <c r="AO131" s="752"/>
      <c r="AP131" s="754"/>
      <c r="AQ131" s="755"/>
      <c r="AR131" s="755"/>
      <c r="AS131" s="755"/>
      <c r="AT131" s="756"/>
      <c r="AU131" s="227"/>
      <c r="AV131" s="227"/>
      <c r="AW131" s="227"/>
      <c r="AX131" s="716" t="s">
        <v>472</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473</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474</v>
      </c>
      <c r="W132" s="729"/>
      <c r="X132" s="729"/>
      <c r="Y132" s="729"/>
      <c r="Z132" s="730"/>
      <c r="AA132" s="731">
        <v>-0.74233355000000001</v>
      </c>
      <c r="AB132" s="732"/>
      <c r="AC132" s="732"/>
      <c r="AD132" s="732"/>
      <c r="AE132" s="733"/>
      <c r="AF132" s="734">
        <v>-0.44137206000000001</v>
      </c>
      <c r="AG132" s="732"/>
      <c r="AH132" s="732"/>
      <c r="AI132" s="732"/>
      <c r="AJ132" s="733"/>
      <c r="AK132" s="734">
        <v>-0.44925377</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475</v>
      </c>
      <c r="W133" s="708"/>
      <c r="X133" s="708"/>
      <c r="Y133" s="708"/>
      <c r="Z133" s="709"/>
      <c r="AA133" s="710">
        <v>-0.9</v>
      </c>
      <c r="AB133" s="711"/>
      <c r="AC133" s="711"/>
      <c r="AD133" s="711"/>
      <c r="AE133" s="712"/>
      <c r="AF133" s="710">
        <v>-0.7</v>
      </c>
      <c r="AG133" s="711"/>
      <c r="AH133" s="711"/>
      <c r="AI133" s="711"/>
      <c r="AJ133" s="712"/>
      <c r="AK133" s="710">
        <v>-0.5</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Jrhy5wCRhlpN6aTPqJlR4NIH+ItUdIFZJOtd8iCNGPqxGkPd9u1WCd3gt3vOff4njCkJVKz2SmlPEHg+8AakRw==" saltValue="wUTRQPjojP0+5ecui5rUF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476</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kVtDKWJEaoxhO+Gv5wJ5Nh5UVZFyi1ZAJwkvRDaV4uUPgvomwb8J0DSaELOgFg9+6+//XGg6UnSP8heEasHUBg==" saltValue="BncGx9k4QlAmor4InjHVM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q4JlNRG9MzITnKMPajBAAdyciNdTZr9rYOqmSiLH8EXLy13Kz6/iG2xOMRRBaTaeLNQiLzYTRUxxDFhtJ1Q1A==" saltValue="xR3V/lTQdQ4QV/Rv9Ox2a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sqref="A1:A1048576"/>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478</v>
      </c>
      <c r="AL6" s="260"/>
      <c r="AM6" s="260"/>
      <c r="AN6" s="260"/>
    </row>
    <row r="7" spans="1:46" ht="13.5" customHeight="1" x14ac:dyDescent="0.15">
      <c r="A7" s="259"/>
      <c r="AK7" s="262"/>
      <c r="AL7" s="263"/>
      <c r="AM7" s="263"/>
      <c r="AN7" s="264"/>
      <c r="AO7" s="1105" t="s">
        <v>479</v>
      </c>
      <c r="AP7" s="265"/>
      <c r="AQ7" s="266" t="s">
        <v>480</v>
      </c>
      <c r="AR7" s="267"/>
    </row>
    <row r="8" spans="1:46" x14ac:dyDescent="0.15">
      <c r="A8" s="259"/>
      <c r="AK8" s="268"/>
      <c r="AL8" s="269"/>
      <c r="AM8" s="269"/>
      <c r="AN8" s="270"/>
      <c r="AO8" s="1106"/>
      <c r="AP8" s="271" t="s">
        <v>481</v>
      </c>
      <c r="AQ8" s="272" t="s">
        <v>482</v>
      </c>
      <c r="AR8" s="273" t="s">
        <v>483</v>
      </c>
    </row>
    <row r="9" spans="1:46" x14ac:dyDescent="0.15">
      <c r="A9" s="259"/>
      <c r="AK9" s="1117" t="s">
        <v>484</v>
      </c>
      <c r="AL9" s="1118"/>
      <c r="AM9" s="1118"/>
      <c r="AN9" s="1119"/>
      <c r="AO9" s="274">
        <v>574787</v>
      </c>
      <c r="AP9" s="274">
        <v>189824</v>
      </c>
      <c r="AQ9" s="275">
        <v>243450</v>
      </c>
      <c r="AR9" s="276">
        <v>-22</v>
      </c>
    </row>
    <row r="10" spans="1:46" ht="13.5" customHeight="1" x14ac:dyDescent="0.15">
      <c r="A10" s="259"/>
      <c r="AK10" s="1117" t="s">
        <v>485</v>
      </c>
      <c r="AL10" s="1118"/>
      <c r="AM10" s="1118"/>
      <c r="AN10" s="1119"/>
      <c r="AO10" s="277">
        <v>2265</v>
      </c>
      <c r="AP10" s="277">
        <v>748</v>
      </c>
      <c r="AQ10" s="278">
        <v>36828</v>
      </c>
      <c r="AR10" s="279">
        <v>-98</v>
      </c>
    </row>
    <row r="11" spans="1:46" ht="13.5" customHeight="1" x14ac:dyDescent="0.15">
      <c r="A11" s="259"/>
      <c r="AK11" s="1117" t="s">
        <v>486</v>
      </c>
      <c r="AL11" s="1118"/>
      <c r="AM11" s="1118"/>
      <c r="AN11" s="1119"/>
      <c r="AO11" s="277" t="s">
        <v>487</v>
      </c>
      <c r="AP11" s="277" t="s">
        <v>487</v>
      </c>
      <c r="AQ11" s="278">
        <v>2575</v>
      </c>
      <c r="AR11" s="279" t="s">
        <v>487</v>
      </c>
    </row>
    <row r="12" spans="1:46" ht="13.5" customHeight="1" x14ac:dyDescent="0.15">
      <c r="A12" s="259"/>
      <c r="AK12" s="1117" t="s">
        <v>488</v>
      </c>
      <c r="AL12" s="1118"/>
      <c r="AM12" s="1118"/>
      <c r="AN12" s="1119"/>
      <c r="AO12" s="277" t="s">
        <v>487</v>
      </c>
      <c r="AP12" s="277" t="s">
        <v>487</v>
      </c>
      <c r="AQ12" s="278" t="s">
        <v>487</v>
      </c>
      <c r="AR12" s="279" t="s">
        <v>487</v>
      </c>
    </row>
    <row r="13" spans="1:46" ht="13.5" customHeight="1" x14ac:dyDescent="0.15">
      <c r="A13" s="259"/>
      <c r="AK13" s="1117" t="s">
        <v>489</v>
      </c>
      <c r="AL13" s="1118"/>
      <c r="AM13" s="1118"/>
      <c r="AN13" s="1119"/>
      <c r="AO13" s="277">
        <v>26626</v>
      </c>
      <c r="AP13" s="277">
        <v>8793</v>
      </c>
      <c r="AQ13" s="278">
        <v>11862</v>
      </c>
      <c r="AR13" s="279">
        <v>-25.9</v>
      </c>
    </row>
    <row r="14" spans="1:46" ht="13.5" customHeight="1" x14ac:dyDescent="0.15">
      <c r="A14" s="259"/>
      <c r="AK14" s="1117" t="s">
        <v>490</v>
      </c>
      <c r="AL14" s="1118"/>
      <c r="AM14" s="1118"/>
      <c r="AN14" s="1119"/>
      <c r="AO14" s="277" t="s">
        <v>487</v>
      </c>
      <c r="AP14" s="277" t="s">
        <v>487</v>
      </c>
      <c r="AQ14" s="278">
        <v>4647</v>
      </c>
      <c r="AR14" s="279" t="s">
        <v>487</v>
      </c>
    </row>
    <row r="15" spans="1:46" ht="13.5" customHeight="1" x14ac:dyDescent="0.15">
      <c r="A15" s="259"/>
      <c r="AK15" s="1120" t="s">
        <v>491</v>
      </c>
      <c r="AL15" s="1121"/>
      <c r="AM15" s="1121"/>
      <c r="AN15" s="1122"/>
      <c r="AO15" s="277">
        <v>-64978</v>
      </c>
      <c r="AP15" s="277">
        <v>-21459</v>
      </c>
      <c r="AQ15" s="278">
        <v>-13358</v>
      </c>
      <c r="AR15" s="279">
        <v>60.6</v>
      </c>
    </row>
    <row r="16" spans="1:46" x14ac:dyDescent="0.15">
      <c r="A16" s="259"/>
      <c r="AK16" s="1120" t="s">
        <v>177</v>
      </c>
      <c r="AL16" s="1121"/>
      <c r="AM16" s="1121"/>
      <c r="AN16" s="1122"/>
      <c r="AO16" s="277">
        <v>538700</v>
      </c>
      <c r="AP16" s="277">
        <v>177906</v>
      </c>
      <c r="AQ16" s="278">
        <v>286004</v>
      </c>
      <c r="AR16" s="279">
        <v>-37.799999999999997</v>
      </c>
    </row>
    <row r="17" spans="1:46" x14ac:dyDescent="0.15">
      <c r="A17" s="259"/>
    </row>
    <row r="18" spans="1:46" x14ac:dyDescent="0.15">
      <c r="A18" s="259"/>
      <c r="AQ18" s="280"/>
      <c r="AR18" s="280"/>
    </row>
    <row r="19" spans="1:46" x14ac:dyDescent="0.15">
      <c r="A19" s="259"/>
      <c r="AK19" s="255" t="s">
        <v>492</v>
      </c>
    </row>
    <row r="20" spans="1:46" x14ac:dyDescent="0.15">
      <c r="A20" s="259"/>
      <c r="AK20" s="281"/>
      <c r="AL20" s="282"/>
      <c r="AM20" s="282"/>
      <c r="AN20" s="283"/>
      <c r="AO20" s="284" t="s">
        <v>493</v>
      </c>
      <c r="AP20" s="285" t="s">
        <v>494</v>
      </c>
      <c r="AQ20" s="286" t="s">
        <v>495</v>
      </c>
      <c r="AR20" s="287"/>
    </row>
    <row r="21" spans="1:46" s="260" customFormat="1" x14ac:dyDescent="0.15">
      <c r="A21" s="288"/>
      <c r="AK21" s="1123" t="s">
        <v>496</v>
      </c>
      <c r="AL21" s="1124"/>
      <c r="AM21" s="1124"/>
      <c r="AN21" s="1125"/>
      <c r="AO21" s="289">
        <v>16.510000000000002</v>
      </c>
      <c r="AP21" s="290">
        <v>24.25</v>
      </c>
      <c r="AQ21" s="291">
        <v>-7.74</v>
      </c>
      <c r="AS21" s="292"/>
      <c r="AT21" s="288"/>
    </row>
    <row r="22" spans="1:46" s="260" customFormat="1" x14ac:dyDescent="0.15">
      <c r="A22" s="288"/>
      <c r="AK22" s="1123" t="s">
        <v>497</v>
      </c>
      <c r="AL22" s="1124"/>
      <c r="AM22" s="1124"/>
      <c r="AN22" s="1125"/>
      <c r="AO22" s="293">
        <v>97.2</v>
      </c>
      <c r="AP22" s="294">
        <v>95.4</v>
      </c>
      <c r="AQ22" s="295">
        <v>1.8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498</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500</v>
      </c>
      <c r="AL29" s="260"/>
      <c r="AM29" s="260"/>
      <c r="AN29" s="260"/>
      <c r="AS29" s="302"/>
    </row>
    <row r="30" spans="1:46" ht="13.5" customHeight="1" x14ac:dyDescent="0.15">
      <c r="A30" s="259"/>
      <c r="AK30" s="262"/>
      <c r="AL30" s="263"/>
      <c r="AM30" s="263"/>
      <c r="AN30" s="264"/>
      <c r="AO30" s="1105" t="s">
        <v>479</v>
      </c>
      <c r="AP30" s="265"/>
      <c r="AQ30" s="266" t="s">
        <v>480</v>
      </c>
      <c r="AR30" s="267"/>
    </row>
    <row r="31" spans="1:46" x14ac:dyDescent="0.15">
      <c r="A31" s="259"/>
      <c r="AK31" s="268"/>
      <c r="AL31" s="269"/>
      <c r="AM31" s="269"/>
      <c r="AN31" s="270"/>
      <c r="AO31" s="1106"/>
      <c r="AP31" s="271" t="s">
        <v>481</v>
      </c>
      <c r="AQ31" s="272" t="s">
        <v>482</v>
      </c>
      <c r="AR31" s="273" t="s">
        <v>483</v>
      </c>
    </row>
    <row r="32" spans="1:46" ht="27" customHeight="1" x14ac:dyDescent="0.15">
      <c r="A32" s="259"/>
      <c r="AK32" s="1107" t="s">
        <v>501</v>
      </c>
      <c r="AL32" s="1108"/>
      <c r="AM32" s="1108"/>
      <c r="AN32" s="1109"/>
      <c r="AO32" s="303">
        <v>232510</v>
      </c>
      <c r="AP32" s="303">
        <v>76787</v>
      </c>
      <c r="AQ32" s="304">
        <v>167387</v>
      </c>
      <c r="AR32" s="305">
        <v>-54.1</v>
      </c>
    </row>
    <row r="33" spans="1:46" ht="13.5" customHeight="1" x14ac:dyDescent="0.15">
      <c r="A33" s="259"/>
      <c r="AK33" s="1107" t="s">
        <v>502</v>
      </c>
      <c r="AL33" s="1108"/>
      <c r="AM33" s="1108"/>
      <c r="AN33" s="1109"/>
      <c r="AO33" s="303" t="s">
        <v>487</v>
      </c>
      <c r="AP33" s="303" t="s">
        <v>487</v>
      </c>
      <c r="AQ33" s="304" t="s">
        <v>487</v>
      </c>
      <c r="AR33" s="305" t="s">
        <v>487</v>
      </c>
    </row>
    <row r="34" spans="1:46" ht="27" customHeight="1" x14ac:dyDescent="0.15">
      <c r="A34" s="259"/>
      <c r="AK34" s="1107" t="s">
        <v>503</v>
      </c>
      <c r="AL34" s="1108"/>
      <c r="AM34" s="1108"/>
      <c r="AN34" s="1109"/>
      <c r="AO34" s="303" t="s">
        <v>487</v>
      </c>
      <c r="AP34" s="303" t="s">
        <v>487</v>
      </c>
      <c r="AQ34" s="304">
        <v>5</v>
      </c>
      <c r="AR34" s="305" t="s">
        <v>487</v>
      </c>
    </row>
    <row r="35" spans="1:46" ht="27" customHeight="1" x14ac:dyDescent="0.15">
      <c r="A35" s="259"/>
      <c r="AK35" s="1107" t="s">
        <v>504</v>
      </c>
      <c r="AL35" s="1108"/>
      <c r="AM35" s="1108"/>
      <c r="AN35" s="1109"/>
      <c r="AO35" s="303">
        <v>27202</v>
      </c>
      <c r="AP35" s="303">
        <v>8983</v>
      </c>
      <c r="AQ35" s="304">
        <v>34589</v>
      </c>
      <c r="AR35" s="305">
        <v>-74</v>
      </c>
    </row>
    <row r="36" spans="1:46" ht="27" customHeight="1" x14ac:dyDescent="0.15">
      <c r="A36" s="259"/>
      <c r="AK36" s="1107" t="s">
        <v>505</v>
      </c>
      <c r="AL36" s="1108"/>
      <c r="AM36" s="1108"/>
      <c r="AN36" s="1109"/>
      <c r="AO36" s="303" t="s">
        <v>487</v>
      </c>
      <c r="AP36" s="303" t="s">
        <v>487</v>
      </c>
      <c r="AQ36" s="304">
        <v>2508</v>
      </c>
      <c r="AR36" s="305" t="s">
        <v>487</v>
      </c>
    </row>
    <row r="37" spans="1:46" ht="13.5" customHeight="1" x14ac:dyDescent="0.15">
      <c r="A37" s="259"/>
      <c r="AK37" s="1107" t="s">
        <v>506</v>
      </c>
      <c r="AL37" s="1108"/>
      <c r="AM37" s="1108"/>
      <c r="AN37" s="1109"/>
      <c r="AO37" s="303">
        <v>360</v>
      </c>
      <c r="AP37" s="303">
        <v>119</v>
      </c>
      <c r="AQ37" s="304">
        <v>1525</v>
      </c>
      <c r="AR37" s="305">
        <v>-92.2</v>
      </c>
    </row>
    <row r="38" spans="1:46" ht="27" customHeight="1" x14ac:dyDescent="0.15">
      <c r="A38" s="259"/>
      <c r="AK38" s="1110" t="s">
        <v>507</v>
      </c>
      <c r="AL38" s="1111"/>
      <c r="AM38" s="1111"/>
      <c r="AN38" s="1112"/>
      <c r="AO38" s="306" t="s">
        <v>487</v>
      </c>
      <c r="AP38" s="306" t="s">
        <v>487</v>
      </c>
      <c r="AQ38" s="307">
        <v>44</v>
      </c>
      <c r="AR38" s="295" t="s">
        <v>487</v>
      </c>
      <c r="AS38" s="302"/>
    </row>
    <row r="39" spans="1:46" x14ac:dyDescent="0.15">
      <c r="A39" s="259"/>
      <c r="AK39" s="1110" t="s">
        <v>508</v>
      </c>
      <c r="AL39" s="1111"/>
      <c r="AM39" s="1111"/>
      <c r="AN39" s="1112"/>
      <c r="AO39" s="303">
        <v>-4446</v>
      </c>
      <c r="AP39" s="303">
        <v>-1468</v>
      </c>
      <c r="AQ39" s="304">
        <v>-7489</v>
      </c>
      <c r="AR39" s="305">
        <v>-80.400000000000006</v>
      </c>
      <c r="AS39" s="302"/>
    </row>
    <row r="40" spans="1:46" ht="27" customHeight="1" x14ac:dyDescent="0.15">
      <c r="A40" s="259"/>
      <c r="AK40" s="1107" t="s">
        <v>509</v>
      </c>
      <c r="AL40" s="1108"/>
      <c r="AM40" s="1108"/>
      <c r="AN40" s="1109"/>
      <c r="AO40" s="303">
        <v>-264220</v>
      </c>
      <c r="AP40" s="303">
        <v>-87259</v>
      </c>
      <c r="AQ40" s="304">
        <v>-138932</v>
      </c>
      <c r="AR40" s="305">
        <v>-37.200000000000003</v>
      </c>
      <c r="AS40" s="302"/>
    </row>
    <row r="41" spans="1:46" x14ac:dyDescent="0.15">
      <c r="A41" s="259"/>
      <c r="AK41" s="1113" t="s">
        <v>287</v>
      </c>
      <c r="AL41" s="1114"/>
      <c r="AM41" s="1114"/>
      <c r="AN41" s="1115"/>
      <c r="AO41" s="303">
        <v>-8594</v>
      </c>
      <c r="AP41" s="303">
        <v>-2838</v>
      </c>
      <c r="AQ41" s="304">
        <v>59636</v>
      </c>
      <c r="AR41" s="305">
        <v>-104.8</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510</v>
      </c>
    </row>
    <row r="48" spans="1:46" x14ac:dyDescent="0.15">
      <c r="A48" s="259"/>
      <c r="AK48" s="313" t="s">
        <v>511</v>
      </c>
      <c r="AL48" s="313"/>
      <c r="AM48" s="313"/>
      <c r="AN48" s="313"/>
      <c r="AO48" s="313"/>
      <c r="AP48" s="313"/>
      <c r="AQ48" s="314"/>
      <c r="AR48" s="313"/>
    </row>
    <row r="49" spans="1:44" ht="13.5" customHeight="1" x14ac:dyDescent="0.15">
      <c r="A49" s="259"/>
      <c r="AK49" s="315"/>
      <c r="AL49" s="316"/>
      <c r="AM49" s="1100" t="s">
        <v>479</v>
      </c>
      <c r="AN49" s="1102" t="s">
        <v>512</v>
      </c>
      <c r="AO49" s="1103"/>
      <c r="AP49" s="1103"/>
      <c r="AQ49" s="1103"/>
      <c r="AR49" s="1104"/>
    </row>
    <row r="50" spans="1:44" x14ac:dyDescent="0.15">
      <c r="A50" s="259"/>
      <c r="AK50" s="317"/>
      <c r="AL50" s="318"/>
      <c r="AM50" s="1101"/>
      <c r="AN50" s="319" t="s">
        <v>513</v>
      </c>
      <c r="AO50" s="320" t="s">
        <v>514</v>
      </c>
      <c r="AP50" s="321" t="s">
        <v>515</v>
      </c>
      <c r="AQ50" s="322" t="s">
        <v>516</v>
      </c>
      <c r="AR50" s="323" t="s">
        <v>517</v>
      </c>
    </row>
    <row r="51" spans="1:44" x14ac:dyDescent="0.15">
      <c r="A51" s="259"/>
      <c r="AK51" s="315" t="s">
        <v>518</v>
      </c>
      <c r="AL51" s="316"/>
      <c r="AM51" s="324">
        <v>402992</v>
      </c>
      <c r="AN51" s="325">
        <v>124150</v>
      </c>
      <c r="AO51" s="326">
        <v>-28.3</v>
      </c>
      <c r="AP51" s="327">
        <v>268375</v>
      </c>
      <c r="AQ51" s="328">
        <v>-1.2</v>
      </c>
      <c r="AR51" s="329">
        <v>-27.1</v>
      </c>
    </row>
    <row r="52" spans="1:44" x14ac:dyDescent="0.15">
      <c r="A52" s="259"/>
      <c r="AK52" s="330"/>
      <c r="AL52" s="331" t="s">
        <v>519</v>
      </c>
      <c r="AM52" s="332">
        <v>203215</v>
      </c>
      <c r="AN52" s="333">
        <v>62605</v>
      </c>
      <c r="AO52" s="334">
        <v>-29.8</v>
      </c>
      <c r="AP52" s="335">
        <v>119602</v>
      </c>
      <c r="AQ52" s="336">
        <v>1.5</v>
      </c>
      <c r="AR52" s="337">
        <v>-31.3</v>
      </c>
    </row>
    <row r="53" spans="1:44" x14ac:dyDescent="0.15">
      <c r="A53" s="259"/>
      <c r="AK53" s="315" t="s">
        <v>520</v>
      </c>
      <c r="AL53" s="316"/>
      <c r="AM53" s="324">
        <v>705936</v>
      </c>
      <c r="AN53" s="325">
        <v>221714</v>
      </c>
      <c r="AO53" s="326">
        <v>78.599999999999994</v>
      </c>
      <c r="AP53" s="327">
        <v>301035</v>
      </c>
      <c r="AQ53" s="328">
        <v>12.2</v>
      </c>
      <c r="AR53" s="329">
        <v>66.400000000000006</v>
      </c>
    </row>
    <row r="54" spans="1:44" x14ac:dyDescent="0.15">
      <c r="A54" s="259"/>
      <c r="AK54" s="330"/>
      <c r="AL54" s="331" t="s">
        <v>519</v>
      </c>
      <c r="AM54" s="332">
        <v>280038</v>
      </c>
      <c r="AN54" s="333">
        <v>87952</v>
      </c>
      <c r="AO54" s="334">
        <v>40.5</v>
      </c>
      <c r="AP54" s="335">
        <v>154376</v>
      </c>
      <c r="AQ54" s="336">
        <v>29.1</v>
      </c>
      <c r="AR54" s="337">
        <v>11.4</v>
      </c>
    </row>
    <row r="55" spans="1:44" x14ac:dyDescent="0.15">
      <c r="A55" s="259"/>
      <c r="AK55" s="315" t="s">
        <v>521</v>
      </c>
      <c r="AL55" s="316"/>
      <c r="AM55" s="324">
        <v>762748</v>
      </c>
      <c r="AN55" s="325">
        <v>244627</v>
      </c>
      <c r="AO55" s="326">
        <v>10.3</v>
      </c>
      <c r="AP55" s="327">
        <v>277467</v>
      </c>
      <c r="AQ55" s="328">
        <v>-7.8</v>
      </c>
      <c r="AR55" s="329">
        <v>18.100000000000001</v>
      </c>
    </row>
    <row r="56" spans="1:44" x14ac:dyDescent="0.15">
      <c r="A56" s="259"/>
      <c r="AK56" s="330"/>
      <c r="AL56" s="331" t="s">
        <v>519</v>
      </c>
      <c r="AM56" s="332">
        <v>194026</v>
      </c>
      <c r="AN56" s="333">
        <v>62228</v>
      </c>
      <c r="AO56" s="334">
        <v>-29.2</v>
      </c>
      <c r="AP56" s="335">
        <v>128378</v>
      </c>
      <c r="AQ56" s="336">
        <v>-16.8</v>
      </c>
      <c r="AR56" s="337">
        <v>-12.4</v>
      </c>
    </row>
    <row r="57" spans="1:44" x14ac:dyDescent="0.15">
      <c r="A57" s="259"/>
      <c r="AK57" s="315" t="s">
        <v>522</v>
      </c>
      <c r="AL57" s="316"/>
      <c r="AM57" s="324">
        <v>477185</v>
      </c>
      <c r="AN57" s="325">
        <v>155334</v>
      </c>
      <c r="AO57" s="326">
        <v>-36.5</v>
      </c>
      <c r="AP57" s="327">
        <v>282256</v>
      </c>
      <c r="AQ57" s="328">
        <v>1.7</v>
      </c>
      <c r="AR57" s="329">
        <v>-38.200000000000003</v>
      </c>
    </row>
    <row r="58" spans="1:44" x14ac:dyDescent="0.15">
      <c r="A58" s="259"/>
      <c r="AK58" s="330"/>
      <c r="AL58" s="331" t="s">
        <v>519</v>
      </c>
      <c r="AM58" s="332">
        <v>352462</v>
      </c>
      <c r="AN58" s="333">
        <v>114734</v>
      </c>
      <c r="AO58" s="334">
        <v>84.4</v>
      </c>
      <c r="AP58" s="335">
        <v>145453</v>
      </c>
      <c r="AQ58" s="336">
        <v>13.3</v>
      </c>
      <c r="AR58" s="337">
        <v>71.099999999999994</v>
      </c>
    </row>
    <row r="59" spans="1:44" x14ac:dyDescent="0.15">
      <c r="A59" s="259"/>
      <c r="AK59" s="315" t="s">
        <v>523</v>
      </c>
      <c r="AL59" s="316"/>
      <c r="AM59" s="324">
        <v>597397</v>
      </c>
      <c r="AN59" s="325">
        <v>197291</v>
      </c>
      <c r="AO59" s="326">
        <v>27</v>
      </c>
      <c r="AP59" s="327">
        <v>295341</v>
      </c>
      <c r="AQ59" s="328">
        <v>4.5999999999999996</v>
      </c>
      <c r="AR59" s="329">
        <v>22.4</v>
      </c>
    </row>
    <row r="60" spans="1:44" x14ac:dyDescent="0.15">
      <c r="A60" s="259"/>
      <c r="AK60" s="330"/>
      <c r="AL60" s="331" t="s">
        <v>519</v>
      </c>
      <c r="AM60" s="332">
        <v>488301</v>
      </c>
      <c r="AN60" s="333">
        <v>161262</v>
      </c>
      <c r="AO60" s="334">
        <v>40.6</v>
      </c>
      <c r="AP60" s="335">
        <v>137402</v>
      </c>
      <c r="AQ60" s="336">
        <v>-5.5</v>
      </c>
      <c r="AR60" s="337">
        <v>46.1</v>
      </c>
    </row>
    <row r="61" spans="1:44" x14ac:dyDescent="0.15">
      <c r="A61" s="259"/>
      <c r="AK61" s="315" t="s">
        <v>524</v>
      </c>
      <c r="AL61" s="338"/>
      <c r="AM61" s="324">
        <v>589252</v>
      </c>
      <c r="AN61" s="325">
        <v>188623</v>
      </c>
      <c r="AO61" s="326">
        <v>10.199999999999999</v>
      </c>
      <c r="AP61" s="327">
        <v>284895</v>
      </c>
      <c r="AQ61" s="339">
        <v>1.9</v>
      </c>
      <c r="AR61" s="329">
        <v>8.3000000000000007</v>
      </c>
    </row>
    <row r="62" spans="1:44" x14ac:dyDescent="0.15">
      <c r="A62" s="259"/>
      <c r="AK62" s="330"/>
      <c r="AL62" s="331" t="s">
        <v>519</v>
      </c>
      <c r="AM62" s="332">
        <v>303608</v>
      </c>
      <c r="AN62" s="333">
        <v>97756</v>
      </c>
      <c r="AO62" s="334">
        <v>21.3</v>
      </c>
      <c r="AP62" s="335">
        <v>137042</v>
      </c>
      <c r="AQ62" s="336">
        <v>4.3</v>
      </c>
      <c r="AR62" s="337">
        <v>17</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POhpSSamVayX9XeUoOgK8Sp64fkdi9Dy3kI2JOhopRWSB/COuzCCK47A9bgeWFr0U694g2mjuBEgXSpKLaUdYA==" saltValue="TAPpLmvxWrPrEAggBJnVo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476</v>
      </c>
    </row>
    <row r="121" spans="125:125" ht="13.5" hidden="1" customHeight="1" x14ac:dyDescent="0.15">
      <c r="DU121" s="253"/>
    </row>
  </sheetData>
  <sheetProtection algorithmName="SHA-512" hashValue="me8zt7ROAxIMA0K/tcK8NYZxnaBsZEeRpnsH9Pb7aCssLLQgoBVrO6Gq3yPpQTv/FzQ4sjG+9/EFgUWGXqDWkQ==" saltValue="eSQohN0OLy72ccpe84VCg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476</v>
      </c>
    </row>
  </sheetData>
  <sheetProtection algorithmName="SHA-512" hashValue="qIDX1O34F9yxcIDTJQk0suE7gviJCqQVO+4mLh8pVSP0ou5Yi64oYeYPoZGel9f+givSMYpdbhTEWhvKEDFcUw==" saltValue="ZGLbHZHVJd/IiuWy7rtE7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26" t="s">
        <v>3</v>
      </c>
      <c r="D47" s="1126"/>
      <c r="E47" s="1127"/>
      <c r="F47" s="11">
        <v>15.16</v>
      </c>
      <c r="G47" s="12">
        <v>14.69</v>
      </c>
      <c r="H47" s="12">
        <v>17.82</v>
      </c>
      <c r="I47" s="12">
        <v>22.81</v>
      </c>
      <c r="J47" s="13">
        <v>23.16</v>
      </c>
    </row>
    <row r="48" spans="2:10" ht="57.75" customHeight="1" x14ac:dyDescent="0.15">
      <c r="B48" s="14"/>
      <c r="C48" s="1128" t="s">
        <v>4</v>
      </c>
      <c r="D48" s="1128"/>
      <c r="E48" s="1129"/>
      <c r="F48" s="15">
        <v>17.23</v>
      </c>
      <c r="G48" s="16">
        <v>21.46</v>
      </c>
      <c r="H48" s="16">
        <v>30.87</v>
      </c>
      <c r="I48" s="16">
        <v>38.86</v>
      </c>
      <c r="J48" s="17">
        <v>38.479999999999997</v>
      </c>
    </row>
    <row r="49" spans="2:10" ht="57.75" customHeight="1" thickBot="1" x14ac:dyDescent="0.2">
      <c r="B49" s="18"/>
      <c r="C49" s="1130" t="s">
        <v>5</v>
      </c>
      <c r="D49" s="1130"/>
      <c r="E49" s="1131"/>
      <c r="F49" s="19" t="s">
        <v>531</v>
      </c>
      <c r="G49" s="20">
        <v>4.7699999999999996</v>
      </c>
      <c r="H49" s="20">
        <v>15.68</v>
      </c>
      <c r="I49" s="20">
        <v>11.71</v>
      </c>
      <c r="J49" s="21" t="s">
        <v>532</v>
      </c>
    </row>
    <row r="50" spans="2:10" x14ac:dyDescent="0.15"/>
  </sheetData>
  <sheetProtection algorithmName="SHA-512" hashValue="92I74/2Stig6K+ZoRcRuM9/RvyZVXpbRD6SiTCPQ4up+0anwedp9pYC3j3GIU4e7Y6i724jU9sVQPop7XYugPA==" saltValue="EL3AIR2SbnybyE7vley3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36" t="s">
        <v>533</v>
      </c>
      <c r="D34" s="1136"/>
      <c r="E34" s="1137"/>
      <c r="F34" s="32">
        <v>17.23</v>
      </c>
      <c r="G34" s="33">
        <v>21.46</v>
      </c>
      <c r="H34" s="33">
        <v>30.87</v>
      </c>
      <c r="I34" s="33">
        <v>38.86</v>
      </c>
      <c r="J34" s="34">
        <v>38.47</v>
      </c>
      <c r="K34" s="22"/>
      <c r="L34" s="22"/>
      <c r="M34" s="22"/>
      <c r="N34" s="22"/>
      <c r="O34" s="22"/>
      <c r="P34" s="22"/>
    </row>
    <row r="35" spans="1:16" ht="39" customHeight="1" x14ac:dyDescent="0.15">
      <c r="A35" s="22"/>
      <c r="B35" s="35"/>
      <c r="C35" s="1132" t="s">
        <v>534</v>
      </c>
      <c r="D35" s="1132"/>
      <c r="E35" s="1133"/>
      <c r="F35" s="36">
        <v>0.03</v>
      </c>
      <c r="G35" s="37">
        <v>0</v>
      </c>
      <c r="H35" s="37">
        <v>0.01</v>
      </c>
      <c r="I35" s="37">
        <v>0.68</v>
      </c>
      <c r="J35" s="38">
        <v>0.96</v>
      </c>
      <c r="K35" s="22"/>
      <c r="L35" s="22"/>
      <c r="M35" s="22"/>
      <c r="N35" s="22"/>
      <c r="O35" s="22"/>
      <c r="P35" s="22"/>
    </row>
    <row r="36" spans="1:16" ht="39" customHeight="1" x14ac:dyDescent="0.15">
      <c r="A36" s="22"/>
      <c r="B36" s="35"/>
      <c r="C36" s="1132" t="s">
        <v>535</v>
      </c>
      <c r="D36" s="1132"/>
      <c r="E36" s="1133"/>
      <c r="F36" s="36">
        <v>2.2400000000000002</v>
      </c>
      <c r="G36" s="37">
        <v>1.23</v>
      </c>
      <c r="H36" s="37">
        <v>0.92</v>
      </c>
      <c r="I36" s="37">
        <v>0.2</v>
      </c>
      <c r="J36" s="38">
        <v>0.49</v>
      </c>
      <c r="K36" s="22"/>
      <c r="L36" s="22"/>
      <c r="M36" s="22"/>
      <c r="N36" s="22"/>
      <c r="O36" s="22"/>
      <c r="P36" s="22"/>
    </row>
    <row r="37" spans="1:16" ht="39" customHeight="1" x14ac:dyDescent="0.15">
      <c r="A37" s="22"/>
      <c r="B37" s="35"/>
      <c r="C37" s="1132" t="s">
        <v>536</v>
      </c>
      <c r="D37" s="1132"/>
      <c r="E37" s="1133"/>
      <c r="F37" s="36">
        <v>0</v>
      </c>
      <c r="G37" s="37" t="s">
        <v>537</v>
      </c>
      <c r="H37" s="37">
        <v>0</v>
      </c>
      <c r="I37" s="37">
        <v>0.13</v>
      </c>
      <c r="J37" s="38">
        <v>0.21</v>
      </c>
      <c r="K37" s="22"/>
      <c r="L37" s="22"/>
      <c r="M37" s="22"/>
      <c r="N37" s="22"/>
      <c r="O37" s="22"/>
      <c r="P37" s="22"/>
    </row>
    <row r="38" spans="1:16" ht="39" customHeight="1" x14ac:dyDescent="0.15">
      <c r="A38" s="22"/>
      <c r="B38" s="35"/>
      <c r="C38" s="1132" t="s">
        <v>538</v>
      </c>
      <c r="D38" s="1132"/>
      <c r="E38" s="1133"/>
      <c r="F38" s="36">
        <v>0</v>
      </c>
      <c r="G38" s="37">
        <v>0</v>
      </c>
      <c r="H38" s="37">
        <v>0</v>
      </c>
      <c r="I38" s="37">
        <v>0</v>
      </c>
      <c r="J38" s="38">
        <v>0.12</v>
      </c>
      <c r="K38" s="22"/>
      <c r="L38" s="22"/>
      <c r="M38" s="22"/>
      <c r="N38" s="22"/>
      <c r="O38" s="22"/>
      <c r="P38" s="22"/>
    </row>
    <row r="39" spans="1:16" ht="39" customHeight="1" x14ac:dyDescent="0.15">
      <c r="A39" s="22"/>
      <c r="B39" s="35"/>
      <c r="C39" s="1132" t="s">
        <v>539</v>
      </c>
      <c r="D39" s="1132"/>
      <c r="E39" s="1133"/>
      <c r="F39" s="36">
        <v>7.0000000000000007E-2</v>
      </c>
      <c r="G39" s="37">
        <v>0.09</v>
      </c>
      <c r="H39" s="37">
        <v>0.11</v>
      </c>
      <c r="I39" s="37">
        <v>0.06</v>
      </c>
      <c r="J39" s="38">
        <v>0.09</v>
      </c>
      <c r="K39" s="22"/>
      <c r="L39" s="22"/>
      <c r="M39" s="22"/>
      <c r="N39" s="22"/>
      <c r="O39" s="22"/>
      <c r="P39" s="22"/>
    </row>
    <row r="40" spans="1:16" ht="39" customHeight="1" x14ac:dyDescent="0.15">
      <c r="A40" s="22"/>
      <c r="B40" s="35"/>
      <c r="C40" s="1132" t="s">
        <v>540</v>
      </c>
      <c r="D40" s="1132"/>
      <c r="E40" s="1133"/>
      <c r="F40" s="36">
        <v>0</v>
      </c>
      <c r="G40" s="37">
        <v>0.08</v>
      </c>
      <c r="H40" s="37">
        <v>0</v>
      </c>
      <c r="I40" s="37">
        <v>0.01</v>
      </c>
      <c r="J40" s="38">
        <v>7.0000000000000007E-2</v>
      </c>
      <c r="K40" s="22"/>
      <c r="L40" s="22"/>
      <c r="M40" s="22"/>
      <c r="N40" s="22"/>
      <c r="O40" s="22"/>
      <c r="P40" s="22"/>
    </row>
    <row r="41" spans="1:16" ht="39" customHeight="1" x14ac:dyDescent="0.15">
      <c r="A41" s="22"/>
      <c r="B41" s="35"/>
      <c r="C41" s="1132" t="s">
        <v>541</v>
      </c>
      <c r="D41" s="1132"/>
      <c r="E41" s="1133"/>
      <c r="F41" s="36">
        <v>0</v>
      </c>
      <c r="G41" s="37">
        <v>0</v>
      </c>
      <c r="H41" s="37">
        <v>0</v>
      </c>
      <c r="I41" s="37">
        <v>0</v>
      </c>
      <c r="J41" s="38">
        <v>0</v>
      </c>
      <c r="K41" s="22"/>
      <c r="L41" s="22"/>
      <c r="M41" s="22"/>
      <c r="N41" s="22"/>
      <c r="O41" s="22"/>
      <c r="P41" s="22"/>
    </row>
    <row r="42" spans="1:16" ht="39" customHeight="1" x14ac:dyDescent="0.15">
      <c r="A42" s="22"/>
      <c r="B42" s="39"/>
      <c r="C42" s="1132" t="s">
        <v>542</v>
      </c>
      <c r="D42" s="1132"/>
      <c r="E42" s="1133"/>
      <c r="F42" s="36" t="s">
        <v>487</v>
      </c>
      <c r="G42" s="37" t="s">
        <v>487</v>
      </c>
      <c r="H42" s="37" t="s">
        <v>487</v>
      </c>
      <c r="I42" s="37" t="s">
        <v>487</v>
      </c>
      <c r="J42" s="38" t="s">
        <v>487</v>
      </c>
      <c r="K42" s="22"/>
      <c r="L42" s="22"/>
      <c r="M42" s="22"/>
      <c r="N42" s="22"/>
      <c r="O42" s="22"/>
      <c r="P42" s="22"/>
    </row>
    <row r="43" spans="1:16" ht="39" customHeight="1" thickBot="1" x14ac:dyDescent="0.2">
      <c r="A43" s="22"/>
      <c r="B43" s="40"/>
      <c r="C43" s="1134" t="s">
        <v>543</v>
      </c>
      <c r="D43" s="1134"/>
      <c r="E43" s="1135"/>
      <c r="F43" s="41" t="s">
        <v>487</v>
      </c>
      <c r="G43" s="42" t="s">
        <v>487</v>
      </c>
      <c r="H43" s="42" t="s">
        <v>487</v>
      </c>
      <c r="I43" s="42" t="s">
        <v>487</v>
      </c>
      <c r="J43" s="43" t="s">
        <v>487</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6+5ozgteILeD6SXTwi82bphvb1dcWHnmEz7dGAPloTct/urruQS9T0FUDf+uOCAAuWMMNcZ6zhUR5hVRBriS3w==" saltValue="u4DYIwXFTHSpgOz/xnDr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O60" sqref="O60"/>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239</v>
      </c>
      <c r="L45" s="58">
        <v>230</v>
      </c>
      <c r="M45" s="58">
        <v>215</v>
      </c>
      <c r="N45" s="58">
        <v>223</v>
      </c>
      <c r="O45" s="59">
        <v>233</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487</v>
      </c>
      <c r="L46" s="62" t="s">
        <v>487</v>
      </c>
      <c r="M46" s="62" t="s">
        <v>487</v>
      </c>
      <c r="N46" s="62" t="s">
        <v>487</v>
      </c>
      <c r="O46" s="63" t="s">
        <v>487</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487</v>
      </c>
      <c r="L47" s="62" t="s">
        <v>487</v>
      </c>
      <c r="M47" s="62" t="s">
        <v>487</v>
      </c>
      <c r="N47" s="62" t="s">
        <v>487</v>
      </c>
      <c r="O47" s="63" t="s">
        <v>487</v>
      </c>
      <c r="P47" s="46"/>
      <c r="Q47" s="46"/>
      <c r="R47" s="46"/>
      <c r="S47" s="46"/>
      <c r="T47" s="46"/>
      <c r="U47" s="46"/>
    </row>
    <row r="48" spans="1:21" ht="30.75" customHeight="1" x14ac:dyDescent="0.15">
      <c r="A48" s="46"/>
      <c r="B48" s="1163"/>
      <c r="C48" s="1164"/>
      <c r="D48" s="60"/>
      <c r="E48" s="1140" t="s">
        <v>13</v>
      </c>
      <c r="F48" s="1140"/>
      <c r="G48" s="1140"/>
      <c r="H48" s="1140"/>
      <c r="I48" s="1140"/>
      <c r="J48" s="1141"/>
      <c r="K48" s="61">
        <v>37</v>
      </c>
      <c r="L48" s="62">
        <v>31</v>
      </c>
      <c r="M48" s="62">
        <v>36</v>
      </c>
      <c r="N48" s="62">
        <v>37</v>
      </c>
      <c r="O48" s="63">
        <v>27</v>
      </c>
      <c r="P48" s="46"/>
      <c r="Q48" s="46"/>
      <c r="R48" s="46"/>
      <c r="S48" s="46"/>
      <c r="T48" s="46"/>
      <c r="U48" s="46"/>
    </row>
    <row r="49" spans="1:21" ht="30.75" customHeight="1" x14ac:dyDescent="0.15">
      <c r="A49" s="46"/>
      <c r="B49" s="1163"/>
      <c r="C49" s="1164"/>
      <c r="D49" s="60"/>
      <c r="E49" s="1140" t="s">
        <v>14</v>
      </c>
      <c r="F49" s="1140"/>
      <c r="G49" s="1140"/>
      <c r="H49" s="1140"/>
      <c r="I49" s="1140"/>
      <c r="J49" s="1141"/>
      <c r="K49" s="61" t="s">
        <v>487</v>
      </c>
      <c r="L49" s="62" t="s">
        <v>487</v>
      </c>
      <c r="M49" s="62" t="s">
        <v>487</v>
      </c>
      <c r="N49" s="62" t="s">
        <v>487</v>
      </c>
      <c r="O49" s="63" t="s">
        <v>487</v>
      </c>
      <c r="P49" s="46"/>
      <c r="Q49" s="46"/>
      <c r="R49" s="46"/>
      <c r="S49" s="46"/>
      <c r="T49" s="46"/>
      <c r="U49" s="46"/>
    </row>
    <row r="50" spans="1:21" ht="30.75" customHeight="1" x14ac:dyDescent="0.15">
      <c r="A50" s="46"/>
      <c r="B50" s="1163"/>
      <c r="C50" s="1164"/>
      <c r="D50" s="60"/>
      <c r="E50" s="1140" t="s">
        <v>15</v>
      </c>
      <c r="F50" s="1140"/>
      <c r="G50" s="1140"/>
      <c r="H50" s="1140"/>
      <c r="I50" s="1140"/>
      <c r="J50" s="1141"/>
      <c r="K50" s="61">
        <v>0</v>
      </c>
      <c r="L50" s="62">
        <v>0</v>
      </c>
      <c r="M50" s="62">
        <v>0</v>
      </c>
      <c r="N50" s="62">
        <v>0</v>
      </c>
      <c r="O50" s="63">
        <v>0</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487</v>
      </c>
      <c r="L51" s="62" t="s">
        <v>487</v>
      </c>
      <c r="M51" s="62" t="s">
        <v>487</v>
      </c>
      <c r="N51" s="62" t="s">
        <v>487</v>
      </c>
      <c r="O51" s="63" t="s">
        <v>487</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292</v>
      </c>
      <c r="L52" s="62">
        <v>282</v>
      </c>
      <c r="M52" s="62">
        <v>265</v>
      </c>
      <c r="N52" s="62">
        <v>269</v>
      </c>
      <c r="O52" s="63">
        <v>268</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-16</v>
      </c>
      <c r="L53" s="67">
        <v>-21</v>
      </c>
      <c r="M53" s="67">
        <v>-14</v>
      </c>
      <c r="N53" s="67">
        <v>-9</v>
      </c>
      <c r="O53" s="68">
        <v>-8</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OmbhG7MDAzq1xrWMUwajaoSPtzBs/XszyKQgMevc3t96NBIZ1XSmb9CIQk3+HtNGSbf3zuK1fhlqffB1TiZzTA==" saltValue="bZUZg3ifSU7DugHwgrQQn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E50" sqref="E50:H50"/>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526</v>
      </c>
      <c r="J40" s="101" t="s">
        <v>527</v>
      </c>
      <c r="K40" s="101" t="s">
        <v>528</v>
      </c>
      <c r="L40" s="101" t="s">
        <v>529</v>
      </c>
      <c r="M40" s="102" t="s">
        <v>530</v>
      </c>
    </row>
    <row r="41" spans="2:13" ht="27.75" customHeight="1" x14ac:dyDescent="0.15">
      <c r="B41" s="1181" t="s">
        <v>30</v>
      </c>
      <c r="C41" s="1182"/>
      <c r="D41" s="103"/>
      <c r="E41" s="1183" t="s">
        <v>31</v>
      </c>
      <c r="F41" s="1183"/>
      <c r="G41" s="1183"/>
      <c r="H41" s="1184"/>
      <c r="I41" s="342">
        <v>1747</v>
      </c>
      <c r="J41" s="343">
        <v>1777</v>
      </c>
      <c r="K41" s="343">
        <v>2019</v>
      </c>
      <c r="L41" s="343">
        <v>2028</v>
      </c>
      <c r="M41" s="344">
        <v>2077</v>
      </c>
    </row>
    <row r="42" spans="2:13" ht="27.75" customHeight="1" x14ac:dyDescent="0.15">
      <c r="B42" s="1171"/>
      <c r="C42" s="1172"/>
      <c r="D42" s="104"/>
      <c r="E42" s="1175" t="s">
        <v>32</v>
      </c>
      <c r="F42" s="1175"/>
      <c r="G42" s="1175"/>
      <c r="H42" s="1176"/>
      <c r="I42" s="345" t="s">
        <v>487</v>
      </c>
      <c r="J42" s="346" t="s">
        <v>487</v>
      </c>
      <c r="K42" s="346" t="s">
        <v>487</v>
      </c>
      <c r="L42" s="346" t="s">
        <v>487</v>
      </c>
      <c r="M42" s="347" t="s">
        <v>487</v>
      </c>
    </row>
    <row r="43" spans="2:13" ht="27.75" customHeight="1" x14ac:dyDescent="0.15">
      <c r="B43" s="1171"/>
      <c r="C43" s="1172"/>
      <c r="D43" s="104"/>
      <c r="E43" s="1175" t="s">
        <v>33</v>
      </c>
      <c r="F43" s="1175"/>
      <c r="G43" s="1175"/>
      <c r="H43" s="1176"/>
      <c r="I43" s="345">
        <v>238</v>
      </c>
      <c r="J43" s="346">
        <v>203</v>
      </c>
      <c r="K43" s="346">
        <v>192</v>
      </c>
      <c r="L43" s="346">
        <v>180</v>
      </c>
      <c r="M43" s="347">
        <v>182</v>
      </c>
    </row>
    <row r="44" spans="2:13" ht="27.75" customHeight="1" x14ac:dyDescent="0.15">
      <c r="B44" s="1171"/>
      <c r="C44" s="1172"/>
      <c r="D44" s="104"/>
      <c r="E44" s="1175" t="s">
        <v>34</v>
      </c>
      <c r="F44" s="1175"/>
      <c r="G44" s="1175"/>
      <c r="H44" s="1176"/>
      <c r="I44" s="345" t="s">
        <v>487</v>
      </c>
      <c r="J44" s="346" t="s">
        <v>487</v>
      </c>
      <c r="K44" s="346" t="s">
        <v>487</v>
      </c>
      <c r="L44" s="346" t="s">
        <v>487</v>
      </c>
      <c r="M44" s="347" t="s">
        <v>487</v>
      </c>
    </row>
    <row r="45" spans="2:13" ht="27.75" customHeight="1" x14ac:dyDescent="0.15">
      <c r="B45" s="1171"/>
      <c r="C45" s="1172"/>
      <c r="D45" s="104"/>
      <c r="E45" s="1175" t="s">
        <v>35</v>
      </c>
      <c r="F45" s="1175"/>
      <c r="G45" s="1175"/>
      <c r="H45" s="1176"/>
      <c r="I45" s="345">
        <v>388</v>
      </c>
      <c r="J45" s="346">
        <v>252</v>
      </c>
      <c r="K45" s="346">
        <v>367</v>
      </c>
      <c r="L45" s="346">
        <v>429</v>
      </c>
      <c r="M45" s="347">
        <v>332</v>
      </c>
    </row>
    <row r="46" spans="2:13" ht="27.75" customHeight="1" x14ac:dyDescent="0.15">
      <c r="B46" s="1171"/>
      <c r="C46" s="1172"/>
      <c r="D46" s="105"/>
      <c r="E46" s="1175" t="s">
        <v>36</v>
      </c>
      <c r="F46" s="1175"/>
      <c r="G46" s="1175"/>
      <c r="H46" s="1176"/>
      <c r="I46" s="345" t="s">
        <v>487</v>
      </c>
      <c r="J46" s="346" t="s">
        <v>487</v>
      </c>
      <c r="K46" s="346" t="s">
        <v>487</v>
      </c>
      <c r="L46" s="346" t="s">
        <v>487</v>
      </c>
      <c r="M46" s="347" t="s">
        <v>487</v>
      </c>
    </row>
    <row r="47" spans="2:13" ht="27.75" customHeight="1" x14ac:dyDescent="0.15">
      <c r="B47" s="1171"/>
      <c r="C47" s="1172"/>
      <c r="D47" s="106"/>
      <c r="E47" s="1185" t="s">
        <v>37</v>
      </c>
      <c r="F47" s="1186"/>
      <c r="G47" s="1186"/>
      <c r="H47" s="1187"/>
      <c r="I47" s="345" t="s">
        <v>487</v>
      </c>
      <c r="J47" s="346" t="s">
        <v>487</v>
      </c>
      <c r="K47" s="346" t="s">
        <v>487</v>
      </c>
      <c r="L47" s="346" t="s">
        <v>487</v>
      </c>
      <c r="M47" s="347" t="s">
        <v>487</v>
      </c>
    </row>
    <row r="48" spans="2:13" ht="27.75" customHeight="1" x14ac:dyDescent="0.15">
      <c r="B48" s="1171"/>
      <c r="C48" s="1172"/>
      <c r="D48" s="104"/>
      <c r="E48" s="1175" t="s">
        <v>38</v>
      </c>
      <c r="F48" s="1175"/>
      <c r="G48" s="1175"/>
      <c r="H48" s="1176"/>
      <c r="I48" s="345" t="s">
        <v>487</v>
      </c>
      <c r="J48" s="346" t="s">
        <v>487</v>
      </c>
      <c r="K48" s="346" t="s">
        <v>487</v>
      </c>
      <c r="L48" s="346" t="s">
        <v>487</v>
      </c>
      <c r="M48" s="347" t="s">
        <v>487</v>
      </c>
    </row>
    <row r="49" spans="2:13" ht="27.75" customHeight="1" x14ac:dyDescent="0.15">
      <c r="B49" s="1173"/>
      <c r="C49" s="1174"/>
      <c r="D49" s="104"/>
      <c r="E49" s="1175" t="s">
        <v>39</v>
      </c>
      <c r="F49" s="1175"/>
      <c r="G49" s="1175"/>
      <c r="H49" s="1176"/>
      <c r="I49" s="345" t="s">
        <v>487</v>
      </c>
      <c r="J49" s="346" t="s">
        <v>487</v>
      </c>
      <c r="K49" s="346" t="s">
        <v>487</v>
      </c>
      <c r="L49" s="346" t="s">
        <v>487</v>
      </c>
      <c r="M49" s="347" t="s">
        <v>487</v>
      </c>
    </row>
    <row r="50" spans="2:13" ht="27.75" customHeight="1" x14ac:dyDescent="0.15">
      <c r="B50" s="1169" t="s">
        <v>40</v>
      </c>
      <c r="C50" s="1170"/>
      <c r="D50" s="107"/>
      <c r="E50" s="1175" t="s">
        <v>41</v>
      </c>
      <c r="F50" s="1175"/>
      <c r="G50" s="1175"/>
      <c r="H50" s="1176"/>
      <c r="I50" s="345">
        <v>2530</v>
      </c>
      <c r="J50" s="346">
        <v>2503</v>
      </c>
      <c r="K50" s="346">
        <v>2733</v>
      </c>
      <c r="L50" s="346">
        <v>2989</v>
      </c>
      <c r="M50" s="347">
        <v>3182</v>
      </c>
    </row>
    <row r="51" spans="2:13" ht="27.75" customHeight="1" x14ac:dyDescent="0.15">
      <c r="B51" s="1171"/>
      <c r="C51" s="1172"/>
      <c r="D51" s="104"/>
      <c r="E51" s="1175" t="s">
        <v>42</v>
      </c>
      <c r="F51" s="1175"/>
      <c r="G51" s="1175"/>
      <c r="H51" s="1176"/>
      <c r="I51" s="345">
        <v>35</v>
      </c>
      <c r="J51" s="346">
        <v>31</v>
      </c>
      <c r="K51" s="346">
        <v>27</v>
      </c>
      <c r="L51" s="346">
        <v>23</v>
      </c>
      <c r="M51" s="347">
        <v>19</v>
      </c>
    </row>
    <row r="52" spans="2:13" ht="27.75" customHeight="1" x14ac:dyDescent="0.15">
      <c r="B52" s="1173"/>
      <c r="C52" s="1174"/>
      <c r="D52" s="104"/>
      <c r="E52" s="1175" t="s">
        <v>43</v>
      </c>
      <c r="F52" s="1175"/>
      <c r="G52" s="1175"/>
      <c r="H52" s="1176"/>
      <c r="I52" s="345">
        <v>2338</v>
      </c>
      <c r="J52" s="346">
        <v>2373</v>
      </c>
      <c r="K52" s="346">
        <v>2500</v>
      </c>
      <c r="L52" s="346">
        <v>2448</v>
      </c>
      <c r="M52" s="347">
        <v>2256</v>
      </c>
    </row>
    <row r="53" spans="2:13" ht="27.75" customHeight="1" thickBot="1" x14ac:dyDescent="0.2">
      <c r="B53" s="1177" t="s">
        <v>19</v>
      </c>
      <c r="C53" s="1178"/>
      <c r="D53" s="108"/>
      <c r="E53" s="1179" t="s">
        <v>44</v>
      </c>
      <c r="F53" s="1179"/>
      <c r="G53" s="1179"/>
      <c r="H53" s="1180"/>
      <c r="I53" s="348">
        <v>-2530</v>
      </c>
      <c r="J53" s="349">
        <v>-2674</v>
      </c>
      <c r="K53" s="349">
        <v>-2683</v>
      </c>
      <c r="L53" s="349">
        <v>-2823</v>
      </c>
      <c r="M53" s="350">
        <v>-2867</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u1wrePSfiRkGJxLDTrX9b6odiXfz4pe4Ue3vr94PMmC4MlwPg0gXHpgz8md+iMvFnJMDvGnJwGtxzY+q3Ds8xw==" saltValue="xmGFLtjk2Vd5NKibjtok7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62" sqref="C62:E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528</v>
      </c>
      <c r="G54" s="117" t="s">
        <v>529</v>
      </c>
      <c r="H54" s="118" t="s">
        <v>530</v>
      </c>
    </row>
    <row r="55" spans="2:8" ht="52.5" customHeight="1" x14ac:dyDescent="0.15">
      <c r="B55" s="119"/>
      <c r="C55" s="1196" t="s">
        <v>46</v>
      </c>
      <c r="D55" s="1196"/>
      <c r="E55" s="1197"/>
      <c r="F55" s="120">
        <v>404</v>
      </c>
      <c r="G55" s="120">
        <v>504</v>
      </c>
      <c r="H55" s="121">
        <v>504</v>
      </c>
    </row>
    <row r="56" spans="2:8" ht="52.5" customHeight="1" x14ac:dyDescent="0.15">
      <c r="B56" s="122"/>
      <c r="C56" s="1198" t="s">
        <v>47</v>
      </c>
      <c r="D56" s="1198"/>
      <c r="E56" s="1199"/>
      <c r="F56" s="123">
        <v>1</v>
      </c>
      <c r="G56" s="123">
        <v>1</v>
      </c>
      <c r="H56" s="124">
        <v>151</v>
      </c>
    </row>
    <row r="57" spans="2:8" ht="53.25" customHeight="1" x14ac:dyDescent="0.15">
      <c r="B57" s="122"/>
      <c r="C57" s="1200" t="s">
        <v>48</v>
      </c>
      <c r="D57" s="1200"/>
      <c r="E57" s="1201"/>
      <c r="F57" s="125">
        <v>2066</v>
      </c>
      <c r="G57" s="125">
        <v>2224</v>
      </c>
      <c r="H57" s="126">
        <v>2229</v>
      </c>
    </row>
    <row r="58" spans="2:8" ht="45.75" customHeight="1" x14ac:dyDescent="0.15">
      <c r="B58" s="127"/>
      <c r="C58" s="1188" t="s">
        <v>562</v>
      </c>
      <c r="D58" s="1189"/>
      <c r="E58" s="1190"/>
      <c r="F58" s="128">
        <v>1826</v>
      </c>
      <c r="G58" s="128">
        <v>1976</v>
      </c>
      <c r="H58" s="129">
        <v>1977</v>
      </c>
    </row>
    <row r="59" spans="2:8" ht="45.75" customHeight="1" x14ac:dyDescent="0.15">
      <c r="B59" s="127"/>
      <c r="C59" s="1188" t="s">
        <v>563</v>
      </c>
      <c r="D59" s="1189"/>
      <c r="E59" s="1190"/>
      <c r="F59" s="128">
        <v>150</v>
      </c>
      <c r="G59" s="128">
        <v>150</v>
      </c>
      <c r="H59" s="129">
        <v>150</v>
      </c>
    </row>
    <row r="60" spans="2:8" ht="45.75" customHeight="1" x14ac:dyDescent="0.15">
      <c r="B60" s="127"/>
      <c r="C60" s="1188" t="s">
        <v>564</v>
      </c>
      <c r="D60" s="1189"/>
      <c r="E60" s="1190"/>
      <c r="F60" s="128">
        <v>57</v>
      </c>
      <c r="G60" s="128">
        <v>63</v>
      </c>
      <c r="H60" s="129">
        <v>61</v>
      </c>
    </row>
    <row r="61" spans="2:8" ht="45.75" customHeight="1" x14ac:dyDescent="0.15">
      <c r="B61" s="127"/>
      <c r="C61" s="1188" t="s">
        <v>565</v>
      </c>
      <c r="D61" s="1189"/>
      <c r="E61" s="1190"/>
      <c r="F61" s="128">
        <v>14</v>
      </c>
      <c r="G61" s="128">
        <v>16</v>
      </c>
      <c r="H61" s="129">
        <v>19</v>
      </c>
    </row>
    <row r="62" spans="2:8" ht="45.75" customHeight="1" thickBot="1" x14ac:dyDescent="0.2">
      <c r="B62" s="130"/>
      <c r="C62" s="1191" t="s">
        <v>567</v>
      </c>
      <c r="D62" s="1192"/>
      <c r="E62" s="1193"/>
      <c r="F62" s="131">
        <v>8</v>
      </c>
      <c r="G62" s="131">
        <v>9</v>
      </c>
      <c r="H62" s="132">
        <v>12</v>
      </c>
    </row>
    <row r="63" spans="2:8" ht="52.5" customHeight="1" thickBot="1" x14ac:dyDescent="0.2">
      <c r="B63" s="133"/>
      <c r="C63" s="1194" t="s">
        <v>49</v>
      </c>
      <c r="D63" s="1194"/>
      <c r="E63" s="1195"/>
      <c r="F63" s="134">
        <v>2471</v>
      </c>
      <c r="G63" s="134">
        <v>2729</v>
      </c>
      <c r="H63" s="135">
        <v>2884</v>
      </c>
    </row>
    <row r="64" spans="2:8" x14ac:dyDescent="0.15"/>
  </sheetData>
  <sheetProtection algorithmName="SHA-512" hashValue="TBp5yUj0YStDwagm96n5x3QETmn48N8jXyFwI5pf9ZnnuCw0SrCRJ0OBJL7fcWC8OCUwb7ZxSi8sEt58PCEXNw==" saltValue="oKm/uFc1CAH2pKN1QtRZ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525</v>
      </c>
      <c r="G2" s="149"/>
      <c r="H2" s="150"/>
    </row>
    <row r="3" spans="1:8" x14ac:dyDescent="0.15">
      <c r="A3" s="146" t="s">
        <v>518</v>
      </c>
      <c r="B3" s="151"/>
      <c r="C3" s="152"/>
      <c r="D3" s="153">
        <v>124150</v>
      </c>
      <c r="E3" s="154"/>
      <c r="F3" s="155">
        <v>268375</v>
      </c>
      <c r="G3" s="156"/>
      <c r="H3" s="157"/>
    </row>
    <row r="4" spans="1:8" x14ac:dyDescent="0.15">
      <c r="A4" s="158"/>
      <c r="B4" s="159"/>
      <c r="C4" s="160"/>
      <c r="D4" s="161">
        <v>62605</v>
      </c>
      <c r="E4" s="162"/>
      <c r="F4" s="163">
        <v>119602</v>
      </c>
      <c r="G4" s="164"/>
      <c r="H4" s="165"/>
    </row>
    <row r="5" spans="1:8" x14ac:dyDescent="0.15">
      <c r="A5" s="146" t="s">
        <v>520</v>
      </c>
      <c r="B5" s="151"/>
      <c r="C5" s="152"/>
      <c r="D5" s="153">
        <v>221714</v>
      </c>
      <c r="E5" s="154"/>
      <c r="F5" s="155">
        <v>301035</v>
      </c>
      <c r="G5" s="156"/>
      <c r="H5" s="157"/>
    </row>
    <row r="6" spans="1:8" x14ac:dyDescent="0.15">
      <c r="A6" s="158"/>
      <c r="B6" s="159"/>
      <c r="C6" s="160"/>
      <c r="D6" s="161">
        <v>87952</v>
      </c>
      <c r="E6" s="162"/>
      <c r="F6" s="163">
        <v>154376</v>
      </c>
      <c r="G6" s="164"/>
      <c r="H6" s="165"/>
    </row>
    <row r="7" spans="1:8" x14ac:dyDescent="0.15">
      <c r="A7" s="146" t="s">
        <v>521</v>
      </c>
      <c r="B7" s="151"/>
      <c r="C7" s="152"/>
      <c r="D7" s="153">
        <v>244627</v>
      </c>
      <c r="E7" s="154"/>
      <c r="F7" s="155">
        <v>277467</v>
      </c>
      <c r="G7" s="156"/>
      <c r="H7" s="157"/>
    </row>
    <row r="8" spans="1:8" x14ac:dyDescent="0.15">
      <c r="A8" s="158"/>
      <c r="B8" s="159"/>
      <c r="C8" s="160"/>
      <c r="D8" s="161">
        <v>62228</v>
      </c>
      <c r="E8" s="162"/>
      <c r="F8" s="163">
        <v>128378</v>
      </c>
      <c r="G8" s="164"/>
      <c r="H8" s="165"/>
    </row>
    <row r="9" spans="1:8" x14ac:dyDescent="0.15">
      <c r="A9" s="146" t="s">
        <v>522</v>
      </c>
      <c r="B9" s="151"/>
      <c r="C9" s="152"/>
      <c r="D9" s="153">
        <v>155334</v>
      </c>
      <c r="E9" s="154"/>
      <c r="F9" s="155">
        <v>282256</v>
      </c>
      <c r="G9" s="156"/>
      <c r="H9" s="157"/>
    </row>
    <row r="10" spans="1:8" x14ac:dyDescent="0.15">
      <c r="A10" s="158"/>
      <c r="B10" s="159"/>
      <c r="C10" s="160"/>
      <c r="D10" s="161">
        <v>114734</v>
      </c>
      <c r="E10" s="162"/>
      <c r="F10" s="163">
        <v>145453</v>
      </c>
      <c r="G10" s="164"/>
      <c r="H10" s="165"/>
    </row>
    <row r="11" spans="1:8" x14ac:dyDescent="0.15">
      <c r="A11" s="146" t="s">
        <v>523</v>
      </c>
      <c r="B11" s="151"/>
      <c r="C11" s="152"/>
      <c r="D11" s="153">
        <v>197291</v>
      </c>
      <c r="E11" s="154"/>
      <c r="F11" s="155">
        <v>295341</v>
      </c>
      <c r="G11" s="156"/>
      <c r="H11" s="157"/>
    </row>
    <row r="12" spans="1:8" x14ac:dyDescent="0.15">
      <c r="A12" s="158"/>
      <c r="B12" s="159"/>
      <c r="C12" s="166"/>
      <c r="D12" s="161">
        <v>161262</v>
      </c>
      <c r="E12" s="162"/>
      <c r="F12" s="163">
        <v>137402</v>
      </c>
      <c r="G12" s="164"/>
      <c r="H12" s="165"/>
    </row>
    <row r="13" spans="1:8" x14ac:dyDescent="0.15">
      <c r="A13" s="146"/>
      <c r="B13" s="151"/>
      <c r="C13" s="152"/>
      <c r="D13" s="153">
        <v>188623</v>
      </c>
      <c r="E13" s="154"/>
      <c r="F13" s="155">
        <v>284895</v>
      </c>
      <c r="G13" s="167"/>
      <c r="H13" s="157"/>
    </row>
    <row r="14" spans="1:8" x14ac:dyDescent="0.15">
      <c r="A14" s="158"/>
      <c r="B14" s="159"/>
      <c r="C14" s="160"/>
      <c r="D14" s="161">
        <v>97756</v>
      </c>
      <c r="E14" s="162"/>
      <c r="F14" s="163">
        <v>137042</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17.23</v>
      </c>
      <c r="C19" s="168">
        <f>ROUND(VALUE(SUBSTITUTE(実質収支比率等に係る経年分析!G$48,"▲","-")),2)</f>
        <v>21.46</v>
      </c>
      <c r="D19" s="168">
        <f>ROUND(VALUE(SUBSTITUTE(実質収支比率等に係る経年分析!H$48,"▲","-")),2)</f>
        <v>30.87</v>
      </c>
      <c r="E19" s="168">
        <f>ROUND(VALUE(SUBSTITUTE(実質収支比率等に係る経年分析!I$48,"▲","-")),2)</f>
        <v>38.86</v>
      </c>
      <c r="F19" s="168">
        <f>ROUND(VALUE(SUBSTITUTE(実質収支比率等に係る経年分析!J$48,"▲","-")),2)</f>
        <v>38.479999999999997</v>
      </c>
    </row>
    <row r="20" spans="1:11" x14ac:dyDescent="0.15">
      <c r="A20" s="168" t="s">
        <v>53</v>
      </c>
      <c r="B20" s="168">
        <f>ROUND(VALUE(SUBSTITUTE(実質収支比率等に係る経年分析!F$47,"▲","-")),2)</f>
        <v>15.16</v>
      </c>
      <c r="C20" s="168">
        <f>ROUND(VALUE(SUBSTITUTE(実質収支比率等に係る経年分析!G$47,"▲","-")),2)</f>
        <v>14.69</v>
      </c>
      <c r="D20" s="168">
        <f>ROUND(VALUE(SUBSTITUTE(実質収支比率等に係る経年分析!H$47,"▲","-")),2)</f>
        <v>17.82</v>
      </c>
      <c r="E20" s="168">
        <f>ROUND(VALUE(SUBSTITUTE(実質収支比率等に係る経年分析!I$47,"▲","-")),2)</f>
        <v>22.81</v>
      </c>
      <c r="F20" s="168">
        <f>ROUND(VALUE(SUBSTITUTE(実質収支比率等に係る経年分析!J$47,"▲","-")),2)</f>
        <v>23.16</v>
      </c>
    </row>
    <row r="21" spans="1:11" x14ac:dyDescent="0.15">
      <c r="A21" s="168" t="s">
        <v>54</v>
      </c>
      <c r="B21" s="168">
        <f>IF(ISNUMBER(VALUE(SUBSTITUTE(実質収支比率等に係る経年分析!F$49,"▲","-"))),ROUND(VALUE(SUBSTITUTE(実質収支比率等に係る経年分析!F$49,"▲","-")),2),NA())</f>
        <v>-2.5099999999999998</v>
      </c>
      <c r="C21" s="168">
        <f>IF(ISNUMBER(VALUE(SUBSTITUTE(実質収支比率等に係る経年分析!G$49,"▲","-"))),ROUND(VALUE(SUBSTITUTE(実質収支比率等に係る経年分析!G$49,"▲","-")),2),NA())</f>
        <v>4.7699999999999996</v>
      </c>
      <c r="D21" s="168">
        <f>IF(ISNUMBER(VALUE(SUBSTITUTE(実質収支比率等に係る経年分析!H$49,"▲","-"))),ROUND(VALUE(SUBSTITUTE(実質収支比率等に係る経年分析!H$49,"▲","-")),2),NA())</f>
        <v>15.68</v>
      </c>
      <c r="E21" s="168">
        <f>IF(ISNUMBER(VALUE(SUBSTITUTE(実質収支比率等に係る経年分析!I$49,"▲","-"))),ROUND(VALUE(SUBSTITUTE(実質収支比率等に係る経年分析!I$49,"▲","-")),2),NA())</f>
        <v>11.71</v>
      </c>
      <c r="F21" s="168">
        <f>IF(ISNUMBER(VALUE(SUBSTITUTE(実質収支比率等に係る経年分析!J$49,"▲","-"))),ROUND(VALUE(SUBSTITUTE(実質収支比率等に係る経年分析!J$49,"▲","-")),2),NA())</f>
        <v>-0.97</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国民健康保険事業（直診勘定）特別会計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後期高齢者医療事業特別会計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0.08</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7.0000000000000007E-2</v>
      </c>
    </row>
    <row r="31" spans="1:11" x14ac:dyDescent="0.15">
      <c r="A31" s="169" t="str">
        <f>IF(連結実質赤字比率に係る赤字・黒字の構成分析!C$39="",NA(),連結実質赤字比率に係る赤字・黒字の構成分析!C$39)</f>
        <v>簡易水道事業特別会計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7.0000000000000007E-2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0.09</v>
      </c>
    </row>
    <row r="32" spans="1:11" x14ac:dyDescent="0.15">
      <c r="A32" s="169" t="str">
        <f>IF(連結実質赤字比率に係る赤字・黒字の構成分析!C$38="",NA(),連結実質赤字比率に係る赤字・黒字の構成分析!C$38)</f>
        <v>農業集落排水事業特別会計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0.12</v>
      </c>
    </row>
    <row r="33" spans="1:16" x14ac:dyDescent="0.15">
      <c r="A33" s="169" t="str">
        <f>IF(連結実質赤字比率に係る赤字・黒字の構成分析!C$37="",NA(),連結実質赤字比率に係る赤字・黒字の構成分析!C$37)</f>
        <v>漁業集落排水事業特別会計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v>
      </c>
      <c r="D33" s="169">
        <f>IF(ROUND(VALUE(SUBSTITUTE(連結実質赤字比率に係る赤字・黒字の構成分析!G$37,"▲", "-")), 2) &lt; 0, ABS(ROUND(VALUE(SUBSTITUTE(連結実質赤字比率に係る赤字・黒字の構成分析!G$37,"▲", "-")), 2)), NA())</f>
        <v>0.13</v>
      </c>
      <c r="E33" s="169" t="e">
        <f>IF(ROUND(VALUE(SUBSTITUTE(連結実質赤字比率に係る赤字・黒字の構成分析!G$37,"▲", "-")), 2) &gt;= 0, ABS(ROUND(VALUE(SUBSTITUTE(連結実質赤字比率に係る赤字・黒字の構成分析!G$37,"▲", "-")), 2)), NA())</f>
        <v>#N/A</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0.13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0.21</v>
      </c>
    </row>
    <row r="34" spans="1:16" x14ac:dyDescent="0.15">
      <c r="A34" s="169" t="str">
        <f>IF(連結実質赤字比率に係る赤字・黒字の構成分析!C$36="",NA(),連結実質赤字比率に係る赤字・黒字の構成分析!C$36)</f>
        <v>国民健康保険事業（事業勘定）特別会計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2.2400000000000002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1.23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0.92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0.49</v>
      </c>
    </row>
    <row r="35" spans="1:16" x14ac:dyDescent="0.15">
      <c r="A35" s="169" t="str">
        <f>IF(連結実質赤字比率に係る赤字・黒字の構成分析!C$35="",NA(),連結実質赤字比率に係る赤字・黒字の構成分析!C$35)</f>
        <v>介護保険事業特別会計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0.03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0.01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0.68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0.96</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17.23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21.46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30.87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38.86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38.47</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292</v>
      </c>
      <c r="E42" s="170"/>
      <c r="F42" s="170"/>
      <c r="G42" s="170">
        <f>'実質公債費比率（分子）の構造'!L$52</f>
        <v>282</v>
      </c>
      <c r="H42" s="170"/>
      <c r="I42" s="170"/>
      <c r="J42" s="170">
        <f>'実質公債費比率（分子）の構造'!M$52</f>
        <v>265</v>
      </c>
      <c r="K42" s="170"/>
      <c r="L42" s="170"/>
      <c r="M42" s="170">
        <f>'実質公債費比率（分子）の構造'!N$52</f>
        <v>269</v>
      </c>
      <c r="N42" s="170"/>
      <c r="O42" s="170"/>
      <c r="P42" s="170">
        <f>'実質公債費比率（分子）の構造'!O$52</f>
        <v>268</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37</v>
      </c>
      <c r="C46" s="170"/>
      <c r="D46" s="170"/>
      <c r="E46" s="170">
        <f>'実質公債費比率（分子）の構造'!L$48</f>
        <v>31</v>
      </c>
      <c r="F46" s="170"/>
      <c r="G46" s="170"/>
      <c r="H46" s="170">
        <f>'実質公債費比率（分子）の構造'!M$48</f>
        <v>36</v>
      </c>
      <c r="I46" s="170"/>
      <c r="J46" s="170"/>
      <c r="K46" s="170">
        <f>'実質公債費比率（分子）の構造'!N$48</f>
        <v>37</v>
      </c>
      <c r="L46" s="170"/>
      <c r="M46" s="170"/>
      <c r="N46" s="170">
        <f>'実質公債費比率（分子）の構造'!O$48</f>
        <v>27</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239</v>
      </c>
      <c r="C49" s="170"/>
      <c r="D49" s="170"/>
      <c r="E49" s="170">
        <f>'実質公債費比率（分子）の構造'!L$45</f>
        <v>230</v>
      </c>
      <c r="F49" s="170"/>
      <c r="G49" s="170"/>
      <c r="H49" s="170">
        <f>'実質公債費比率（分子）の構造'!M$45</f>
        <v>215</v>
      </c>
      <c r="I49" s="170"/>
      <c r="J49" s="170"/>
      <c r="K49" s="170">
        <f>'実質公債費比率（分子）の構造'!N$45</f>
        <v>223</v>
      </c>
      <c r="L49" s="170"/>
      <c r="M49" s="170"/>
      <c r="N49" s="170">
        <f>'実質公債費比率（分子）の構造'!O$45</f>
        <v>233</v>
      </c>
      <c r="O49" s="170"/>
      <c r="P49" s="170"/>
    </row>
    <row r="50" spans="1:16" x14ac:dyDescent="0.15">
      <c r="A50" s="170" t="s">
        <v>67</v>
      </c>
      <c r="B50" s="170" t="e">
        <f>NA()</f>
        <v>#N/A</v>
      </c>
      <c r="C50" s="170">
        <f>IF(ISNUMBER('実質公債費比率（分子）の構造'!K$53),'実質公債費比率（分子）の構造'!K$53,NA())</f>
        <v>-16</v>
      </c>
      <c r="D50" s="170" t="e">
        <f>NA()</f>
        <v>#N/A</v>
      </c>
      <c r="E50" s="170" t="e">
        <f>NA()</f>
        <v>#N/A</v>
      </c>
      <c r="F50" s="170">
        <f>IF(ISNUMBER('実質公債費比率（分子）の構造'!L$53),'実質公債費比率（分子）の構造'!L$53,NA())</f>
        <v>-21</v>
      </c>
      <c r="G50" s="170" t="e">
        <f>NA()</f>
        <v>#N/A</v>
      </c>
      <c r="H50" s="170" t="e">
        <f>NA()</f>
        <v>#N/A</v>
      </c>
      <c r="I50" s="170">
        <f>IF(ISNUMBER('実質公債費比率（分子）の構造'!M$53),'実質公債費比率（分子）の構造'!M$53,NA())</f>
        <v>-14</v>
      </c>
      <c r="J50" s="170" t="e">
        <f>NA()</f>
        <v>#N/A</v>
      </c>
      <c r="K50" s="170" t="e">
        <f>NA()</f>
        <v>#N/A</v>
      </c>
      <c r="L50" s="170">
        <f>IF(ISNUMBER('実質公債費比率（分子）の構造'!N$53),'実質公債費比率（分子）の構造'!N$53,NA())</f>
        <v>-9</v>
      </c>
      <c r="M50" s="170" t="e">
        <f>NA()</f>
        <v>#N/A</v>
      </c>
      <c r="N50" s="170" t="e">
        <f>NA()</f>
        <v>#N/A</v>
      </c>
      <c r="O50" s="170">
        <f>IF(ISNUMBER('実質公債費比率（分子）の構造'!O$53),'実質公債費比率（分子）の構造'!O$53,NA())</f>
        <v>-8</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2338</v>
      </c>
      <c r="E56" s="169"/>
      <c r="F56" s="169"/>
      <c r="G56" s="169">
        <f>'将来負担比率（分子）の構造'!J$52</f>
        <v>2373</v>
      </c>
      <c r="H56" s="169"/>
      <c r="I56" s="169"/>
      <c r="J56" s="169">
        <f>'将来負担比率（分子）の構造'!K$52</f>
        <v>2500</v>
      </c>
      <c r="K56" s="169"/>
      <c r="L56" s="169"/>
      <c r="M56" s="169">
        <f>'将来負担比率（分子）の構造'!L$52</f>
        <v>2448</v>
      </c>
      <c r="N56" s="169"/>
      <c r="O56" s="169"/>
      <c r="P56" s="169">
        <f>'将来負担比率（分子）の構造'!M$52</f>
        <v>2256</v>
      </c>
    </row>
    <row r="57" spans="1:16" x14ac:dyDescent="0.15">
      <c r="A57" s="169" t="s">
        <v>42</v>
      </c>
      <c r="B57" s="169"/>
      <c r="C57" s="169"/>
      <c r="D57" s="169">
        <f>'将来負担比率（分子）の構造'!I$51</f>
        <v>35</v>
      </c>
      <c r="E57" s="169"/>
      <c r="F57" s="169"/>
      <c r="G57" s="169">
        <f>'将来負担比率（分子）の構造'!J$51</f>
        <v>31</v>
      </c>
      <c r="H57" s="169"/>
      <c r="I57" s="169"/>
      <c r="J57" s="169">
        <f>'将来負担比率（分子）の構造'!K$51</f>
        <v>27</v>
      </c>
      <c r="K57" s="169"/>
      <c r="L57" s="169"/>
      <c r="M57" s="169">
        <f>'将来負担比率（分子）の構造'!L$51</f>
        <v>23</v>
      </c>
      <c r="N57" s="169"/>
      <c r="O57" s="169"/>
      <c r="P57" s="169">
        <f>'将来負担比率（分子）の構造'!M$51</f>
        <v>19</v>
      </c>
    </row>
    <row r="58" spans="1:16" x14ac:dyDescent="0.15">
      <c r="A58" s="169" t="s">
        <v>41</v>
      </c>
      <c r="B58" s="169"/>
      <c r="C58" s="169"/>
      <c r="D58" s="169">
        <f>'将来負担比率（分子）の構造'!I$50</f>
        <v>2530</v>
      </c>
      <c r="E58" s="169"/>
      <c r="F58" s="169"/>
      <c r="G58" s="169">
        <f>'将来負担比率（分子）の構造'!J$50</f>
        <v>2503</v>
      </c>
      <c r="H58" s="169"/>
      <c r="I58" s="169"/>
      <c r="J58" s="169">
        <f>'将来負担比率（分子）の構造'!K$50</f>
        <v>2733</v>
      </c>
      <c r="K58" s="169"/>
      <c r="L58" s="169"/>
      <c r="M58" s="169">
        <f>'将来負担比率（分子）の構造'!L$50</f>
        <v>2989</v>
      </c>
      <c r="N58" s="169"/>
      <c r="O58" s="169"/>
      <c r="P58" s="169">
        <f>'将来負担比率（分子）の構造'!M$50</f>
        <v>3182</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388</v>
      </c>
      <c r="C62" s="169"/>
      <c r="D62" s="169"/>
      <c r="E62" s="169">
        <f>'将来負担比率（分子）の構造'!J$45</f>
        <v>252</v>
      </c>
      <c r="F62" s="169"/>
      <c r="G62" s="169"/>
      <c r="H62" s="169">
        <f>'将来負担比率（分子）の構造'!K$45</f>
        <v>367</v>
      </c>
      <c r="I62" s="169"/>
      <c r="J62" s="169"/>
      <c r="K62" s="169">
        <f>'将来負担比率（分子）の構造'!L$45</f>
        <v>429</v>
      </c>
      <c r="L62" s="169"/>
      <c r="M62" s="169"/>
      <c r="N62" s="169">
        <f>'将来負担比率（分子）の構造'!M$45</f>
        <v>332</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238</v>
      </c>
      <c r="C64" s="169"/>
      <c r="D64" s="169"/>
      <c r="E64" s="169">
        <f>'将来負担比率（分子）の構造'!J$43</f>
        <v>203</v>
      </c>
      <c r="F64" s="169"/>
      <c r="G64" s="169"/>
      <c r="H64" s="169">
        <f>'将来負担比率（分子）の構造'!K$43</f>
        <v>192</v>
      </c>
      <c r="I64" s="169"/>
      <c r="J64" s="169"/>
      <c r="K64" s="169">
        <f>'将来負担比率（分子）の構造'!L$43</f>
        <v>180</v>
      </c>
      <c r="L64" s="169"/>
      <c r="M64" s="169"/>
      <c r="N64" s="169">
        <f>'将来負担比率（分子）の構造'!M$43</f>
        <v>182</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1747</v>
      </c>
      <c r="C66" s="169"/>
      <c r="D66" s="169"/>
      <c r="E66" s="169">
        <f>'将来負担比率（分子）の構造'!J$41</f>
        <v>1777</v>
      </c>
      <c r="F66" s="169"/>
      <c r="G66" s="169"/>
      <c r="H66" s="169">
        <f>'将来負担比率（分子）の構造'!K$41</f>
        <v>2019</v>
      </c>
      <c r="I66" s="169"/>
      <c r="J66" s="169"/>
      <c r="K66" s="169">
        <f>'将来負担比率（分子）の構造'!L$41</f>
        <v>2028</v>
      </c>
      <c r="L66" s="169"/>
      <c r="M66" s="169"/>
      <c r="N66" s="169">
        <f>'将来負担比率（分子）の構造'!M$41</f>
        <v>2077</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404</v>
      </c>
      <c r="C72" s="173">
        <f>基金残高に係る経年分析!G55</f>
        <v>504</v>
      </c>
      <c r="D72" s="173">
        <f>基金残高に係る経年分析!H55</f>
        <v>504</v>
      </c>
    </row>
    <row r="73" spans="1:16" x14ac:dyDescent="0.15">
      <c r="A73" s="172" t="s">
        <v>74</v>
      </c>
      <c r="B73" s="173">
        <f>基金残高に係る経年分析!F56</f>
        <v>1</v>
      </c>
      <c r="C73" s="173">
        <f>基金残高に係る経年分析!G56</f>
        <v>1</v>
      </c>
      <c r="D73" s="173">
        <f>基金残高に係る経年分析!H56</f>
        <v>151</v>
      </c>
    </row>
    <row r="74" spans="1:16" x14ac:dyDescent="0.15">
      <c r="A74" s="172" t="s">
        <v>75</v>
      </c>
      <c r="B74" s="173">
        <f>基金残高に係る経年分析!F57</f>
        <v>2066</v>
      </c>
      <c r="C74" s="173">
        <f>基金残高に係る経年分析!G57</f>
        <v>2224</v>
      </c>
      <c r="D74" s="173">
        <f>基金残高に係る経年分析!H57</f>
        <v>2229</v>
      </c>
    </row>
  </sheetData>
  <sheetProtection algorithmName="SHA-512" hashValue="nIIHbPkvcE44B5NBEnfud397T6ys8jyo9EBPMi+CdMfrttkii2s4O/mXALTgJz/W9IzxvZuzokyMdckBY2lnjQ==" saltValue="uOOs1njhFUAuKPev4FJt3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景由　英夫</cp:lastModifiedBy>
  <dcterms:created xsi:type="dcterms:W3CDTF">2025-02-19T04:23:09Z</dcterms:created>
  <dcterms:modified xsi:type="dcterms:W3CDTF">2025-03-17T23:39:57Z</dcterms:modified>
  <cp:category/>
</cp:coreProperties>
</file>