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7.53.35\share\＠＠＠030施設福祉推進班\001 指定(者)\101 関係様式\02 体制届\R7\★HP掲載用\01 体制届\"/>
    </mc:Choice>
  </mc:AlternateContent>
  <xr:revisionPtr revIDLastSave="0" documentId="13_ncr:1_{A5D6E78E-F764-4AC5-AEEC-EF8A85F3C9F8}" xr6:coauthVersionLast="47" xr6:coauthVersionMax="47" xr10:uidLastSave="{00000000-0000-0000-0000-000000000000}"/>
  <bookViews>
    <workbookView xWindow="1425" yWindow="-16320" windowWidth="27645" windowHeight="16440" xr2:uid="{00000000-000D-0000-FFFF-FFFF00000000}"/>
  </bookViews>
  <sheets>
    <sheet name="別紙3-1" sheetId="1" r:id="rId1"/>
  </sheets>
  <definedNames>
    <definedName name="_xlnm.Print_Area" localSheetId="0">'別紙3-1'!$A$1:$S$41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G30" i="1" l="1"/>
  <c r="AJ27" i="1"/>
  <c r="AF30" i="1" s="1"/>
  <c r="AH14" i="1"/>
  <c r="AG14" i="1"/>
  <c r="AF14" i="1"/>
  <c r="AE14" i="1"/>
  <c r="AD14" i="1"/>
  <c r="AC14" i="1"/>
  <c r="AB14" i="1"/>
  <c r="AA14" i="1"/>
  <c r="Z14" i="1"/>
  <c r="Y14" i="1"/>
  <c r="X14" i="1"/>
  <c r="W14" i="1"/>
  <c r="AJ13" i="1"/>
  <c r="AL13" i="1" s="1"/>
  <c r="AJ12" i="1"/>
  <c r="AJ11" i="1"/>
  <c r="AL11" i="1" s="1"/>
  <c r="AJ10" i="1"/>
  <c r="AL10" i="1" s="1"/>
  <c r="AJ9" i="1"/>
  <c r="AL9" i="1" s="1"/>
  <c r="AH30" i="1" l="1"/>
  <c r="AI30" i="1" s="1"/>
  <c r="AL12" i="1"/>
  <c r="AL14" i="1" s="1"/>
  <c r="AJ14" i="1"/>
  <c r="AF17" i="1" s="1"/>
  <c r="AH17" i="1" s="1"/>
  <c r="AB18" i="1" l="1"/>
  <c r="AB19" i="1"/>
  <c r="AB17" i="1"/>
  <c r="AC17" i="1" l="1"/>
  <c r="AL17" i="1"/>
  <c r="AC19" i="1"/>
  <c r="AC18" i="1"/>
  <c r="AL18" i="1"/>
  <c r="AL19" i="1"/>
  <c r="P27" i="1" l="1"/>
  <c r="L30" i="1" s="1"/>
  <c r="M30" i="1"/>
  <c r="N14" i="1"/>
  <c r="M14" i="1"/>
  <c r="L14" i="1"/>
  <c r="K14" i="1"/>
  <c r="J14" i="1"/>
  <c r="I14" i="1"/>
  <c r="H14" i="1"/>
  <c r="G14" i="1"/>
  <c r="F14" i="1"/>
  <c r="E14" i="1"/>
  <c r="D14" i="1"/>
  <c r="C14" i="1"/>
  <c r="P13" i="1"/>
  <c r="P12" i="1"/>
  <c r="P11" i="1"/>
  <c r="R11" i="1" s="1"/>
  <c r="P10" i="1"/>
  <c r="R10" i="1" s="1"/>
  <c r="P9" i="1"/>
  <c r="R9" i="1" s="1"/>
  <c r="N30" i="1" l="1"/>
  <c r="O30" i="1" s="1"/>
  <c r="R13" i="1"/>
  <c r="P14" i="1"/>
  <c r="L17" i="1" s="1"/>
  <c r="R12" i="1"/>
  <c r="H18" i="1" l="1"/>
  <c r="R14" i="1"/>
  <c r="H19" i="1" s="1"/>
  <c r="H17" i="1"/>
  <c r="N17" i="1"/>
  <c r="R17" i="1" l="1"/>
  <c r="I17" i="1"/>
  <c r="R19" i="1"/>
  <c r="R18" i="1"/>
  <c r="AI19" i="1"/>
  <c r="AI17" i="1"/>
  <c r="AL24" i="1" s="1"/>
  <c r="AI18" i="1"/>
  <c r="I19" i="1"/>
  <c r="I18" i="1"/>
  <c r="O18" i="1"/>
  <c r="O19" i="1"/>
  <c r="O17" i="1"/>
  <c r="R24" i="1" l="1"/>
</calcChain>
</file>

<file path=xl/sharedStrings.xml><?xml version="1.0" encoding="utf-8"?>
<sst xmlns="http://schemas.openxmlformats.org/spreadsheetml/2006/main" count="255" uniqueCount="118">
  <si>
    <t>区分２</t>
    <rPh sb="0" eb="2">
      <t>クブン</t>
    </rPh>
    <phoneticPr fontId="1"/>
  </si>
  <si>
    <t>区分３</t>
    <rPh sb="0" eb="2">
      <t>クブン</t>
    </rPh>
    <phoneticPr fontId="1"/>
  </si>
  <si>
    <t>区分４</t>
    <rPh sb="0" eb="2">
      <t>クブン</t>
    </rPh>
    <phoneticPr fontId="1"/>
  </si>
  <si>
    <t>区分５</t>
    <rPh sb="0" eb="2">
      <t>クブン</t>
    </rPh>
    <phoneticPr fontId="1"/>
  </si>
  <si>
    <t>区分６</t>
    <rPh sb="0" eb="2">
      <t>クブン</t>
    </rPh>
    <phoneticPr fontId="1"/>
  </si>
  <si>
    <t>４月</t>
    <rPh sb="1" eb="2">
      <t>ガツ</t>
    </rPh>
    <phoneticPr fontId="1"/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</si>
  <si>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</si>
  <si>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</si>
  <si>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</si>
  <si>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</si>
  <si>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</si>
  <si>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</si>
  <si>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</si>
  <si>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</si>
  <si>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１月</t>
  </si>
  <si>
    <t>２月</t>
  </si>
  <si>
    <t>３月</t>
  </si>
  <si>
    <t>延べ利用者数</t>
    <rPh sb="0" eb="1">
      <t>ノ</t>
    </rPh>
    <rPh sb="2" eb="4">
      <t>リヨウ</t>
    </rPh>
    <rPh sb="4" eb="5">
      <t>シャ</t>
    </rPh>
    <rPh sb="5" eb="6">
      <t>スウ</t>
    </rPh>
    <phoneticPr fontId="1"/>
  </si>
  <si>
    <t>計</t>
    <rPh sb="0" eb="1">
      <t>ケイ</t>
    </rPh>
    <phoneticPr fontId="1"/>
  </si>
  <si>
    <t>障害
支援
区分</t>
    <rPh sb="0" eb="2">
      <t>ショウガイ</t>
    </rPh>
    <rPh sb="3" eb="5">
      <t>シエン</t>
    </rPh>
    <rPh sb="6" eb="8">
      <t>クブン</t>
    </rPh>
    <phoneticPr fontId="1"/>
  </si>
  <si>
    <t>平均障害支援区分</t>
    <rPh sb="0" eb="2">
      <t>ヘイキン</t>
    </rPh>
    <rPh sb="2" eb="4">
      <t>ショウガイ</t>
    </rPh>
    <rPh sb="4" eb="6">
      <t>シエン</t>
    </rPh>
    <rPh sb="6" eb="8">
      <t>クブン</t>
    </rPh>
    <phoneticPr fontId="1"/>
  </si>
  <si>
    <t>４未満（６：１）</t>
    <rPh sb="1" eb="3">
      <t>ミマン</t>
    </rPh>
    <phoneticPr fontId="1"/>
  </si>
  <si>
    <t>４以上５未満（５：１）</t>
    <rPh sb="1" eb="3">
      <t>イジョウ</t>
    </rPh>
    <rPh sb="4" eb="6">
      <t>ミマン</t>
    </rPh>
    <phoneticPr fontId="1"/>
  </si>
  <si>
    <t>５以上（３：１）</t>
    <rPh sb="1" eb="3">
      <t>イジョウ</t>
    </rPh>
    <phoneticPr fontId="1"/>
  </si>
  <si>
    <t>(a)</t>
    <phoneticPr fontId="1"/>
  </si>
  <si>
    <t>(b)</t>
    <phoneticPr fontId="1"/>
  </si>
  <si>
    <t>(c)</t>
    <phoneticPr fontId="1"/>
  </si>
  <si>
    <t>(d)</t>
    <phoneticPr fontId="1"/>
  </si>
  <si>
    <t>平均障害支援区分　=d/c</t>
    <rPh sb="0" eb="2">
      <t>ヘイキン</t>
    </rPh>
    <rPh sb="2" eb="4">
      <t>ショウガイ</t>
    </rPh>
    <rPh sb="4" eb="6">
      <t>シエン</t>
    </rPh>
    <rPh sb="6" eb="8">
      <t>クブン</t>
    </rPh>
    <phoneticPr fontId="1"/>
  </si>
  <si>
    <t>区分６の割合　　　　=b/c*100</t>
    <rPh sb="0" eb="2">
      <t>クブン</t>
    </rPh>
    <rPh sb="4" eb="6">
      <t>ワリアイ</t>
    </rPh>
    <phoneticPr fontId="1"/>
  </si>
  <si>
    <t>区分５、６の割合　　=(a+b)/c*100</t>
    <rPh sb="0" eb="2">
      <t>クブン</t>
    </rPh>
    <rPh sb="6" eb="8">
      <t>ワリアイ</t>
    </rPh>
    <phoneticPr fontId="1"/>
  </si>
  <si>
    <t>開所日数
（Ｃ）</t>
    <rPh sb="0" eb="2">
      <t>カイショ</t>
    </rPh>
    <rPh sb="2" eb="4">
      <t>ニッスウ</t>
    </rPh>
    <phoneticPr fontId="1"/>
  </si>
  <si>
    <t>合計
（Ａ）</t>
    <rPh sb="0" eb="2">
      <t>ゴウケイ</t>
    </rPh>
    <phoneticPr fontId="1"/>
  </si>
  <si>
    <t>合計
（Ｆ）</t>
    <rPh sb="0" eb="2">
      <t>ゴウケイ</t>
    </rPh>
    <phoneticPr fontId="1"/>
  </si>
  <si>
    <t>事業所名</t>
    <rPh sb="0" eb="3">
      <t>ジギョウショ</t>
    </rPh>
    <rPh sb="3" eb="4">
      <t>メイ</t>
    </rPh>
    <phoneticPr fontId="1"/>
  </si>
  <si>
    <t>利用定員</t>
    <rPh sb="0" eb="2">
      <t>リヨウ</t>
    </rPh>
    <rPh sb="2" eb="4">
      <t>テイイン</t>
    </rPh>
    <phoneticPr fontId="1"/>
  </si>
  <si>
    <t>注３（１）該当者の有無</t>
    <rPh sb="0" eb="1">
      <t>チュウ</t>
    </rPh>
    <rPh sb="5" eb="8">
      <t>ガイトウシャ</t>
    </rPh>
    <rPh sb="9" eb="11">
      <t>ウム</t>
    </rPh>
    <phoneticPr fontId="1"/>
  </si>
  <si>
    <t>注３（２）該当者の有無</t>
    <rPh sb="0" eb="1">
      <t>チュウ</t>
    </rPh>
    <rPh sb="5" eb="8">
      <t>ガイトウシャ</t>
    </rPh>
    <rPh sb="9" eb="11">
      <t>ウム</t>
    </rPh>
    <phoneticPr fontId="1"/>
  </si>
  <si>
    <t>（小数点以下を四捨五入）</t>
    <rPh sb="1" eb="4">
      <t>ショウスウテン</t>
    </rPh>
    <rPh sb="4" eb="6">
      <t>イカ</t>
    </rPh>
    <rPh sb="7" eb="11">
      <t>シシャゴニュウ</t>
    </rPh>
    <phoneticPr fontId="1"/>
  </si>
  <si>
    <t>（小数点第２位以下を四捨五入）</t>
    <rPh sb="1" eb="4">
      <t>ショウスウテン</t>
    </rPh>
    <rPh sb="4" eb="5">
      <t>ダイ</t>
    </rPh>
    <rPh sb="6" eb="7">
      <t>イ</t>
    </rPh>
    <rPh sb="7" eb="9">
      <t>イカ</t>
    </rPh>
    <rPh sb="10" eb="14">
      <t>シシャゴニュウ</t>
    </rPh>
    <phoneticPr fontId="1"/>
  </si>
  <si>
    <t>（Ｄ/３）</t>
    <phoneticPr fontId="1"/>
  </si>
  <si>
    <t>（Ｄ/５）</t>
    <phoneticPr fontId="1"/>
  </si>
  <si>
    <t>（Ｄ/６）</t>
    <phoneticPr fontId="1"/>
  </si>
  <si>
    <t>（Ｇ/10）</t>
    <phoneticPr fontId="1"/>
  </si>
  <si>
    <t>必要な
職員数
（Ｉ）＝Ｅ+Ｈ</t>
    <rPh sb="0" eb="2">
      <t>ヒツヨウ</t>
    </rPh>
    <rPh sb="4" eb="7">
      <t>ショクインスウ</t>
    </rPh>
    <phoneticPr fontId="1"/>
  </si>
  <si>
    <t>有</t>
    <rPh sb="0" eb="1">
      <t>アリ</t>
    </rPh>
    <phoneticPr fontId="1"/>
  </si>
  <si>
    <t>無</t>
    <rPh sb="0" eb="1">
      <t>ナシ</t>
    </rPh>
    <phoneticPr fontId="1"/>
  </si>
  <si>
    <t>○</t>
    <phoneticPr fontId="1"/>
  </si>
  <si>
    <t>報酬区分</t>
    <rPh sb="0" eb="2">
      <t>ホウシュウ</t>
    </rPh>
    <rPh sb="2" eb="4">
      <t>クブン</t>
    </rPh>
    <phoneticPr fontId="1"/>
  </si>
  <si>
    <t>　　　　　　　イ　特定旧法受給者（障害者総合支援法附則第２２条第１項に規定する者をいう。）</t>
    <rPh sb="9" eb="11">
      <t>トクテイ</t>
    </rPh>
    <rPh sb="11" eb="13">
      <t>キュウホウ</t>
    </rPh>
    <rPh sb="13" eb="16">
      <t>ジュキュウシャ</t>
    </rPh>
    <rPh sb="17" eb="19">
      <t>ショウガイ</t>
    </rPh>
    <rPh sb="19" eb="20">
      <t>シャ</t>
    </rPh>
    <rPh sb="20" eb="22">
      <t>ソウゴウ</t>
    </rPh>
    <rPh sb="22" eb="24">
      <t>シエン</t>
    </rPh>
    <rPh sb="24" eb="25">
      <t>ホウ</t>
    </rPh>
    <rPh sb="25" eb="27">
      <t>フソク</t>
    </rPh>
    <rPh sb="27" eb="28">
      <t>ダイ</t>
    </rPh>
    <rPh sb="30" eb="31">
      <t>ジョウ</t>
    </rPh>
    <rPh sb="31" eb="32">
      <t>ダイ</t>
    </rPh>
    <rPh sb="33" eb="34">
      <t>コウ</t>
    </rPh>
    <rPh sb="35" eb="37">
      <t>キテイ</t>
    </rPh>
    <rPh sb="39" eb="40">
      <t>シャ</t>
    </rPh>
    <phoneticPr fontId="14"/>
  </si>
  <si>
    <t>　　　　　　　ロ　平成１８年９月３０日において現に知的障害児施設、肢体不自由児施設及び重症心身障害児施設を利用していた者</t>
    <rPh sb="9" eb="11">
      <t>ヘイセイ</t>
    </rPh>
    <rPh sb="13" eb="14">
      <t>ネン</t>
    </rPh>
    <rPh sb="15" eb="16">
      <t>ガツ</t>
    </rPh>
    <rPh sb="18" eb="19">
      <t>ニチ</t>
    </rPh>
    <rPh sb="23" eb="24">
      <t>ゲン</t>
    </rPh>
    <rPh sb="25" eb="27">
      <t>チテキ</t>
    </rPh>
    <rPh sb="27" eb="30">
      <t>ショウガイジ</t>
    </rPh>
    <rPh sb="30" eb="32">
      <t>シセツ</t>
    </rPh>
    <rPh sb="33" eb="35">
      <t>シタイ</t>
    </rPh>
    <rPh sb="35" eb="38">
      <t>フジユウ</t>
    </rPh>
    <rPh sb="38" eb="39">
      <t>ジ</t>
    </rPh>
    <rPh sb="39" eb="41">
      <t>シセツ</t>
    </rPh>
    <rPh sb="41" eb="42">
      <t>オヨ</t>
    </rPh>
    <rPh sb="43" eb="45">
      <t>ジュウショウ</t>
    </rPh>
    <rPh sb="45" eb="47">
      <t>シンシン</t>
    </rPh>
    <rPh sb="47" eb="50">
      <t>ショウガイジ</t>
    </rPh>
    <rPh sb="50" eb="52">
      <t>シセツ</t>
    </rPh>
    <rPh sb="53" eb="55">
      <t>リヨウ</t>
    </rPh>
    <rPh sb="59" eb="60">
      <t>シャ</t>
    </rPh>
    <phoneticPr fontId="14"/>
  </si>
  <si>
    <t>　　　　　(2)　生活介護以外の昼間実施サービスを利用する利用者</t>
    <rPh sb="9" eb="11">
      <t>セイカツ</t>
    </rPh>
    <rPh sb="11" eb="13">
      <t>カイゴ</t>
    </rPh>
    <rPh sb="13" eb="15">
      <t>イガイ</t>
    </rPh>
    <rPh sb="16" eb="18">
      <t>ヒルマ</t>
    </rPh>
    <rPh sb="18" eb="20">
      <t>ジッシ</t>
    </rPh>
    <rPh sb="25" eb="27">
      <t>リヨウ</t>
    </rPh>
    <rPh sb="29" eb="32">
      <t>リヨウシャ</t>
    </rPh>
    <phoneticPr fontId="14"/>
  </si>
  <si>
    <t>②注３（１）の該当者</t>
    <rPh sb="1" eb="2">
      <t>チュウ</t>
    </rPh>
    <rPh sb="7" eb="10">
      <t>ガイトウシャ</t>
    </rPh>
    <phoneticPr fontId="1"/>
  </si>
  <si>
    <r>
      <t>　　　　　(1)　次のいずれかに該当する者であって</t>
    </r>
    <r>
      <rPr>
        <u/>
        <sz val="8"/>
        <color indexed="8"/>
        <rFont val="ＭＳ Ｐゴシック"/>
        <family val="3"/>
        <charset val="128"/>
      </rPr>
      <t>生活介護又は施設入所支援の対象に該当しないもの（経過措置利用者）</t>
    </r>
    <rPh sb="9" eb="10">
      <t>ツギ</t>
    </rPh>
    <rPh sb="16" eb="18">
      <t>ガイトウ</t>
    </rPh>
    <rPh sb="20" eb="21">
      <t>シャ</t>
    </rPh>
    <rPh sb="25" eb="27">
      <t>セイカツ</t>
    </rPh>
    <rPh sb="27" eb="29">
      <t>カイゴ</t>
    </rPh>
    <rPh sb="29" eb="30">
      <t>マタ</t>
    </rPh>
    <rPh sb="31" eb="33">
      <t>シセツ</t>
    </rPh>
    <rPh sb="33" eb="35">
      <t>ニュウショ</t>
    </rPh>
    <rPh sb="35" eb="37">
      <t>シエン</t>
    </rPh>
    <rPh sb="38" eb="40">
      <t>タイショウ</t>
    </rPh>
    <rPh sb="41" eb="43">
      <t>ガイトウ</t>
    </rPh>
    <rPh sb="49" eb="51">
      <t>ケイカ</t>
    </rPh>
    <rPh sb="51" eb="53">
      <t>ソチ</t>
    </rPh>
    <rPh sb="53" eb="56">
      <t>リヨウシャ</t>
    </rPh>
    <phoneticPr fontId="14"/>
  </si>
  <si>
    <t>　注１　　この届出は、前度における生活介護の事業実績がある場合に作成すること。</t>
    <rPh sb="1" eb="2">
      <t>チュウ</t>
    </rPh>
    <rPh sb="7" eb="9">
      <t>トドケデ</t>
    </rPh>
    <rPh sb="11" eb="12">
      <t>マエ</t>
    </rPh>
    <rPh sb="12" eb="13">
      <t>タビ</t>
    </rPh>
    <rPh sb="17" eb="19">
      <t>セイカツ</t>
    </rPh>
    <rPh sb="19" eb="21">
      <t>カイゴ</t>
    </rPh>
    <rPh sb="22" eb="24">
      <t>ジギョウ</t>
    </rPh>
    <rPh sb="24" eb="26">
      <t>ジッセキ</t>
    </rPh>
    <rPh sb="29" eb="31">
      <t>バアイ</t>
    </rPh>
    <rPh sb="32" eb="34">
      <t>サクセイ</t>
    </rPh>
    <phoneticPr fontId="14"/>
  </si>
  <si>
    <t>　　　　　　　ハ　平成１８年９月３０日において現に指定医療機関（身体障害者福祉法第１８条第２項及び児童福祉法第７条第６項</t>
    <rPh sb="9" eb="11">
      <t>ヘイセイ</t>
    </rPh>
    <rPh sb="13" eb="14">
      <t>ネン</t>
    </rPh>
    <rPh sb="15" eb="16">
      <t>ガツ</t>
    </rPh>
    <rPh sb="18" eb="19">
      <t>ニチ</t>
    </rPh>
    <rPh sb="23" eb="24">
      <t>ゲン</t>
    </rPh>
    <rPh sb="25" eb="27">
      <t>シテイ</t>
    </rPh>
    <rPh sb="27" eb="29">
      <t>イリョウ</t>
    </rPh>
    <rPh sb="29" eb="31">
      <t>キカン</t>
    </rPh>
    <rPh sb="32" eb="34">
      <t>シンタイ</t>
    </rPh>
    <rPh sb="34" eb="37">
      <t>ショウガイシャ</t>
    </rPh>
    <rPh sb="37" eb="39">
      <t>フクシ</t>
    </rPh>
    <rPh sb="39" eb="40">
      <t>ホウ</t>
    </rPh>
    <rPh sb="40" eb="41">
      <t>ダイ</t>
    </rPh>
    <rPh sb="43" eb="44">
      <t>ジョウ</t>
    </rPh>
    <rPh sb="44" eb="45">
      <t>ダイ</t>
    </rPh>
    <rPh sb="46" eb="47">
      <t>コウ</t>
    </rPh>
    <rPh sb="47" eb="48">
      <t>オヨ</t>
    </rPh>
    <rPh sb="49" eb="51">
      <t>ジドウ</t>
    </rPh>
    <rPh sb="51" eb="53">
      <t>フクシ</t>
    </rPh>
    <rPh sb="53" eb="54">
      <t>ホウ</t>
    </rPh>
    <rPh sb="54" eb="55">
      <t>ダイ</t>
    </rPh>
    <rPh sb="56" eb="57">
      <t>ジョウ</t>
    </rPh>
    <rPh sb="57" eb="58">
      <t>ダイ</t>
    </rPh>
    <rPh sb="59" eb="60">
      <t>コウ</t>
    </rPh>
    <phoneticPr fontId="14"/>
  </si>
  <si>
    <t>　　　　　　　　に規定する指定医療機関をいう。）に入院していた者</t>
    <rPh sb="25" eb="27">
      <t>ニュウイン</t>
    </rPh>
    <rPh sb="31" eb="32">
      <t>シャ</t>
    </rPh>
    <phoneticPr fontId="14"/>
  </si>
  <si>
    <t>人員配置</t>
    <rPh sb="0" eb="2">
      <t>ジンイン</t>
    </rPh>
    <rPh sb="2" eb="4">
      <t>ハイチ</t>
    </rPh>
    <phoneticPr fontId="1"/>
  </si>
  <si>
    <t>適用</t>
    <rPh sb="0" eb="2">
      <t>テキヨウ</t>
    </rPh>
    <phoneticPr fontId="1"/>
  </si>
  <si>
    <t>Ⅰ</t>
    <phoneticPr fontId="1"/>
  </si>
  <si>
    <t>Ⅱ</t>
    <phoneticPr fontId="1"/>
  </si>
  <si>
    <t>Ⅲ</t>
    <phoneticPr fontId="1"/>
  </si>
  <si>
    <t>Ⅳ</t>
    <phoneticPr fontId="1"/>
  </si>
  <si>
    <t>１．７：１</t>
    <phoneticPr fontId="1"/>
  </si>
  <si>
    <t>２：１</t>
    <phoneticPr fontId="1"/>
  </si>
  <si>
    <t>２．５：１</t>
    <phoneticPr fontId="1"/>
  </si>
  <si>
    <t>３：１</t>
    <phoneticPr fontId="1"/>
  </si>
  <si>
    <t>５：１</t>
    <phoneticPr fontId="1"/>
  </si>
  <si>
    <t>６：１</t>
    <phoneticPr fontId="1"/>
  </si>
  <si>
    <t>人員配置体制加算Ⅰ</t>
    <rPh sb="0" eb="2">
      <t>ジンイン</t>
    </rPh>
    <rPh sb="2" eb="4">
      <t>ハイチ</t>
    </rPh>
    <rPh sb="4" eb="6">
      <t>タイセイ</t>
    </rPh>
    <rPh sb="6" eb="8">
      <t>カサン</t>
    </rPh>
    <phoneticPr fontId="1"/>
  </si>
  <si>
    <t>人員配置体制加算Ⅱ</t>
    <rPh sb="0" eb="2">
      <t>ジンイン</t>
    </rPh>
    <rPh sb="2" eb="4">
      <t>ハイチ</t>
    </rPh>
    <rPh sb="4" eb="6">
      <t>タイセイ</t>
    </rPh>
    <rPh sb="6" eb="8">
      <t>カサン</t>
    </rPh>
    <phoneticPr fontId="1"/>
  </si>
  <si>
    <t>人員配置体制加算Ⅲ</t>
    <rPh sb="0" eb="2">
      <t>ジンイン</t>
    </rPh>
    <rPh sb="2" eb="4">
      <t>ハイチ</t>
    </rPh>
    <rPh sb="4" eb="6">
      <t>タイセイ</t>
    </rPh>
    <rPh sb="6" eb="8">
      <t>カサン</t>
    </rPh>
    <phoneticPr fontId="1"/>
  </si>
  <si>
    <t>平均区分５以上</t>
    <rPh sb="0" eb="2">
      <t>ヘイキン</t>
    </rPh>
    <rPh sb="2" eb="4">
      <t>クブン</t>
    </rPh>
    <rPh sb="5" eb="7">
      <t>イジョウ</t>
    </rPh>
    <phoneticPr fontId="1"/>
  </si>
  <si>
    <t>平均区分４以上５未満</t>
    <rPh sb="0" eb="2">
      <t>ヘイキン</t>
    </rPh>
    <rPh sb="2" eb="4">
      <t>クブン</t>
    </rPh>
    <rPh sb="5" eb="7">
      <t>イジョウ</t>
    </rPh>
    <rPh sb="8" eb="10">
      <t>ミマン</t>
    </rPh>
    <phoneticPr fontId="1"/>
  </si>
  <si>
    <t>平均区分４未満</t>
    <rPh sb="0" eb="2">
      <t>ヘイキン</t>
    </rPh>
    <rPh sb="2" eb="4">
      <t>クブン</t>
    </rPh>
    <rPh sb="5" eb="7">
      <t>ミマン</t>
    </rPh>
    <phoneticPr fontId="1"/>
  </si>
  <si>
    <r>
      <t>　</t>
    </r>
    <r>
      <rPr>
        <sz val="8"/>
        <color indexed="10"/>
        <rFont val="ＭＳ Ｐゴシック"/>
        <family val="3"/>
        <charset val="128"/>
      </rPr>
      <t>注３　　</t>
    </r>
    <r>
      <rPr>
        <u/>
        <sz val="8"/>
        <color indexed="10"/>
        <rFont val="ＭＳ Ｐゴシック"/>
        <family val="3"/>
        <charset val="128"/>
      </rPr>
      <t>①の「延べ利用者数」には、次に掲げる者を含まないこと。</t>
    </r>
    <rPh sb="1" eb="2">
      <t>チュウ</t>
    </rPh>
    <rPh sb="8" eb="9">
      <t>ノ</t>
    </rPh>
    <rPh sb="10" eb="13">
      <t>リヨウシャ</t>
    </rPh>
    <rPh sb="13" eb="14">
      <t>スウ</t>
    </rPh>
    <rPh sb="18" eb="19">
      <t>ツギ</t>
    </rPh>
    <rPh sb="20" eb="21">
      <t>カカ</t>
    </rPh>
    <rPh sb="23" eb="24">
      <t>シャ</t>
    </rPh>
    <rPh sb="25" eb="26">
      <t>フク</t>
    </rPh>
    <phoneticPr fontId="14"/>
  </si>
  <si>
    <r>
      <t>平均
利用者数</t>
    </r>
    <r>
      <rPr>
        <vertAlign val="superscript"/>
        <sz val="9"/>
        <color theme="1"/>
        <rFont val="ＭＳ Ｐゴシック"/>
        <family val="3"/>
        <charset val="128"/>
        <scheme val="minor"/>
      </rPr>
      <t>※１</t>
    </r>
    <r>
      <rPr>
        <sz val="9"/>
        <color theme="1"/>
        <rFont val="ＭＳ Ｐゴシック"/>
        <family val="3"/>
        <charset val="128"/>
        <scheme val="minor"/>
      </rPr>
      <t xml:space="preserve">
（Ｄ）＝Ａ/Ｃ</t>
    </r>
    <rPh sb="0" eb="2">
      <t>ヘイキン</t>
    </rPh>
    <rPh sb="3" eb="5">
      <t>リヨウ</t>
    </rPh>
    <rPh sb="5" eb="6">
      <t>シャ</t>
    </rPh>
    <rPh sb="6" eb="7">
      <t>スウ</t>
    </rPh>
    <phoneticPr fontId="1"/>
  </si>
  <si>
    <t>　※１：小数点第２位以下を切り上げ</t>
    <rPh sb="4" eb="7">
      <t>ショウスウテン</t>
    </rPh>
    <rPh sb="7" eb="8">
      <t>ダイ</t>
    </rPh>
    <rPh sb="9" eb="10">
      <t>イ</t>
    </rPh>
    <rPh sb="10" eb="12">
      <t>イカ</t>
    </rPh>
    <rPh sb="13" eb="14">
      <t>キ</t>
    </rPh>
    <rPh sb="15" eb="16">
      <t>ア</t>
    </rPh>
    <phoneticPr fontId="1"/>
  </si>
  <si>
    <t>　※２：小数点第２位以下を切り捨て</t>
    <rPh sb="4" eb="7">
      <t>ショウスウテン</t>
    </rPh>
    <rPh sb="7" eb="8">
      <t>ダイ</t>
    </rPh>
    <rPh sb="9" eb="10">
      <t>イ</t>
    </rPh>
    <rPh sb="10" eb="12">
      <t>イカ</t>
    </rPh>
    <rPh sb="13" eb="14">
      <t>キ</t>
    </rPh>
    <rPh sb="15" eb="16">
      <t>ス</t>
    </rPh>
    <phoneticPr fontId="1"/>
  </si>
  <si>
    <r>
      <t>平均
利用者数</t>
    </r>
    <r>
      <rPr>
        <vertAlign val="superscript"/>
        <sz val="9"/>
        <color theme="1"/>
        <rFont val="ＭＳ Ｐゴシック"/>
        <family val="3"/>
        <charset val="128"/>
        <scheme val="minor"/>
      </rPr>
      <t>※３</t>
    </r>
    <r>
      <rPr>
        <sz val="9"/>
        <color theme="1"/>
        <rFont val="ＭＳ Ｐゴシック"/>
        <family val="3"/>
        <charset val="128"/>
        <scheme val="minor"/>
      </rPr>
      <t xml:space="preserve">
（Ｇ）＝F/Ｃ</t>
    </r>
    <rPh sb="0" eb="2">
      <t>ヘイキン</t>
    </rPh>
    <rPh sb="3" eb="5">
      <t>リヨウ</t>
    </rPh>
    <rPh sb="5" eb="6">
      <t>シャ</t>
    </rPh>
    <rPh sb="6" eb="7">
      <t>スウ</t>
    </rPh>
    <phoneticPr fontId="1"/>
  </si>
  <si>
    <t>　※３：小数点第２位以下を切り上げ</t>
    <rPh sb="4" eb="7">
      <t>ショウスウテン</t>
    </rPh>
    <rPh sb="7" eb="8">
      <t>ダイ</t>
    </rPh>
    <rPh sb="9" eb="10">
      <t>イ</t>
    </rPh>
    <rPh sb="10" eb="12">
      <t>イカ</t>
    </rPh>
    <rPh sb="13" eb="14">
      <t>キ</t>
    </rPh>
    <rPh sb="15" eb="16">
      <t>ア</t>
    </rPh>
    <phoneticPr fontId="1"/>
  </si>
  <si>
    <t>　※４：小数点第２位以下を切り捨て</t>
    <rPh sb="4" eb="7">
      <t>ショウスウテン</t>
    </rPh>
    <rPh sb="7" eb="8">
      <t>ダイ</t>
    </rPh>
    <rPh sb="9" eb="10">
      <t>イ</t>
    </rPh>
    <rPh sb="10" eb="12">
      <t>イカ</t>
    </rPh>
    <rPh sb="13" eb="14">
      <t>キ</t>
    </rPh>
    <rPh sb="15" eb="16">
      <t>ス</t>
    </rPh>
    <phoneticPr fontId="1"/>
  </si>
  <si>
    <t>該当する
区分に○</t>
    <rPh sb="0" eb="2">
      <t>ガイトウ</t>
    </rPh>
    <rPh sb="5" eb="7">
      <t>クブン</t>
    </rPh>
    <phoneticPr fontId="1"/>
  </si>
  <si>
    <r>
      <t>報酬区分</t>
    </r>
    <r>
      <rPr>
        <b/>
        <vertAlign val="superscript"/>
        <sz val="10"/>
        <color rgb="FFFF0000"/>
        <rFont val="ＭＳ Ｐゴシック"/>
        <family val="3"/>
        <charset val="128"/>
        <scheme val="minor"/>
      </rPr>
      <t>注２</t>
    </r>
    <rPh sb="0" eb="2">
      <t>ホウシュウ</t>
    </rPh>
    <rPh sb="2" eb="4">
      <t>クブン</t>
    </rPh>
    <rPh sb="4" eb="5">
      <t>チュウ</t>
    </rPh>
    <phoneticPr fontId="1"/>
  </si>
  <si>
    <t>注３（１）の該当者</t>
    <rPh sb="0" eb="1">
      <t>チュウ</t>
    </rPh>
    <rPh sb="6" eb="9">
      <t>ガイトウシャ</t>
    </rPh>
    <phoneticPr fontId="1"/>
  </si>
  <si>
    <r>
      <t>必要な職員数</t>
    </r>
    <r>
      <rPr>
        <vertAlign val="superscript"/>
        <sz val="10"/>
        <color theme="1"/>
        <rFont val="ＭＳ Ｐゴシック"/>
        <family val="3"/>
        <charset val="128"/>
        <scheme val="minor"/>
      </rPr>
      <t>※２</t>
    </r>
    <r>
      <rPr>
        <sz val="10"/>
        <color theme="1"/>
        <rFont val="ＭＳ Ｐゴシック"/>
        <family val="2"/>
        <charset val="128"/>
        <scheme val="minor"/>
      </rPr>
      <t xml:space="preserve">
（Ｅ）</t>
    </r>
    <rPh sb="0" eb="2">
      <t>ヒツヨウ</t>
    </rPh>
    <rPh sb="3" eb="6">
      <t>ショクインスウ</t>
    </rPh>
    <phoneticPr fontId="1"/>
  </si>
  <si>
    <r>
      <t>必要な職員数</t>
    </r>
    <r>
      <rPr>
        <vertAlign val="superscript"/>
        <sz val="10"/>
        <color theme="1"/>
        <rFont val="ＭＳ Ｐゴシック"/>
        <family val="3"/>
        <charset val="128"/>
        <scheme val="minor"/>
      </rPr>
      <t>※４</t>
    </r>
    <r>
      <rPr>
        <sz val="10"/>
        <color theme="1"/>
        <rFont val="ＭＳ Ｐゴシック"/>
        <family val="2"/>
        <charset val="128"/>
        <scheme val="minor"/>
      </rPr>
      <t xml:space="preserve">
（Ｈ）</t>
    </r>
    <rPh sb="0" eb="2">
      <t>ヒツヨウ</t>
    </rPh>
    <rPh sb="3" eb="6">
      <t>ショクインスウ</t>
    </rPh>
    <phoneticPr fontId="1"/>
  </si>
  <si>
    <t>障害者支援施設○○○○園</t>
    <rPh sb="0" eb="3">
      <t>ショウガイシャ</t>
    </rPh>
    <rPh sb="3" eb="5">
      <t>シエン</t>
    </rPh>
    <rPh sb="5" eb="7">
      <t>シセツ</t>
    </rPh>
    <rPh sb="11" eb="12">
      <t>エン</t>
    </rPh>
    <phoneticPr fontId="1"/>
  </si>
  <si>
    <r>
      <rPr>
        <sz val="7"/>
        <color theme="1"/>
        <rFont val="ＭＳ Ｐゴシック"/>
        <family val="3"/>
        <charset val="128"/>
        <scheme val="minor"/>
      </rPr>
      <t>延べ利用者数
の合計</t>
    </r>
    <r>
      <rPr>
        <sz val="10"/>
        <color theme="1"/>
        <rFont val="ＭＳ Ｐゴシック"/>
        <family val="2"/>
        <charset val="128"/>
        <scheme val="minor"/>
      </rPr>
      <t xml:space="preserve">
（Ａ）</t>
    </r>
    <rPh sb="0" eb="1">
      <t>ノ</t>
    </rPh>
    <rPh sb="2" eb="4">
      <t>リヨウ</t>
    </rPh>
    <rPh sb="4" eb="5">
      <t>シャ</t>
    </rPh>
    <rPh sb="5" eb="6">
      <t>スウ</t>
    </rPh>
    <rPh sb="8" eb="10">
      <t>ゴウケイ</t>
    </rPh>
    <phoneticPr fontId="1"/>
  </si>
  <si>
    <r>
      <rPr>
        <sz val="7"/>
        <color theme="1"/>
        <rFont val="ＭＳ Ｐゴシック"/>
        <family val="3"/>
        <charset val="128"/>
        <scheme val="minor"/>
      </rPr>
      <t>延べ利用者数
の合計</t>
    </r>
    <r>
      <rPr>
        <sz val="10"/>
        <color theme="1"/>
        <rFont val="ＭＳ Ｐゴシック"/>
        <family val="2"/>
        <charset val="128"/>
        <scheme val="minor"/>
      </rPr>
      <t xml:space="preserve">
（Ｆ）</t>
    </r>
    <rPh sb="0" eb="1">
      <t>ノ</t>
    </rPh>
    <rPh sb="2" eb="4">
      <t>リヨウ</t>
    </rPh>
    <rPh sb="4" eb="5">
      <t>シャ</t>
    </rPh>
    <rPh sb="5" eb="6">
      <t>スウ</t>
    </rPh>
    <rPh sb="8" eb="10">
      <t>ゴウケイ</t>
    </rPh>
    <phoneticPr fontId="1"/>
  </si>
  <si>
    <t>注３（１）の該当者（１０：１）</t>
    <rPh sb="0" eb="1">
      <t>チュウ</t>
    </rPh>
    <rPh sb="6" eb="9">
      <t>ガイトウシャ</t>
    </rPh>
    <phoneticPr fontId="1"/>
  </si>
  <si>
    <r>
      <t>①注３（１）、（２）の該当者以外の利用者</t>
    </r>
    <r>
      <rPr>
        <b/>
        <vertAlign val="superscript"/>
        <sz val="12"/>
        <color rgb="FFFF0000"/>
        <rFont val="ＭＳ Ｐゴシック"/>
        <family val="3"/>
        <charset val="128"/>
        <scheme val="minor"/>
      </rPr>
      <t>注３</t>
    </r>
    <rPh sb="1" eb="2">
      <t>チュウ</t>
    </rPh>
    <rPh sb="11" eb="13">
      <t>ガイトウ</t>
    </rPh>
    <rPh sb="14" eb="16">
      <t>イガイ</t>
    </rPh>
    <rPh sb="17" eb="20">
      <t>リヨウシャ</t>
    </rPh>
    <rPh sb="20" eb="21">
      <t>チュウ</t>
    </rPh>
    <phoneticPr fontId="1"/>
  </si>
  <si>
    <t>届出年月日</t>
    <rPh sb="0" eb="2">
      <t>トドケデ</t>
    </rPh>
    <rPh sb="2" eb="5">
      <t>ネンガッピ</t>
    </rPh>
    <phoneticPr fontId="1"/>
  </si>
  <si>
    <t>延べ区分
の合計
（Ｂ）＝Ａ*区分数</t>
    <rPh sb="0" eb="1">
      <t>ノ</t>
    </rPh>
    <rPh sb="2" eb="4">
      <t>クブン</t>
    </rPh>
    <rPh sb="6" eb="8">
      <t>ゴウケイ</t>
    </rPh>
    <rPh sb="15" eb="17">
      <t>クブン</t>
    </rPh>
    <rPh sb="17" eb="18">
      <t>スウ</t>
    </rPh>
    <phoneticPr fontId="1"/>
  </si>
  <si>
    <t>※塗りつぶしていないセルのみ入力してください。（塗りつぶしているセルには数式が入力されています。）</t>
    <rPh sb="1" eb="2">
      <t>ヌ</t>
    </rPh>
    <rPh sb="14" eb="16">
      <t>ニュウリョク</t>
    </rPh>
    <rPh sb="24" eb="25">
      <t>ヌ</t>
    </rPh>
    <rPh sb="36" eb="38">
      <t>スウシキ</t>
    </rPh>
    <rPh sb="39" eb="41">
      <t>ニュウリョク</t>
    </rPh>
    <phoneticPr fontId="1"/>
  </si>
  <si>
    <r>
      <t>①注３（１）、（２）の該当者以外の利用者</t>
    </r>
    <r>
      <rPr>
        <b/>
        <vertAlign val="superscript"/>
        <sz val="12"/>
        <color rgb="FFFF0000"/>
        <rFont val="ＭＳ Ｐゴシック"/>
        <family val="3"/>
        <charset val="128"/>
        <scheme val="minor"/>
      </rPr>
      <t>注３、４</t>
    </r>
    <rPh sb="1" eb="2">
      <t>チュウ</t>
    </rPh>
    <rPh sb="11" eb="13">
      <t>ガイトウ</t>
    </rPh>
    <rPh sb="14" eb="16">
      <t>イガイ</t>
    </rPh>
    <rPh sb="17" eb="20">
      <t>リヨウシャ</t>
    </rPh>
    <rPh sb="20" eb="21">
      <t>チュウ</t>
    </rPh>
    <phoneticPr fontId="1"/>
  </si>
  <si>
    <t>　注４　共生型通所介護の指定を受けている事業所は、当該サービスの利用者（要介護者）を障害支援区分５に含めること。</t>
    <rPh sb="1" eb="2">
      <t>チュウ</t>
    </rPh>
    <rPh sb="4" eb="7">
      <t>キョウセイガタ</t>
    </rPh>
    <rPh sb="7" eb="9">
      <t>ツウショ</t>
    </rPh>
    <rPh sb="9" eb="11">
      <t>カイゴ</t>
    </rPh>
    <rPh sb="12" eb="14">
      <t>シテイ</t>
    </rPh>
    <rPh sb="15" eb="16">
      <t>ウ</t>
    </rPh>
    <rPh sb="20" eb="23">
      <t>ジギョウショ</t>
    </rPh>
    <rPh sb="25" eb="27">
      <t>トウガイ</t>
    </rPh>
    <rPh sb="32" eb="35">
      <t>リヨウシャ</t>
    </rPh>
    <rPh sb="36" eb="37">
      <t>ヨウ</t>
    </rPh>
    <rPh sb="37" eb="40">
      <t>カイゴシャ</t>
    </rPh>
    <rPh sb="42" eb="44">
      <t>ショウガイ</t>
    </rPh>
    <rPh sb="44" eb="46">
      <t>シエン</t>
    </rPh>
    <rPh sb="46" eb="48">
      <t>クブン</t>
    </rPh>
    <rPh sb="50" eb="51">
      <t>フク</t>
    </rPh>
    <phoneticPr fontId="1"/>
  </si>
  <si>
    <t>令和　　年　　月　　日</t>
    <rPh sb="0" eb="1">
      <t>レイ</t>
    </rPh>
    <rPh sb="1" eb="2">
      <t>ワ</t>
    </rPh>
    <rPh sb="4" eb="5">
      <t>ネン</t>
    </rPh>
    <rPh sb="7" eb="8">
      <t>ガツ</t>
    </rPh>
    <rPh sb="10" eb="11">
      <t>ニチ</t>
    </rPh>
    <phoneticPr fontId="1"/>
  </si>
  <si>
    <t>　注１　　この届出は、前年度における生活介護の事業実績がある場合に作成すること。</t>
    <rPh sb="1" eb="2">
      <t>チュウ</t>
    </rPh>
    <rPh sb="7" eb="9">
      <t>トドケデ</t>
    </rPh>
    <rPh sb="11" eb="14">
      <t>ゼンネンド</t>
    </rPh>
    <rPh sb="18" eb="20">
      <t>セイカツ</t>
    </rPh>
    <rPh sb="20" eb="22">
      <t>カイゴ</t>
    </rPh>
    <rPh sb="23" eb="25">
      <t>ジギョウ</t>
    </rPh>
    <rPh sb="25" eb="27">
      <t>ジッセキ</t>
    </rPh>
    <rPh sb="30" eb="32">
      <t>バアイ</t>
    </rPh>
    <rPh sb="33" eb="35">
      <t>サクセイ</t>
    </rPh>
    <phoneticPr fontId="14"/>
  </si>
  <si>
    <t>令和６年</t>
    <rPh sb="0" eb="1">
      <t>レイ</t>
    </rPh>
    <rPh sb="1" eb="2">
      <t>ワ</t>
    </rPh>
    <rPh sb="3" eb="4">
      <t>ネン</t>
    </rPh>
    <phoneticPr fontId="1"/>
  </si>
  <si>
    <t>１．５：１</t>
    <phoneticPr fontId="1"/>
  </si>
  <si>
    <t>人員配置体制加算Ⅳ</t>
    <rPh sb="0" eb="2">
      <t>ジンイン</t>
    </rPh>
    <rPh sb="2" eb="4">
      <t>ハイチ</t>
    </rPh>
    <rPh sb="4" eb="6">
      <t>タイセイ</t>
    </rPh>
    <rPh sb="6" eb="8">
      <t>カサン</t>
    </rPh>
    <phoneticPr fontId="1"/>
  </si>
  <si>
    <t>Ⅴ</t>
    <phoneticPr fontId="1"/>
  </si>
  <si>
    <t>Ⅸ</t>
    <phoneticPr fontId="1"/>
  </si>
  <si>
    <t>Ⅺ</t>
    <phoneticPr fontId="1"/>
  </si>
  <si>
    <t>　注２　　「報酬区分」欄は、右表の（Ⅰ）から（Ⅺ）までの報酬区分を記入すること。</t>
    <rPh sb="1" eb="2">
      <t>チュウ</t>
    </rPh>
    <rPh sb="6" eb="8">
      <t>ホウシュウ</t>
    </rPh>
    <rPh sb="8" eb="10">
      <t>クブン</t>
    </rPh>
    <rPh sb="11" eb="12">
      <t>ラン</t>
    </rPh>
    <rPh sb="14" eb="15">
      <t>ミギ</t>
    </rPh>
    <rPh sb="15" eb="16">
      <t>ヒョウ</t>
    </rPh>
    <rPh sb="28" eb="30">
      <t>ホウシュウ</t>
    </rPh>
    <rPh sb="30" eb="32">
      <t>クブン</t>
    </rPh>
    <rPh sb="33" eb="35">
      <t>キニュウ</t>
    </rPh>
    <phoneticPr fontId="14"/>
  </si>
  <si>
    <t>【Ⅱ】１．７：１</t>
    <phoneticPr fontId="1"/>
  </si>
  <si>
    <t>【Ⅲ】２：１</t>
  </si>
  <si>
    <t>【Ⅲ】２：１</t>
    <phoneticPr fontId="1"/>
  </si>
  <si>
    <t>【Ⅳ】２．５：１</t>
    <phoneticPr fontId="1"/>
  </si>
  <si>
    <t>【Ⅴ】３：１</t>
    <phoneticPr fontId="1"/>
  </si>
  <si>
    <t>【Ⅸ】５：１</t>
    <phoneticPr fontId="1"/>
  </si>
  <si>
    <t>【Ⅺ】６：１</t>
    <phoneticPr fontId="1"/>
  </si>
  <si>
    <t>【Ⅰ】１．５：１</t>
    <phoneticPr fontId="1"/>
  </si>
  <si>
    <r>
      <t>令和６年度</t>
    </r>
    <r>
      <rPr>
        <sz val="14"/>
        <color theme="1"/>
        <rFont val="ＭＳ Ｐゴシック"/>
        <family val="2"/>
        <charset val="128"/>
        <scheme val="minor"/>
      </rPr>
      <t>　平均障害支援区分に関する届出書（生活介護）</t>
    </r>
    <rPh sb="0" eb="1">
      <t>レイ</t>
    </rPh>
    <rPh sb="1" eb="2">
      <t>ワ</t>
    </rPh>
    <rPh sb="3" eb="5">
      <t>ネンド</t>
    </rPh>
    <rPh sb="6" eb="8">
      <t>ヘイキン</t>
    </rPh>
    <rPh sb="8" eb="10">
      <t>ショウガイ</t>
    </rPh>
    <rPh sb="10" eb="12">
      <t>シエン</t>
    </rPh>
    <rPh sb="12" eb="14">
      <t>クブン</t>
    </rPh>
    <rPh sb="15" eb="16">
      <t>カン</t>
    </rPh>
    <rPh sb="18" eb="21">
      <t>トドケデショ</t>
    </rPh>
    <rPh sb="22" eb="24">
      <t>セイカツ</t>
    </rPh>
    <rPh sb="24" eb="26">
      <t>カイゴ</t>
    </rPh>
    <phoneticPr fontId="1"/>
  </si>
  <si>
    <r>
      <t>令和６年度</t>
    </r>
    <r>
      <rPr>
        <sz val="14"/>
        <color theme="1"/>
        <rFont val="ＭＳ Ｐゴシック"/>
        <family val="2"/>
        <charset val="128"/>
        <scheme val="minor"/>
      </rPr>
      <t>　平均障害支援区分に関する届出書（生活介護）</t>
    </r>
    <rPh sb="0" eb="2">
      <t>レイワ</t>
    </rPh>
    <rPh sb="3" eb="5">
      <t>ネンド</t>
    </rPh>
    <rPh sb="6" eb="8">
      <t>ヘイキン</t>
    </rPh>
    <rPh sb="8" eb="10">
      <t>ショウガイ</t>
    </rPh>
    <rPh sb="10" eb="12">
      <t>シエン</t>
    </rPh>
    <rPh sb="12" eb="14">
      <t>クブン</t>
    </rPh>
    <rPh sb="15" eb="16">
      <t>カン</t>
    </rPh>
    <rPh sb="18" eb="21">
      <t>トドケデショ</t>
    </rPh>
    <rPh sb="22" eb="24">
      <t>セイカツ</t>
    </rPh>
    <rPh sb="24" eb="26">
      <t>カイゴ</t>
    </rPh>
    <phoneticPr fontId="1"/>
  </si>
  <si>
    <t>令和７年</t>
    <rPh sb="0" eb="1">
      <t>レイ</t>
    </rPh>
    <rPh sb="1" eb="2">
      <t>ワ</t>
    </rPh>
    <rPh sb="3" eb="4">
      <t>ネン</t>
    </rPh>
    <phoneticPr fontId="1"/>
  </si>
  <si>
    <t>令和７年</t>
    <rPh sb="0" eb="1">
      <t>レイ</t>
    </rPh>
    <rPh sb="1" eb="2">
      <t>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</si>
</sst>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#,##0_);[Red]\(#,##0\)"/>
    <numFmt numFmtId="178" formatCode="#,##0.0_ "/>
  </numFmts>
  <fonts count="2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8"/>
      <color indexed="10"/>
      <name val="ＭＳ Ｐゴシック"/>
      <family val="3"/>
      <charset val="128"/>
    </font>
    <font>
      <u/>
      <sz val="8"/>
      <color indexed="10"/>
      <name val="ＭＳ Ｐゴシック"/>
      <family val="3"/>
      <charset val="128"/>
    </font>
    <font>
      <u/>
      <sz val="8"/>
      <color indexed="8"/>
      <name val="ＭＳ Ｐゴシック"/>
      <family val="3"/>
      <charset val="128"/>
    </font>
    <font>
      <vertAlign val="superscript"/>
      <sz val="10"/>
      <color theme="1"/>
      <name val="ＭＳ Ｐゴシック"/>
      <family val="3"/>
      <charset val="128"/>
      <scheme val="minor"/>
    </font>
    <font>
      <vertAlign val="superscript"/>
      <sz val="9"/>
      <color theme="1"/>
      <name val="ＭＳ Ｐゴシック"/>
      <family val="3"/>
      <charset val="128"/>
      <scheme val="minor"/>
    </font>
    <font>
      <b/>
      <vertAlign val="superscript"/>
      <sz val="12"/>
      <color rgb="FFFF0000"/>
      <name val="ＭＳ Ｐゴシック"/>
      <family val="3"/>
      <charset val="128"/>
      <scheme val="minor"/>
    </font>
    <font>
      <b/>
      <vertAlign val="superscript"/>
      <sz val="10"/>
      <color rgb="FFFF0000"/>
      <name val="ＭＳ Ｐゴシック"/>
      <family val="3"/>
      <charset val="128"/>
      <scheme val="minor"/>
    </font>
    <font>
      <sz val="7"/>
      <color theme="1"/>
      <name val="ＭＳ Ｐゴシック"/>
      <family val="3"/>
      <charset val="128"/>
      <scheme val="minor"/>
    </font>
    <font>
      <b/>
      <sz val="9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13" fillId="0" borderId="0">
      <alignment vertical="center"/>
    </xf>
  </cellStyleXfs>
  <cellXfs count="143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 shrinkToFit="1"/>
    </xf>
    <xf numFmtId="0" fontId="11" fillId="0" borderId="0" xfId="0" applyFont="1">
      <alignment vertical="center"/>
    </xf>
    <xf numFmtId="0" fontId="4" fillId="0" borderId="0" xfId="0" applyFont="1" applyBorder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>
      <alignment vertical="center"/>
    </xf>
    <xf numFmtId="0" fontId="15" fillId="0" borderId="0" xfId="1" applyFont="1" applyFill="1" applyBorder="1" applyAlignment="1" applyProtection="1">
      <alignment horizontal="left" vertical="center"/>
    </xf>
    <xf numFmtId="0" fontId="15" fillId="0" borderId="0" xfId="1" applyFont="1" applyBorder="1" applyAlignment="1" applyProtection="1">
      <alignment horizontal="left" vertical="center"/>
    </xf>
    <xf numFmtId="0" fontId="16" fillId="0" borderId="0" xfId="1" applyFont="1" applyFill="1" applyBorder="1" applyProtection="1">
      <alignment vertical="center"/>
    </xf>
    <xf numFmtId="0" fontId="5" fillId="0" borderId="0" xfId="0" applyFont="1" applyFill="1" applyBorder="1" applyAlignment="1">
      <alignment horizontal="center" vertical="center"/>
    </xf>
    <xf numFmtId="176" fontId="4" fillId="0" borderId="0" xfId="0" applyNumberFormat="1" applyFont="1" applyFill="1" applyBorder="1">
      <alignment vertical="center"/>
    </xf>
    <xf numFmtId="176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shrinkToFit="1"/>
    </xf>
    <xf numFmtId="176" fontId="9" fillId="0" borderId="10" xfId="0" applyNumberFormat="1" applyFont="1" applyBorder="1">
      <alignment vertical="center"/>
    </xf>
    <xf numFmtId="176" fontId="9" fillId="0" borderId="11" xfId="0" applyNumberFormat="1" applyFont="1" applyBorder="1">
      <alignment vertical="center"/>
    </xf>
    <xf numFmtId="176" fontId="9" fillId="0" borderId="12" xfId="0" applyNumberFormat="1" applyFont="1" applyBorder="1">
      <alignment vertical="center"/>
    </xf>
    <xf numFmtId="49" fontId="9" fillId="2" borderId="35" xfId="0" applyNumberFormat="1" applyFont="1" applyFill="1" applyBorder="1" applyAlignment="1">
      <alignment horizontal="center" vertical="center"/>
    </xf>
    <xf numFmtId="176" fontId="9" fillId="2" borderId="23" xfId="0" applyNumberFormat="1" applyFont="1" applyFill="1" applyBorder="1">
      <alignment vertical="center"/>
    </xf>
    <xf numFmtId="0" fontId="9" fillId="2" borderId="35" xfId="0" applyFont="1" applyFill="1" applyBorder="1">
      <alignment vertical="center"/>
    </xf>
    <xf numFmtId="176" fontId="9" fillId="0" borderId="13" xfId="0" applyNumberFormat="1" applyFont="1" applyBorder="1">
      <alignment vertical="center"/>
    </xf>
    <xf numFmtId="176" fontId="9" fillId="0" borderId="14" xfId="0" applyNumberFormat="1" applyFont="1" applyBorder="1">
      <alignment vertical="center"/>
    </xf>
    <xf numFmtId="176" fontId="9" fillId="0" borderId="15" xfId="0" applyNumberFormat="1" applyFont="1" applyBorder="1">
      <alignment vertical="center"/>
    </xf>
    <xf numFmtId="49" fontId="9" fillId="2" borderId="36" xfId="0" applyNumberFormat="1" applyFont="1" applyFill="1" applyBorder="1" applyAlignment="1">
      <alignment horizontal="center" vertical="center"/>
    </xf>
    <xf numFmtId="176" fontId="9" fillId="2" borderId="24" xfId="0" applyNumberFormat="1" applyFont="1" applyFill="1" applyBorder="1">
      <alignment vertical="center"/>
    </xf>
    <xf numFmtId="0" fontId="9" fillId="2" borderId="36" xfId="0" applyFont="1" applyFill="1" applyBorder="1">
      <alignment vertical="center"/>
    </xf>
    <xf numFmtId="176" fontId="10" fillId="0" borderId="16" xfId="0" applyNumberFormat="1" applyFont="1" applyBorder="1">
      <alignment vertical="center"/>
    </xf>
    <xf numFmtId="176" fontId="10" fillId="0" borderId="17" xfId="0" applyNumberFormat="1" applyFont="1" applyBorder="1">
      <alignment vertical="center"/>
    </xf>
    <xf numFmtId="176" fontId="10" fillId="0" borderId="18" xfId="0" applyNumberFormat="1" applyFont="1" applyBorder="1">
      <alignment vertical="center"/>
    </xf>
    <xf numFmtId="49" fontId="10" fillId="2" borderId="37" xfId="0" applyNumberFormat="1" applyFont="1" applyFill="1" applyBorder="1" applyAlignment="1">
      <alignment horizontal="center" vertical="center"/>
    </xf>
    <xf numFmtId="176" fontId="10" fillId="2" borderId="38" xfId="0" applyNumberFormat="1" applyFont="1" applyFill="1" applyBorder="1">
      <alignment vertical="center"/>
    </xf>
    <xf numFmtId="0" fontId="10" fillId="2" borderId="41" xfId="0" applyFont="1" applyFill="1" applyBorder="1">
      <alignment vertical="center"/>
    </xf>
    <xf numFmtId="176" fontId="10" fillId="2" borderId="19" xfId="0" applyNumberFormat="1" applyFont="1" applyFill="1" applyBorder="1">
      <alignment vertical="center"/>
    </xf>
    <xf numFmtId="176" fontId="10" fillId="2" borderId="20" xfId="0" applyNumberFormat="1" applyFont="1" applyFill="1" applyBorder="1">
      <alignment vertical="center"/>
    </xf>
    <xf numFmtId="176" fontId="10" fillId="2" borderId="21" xfId="0" applyNumberFormat="1" applyFont="1" applyFill="1" applyBorder="1">
      <alignment vertical="center"/>
    </xf>
    <xf numFmtId="49" fontId="10" fillId="2" borderId="39" xfId="0" applyNumberFormat="1" applyFont="1" applyFill="1" applyBorder="1" applyAlignment="1">
      <alignment horizontal="center" vertical="center"/>
    </xf>
    <xf numFmtId="176" fontId="10" fillId="2" borderId="25" xfId="0" applyNumberFormat="1" applyFont="1" applyFill="1" applyBorder="1">
      <alignment vertical="center"/>
    </xf>
    <xf numFmtId="0" fontId="10" fillId="2" borderId="39" xfId="0" applyFont="1" applyFill="1" applyBorder="1" applyAlignment="1">
      <alignment horizontal="center" vertical="center"/>
    </xf>
    <xf numFmtId="0" fontId="9" fillId="2" borderId="22" xfId="0" applyFont="1" applyFill="1" applyBorder="1" applyAlignment="1">
      <alignment horizontal="center" vertical="center" shrinkToFit="1"/>
    </xf>
    <xf numFmtId="0" fontId="10" fillId="2" borderId="22" xfId="0" applyFont="1" applyFill="1" applyBorder="1" applyAlignment="1">
      <alignment horizontal="center" vertical="center" shrinkToFit="1"/>
    </xf>
    <xf numFmtId="176" fontId="9" fillId="2" borderId="40" xfId="0" applyNumberFormat="1" applyFont="1" applyFill="1" applyBorder="1">
      <alignment vertical="center"/>
    </xf>
    <xf numFmtId="176" fontId="9" fillId="2" borderId="22" xfId="0" applyNumberFormat="1" applyFont="1" applyFill="1" applyBorder="1">
      <alignment vertical="center"/>
    </xf>
    <xf numFmtId="176" fontId="9" fillId="2" borderId="1" xfId="0" applyNumberFormat="1" applyFont="1" applyFill="1" applyBorder="1">
      <alignment vertical="center"/>
    </xf>
    <xf numFmtId="0" fontId="2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shrinkToFit="1"/>
    </xf>
    <xf numFmtId="176" fontId="9" fillId="0" borderId="7" xfId="0" applyNumberFormat="1" applyFont="1" applyBorder="1">
      <alignment vertical="center"/>
    </xf>
    <xf numFmtId="176" fontId="9" fillId="0" borderId="8" xfId="0" applyNumberFormat="1" applyFont="1" applyBorder="1">
      <alignment vertical="center"/>
    </xf>
    <xf numFmtId="176" fontId="9" fillId="0" borderId="9" xfId="0" applyNumberFormat="1" applyFont="1" applyBorder="1">
      <alignment vertical="center"/>
    </xf>
    <xf numFmtId="178" fontId="9" fillId="2" borderId="1" xfId="0" applyNumberFormat="1" applyFont="1" applyFill="1" applyBorder="1" applyAlignment="1">
      <alignment horizontal="center" vertical="center"/>
    </xf>
    <xf numFmtId="9" fontId="9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178" fontId="25" fillId="2" borderId="1" xfId="0" applyNumberFormat="1" applyFont="1" applyFill="1" applyBorder="1" applyAlignment="1">
      <alignment horizontal="center" vertical="center"/>
    </xf>
    <xf numFmtId="178" fontId="25" fillId="2" borderId="1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horizontal="right" vertical="center"/>
    </xf>
    <xf numFmtId="0" fontId="9" fillId="0" borderId="0" xfId="0" applyFont="1" applyAlignment="1"/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176" fontId="9" fillId="0" borderId="0" xfId="0" applyNumberFormat="1" applyFont="1" applyFill="1" applyBorder="1" applyAlignment="1">
      <alignment horizontal="right" vertical="center"/>
    </xf>
    <xf numFmtId="176" fontId="10" fillId="0" borderId="0" xfId="0" applyNumberFormat="1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 wrapText="1"/>
    </xf>
    <xf numFmtId="49" fontId="3" fillId="2" borderId="55" xfId="0" applyNumberFormat="1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26" fillId="2" borderId="40" xfId="0" applyFont="1" applyFill="1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3" fillId="2" borderId="3" xfId="0" applyFont="1" applyFill="1" applyBorder="1" applyAlignment="1">
      <alignment horizontal="left" vertical="center"/>
    </xf>
    <xf numFmtId="178" fontId="25" fillId="2" borderId="1" xfId="0" applyNumberFormat="1" applyFont="1" applyFill="1" applyBorder="1" applyAlignment="1">
      <alignment horizontal="center" vertical="center"/>
    </xf>
    <xf numFmtId="178" fontId="25" fillId="2" borderId="40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40" xfId="0" applyFont="1" applyFill="1" applyBorder="1" applyAlignment="1">
      <alignment horizontal="center" vertical="center" shrinkToFit="1"/>
    </xf>
    <xf numFmtId="0" fontId="5" fillId="2" borderId="22" xfId="0" applyFont="1" applyFill="1" applyBorder="1" applyAlignment="1">
      <alignment horizontal="center" vertical="center" shrinkToFit="1"/>
    </xf>
    <xf numFmtId="0" fontId="5" fillId="2" borderId="42" xfId="0" applyFont="1" applyFill="1" applyBorder="1" applyAlignment="1">
      <alignment horizontal="center" vertical="center" wrapText="1"/>
    </xf>
    <xf numFmtId="0" fontId="5" fillId="2" borderId="30" xfId="0" applyFont="1" applyFill="1" applyBorder="1" applyAlignment="1">
      <alignment horizontal="center" vertical="center" wrapText="1"/>
    </xf>
    <xf numFmtId="0" fontId="5" fillId="2" borderId="31" xfId="0" applyFont="1" applyFill="1" applyBorder="1" applyAlignment="1">
      <alignment horizontal="center" vertical="center" wrapText="1"/>
    </xf>
    <xf numFmtId="0" fontId="5" fillId="2" borderId="32" xfId="0" applyFont="1" applyFill="1" applyBorder="1" applyAlignment="1">
      <alignment horizontal="center" vertical="center" wrapText="1"/>
    </xf>
    <xf numFmtId="0" fontId="5" fillId="2" borderId="33" xfId="0" applyFont="1" applyFill="1" applyBorder="1" applyAlignment="1">
      <alignment horizontal="center" vertical="center" wrapText="1"/>
    </xf>
    <xf numFmtId="0" fontId="5" fillId="2" borderId="34" xfId="0" applyFont="1" applyFill="1" applyBorder="1" applyAlignment="1">
      <alignment horizontal="center" vertical="center" wrapText="1"/>
    </xf>
    <xf numFmtId="0" fontId="5" fillId="2" borderId="40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4" fillId="2" borderId="40" xfId="0" applyFont="1" applyFill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left" vertical="center"/>
    </xf>
    <xf numFmtId="177" fontId="9" fillId="2" borderId="26" xfId="0" applyNumberFormat="1" applyFont="1" applyFill="1" applyBorder="1" applyAlignment="1">
      <alignment horizontal="center" vertical="center"/>
    </xf>
    <xf numFmtId="177" fontId="9" fillId="2" borderId="27" xfId="0" applyNumberFormat="1" applyFont="1" applyFill="1" applyBorder="1" applyAlignment="1">
      <alignment horizontal="center" vertical="center"/>
    </xf>
    <xf numFmtId="177" fontId="9" fillId="2" borderId="28" xfId="0" applyNumberFormat="1" applyFont="1" applyFill="1" applyBorder="1" applyAlignment="1">
      <alignment horizontal="center" vertical="center"/>
    </xf>
    <xf numFmtId="178" fontId="9" fillId="2" borderId="26" xfId="0" applyNumberFormat="1" applyFont="1" applyFill="1" applyBorder="1" applyAlignment="1">
      <alignment horizontal="center" vertical="center"/>
    </xf>
    <xf numFmtId="178" fontId="9" fillId="2" borderId="27" xfId="0" applyNumberFormat="1" applyFont="1" applyFill="1" applyBorder="1" applyAlignment="1">
      <alignment horizontal="center" vertical="center"/>
    </xf>
    <xf numFmtId="178" fontId="9" fillId="2" borderId="28" xfId="0" applyNumberFormat="1" applyFont="1" applyFill="1" applyBorder="1" applyAlignment="1">
      <alignment horizontal="center" vertical="center"/>
    </xf>
    <xf numFmtId="176" fontId="9" fillId="2" borderId="45" xfId="0" applyNumberFormat="1" applyFont="1" applyFill="1" applyBorder="1" applyAlignment="1">
      <alignment horizontal="right" vertical="center"/>
    </xf>
    <xf numFmtId="176" fontId="9" fillId="2" borderId="23" xfId="0" applyNumberFormat="1" applyFont="1" applyFill="1" applyBorder="1" applyAlignment="1">
      <alignment horizontal="right" vertical="center"/>
    </xf>
    <xf numFmtId="176" fontId="9" fillId="2" borderId="46" xfId="0" applyNumberFormat="1" applyFont="1" applyFill="1" applyBorder="1" applyAlignment="1">
      <alignment horizontal="right" vertical="center"/>
    </xf>
    <xf numFmtId="176" fontId="9" fillId="2" borderId="24" xfId="0" applyNumberFormat="1" applyFont="1" applyFill="1" applyBorder="1" applyAlignment="1">
      <alignment horizontal="right" vertical="center"/>
    </xf>
    <xf numFmtId="176" fontId="10" fillId="2" borderId="48" xfId="0" applyNumberFormat="1" applyFont="1" applyFill="1" applyBorder="1" applyAlignment="1">
      <alignment horizontal="right" vertical="center"/>
    </xf>
    <xf numFmtId="176" fontId="10" fillId="2" borderId="38" xfId="0" applyNumberFormat="1" applyFont="1" applyFill="1" applyBorder="1" applyAlignment="1">
      <alignment horizontal="right" vertical="center"/>
    </xf>
    <xf numFmtId="0" fontId="4" fillId="0" borderId="40" xfId="0" applyFont="1" applyBorder="1" applyAlignment="1">
      <alignment horizontal="center" vertical="center" shrinkToFit="1"/>
    </xf>
    <xf numFmtId="0" fontId="4" fillId="0" borderId="43" xfId="0" applyFont="1" applyBorder="1" applyAlignment="1">
      <alignment horizontal="center" vertical="center" shrinkToFit="1"/>
    </xf>
    <xf numFmtId="0" fontId="4" fillId="0" borderId="22" xfId="0" applyFont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center" vertical="center"/>
    </xf>
    <xf numFmtId="0" fontId="3" fillId="2" borderId="55" xfId="0" applyFont="1" applyFill="1" applyBorder="1" applyAlignment="1">
      <alignment horizontal="left" vertical="center"/>
    </xf>
    <xf numFmtId="176" fontId="10" fillId="2" borderId="47" xfId="0" applyNumberFormat="1" applyFont="1" applyFill="1" applyBorder="1" applyAlignment="1">
      <alignment horizontal="right" vertical="center"/>
    </xf>
    <xf numFmtId="176" fontId="10" fillId="2" borderId="25" xfId="0" applyNumberFormat="1" applyFont="1" applyFill="1" applyBorder="1" applyAlignment="1">
      <alignment horizontal="right" vertical="center"/>
    </xf>
    <xf numFmtId="0" fontId="4" fillId="2" borderId="49" xfId="0" applyFont="1" applyFill="1" applyBorder="1" applyAlignment="1">
      <alignment horizontal="center" vertical="center" wrapText="1"/>
    </xf>
    <xf numFmtId="0" fontId="4" fillId="2" borderId="50" xfId="0" applyFont="1" applyFill="1" applyBorder="1" applyAlignment="1">
      <alignment horizontal="center" vertical="center" wrapText="1"/>
    </xf>
    <xf numFmtId="0" fontId="4" fillId="2" borderId="51" xfId="0" applyFont="1" applyFill="1" applyBorder="1" applyAlignment="1">
      <alignment horizontal="center" vertical="center" wrapText="1"/>
    </xf>
    <xf numFmtId="0" fontId="4" fillId="2" borderId="52" xfId="0" applyFont="1" applyFill="1" applyBorder="1" applyAlignment="1">
      <alignment horizontal="center" vertical="center" wrapText="1"/>
    </xf>
    <xf numFmtId="0" fontId="7" fillId="2" borderId="53" xfId="0" applyFont="1" applyFill="1" applyBorder="1" applyAlignment="1">
      <alignment horizontal="center" vertical="center" wrapText="1"/>
    </xf>
    <xf numFmtId="0" fontId="7" fillId="2" borderId="54" xfId="0" applyFont="1" applyFill="1" applyBorder="1" applyAlignment="1">
      <alignment horizontal="center" vertical="center" wrapText="1"/>
    </xf>
    <xf numFmtId="0" fontId="5" fillId="2" borderId="29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4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/>
    </xf>
  </cellXfs>
  <cellStyles count="2">
    <cellStyle name="標準" xfId="0" builtinId="0"/>
    <cellStyle name="標準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16</xdr:row>
      <xdr:rowOff>85224</xdr:rowOff>
    </xdr:from>
    <xdr:to>
      <xdr:col>18</xdr:col>
      <xdr:colOff>131380</xdr:colOff>
      <xdr:row>19</xdr:row>
      <xdr:rowOff>150393</xdr:rowOff>
    </xdr:to>
    <xdr:grpSp>
      <xdr:nvGrpSpPr>
        <xdr:cNvPr id="42" name="グループ化 4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GrpSpPr/>
      </xdr:nvGrpSpPr>
      <xdr:grpSpPr>
        <a:xfrm>
          <a:off x="9772650" y="3268479"/>
          <a:ext cx="135190" cy="520464"/>
          <a:chOff x="10241882" y="3133224"/>
          <a:chExt cx="370973" cy="516353"/>
        </a:xfrm>
      </xdr:grpSpPr>
      <xdr:cxnSp macro="">
        <xdr:nvCxnSpPr>
          <xdr:cNvPr id="13" name="直線矢印コネクタ 12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CxnSpPr/>
        </xdr:nvCxnSpPr>
        <xdr:spPr>
          <a:xfrm>
            <a:off x="10612855" y="3133224"/>
            <a:ext cx="0" cy="516353"/>
          </a:xfrm>
          <a:prstGeom prst="straightConnector1">
            <a:avLst/>
          </a:prstGeom>
          <a:ln>
            <a:solidFill>
              <a:schemeClr val="tx1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" name="直線コネクタ 14">
            <a:extLst>
              <a:ext uri="{FF2B5EF4-FFF2-40B4-BE49-F238E27FC236}">
                <a16:creationId xmlns:a16="http://schemas.microsoft.com/office/drawing/2014/main" id="{00000000-0008-0000-0000-00000F000000}"/>
              </a:ext>
            </a:extLst>
          </xdr:cNvPr>
          <xdr:cNvCxnSpPr/>
        </xdr:nvCxnSpPr>
        <xdr:spPr>
          <a:xfrm flipH="1">
            <a:off x="10246124" y="3133224"/>
            <a:ext cx="366731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4" name="直線コネクタ 23">
            <a:extLst>
              <a:ext uri="{FF2B5EF4-FFF2-40B4-BE49-F238E27FC236}">
                <a16:creationId xmlns:a16="http://schemas.microsoft.com/office/drawing/2014/main" id="{00000000-0008-0000-0000-000018000000}"/>
              </a:ext>
            </a:extLst>
          </xdr:cNvPr>
          <xdr:cNvCxnSpPr/>
        </xdr:nvCxnSpPr>
        <xdr:spPr>
          <a:xfrm flipH="1">
            <a:off x="10241882" y="3273590"/>
            <a:ext cx="366731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5" name="直線コネクタ 24">
            <a:extLst>
              <a:ext uri="{FF2B5EF4-FFF2-40B4-BE49-F238E27FC236}">
                <a16:creationId xmlns:a16="http://schemas.microsoft.com/office/drawing/2014/main" id="{00000000-0008-0000-0000-000019000000}"/>
              </a:ext>
            </a:extLst>
          </xdr:cNvPr>
          <xdr:cNvCxnSpPr/>
        </xdr:nvCxnSpPr>
        <xdr:spPr>
          <a:xfrm flipH="1">
            <a:off x="10243892" y="3425990"/>
            <a:ext cx="366731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16</xdr:col>
      <xdr:colOff>248330</xdr:colOff>
      <xdr:row>29</xdr:row>
      <xdr:rowOff>85223</xdr:rowOff>
    </xdr:from>
    <xdr:to>
      <xdr:col>18</xdr:col>
      <xdr:colOff>136236</xdr:colOff>
      <xdr:row>29</xdr:row>
      <xdr:rowOff>85223</xdr:rowOff>
    </xdr:to>
    <xdr:cxnSp macro="">
      <xdr:nvCxnSpPr>
        <xdr:cNvPr id="26" name="直線コネクタ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CxnSpPr/>
      </xdr:nvCxnSpPr>
      <xdr:spPr>
        <a:xfrm flipH="1">
          <a:off x="10249580" y="5507669"/>
          <a:ext cx="734951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131170</xdr:colOff>
      <xdr:row>24</xdr:row>
      <xdr:rowOff>1286</xdr:rowOff>
    </xdr:from>
    <xdr:to>
      <xdr:col>18</xdr:col>
      <xdr:colOff>131170</xdr:colOff>
      <xdr:row>29</xdr:row>
      <xdr:rowOff>83820</xdr:rowOff>
    </xdr:to>
    <xdr:cxnSp macro="">
      <xdr:nvCxnSpPr>
        <xdr:cNvPr id="33" name="直線矢印コネクタ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CxnSpPr/>
      </xdr:nvCxnSpPr>
      <xdr:spPr>
        <a:xfrm flipV="1">
          <a:off x="10981387" y="4324808"/>
          <a:ext cx="0" cy="1134425"/>
        </a:xfrm>
        <a:prstGeom prst="straightConnector1">
          <a:avLst/>
        </a:prstGeom>
        <a:ln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38</xdr:col>
      <xdr:colOff>0</xdr:colOff>
      <xdr:row>16</xdr:row>
      <xdr:rowOff>85224</xdr:rowOff>
    </xdr:from>
    <xdr:to>
      <xdr:col>38</xdr:col>
      <xdr:colOff>131380</xdr:colOff>
      <xdr:row>19</xdr:row>
      <xdr:rowOff>150393</xdr:rowOff>
    </xdr:to>
    <xdr:grpSp>
      <xdr:nvGrpSpPr>
        <xdr:cNvPr id="62" name="グループ化 6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GrpSpPr/>
      </xdr:nvGrpSpPr>
      <xdr:grpSpPr>
        <a:xfrm>
          <a:off x="19983450" y="3268479"/>
          <a:ext cx="135190" cy="520464"/>
          <a:chOff x="10241882" y="3133224"/>
          <a:chExt cx="370973" cy="516353"/>
        </a:xfrm>
      </xdr:grpSpPr>
      <xdr:cxnSp macro="">
        <xdr:nvCxnSpPr>
          <xdr:cNvPr id="63" name="直線矢印コネクタ 62">
            <a:extLst>
              <a:ext uri="{FF2B5EF4-FFF2-40B4-BE49-F238E27FC236}">
                <a16:creationId xmlns:a16="http://schemas.microsoft.com/office/drawing/2014/main" id="{00000000-0008-0000-0000-00003F000000}"/>
              </a:ext>
            </a:extLst>
          </xdr:cNvPr>
          <xdr:cNvCxnSpPr/>
        </xdr:nvCxnSpPr>
        <xdr:spPr>
          <a:xfrm>
            <a:off x="10612855" y="3133224"/>
            <a:ext cx="0" cy="516353"/>
          </a:xfrm>
          <a:prstGeom prst="straightConnector1">
            <a:avLst/>
          </a:prstGeom>
          <a:ln>
            <a:solidFill>
              <a:schemeClr val="tx1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4" name="直線コネクタ 63">
            <a:extLst>
              <a:ext uri="{FF2B5EF4-FFF2-40B4-BE49-F238E27FC236}">
                <a16:creationId xmlns:a16="http://schemas.microsoft.com/office/drawing/2014/main" id="{00000000-0008-0000-0000-000040000000}"/>
              </a:ext>
            </a:extLst>
          </xdr:cNvPr>
          <xdr:cNvCxnSpPr/>
        </xdr:nvCxnSpPr>
        <xdr:spPr>
          <a:xfrm flipH="1">
            <a:off x="10246124" y="3133224"/>
            <a:ext cx="366731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5" name="直線コネクタ 64">
            <a:extLst>
              <a:ext uri="{FF2B5EF4-FFF2-40B4-BE49-F238E27FC236}">
                <a16:creationId xmlns:a16="http://schemas.microsoft.com/office/drawing/2014/main" id="{00000000-0008-0000-0000-000041000000}"/>
              </a:ext>
            </a:extLst>
          </xdr:cNvPr>
          <xdr:cNvCxnSpPr/>
        </xdr:nvCxnSpPr>
        <xdr:spPr>
          <a:xfrm flipH="1">
            <a:off x="10241882" y="3273590"/>
            <a:ext cx="366731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6" name="直線コネクタ 65">
            <a:extLst>
              <a:ext uri="{FF2B5EF4-FFF2-40B4-BE49-F238E27FC236}">
                <a16:creationId xmlns:a16="http://schemas.microsoft.com/office/drawing/2014/main" id="{00000000-0008-0000-0000-000042000000}"/>
              </a:ext>
            </a:extLst>
          </xdr:cNvPr>
          <xdr:cNvCxnSpPr/>
        </xdr:nvCxnSpPr>
        <xdr:spPr>
          <a:xfrm flipH="1">
            <a:off x="10243892" y="3425990"/>
            <a:ext cx="366731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36</xdr:col>
      <xdr:colOff>248330</xdr:colOff>
      <xdr:row>29</xdr:row>
      <xdr:rowOff>85223</xdr:rowOff>
    </xdr:from>
    <xdr:to>
      <xdr:col>38</xdr:col>
      <xdr:colOff>136236</xdr:colOff>
      <xdr:row>29</xdr:row>
      <xdr:rowOff>85223</xdr:rowOff>
    </xdr:to>
    <xdr:cxnSp macro="">
      <xdr:nvCxnSpPr>
        <xdr:cNvPr id="67" name="直線コネクタ 66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CxnSpPr/>
      </xdr:nvCxnSpPr>
      <xdr:spPr>
        <a:xfrm flipH="1">
          <a:off x="10230530" y="5609723"/>
          <a:ext cx="735631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38</xdr:col>
      <xdr:colOff>131170</xdr:colOff>
      <xdr:row>24</xdr:row>
      <xdr:rowOff>1286</xdr:rowOff>
    </xdr:from>
    <xdr:to>
      <xdr:col>38</xdr:col>
      <xdr:colOff>131170</xdr:colOff>
      <xdr:row>29</xdr:row>
      <xdr:rowOff>83820</xdr:rowOff>
    </xdr:to>
    <xdr:cxnSp macro="">
      <xdr:nvCxnSpPr>
        <xdr:cNvPr id="68" name="直線矢印コネクタ 67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CxnSpPr/>
      </xdr:nvCxnSpPr>
      <xdr:spPr>
        <a:xfrm flipV="1">
          <a:off x="10961095" y="4449461"/>
          <a:ext cx="0" cy="1158859"/>
        </a:xfrm>
        <a:prstGeom prst="straightConnector1">
          <a:avLst/>
        </a:prstGeom>
        <a:ln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47626</xdr:colOff>
      <xdr:row>0</xdr:row>
      <xdr:rowOff>0</xdr:rowOff>
    </xdr:from>
    <xdr:to>
      <xdr:col>23</xdr:col>
      <xdr:colOff>533401</xdr:colOff>
      <xdr:row>1</xdr:row>
      <xdr:rowOff>200025</xdr:rowOff>
    </xdr:to>
    <xdr:sp macro="" textlink="">
      <xdr:nvSpPr>
        <xdr:cNvPr id="69" name="テキスト ボックス 68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 txBox="1"/>
      </xdr:nvSpPr>
      <xdr:spPr>
        <a:xfrm>
          <a:off x="11125201" y="0"/>
          <a:ext cx="1981200" cy="419100"/>
        </a:xfrm>
        <a:prstGeom prst="rect">
          <a:avLst/>
        </a:prstGeom>
        <a:solidFill>
          <a:schemeClr val="lt1"/>
        </a:solidFill>
        <a:ln w="381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400"/>
            <a:t>入　力　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41"/>
  <sheetViews>
    <sheetView showZeros="0" tabSelected="1" view="pageBreakPreview" zoomScaleNormal="100" zoomScaleSheetLayoutView="100" workbookViewId="0">
      <selection sqref="A1:S1"/>
    </sheetView>
  </sheetViews>
  <sheetFormatPr defaultColWidth="9" defaultRowHeight="12" x14ac:dyDescent="0.2"/>
  <cols>
    <col min="1" max="1" width="1.6640625" style="1" customWidth="1"/>
    <col min="2" max="14" width="9" style="1"/>
    <col min="15" max="15" width="3.33203125" style="1" bestFit="1" customWidth="1"/>
    <col min="16" max="16" width="9" style="1"/>
    <col min="17" max="17" width="3.21875" style="1" bestFit="1" customWidth="1"/>
    <col min="18" max="18" width="7.88671875" style="1" customWidth="1"/>
    <col min="19" max="20" width="3.21875" style="1" customWidth="1"/>
    <col min="21" max="21" width="1.6640625" style="1" customWidth="1"/>
    <col min="22" max="34" width="9" style="1"/>
    <col min="35" max="35" width="3.33203125" style="1" bestFit="1" customWidth="1"/>
    <col min="36" max="36" width="9" style="1"/>
    <col min="37" max="37" width="3.21875" style="1" bestFit="1" customWidth="1"/>
    <col min="38" max="38" width="7.88671875" style="1" customWidth="1"/>
    <col min="39" max="39" width="3.21875" style="1" customWidth="1"/>
    <col min="40" max="16384" width="9" style="1"/>
  </cols>
  <sheetData>
    <row r="1" spans="1:41" ht="16.2" x14ac:dyDescent="0.2">
      <c r="A1" s="109" t="s">
        <v>114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  <c r="S1" s="110"/>
      <c r="T1" s="80"/>
      <c r="U1" s="109" t="s">
        <v>115</v>
      </c>
      <c r="V1" s="110"/>
      <c r="W1" s="110"/>
      <c r="X1" s="110"/>
      <c r="Y1" s="110"/>
      <c r="Z1" s="110"/>
      <c r="AA1" s="110"/>
      <c r="AB1" s="110"/>
      <c r="AC1" s="110"/>
      <c r="AD1" s="110"/>
      <c r="AE1" s="110"/>
      <c r="AF1" s="110"/>
      <c r="AG1" s="110"/>
      <c r="AH1" s="110"/>
      <c r="AI1" s="110"/>
      <c r="AJ1" s="110"/>
      <c r="AK1" s="110"/>
      <c r="AL1" s="110"/>
      <c r="AM1" s="110"/>
    </row>
    <row r="2" spans="1:41" ht="20.100000000000001" customHeight="1" x14ac:dyDescent="0.15">
      <c r="B2" s="74" t="s">
        <v>94</v>
      </c>
      <c r="N2" s="95" t="s">
        <v>92</v>
      </c>
      <c r="O2" s="95"/>
      <c r="P2" s="111" t="s">
        <v>97</v>
      </c>
      <c r="Q2" s="111"/>
      <c r="R2" s="111"/>
      <c r="S2" s="111"/>
      <c r="T2" s="75"/>
      <c r="V2" s="74" t="s">
        <v>94</v>
      </c>
      <c r="AH2" s="95" t="s">
        <v>92</v>
      </c>
      <c r="AI2" s="95"/>
      <c r="AJ2" s="111" t="s">
        <v>97</v>
      </c>
      <c r="AK2" s="111"/>
      <c r="AL2" s="111"/>
      <c r="AM2" s="111"/>
      <c r="AO2" s="1" t="s">
        <v>45</v>
      </c>
    </row>
    <row r="3" spans="1:41" ht="20.100000000000001" customHeight="1" x14ac:dyDescent="0.2">
      <c r="A3" s="95" t="s">
        <v>34</v>
      </c>
      <c r="B3" s="95"/>
      <c r="C3" s="112"/>
      <c r="D3" s="112"/>
      <c r="E3" s="112"/>
      <c r="F3" s="112"/>
      <c r="G3" s="14" t="s">
        <v>35</v>
      </c>
      <c r="H3" s="12"/>
      <c r="I3" s="95" t="s">
        <v>36</v>
      </c>
      <c r="J3" s="95"/>
      <c r="K3" s="12"/>
      <c r="L3" s="95" t="s">
        <v>37</v>
      </c>
      <c r="M3" s="95"/>
      <c r="N3" s="12"/>
      <c r="O3" s="95" t="s">
        <v>83</v>
      </c>
      <c r="P3" s="95"/>
      <c r="Q3" s="126"/>
      <c r="R3" s="127"/>
      <c r="S3" s="128"/>
      <c r="T3" s="75"/>
      <c r="U3" s="95" t="s">
        <v>34</v>
      </c>
      <c r="V3" s="95"/>
      <c r="W3" s="112" t="s">
        <v>87</v>
      </c>
      <c r="X3" s="112"/>
      <c r="Y3" s="112"/>
      <c r="Z3" s="112"/>
      <c r="AA3" s="14" t="s">
        <v>35</v>
      </c>
      <c r="AB3" s="12">
        <v>50</v>
      </c>
      <c r="AC3" s="95" t="s">
        <v>36</v>
      </c>
      <c r="AD3" s="95"/>
      <c r="AE3" s="12" t="s">
        <v>45</v>
      </c>
      <c r="AF3" s="95" t="s">
        <v>37</v>
      </c>
      <c r="AG3" s="95"/>
      <c r="AH3" s="12" t="s">
        <v>46</v>
      </c>
      <c r="AI3" s="95" t="s">
        <v>83</v>
      </c>
      <c r="AJ3" s="95"/>
      <c r="AK3" s="126" t="s">
        <v>107</v>
      </c>
      <c r="AL3" s="127"/>
      <c r="AM3" s="128"/>
      <c r="AO3" s="1" t="s">
        <v>46</v>
      </c>
    </row>
    <row r="4" spans="1:41" x14ac:dyDescent="0.2">
      <c r="T4" s="19"/>
    </row>
    <row r="5" spans="1:41" ht="16.8" x14ac:dyDescent="0.2">
      <c r="A5" s="16" t="s">
        <v>95</v>
      </c>
      <c r="T5" s="19"/>
      <c r="U5" s="16" t="s">
        <v>91</v>
      </c>
      <c r="AO5" s="1" t="s">
        <v>47</v>
      </c>
    </row>
    <row r="6" spans="1:41" ht="12" customHeight="1" x14ac:dyDescent="0.2">
      <c r="B6" s="84" t="s">
        <v>19</v>
      </c>
      <c r="C6" s="85" t="s">
        <v>17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104"/>
      <c r="O6" s="98" t="s">
        <v>32</v>
      </c>
      <c r="P6" s="99"/>
      <c r="Q6" s="139" t="s">
        <v>93</v>
      </c>
      <c r="R6" s="98"/>
      <c r="S6" s="99"/>
      <c r="T6" s="76"/>
      <c r="V6" s="84" t="s">
        <v>19</v>
      </c>
      <c r="W6" s="85" t="s">
        <v>17</v>
      </c>
      <c r="X6" s="85"/>
      <c r="Y6" s="85"/>
      <c r="Z6" s="85"/>
      <c r="AA6" s="85"/>
      <c r="AB6" s="85"/>
      <c r="AC6" s="85"/>
      <c r="AD6" s="85"/>
      <c r="AE6" s="85"/>
      <c r="AF6" s="85"/>
      <c r="AG6" s="85"/>
      <c r="AH6" s="104"/>
      <c r="AI6" s="98" t="s">
        <v>32</v>
      </c>
      <c r="AJ6" s="99"/>
      <c r="AK6" s="139" t="s">
        <v>93</v>
      </c>
      <c r="AL6" s="98"/>
      <c r="AM6" s="99"/>
      <c r="AO6" s="1" t="s">
        <v>113</v>
      </c>
    </row>
    <row r="7" spans="1:41" ht="13.2" x14ac:dyDescent="0.2">
      <c r="B7" s="85"/>
      <c r="C7" s="86" t="s">
        <v>99</v>
      </c>
      <c r="D7" s="87"/>
      <c r="E7" s="87"/>
      <c r="F7" s="87"/>
      <c r="G7" s="87"/>
      <c r="H7" s="87"/>
      <c r="I7" s="87"/>
      <c r="J7" s="87"/>
      <c r="K7" s="88"/>
      <c r="L7" s="85" t="s">
        <v>117</v>
      </c>
      <c r="M7" s="105"/>
      <c r="N7" s="105"/>
      <c r="O7" s="100"/>
      <c r="P7" s="101"/>
      <c r="Q7" s="100"/>
      <c r="R7" s="140"/>
      <c r="S7" s="101"/>
      <c r="T7" s="76"/>
      <c r="V7" s="85"/>
      <c r="W7" s="86" t="s">
        <v>99</v>
      </c>
      <c r="X7" s="87"/>
      <c r="Y7" s="87"/>
      <c r="Z7" s="87"/>
      <c r="AA7" s="87"/>
      <c r="AB7" s="87"/>
      <c r="AC7" s="87"/>
      <c r="AD7" s="87"/>
      <c r="AE7" s="88"/>
      <c r="AF7" s="85" t="s">
        <v>116</v>
      </c>
      <c r="AG7" s="105"/>
      <c r="AH7" s="105"/>
      <c r="AI7" s="100"/>
      <c r="AJ7" s="101"/>
      <c r="AK7" s="100"/>
      <c r="AL7" s="140"/>
      <c r="AM7" s="101"/>
      <c r="AO7" s="1" t="s">
        <v>106</v>
      </c>
    </row>
    <row r="8" spans="1:41" x14ac:dyDescent="0.2">
      <c r="B8" s="85"/>
      <c r="C8" s="5" t="s">
        <v>5</v>
      </c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  <c r="I8" s="6" t="s">
        <v>11</v>
      </c>
      <c r="J8" s="6" t="s">
        <v>12</v>
      </c>
      <c r="K8" s="7" t="s">
        <v>13</v>
      </c>
      <c r="L8" s="5" t="s">
        <v>14</v>
      </c>
      <c r="M8" s="6" t="s">
        <v>15</v>
      </c>
      <c r="N8" s="7" t="s">
        <v>16</v>
      </c>
      <c r="O8" s="102"/>
      <c r="P8" s="103"/>
      <c r="Q8" s="102"/>
      <c r="R8" s="141"/>
      <c r="S8" s="103"/>
      <c r="T8" s="76"/>
      <c r="V8" s="85"/>
      <c r="W8" s="5" t="s">
        <v>5</v>
      </c>
      <c r="X8" s="6" t="s">
        <v>6</v>
      </c>
      <c r="Y8" s="6" t="s">
        <v>7</v>
      </c>
      <c r="Z8" s="6" t="s">
        <v>8</v>
      </c>
      <c r="AA8" s="6" t="s">
        <v>9</v>
      </c>
      <c r="AB8" s="6" t="s">
        <v>10</v>
      </c>
      <c r="AC8" s="6" t="s">
        <v>11</v>
      </c>
      <c r="AD8" s="6" t="s">
        <v>12</v>
      </c>
      <c r="AE8" s="7" t="s">
        <v>13</v>
      </c>
      <c r="AF8" s="5" t="s">
        <v>14</v>
      </c>
      <c r="AG8" s="6" t="s">
        <v>15</v>
      </c>
      <c r="AH8" s="7" t="s">
        <v>16</v>
      </c>
      <c r="AI8" s="102"/>
      <c r="AJ8" s="103"/>
      <c r="AK8" s="102"/>
      <c r="AL8" s="141"/>
      <c r="AM8" s="103"/>
      <c r="AO8" s="1" t="s">
        <v>108</v>
      </c>
    </row>
    <row r="9" spans="1:41" ht="13.5" customHeight="1" x14ac:dyDescent="0.2">
      <c r="B9" s="8" t="s">
        <v>0</v>
      </c>
      <c r="C9" s="27"/>
      <c r="D9" s="28"/>
      <c r="E9" s="28"/>
      <c r="F9" s="28"/>
      <c r="G9" s="28"/>
      <c r="H9" s="28"/>
      <c r="I9" s="28"/>
      <c r="J9" s="28"/>
      <c r="K9" s="29"/>
      <c r="L9" s="27"/>
      <c r="M9" s="28"/>
      <c r="N9" s="29"/>
      <c r="O9" s="30"/>
      <c r="P9" s="31">
        <f>SUM(C9:N9)</f>
        <v>0</v>
      </c>
      <c r="Q9" s="32"/>
      <c r="R9" s="120">
        <f>P9*2</f>
        <v>0</v>
      </c>
      <c r="S9" s="121"/>
      <c r="T9" s="77"/>
      <c r="V9" s="8" t="s">
        <v>0</v>
      </c>
      <c r="W9" s="27"/>
      <c r="X9" s="28"/>
      <c r="Y9" s="28"/>
      <c r="Z9" s="28"/>
      <c r="AA9" s="28"/>
      <c r="AB9" s="28"/>
      <c r="AC9" s="28"/>
      <c r="AD9" s="28"/>
      <c r="AE9" s="29"/>
      <c r="AF9" s="27"/>
      <c r="AG9" s="28"/>
      <c r="AH9" s="29"/>
      <c r="AI9" s="30"/>
      <c r="AJ9" s="31">
        <f>SUM(W9:AH9)</f>
        <v>0</v>
      </c>
      <c r="AK9" s="32"/>
      <c r="AL9" s="120">
        <f>AJ9*2</f>
        <v>0</v>
      </c>
      <c r="AM9" s="121"/>
      <c r="AO9" s="1" t="s">
        <v>109</v>
      </c>
    </row>
    <row r="10" spans="1:41" ht="13.5" customHeight="1" x14ac:dyDescent="0.2">
      <c r="B10" s="9" t="s">
        <v>1</v>
      </c>
      <c r="C10" s="33"/>
      <c r="D10" s="34"/>
      <c r="E10" s="34"/>
      <c r="F10" s="34"/>
      <c r="G10" s="34"/>
      <c r="H10" s="34"/>
      <c r="I10" s="34"/>
      <c r="J10" s="34"/>
      <c r="K10" s="35"/>
      <c r="L10" s="33"/>
      <c r="M10" s="34"/>
      <c r="N10" s="35"/>
      <c r="O10" s="36"/>
      <c r="P10" s="37">
        <f t="shared" ref="P10:P13" si="0">SUM(C10:N10)</f>
        <v>0</v>
      </c>
      <c r="Q10" s="38"/>
      <c r="R10" s="122">
        <f>P10*3</f>
        <v>0</v>
      </c>
      <c r="S10" s="123"/>
      <c r="T10" s="77"/>
      <c r="V10" s="9" t="s">
        <v>1</v>
      </c>
      <c r="W10" s="33">
        <v>22</v>
      </c>
      <c r="X10" s="34">
        <v>23</v>
      </c>
      <c r="Y10" s="34">
        <v>22</v>
      </c>
      <c r="Z10" s="34">
        <v>23</v>
      </c>
      <c r="AA10" s="34">
        <v>23</v>
      </c>
      <c r="AB10" s="34">
        <v>22</v>
      </c>
      <c r="AC10" s="34">
        <v>46</v>
      </c>
      <c r="AD10" s="34">
        <v>44</v>
      </c>
      <c r="AE10" s="35">
        <v>46</v>
      </c>
      <c r="AF10" s="33">
        <v>46</v>
      </c>
      <c r="AG10" s="34">
        <v>40</v>
      </c>
      <c r="AH10" s="35">
        <v>46</v>
      </c>
      <c r="AI10" s="36"/>
      <c r="AJ10" s="37">
        <f t="shared" ref="AJ10:AJ13" si="1">SUM(W10:AH10)</f>
        <v>403</v>
      </c>
      <c r="AK10" s="38"/>
      <c r="AL10" s="122">
        <f>AJ10*3</f>
        <v>1209</v>
      </c>
      <c r="AM10" s="123"/>
      <c r="AO10" s="1" t="s">
        <v>110</v>
      </c>
    </row>
    <row r="11" spans="1:41" ht="13.5" customHeight="1" x14ac:dyDescent="0.2">
      <c r="B11" s="9" t="s">
        <v>2</v>
      </c>
      <c r="C11" s="33"/>
      <c r="D11" s="34"/>
      <c r="E11" s="34"/>
      <c r="F11" s="34"/>
      <c r="G11" s="34"/>
      <c r="H11" s="34"/>
      <c r="I11" s="34"/>
      <c r="J11" s="34"/>
      <c r="K11" s="35"/>
      <c r="L11" s="33"/>
      <c r="M11" s="34"/>
      <c r="N11" s="35"/>
      <c r="O11" s="36"/>
      <c r="P11" s="37">
        <f t="shared" si="0"/>
        <v>0</v>
      </c>
      <c r="Q11" s="38"/>
      <c r="R11" s="122">
        <f>P11*4</f>
        <v>0</v>
      </c>
      <c r="S11" s="123"/>
      <c r="T11" s="77"/>
      <c r="V11" s="9" t="s">
        <v>2</v>
      </c>
      <c r="W11" s="33">
        <v>285</v>
      </c>
      <c r="X11" s="34">
        <v>297</v>
      </c>
      <c r="Y11" s="34">
        <v>284</v>
      </c>
      <c r="Z11" s="34">
        <v>297</v>
      </c>
      <c r="AA11" s="34">
        <v>259</v>
      </c>
      <c r="AB11" s="34">
        <v>195</v>
      </c>
      <c r="AC11" s="34">
        <v>137</v>
      </c>
      <c r="AD11" s="34">
        <v>129</v>
      </c>
      <c r="AE11" s="35">
        <v>136</v>
      </c>
      <c r="AF11" s="33">
        <v>131</v>
      </c>
      <c r="AG11" s="34">
        <v>120</v>
      </c>
      <c r="AH11" s="35">
        <v>131</v>
      </c>
      <c r="AI11" s="36"/>
      <c r="AJ11" s="37">
        <f t="shared" si="1"/>
        <v>2401</v>
      </c>
      <c r="AK11" s="38"/>
      <c r="AL11" s="122">
        <f>AJ11*4</f>
        <v>9604</v>
      </c>
      <c r="AM11" s="123"/>
      <c r="AO11" s="1" t="s">
        <v>111</v>
      </c>
    </row>
    <row r="12" spans="1:41" ht="13.5" customHeight="1" x14ac:dyDescent="0.2">
      <c r="B12" s="9" t="s">
        <v>3</v>
      </c>
      <c r="C12" s="33"/>
      <c r="D12" s="34"/>
      <c r="E12" s="34"/>
      <c r="F12" s="34"/>
      <c r="G12" s="34"/>
      <c r="H12" s="34"/>
      <c r="I12" s="34"/>
      <c r="J12" s="34"/>
      <c r="K12" s="35"/>
      <c r="L12" s="33"/>
      <c r="M12" s="34"/>
      <c r="N12" s="35"/>
      <c r="O12" s="36" t="s">
        <v>24</v>
      </c>
      <c r="P12" s="37">
        <f t="shared" si="0"/>
        <v>0</v>
      </c>
      <c r="Q12" s="38"/>
      <c r="R12" s="122">
        <f>P12*5</f>
        <v>0</v>
      </c>
      <c r="S12" s="123"/>
      <c r="T12" s="77"/>
      <c r="V12" s="9" t="s">
        <v>3</v>
      </c>
      <c r="W12" s="33">
        <v>309</v>
      </c>
      <c r="X12" s="34">
        <v>322</v>
      </c>
      <c r="Y12" s="34">
        <v>306</v>
      </c>
      <c r="Z12" s="34">
        <v>325</v>
      </c>
      <c r="AA12" s="34">
        <v>318</v>
      </c>
      <c r="AB12" s="34">
        <v>346</v>
      </c>
      <c r="AC12" s="34">
        <v>386</v>
      </c>
      <c r="AD12" s="34">
        <v>377</v>
      </c>
      <c r="AE12" s="35">
        <v>389</v>
      </c>
      <c r="AF12" s="33">
        <v>383</v>
      </c>
      <c r="AG12" s="34">
        <v>341</v>
      </c>
      <c r="AH12" s="35">
        <v>390</v>
      </c>
      <c r="AI12" s="36" t="s">
        <v>24</v>
      </c>
      <c r="AJ12" s="37">
        <f t="shared" si="1"/>
        <v>4192</v>
      </c>
      <c r="AK12" s="38"/>
      <c r="AL12" s="122">
        <f>AJ12*5</f>
        <v>20960</v>
      </c>
      <c r="AM12" s="123"/>
      <c r="AO12" s="1" t="s">
        <v>112</v>
      </c>
    </row>
    <row r="13" spans="1:41" ht="14.25" customHeight="1" thickBot="1" x14ac:dyDescent="0.25">
      <c r="B13" s="10" t="s">
        <v>4</v>
      </c>
      <c r="C13" s="39"/>
      <c r="D13" s="40"/>
      <c r="E13" s="40"/>
      <c r="F13" s="40"/>
      <c r="G13" s="40"/>
      <c r="H13" s="40"/>
      <c r="I13" s="40"/>
      <c r="J13" s="40"/>
      <c r="K13" s="41"/>
      <c r="L13" s="39"/>
      <c r="M13" s="40"/>
      <c r="N13" s="41"/>
      <c r="O13" s="42" t="s">
        <v>25</v>
      </c>
      <c r="P13" s="43">
        <f t="shared" si="0"/>
        <v>0</v>
      </c>
      <c r="Q13" s="44"/>
      <c r="R13" s="124">
        <f>P13*6</f>
        <v>0</v>
      </c>
      <c r="S13" s="125"/>
      <c r="T13" s="78"/>
      <c r="V13" s="10" t="s">
        <v>4</v>
      </c>
      <c r="W13" s="39">
        <v>330</v>
      </c>
      <c r="X13" s="40">
        <v>345</v>
      </c>
      <c r="Y13" s="40">
        <v>328</v>
      </c>
      <c r="Z13" s="40">
        <v>343</v>
      </c>
      <c r="AA13" s="40">
        <v>329</v>
      </c>
      <c r="AB13" s="40">
        <v>352</v>
      </c>
      <c r="AC13" s="40">
        <v>413</v>
      </c>
      <c r="AD13" s="40">
        <v>396</v>
      </c>
      <c r="AE13" s="41">
        <v>409</v>
      </c>
      <c r="AF13" s="39">
        <v>395</v>
      </c>
      <c r="AG13" s="40">
        <v>340</v>
      </c>
      <c r="AH13" s="41">
        <v>400</v>
      </c>
      <c r="AI13" s="42" t="s">
        <v>25</v>
      </c>
      <c r="AJ13" s="43">
        <f t="shared" si="1"/>
        <v>4380</v>
      </c>
      <c r="AK13" s="44"/>
      <c r="AL13" s="124">
        <f>AJ13*6</f>
        <v>26280</v>
      </c>
      <c r="AM13" s="125"/>
    </row>
    <row r="14" spans="1:41" ht="14.25" customHeight="1" thickTop="1" x14ac:dyDescent="0.2">
      <c r="B14" s="11" t="s">
        <v>18</v>
      </c>
      <c r="C14" s="45">
        <f>SUM(C9:C13)</f>
        <v>0</v>
      </c>
      <c r="D14" s="46">
        <f t="shared" ref="D14:N14" si="2">SUM(D9:D13)</f>
        <v>0</v>
      </c>
      <c r="E14" s="46">
        <f t="shared" si="2"/>
        <v>0</v>
      </c>
      <c r="F14" s="46">
        <f t="shared" si="2"/>
        <v>0</v>
      </c>
      <c r="G14" s="46">
        <f t="shared" si="2"/>
        <v>0</v>
      </c>
      <c r="H14" s="46">
        <f t="shared" si="2"/>
        <v>0</v>
      </c>
      <c r="I14" s="46">
        <f t="shared" si="2"/>
        <v>0</v>
      </c>
      <c r="J14" s="46">
        <f t="shared" si="2"/>
        <v>0</v>
      </c>
      <c r="K14" s="47">
        <f t="shared" si="2"/>
        <v>0</v>
      </c>
      <c r="L14" s="45">
        <f t="shared" si="2"/>
        <v>0</v>
      </c>
      <c r="M14" s="46">
        <f t="shared" si="2"/>
        <v>0</v>
      </c>
      <c r="N14" s="47">
        <f t="shared" si="2"/>
        <v>0</v>
      </c>
      <c r="O14" s="48" t="s">
        <v>26</v>
      </c>
      <c r="P14" s="49">
        <f>SUM(P9:P13)</f>
        <v>0</v>
      </c>
      <c r="Q14" s="50" t="s">
        <v>27</v>
      </c>
      <c r="R14" s="131">
        <f>SUM(R9:S13)</f>
        <v>0</v>
      </c>
      <c r="S14" s="132"/>
      <c r="T14" s="78"/>
      <c r="V14" s="11" t="s">
        <v>18</v>
      </c>
      <c r="W14" s="45">
        <f>SUM(W9:W13)</f>
        <v>946</v>
      </c>
      <c r="X14" s="46">
        <f t="shared" ref="X14" si="3">SUM(X9:X13)</f>
        <v>987</v>
      </c>
      <c r="Y14" s="46">
        <f t="shared" ref="Y14" si="4">SUM(Y9:Y13)</f>
        <v>940</v>
      </c>
      <c r="Z14" s="46">
        <f t="shared" ref="Z14" si="5">SUM(Z9:Z13)</f>
        <v>988</v>
      </c>
      <c r="AA14" s="46">
        <f t="shared" ref="AA14" si="6">SUM(AA9:AA13)</f>
        <v>929</v>
      </c>
      <c r="AB14" s="46">
        <f t="shared" ref="AB14" si="7">SUM(AB9:AB13)</f>
        <v>915</v>
      </c>
      <c r="AC14" s="46">
        <f t="shared" ref="AC14" si="8">SUM(AC9:AC13)</f>
        <v>982</v>
      </c>
      <c r="AD14" s="46">
        <f t="shared" ref="AD14" si="9">SUM(AD9:AD13)</f>
        <v>946</v>
      </c>
      <c r="AE14" s="47">
        <f t="shared" ref="AE14" si="10">SUM(AE9:AE13)</f>
        <v>980</v>
      </c>
      <c r="AF14" s="45">
        <f t="shared" ref="AF14" si="11">SUM(AF9:AF13)</f>
        <v>955</v>
      </c>
      <c r="AG14" s="46">
        <f t="shared" ref="AG14" si="12">SUM(AG9:AG13)</f>
        <v>841</v>
      </c>
      <c r="AH14" s="47">
        <f t="shared" ref="AH14" si="13">SUM(AH9:AH13)</f>
        <v>967</v>
      </c>
      <c r="AI14" s="48" t="s">
        <v>26</v>
      </c>
      <c r="AJ14" s="49">
        <f>SUM(AJ9:AJ13)</f>
        <v>11376</v>
      </c>
      <c r="AK14" s="50" t="s">
        <v>27</v>
      </c>
      <c r="AL14" s="131">
        <f>SUM(AL9:AM13)</f>
        <v>58053</v>
      </c>
      <c r="AM14" s="132"/>
    </row>
    <row r="15" spans="1:41" x14ac:dyDescent="0.2">
      <c r="T15" s="19"/>
    </row>
    <row r="16" spans="1:41" ht="36" customHeight="1" x14ac:dyDescent="0.2">
      <c r="J16" s="95" t="s">
        <v>20</v>
      </c>
      <c r="K16" s="95"/>
      <c r="L16" s="64" t="s">
        <v>88</v>
      </c>
      <c r="M16" s="13" t="s">
        <v>31</v>
      </c>
      <c r="N16" s="57" t="s">
        <v>76</v>
      </c>
      <c r="O16" s="92" t="s">
        <v>85</v>
      </c>
      <c r="P16" s="92"/>
      <c r="Q16" s="92"/>
      <c r="R16" s="13" t="s">
        <v>82</v>
      </c>
      <c r="T16" s="19"/>
      <c r="AD16" s="95" t="s">
        <v>20</v>
      </c>
      <c r="AE16" s="95"/>
      <c r="AF16" s="64" t="s">
        <v>88</v>
      </c>
      <c r="AG16" s="13" t="s">
        <v>31</v>
      </c>
      <c r="AH16" s="57" t="s">
        <v>76</v>
      </c>
      <c r="AI16" s="92" t="s">
        <v>85</v>
      </c>
      <c r="AJ16" s="92"/>
      <c r="AK16" s="92"/>
      <c r="AL16" s="13" t="s">
        <v>82</v>
      </c>
    </row>
    <row r="17" spans="1:39" x14ac:dyDescent="0.2">
      <c r="B17" s="94" t="s">
        <v>29</v>
      </c>
      <c r="C17" s="94"/>
      <c r="D17" s="106"/>
      <c r="E17" s="93" t="s">
        <v>38</v>
      </c>
      <c r="F17" s="94"/>
      <c r="G17" s="94"/>
      <c r="H17" s="63" t="str">
        <f>IFERROR(ROUND(P13/P14,2),"　")</f>
        <v>　</v>
      </c>
      <c r="I17" s="73" t="str">
        <f>IF(AND(H19&gt;=5,H19&lt;=6),"⇒","　")</f>
        <v>　</v>
      </c>
      <c r="J17" s="94" t="s">
        <v>23</v>
      </c>
      <c r="K17" s="94"/>
      <c r="L17" s="114">
        <f>P14</f>
        <v>0</v>
      </c>
      <c r="M17" s="107"/>
      <c r="N17" s="117" t="str">
        <f>IFERROR(ROUNDUP(L17/M17,1),"　")</f>
        <v>　</v>
      </c>
      <c r="O17" s="90" t="str">
        <f>IFERROR(ROUNDDOWN(N17/3,1),"　")</f>
        <v>　</v>
      </c>
      <c r="P17" s="91"/>
      <c r="Q17" s="51" t="s">
        <v>40</v>
      </c>
      <c r="R17" s="14" t="str">
        <f>IF(AND(H19&gt;=5,H19&lt;=6),"○","　")</f>
        <v>　</v>
      </c>
      <c r="T17" s="19"/>
      <c r="V17" s="94" t="s">
        <v>29</v>
      </c>
      <c r="W17" s="94"/>
      <c r="X17" s="106"/>
      <c r="Y17" s="93" t="s">
        <v>38</v>
      </c>
      <c r="Z17" s="94"/>
      <c r="AA17" s="94"/>
      <c r="AB17" s="63">
        <f>IFERROR(ROUND(AJ13/AJ14,2),"　")</f>
        <v>0.39</v>
      </c>
      <c r="AC17" s="73" t="str">
        <f>IF(AND(AB19&gt;=5,AB19&lt;=6),"⇒","　")</f>
        <v>⇒</v>
      </c>
      <c r="AD17" s="94" t="s">
        <v>23</v>
      </c>
      <c r="AE17" s="94"/>
      <c r="AF17" s="114">
        <f>AJ14</f>
        <v>11376</v>
      </c>
      <c r="AG17" s="107">
        <v>269</v>
      </c>
      <c r="AH17" s="117">
        <f>IFERROR(ROUNDUP(AF17/AG17,1),"　")</f>
        <v>42.300000000000004</v>
      </c>
      <c r="AI17" s="90">
        <f>IFERROR(ROUNDDOWN(AH17/3,1),"　")</f>
        <v>14.1</v>
      </c>
      <c r="AJ17" s="91"/>
      <c r="AK17" s="51" t="s">
        <v>40</v>
      </c>
      <c r="AL17" s="14" t="str">
        <f>IF(AND(AB19&gt;=5,AB19&lt;=6),"○","　")</f>
        <v>○</v>
      </c>
    </row>
    <row r="18" spans="1:39" x14ac:dyDescent="0.2">
      <c r="B18" s="94" t="s">
        <v>30</v>
      </c>
      <c r="C18" s="94"/>
      <c r="D18" s="106"/>
      <c r="E18" s="93" t="s">
        <v>38</v>
      </c>
      <c r="F18" s="94"/>
      <c r="G18" s="94"/>
      <c r="H18" s="63" t="str">
        <f>IFERROR(ROUND(SUM(P12:P13)/P14,2),"　")</f>
        <v>　</v>
      </c>
      <c r="I18" s="73" t="str">
        <f>IF(AND(H19&gt;=4,H19&lt;5),"⇒","　")</f>
        <v>　</v>
      </c>
      <c r="J18" s="94" t="s">
        <v>22</v>
      </c>
      <c r="K18" s="94"/>
      <c r="L18" s="115"/>
      <c r="M18" s="108"/>
      <c r="N18" s="118"/>
      <c r="O18" s="90" t="str">
        <f>IFERROR(ROUNDDOWN(N17/5,1),"　")</f>
        <v>　</v>
      </c>
      <c r="P18" s="91"/>
      <c r="Q18" s="52" t="s">
        <v>41</v>
      </c>
      <c r="R18" s="14" t="str">
        <f>IF(AND(H19&gt;=4,H19&lt;5),"○","　")</f>
        <v>　</v>
      </c>
      <c r="T18" s="19"/>
      <c r="V18" s="94" t="s">
        <v>30</v>
      </c>
      <c r="W18" s="94"/>
      <c r="X18" s="106"/>
      <c r="Y18" s="93" t="s">
        <v>38</v>
      </c>
      <c r="Z18" s="94"/>
      <c r="AA18" s="94"/>
      <c r="AB18" s="63">
        <f>IFERROR(ROUND(SUM(AJ12:AJ13)/AJ14,2),"　")</f>
        <v>0.75</v>
      </c>
      <c r="AC18" s="73" t="str">
        <f>IF(AND(AB19&gt;=4,AB19&lt;5),"⇒","　")</f>
        <v>　</v>
      </c>
      <c r="AD18" s="94" t="s">
        <v>22</v>
      </c>
      <c r="AE18" s="94"/>
      <c r="AF18" s="115"/>
      <c r="AG18" s="108"/>
      <c r="AH18" s="118"/>
      <c r="AI18" s="90">
        <f>IFERROR(ROUNDDOWN(AH17/5,1),"　")</f>
        <v>8.4</v>
      </c>
      <c r="AJ18" s="91"/>
      <c r="AK18" s="52" t="s">
        <v>41</v>
      </c>
      <c r="AL18" s="14" t="str">
        <f>IF(AND(AB19&gt;=4,AB19&lt;5),"○","　")</f>
        <v>　</v>
      </c>
    </row>
    <row r="19" spans="1:39" x14ac:dyDescent="0.2">
      <c r="B19" s="94" t="s">
        <v>28</v>
      </c>
      <c r="C19" s="94"/>
      <c r="D19" s="106"/>
      <c r="E19" s="93" t="s">
        <v>39</v>
      </c>
      <c r="F19" s="94"/>
      <c r="G19" s="94"/>
      <c r="H19" s="65" t="str">
        <f>IFERROR(ROUND(R14/P14,1),"　")</f>
        <v>　</v>
      </c>
      <c r="I19" s="73" t="str">
        <f>IF(4&gt;H19,"⇒","　")</f>
        <v>　</v>
      </c>
      <c r="J19" s="94" t="s">
        <v>21</v>
      </c>
      <c r="K19" s="94"/>
      <c r="L19" s="116"/>
      <c r="M19" s="108"/>
      <c r="N19" s="119"/>
      <c r="O19" s="90" t="str">
        <f>IFERROR(ROUNDDOWN(N17/6,1),"　")</f>
        <v>　</v>
      </c>
      <c r="P19" s="91"/>
      <c r="Q19" s="52" t="s">
        <v>42</v>
      </c>
      <c r="R19" s="14" t="str">
        <f>IF(4&gt;H19,"○","　")</f>
        <v>　</v>
      </c>
      <c r="T19" s="19"/>
      <c r="V19" s="94" t="s">
        <v>28</v>
      </c>
      <c r="W19" s="94"/>
      <c r="X19" s="106"/>
      <c r="Y19" s="93" t="s">
        <v>39</v>
      </c>
      <c r="Z19" s="94"/>
      <c r="AA19" s="94"/>
      <c r="AB19" s="66">
        <f>IFERROR(ROUND(AL14/AJ14,1),"　")</f>
        <v>5.0999999999999996</v>
      </c>
      <c r="AC19" s="73" t="str">
        <f>IF(4&gt;AB19,"⇒","　")</f>
        <v>　</v>
      </c>
      <c r="AD19" s="94" t="s">
        <v>21</v>
      </c>
      <c r="AE19" s="94"/>
      <c r="AF19" s="116"/>
      <c r="AG19" s="108"/>
      <c r="AH19" s="119"/>
      <c r="AI19" s="90">
        <f>IFERROR(ROUNDDOWN(AH17/6,1),"　")</f>
        <v>7</v>
      </c>
      <c r="AJ19" s="91"/>
      <c r="AK19" s="52" t="s">
        <v>42</v>
      </c>
      <c r="AL19" s="14" t="str">
        <f>IF(4&gt;AB19,"○","　")</f>
        <v>　</v>
      </c>
    </row>
    <row r="20" spans="1:39" ht="12.6" thickBot="1" x14ac:dyDescent="0.25">
      <c r="J20" s="1" t="s">
        <v>77</v>
      </c>
      <c r="T20" s="19"/>
      <c r="AD20" s="1" t="s">
        <v>77</v>
      </c>
    </row>
    <row r="21" spans="1:39" ht="12" customHeight="1" thickTop="1" x14ac:dyDescent="0.2">
      <c r="J21" s="1" t="s">
        <v>78</v>
      </c>
      <c r="R21" s="133" t="s">
        <v>44</v>
      </c>
      <c r="S21" s="134"/>
      <c r="T21" s="18"/>
      <c r="AD21" s="1" t="s">
        <v>78</v>
      </c>
      <c r="AL21" s="133" t="s">
        <v>44</v>
      </c>
      <c r="AM21" s="134"/>
    </row>
    <row r="22" spans="1:39" x14ac:dyDescent="0.2">
      <c r="R22" s="135"/>
      <c r="S22" s="136"/>
      <c r="T22" s="18"/>
      <c r="AL22" s="135"/>
      <c r="AM22" s="136"/>
    </row>
    <row r="23" spans="1:39" ht="14.4" x14ac:dyDescent="0.2">
      <c r="A23" s="16" t="s">
        <v>52</v>
      </c>
      <c r="R23" s="135"/>
      <c r="S23" s="136"/>
      <c r="T23" s="18"/>
      <c r="U23" s="16" t="s">
        <v>52</v>
      </c>
      <c r="AL23" s="135"/>
      <c r="AM23" s="136"/>
    </row>
    <row r="24" spans="1:39" ht="12" customHeight="1" thickBot="1" x14ac:dyDescent="0.25">
      <c r="B24" s="84" t="s">
        <v>19</v>
      </c>
      <c r="C24" s="85" t="s">
        <v>17</v>
      </c>
      <c r="D24" s="85"/>
      <c r="E24" s="85"/>
      <c r="F24" s="85"/>
      <c r="G24" s="85"/>
      <c r="H24" s="85"/>
      <c r="I24" s="85"/>
      <c r="J24" s="85"/>
      <c r="K24" s="85"/>
      <c r="L24" s="85"/>
      <c r="M24" s="85"/>
      <c r="N24" s="104"/>
      <c r="O24" s="98" t="s">
        <v>33</v>
      </c>
      <c r="P24" s="99"/>
      <c r="Q24" s="3"/>
      <c r="R24" s="137" t="str">
        <f>IF(R17="○",SUM(O17,O30),IF(R18="○",SUM(O18,O30),IF(R19="○",SUM(O19,O30),"　")))</f>
        <v>　</v>
      </c>
      <c r="S24" s="138"/>
      <c r="T24" s="79"/>
      <c r="V24" s="84" t="s">
        <v>19</v>
      </c>
      <c r="W24" s="85" t="s">
        <v>17</v>
      </c>
      <c r="X24" s="85"/>
      <c r="Y24" s="85"/>
      <c r="Z24" s="85"/>
      <c r="AA24" s="85"/>
      <c r="AB24" s="85"/>
      <c r="AC24" s="85"/>
      <c r="AD24" s="85"/>
      <c r="AE24" s="85"/>
      <c r="AF24" s="85"/>
      <c r="AG24" s="85"/>
      <c r="AH24" s="104"/>
      <c r="AI24" s="98" t="s">
        <v>33</v>
      </c>
      <c r="AJ24" s="99"/>
      <c r="AK24" s="3"/>
      <c r="AL24" s="137">
        <f>IF(AL17="○",SUM(AI17,AI30),IF(AL18="○",SUM(AI18,AI30),IF(AL19="○",SUM(AI19,AI30),"　")))</f>
        <v>14.799999999999999</v>
      </c>
      <c r="AM24" s="138"/>
    </row>
    <row r="25" spans="1:39" ht="13.8" thickTop="1" x14ac:dyDescent="0.2">
      <c r="B25" s="85"/>
      <c r="C25" s="86" t="s">
        <v>99</v>
      </c>
      <c r="D25" s="87"/>
      <c r="E25" s="87"/>
      <c r="F25" s="87"/>
      <c r="G25" s="87"/>
      <c r="H25" s="87"/>
      <c r="I25" s="87"/>
      <c r="J25" s="87"/>
      <c r="K25" s="88"/>
      <c r="L25" s="85" t="s">
        <v>116</v>
      </c>
      <c r="M25" s="105"/>
      <c r="N25" s="105"/>
      <c r="O25" s="100"/>
      <c r="P25" s="101"/>
      <c r="Q25" s="2"/>
      <c r="R25" s="2"/>
      <c r="S25" s="4"/>
      <c r="T25" s="81"/>
      <c r="V25" s="85"/>
      <c r="W25" s="86" t="s">
        <v>99</v>
      </c>
      <c r="X25" s="87"/>
      <c r="Y25" s="87"/>
      <c r="Z25" s="87"/>
      <c r="AA25" s="87"/>
      <c r="AB25" s="87"/>
      <c r="AC25" s="87"/>
      <c r="AD25" s="87"/>
      <c r="AE25" s="88"/>
      <c r="AF25" s="85" t="s">
        <v>116</v>
      </c>
      <c r="AG25" s="105"/>
      <c r="AH25" s="105"/>
      <c r="AI25" s="100"/>
      <c r="AJ25" s="101"/>
      <c r="AK25" s="2"/>
      <c r="AL25" s="2"/>
      <c r="AM25" s="4"/>
    </row>
    <row r="26" spans="1:39" x14ac:dyDescent="0.2">
      <c r="B26" s="85"/>
      <c r="C26" s="5" t="s">
        <v>5</v>
      </c>
      <c r="D26" s="6" t="s">
        <v>6</v>
      </c>
      <c r="E26" s="6" t="s">
        <v>7</v>
      </c>
      <c r="F26" s="6" t="s">
        <v>8</v>
      </c>
      <c r="G26" s="6" t="s">
        <v>9</v>
      </c>
      <c r="H26" s="6" t="s">
        <v>10</v>
      </c>
      <c r="I26" s="6" t="s">
        <v>11</v>
      </c>
      <c r="J26" s="6" t="s">
        <v>12</v>
      </c>
      <c r="K26" s="7" t="s">
        <v>13</v>
      </c>
      <c r="L26" s="5" t="s">
        <v>14</v>
      </c>
      <c r="M26" s="6" t="s">
        <v>15</v>
      </c>
      <c r="N26" s="7" t="s">
        <v>16</v>
      </c>
      <c r="O26" s="102"/>
      <c r="P26" s="103"/>
      <c r="Q26" s="2"/>
      <c r="R26" s="2"/>
      <c r="S26" s="4"/>
      <c r="T26" s="81"/>
      <c r="V26" s="85"/>
      <c r="W26" s="5" t="s">
        <v>5</v>
      </c>
      <c r="X26" s="6" t="s">
        <v>6</v>
      </c>
      <c r="Y26" s="6" t="s">
        <v>7</v>
      </c>
      <c r="Z26" s="6" t="s">
        <v>8</v>
      </c>
      <c r="AA26" s="6" t="s">
        <v>9</v>
      </c>
      <c r="AB26" s="6" t="s">
        <v>10</v>
      </c>
      <c r="AC26" s="6" t="s">
        <v>11</v>
      </c>
      <c r="AD26" s="6" t="s">
        <v>12</v>
      </c>
      <c r="AE26" s="7" t="s">
        <v>13</v>
      </c>
      <c r="AF26" s="5" t="s">
        <v>14</v>
      </c>
      <c r="AG26" s="6" t="s">
        <v>15</v>
      </c>
      <c r="AH26" s="7" t="s">
        <v>16</v>
      </c>
      <c r="AI26" s="102"/>
      <c r="AJ26" s="103"/>
      <c r="AK26" s="2"/>
      <c r="AL26" s="2"/>
      <c r="AM26" s="4"/>
    </row>
    <row r="27" spans="1:39" x14ac:dyDescent="0.2">
      <c r="B27" s="15" t="s">
        <v>84</v>
      </c>
      <c r="C27" s="59"/>
      <c r="D27" s="60"/>
      <c r="E27" s="60"/>
      <c r="F27" s="60"/>
      <c r="G27" s="60"/>
      <c r="H27" s="60"/>
      <c r="I27" s="60"/>
      <c r="J27" s="60"/>
      <c r="K27" s="61"/>
      <c r="L27" s="59"/>
      <c r="M27" s="60"/>
      <c r="N27" s="61"/>
      <c r="O27" s="53"/>
      <c r="P27" s="54">
        <f>SUM(C27:N27)</f>
        <v>0</v>
      </c>
      <c r="T27" s="19"/>
      <c r="V27" s="15" t="s">
        <v>84</v>
      </c>
      <c r="W27" s="59">
        <v>162</v>
      </c>
      <c r="X27" s="60">
        <v>169</v>
      </c>
      <c r="Y27" s="60">
        <v>161</v>
      </c>
      <c r="Z27" s="60">
        <v>169.2</v>
      </c>
      <c r="AA27" s="60">
        <v>162.9</v>
      </c>
      <c r="AB27" s="60">
        <v>160.4</v>
      </c>
      <c r="AC27" s="60">
        <v>172.2</v>
      </c>
      <c r="AD27" s="60">
        <v>165.9</v>
      </c>
      <c r="AE27" s="61">
        <v>171.8</v>
      </c>
      <c r="AF27" s="59">
        <v>167.5</v>
      </c>
      <c r="AG27" s="60">
        <v>147.5</v>
      </c>
      <c r="AH27" s="61">
        <v>169.6</v>
      </c>
      <c r="AI27" s="53"/>
      <c r="AJ27" s="54">
        <f>SUM(W27:AH27)</f>
        <v>1979</v>
      </c>
    </row>
    <row r="28" spans="1:39" x14ac:dyDescent="0.2">
      <c r="T28" s="19"/>
    </row>
    <row r="29" spans="1:39" ht="46.8" x14ac:dyDescent="0.2">
      <c r="J29" s="95" t="s">
        <v>20</v>
      </c>
      <c r="K29" s="95"/>
      <c r="L29" s="64" t="s">
        <v>89</v>
      </c>
      <c r="M29" s="13" t="s">
        <v>31</v>
      </c>
      <c r="N29" s="57" t="s">
        <v>79</v>
      </c>
      <c r="O29" s="92" t="s">
        <v>86</v>
      </c>
      <c r="P29" s="92"/>
      <c r="Q29" s="92"/>
      <c r="R29" s="18"/>
      <c r="T29" s="19"/>
      <c r="AD29" s="95" t="s">
        <v>20</v>
      </c>
      <c r="AE29" s="95"/>
      <c r="AF29" s="64" t="s">
        <v>89</v>
      </c>
      <c r="AG29" s="13" t="s">
        <v>31</v>
      </c>
      <c r="AH29" s="57" t="s">
        <v>79</v>
      </c>
      <c r="AI29" s="92" t="s">
        <v>86</v>
      </c>
      <c r="AJ29" s="92"/>
      <c r="AK29" s="92"/>
      <c r="AL29" s="18"/>
    </row>
    <row r="30" spans="1:39" x14ac:dyDescent="0.2">
      <c r="B30" s="21" t="s">
        <v>98</v>
      </c>
      <c r="C30" s="17"/>
      <c r="D30" s="17"/>
      <c r="E30" s="17"/>
      <c r="F30" s="17"/>
      <c r="G30" s="17"/>
      <c r="J30" s="96" t="s">
        <v>90</v>
      </c>
      <c r="K30" s="97"/>
      <c r="L30" s="55">
        <f>P27</f>
        <v>0</v>
      </c>
      <c r="M30" s="55">
        <f>M17</f>
        <v>0</v>
      </c>
      <c r="N30" s="62" t="str">
        <f>IFERROR(ROUNDUP(L30/M30,1),"　")</f>
        <v>　</v>
      </c>
      <c r="O30" s="90" t="str">
        <f>IFERROR(ROUNDDOWN(N30/10,1),"　")</f>
        <v>　</v>
      </c>
      <c r="P30" s="91"/>
      <c r="Q30" s="51" t="s">
        <v>43</v>
      </c>
      <c r="R30" s="58"/>
      <c r="T30" s="19"/>
      <c r="V30" s="21" t="s">
        <v>54</v>
      </c>
      <c r="W30" s="17"/>
      <c r="X30" s="17"/>
      <c r="Y30" s="17"/>
      <c r="Z30" s="17"/>
      <c r="AA30" s="17"/>
      <c r="AD30" s="96" t="s">
        <v>90</v>
      </c>
      <c r="AE30" s="97"/>
      <c r="AF30" s="55">
        <f>AJ27</f>
        <v>1979</v>
      </c>
      <c r="AG30" s="55">
        <f>AG17</f>
        <v>269</v>
      </c>
      <c r="AH30" s="62">
        <f>IFERROR(ROUNDUP(AF30/AG30,1),"　")</f>
        <v>7.3999999999999995</v>
      </c>
      <c r="AI30" s="90">
        <f>IFERROR(ROUNDDOWN(AH30/10,1),"　")</f>
        <v>0.7</v>
      </c>
      <c r="AJ30" s="91"/>
      <c r="AK30" s="51" t="s">
        <v>43</v>
      </c>
      <c r="AL30" s="58"/>
    </row>
    <row r="31" spans="1:39" x14ac:dyDescent="0.2">
      <c r="B31" s="20" t="s">
        <v>105</v>
      </c>
      <c r="C31" s="17"/>
      <c r="D31" s="17"/>
      <c r="E31" s="17"/>
      <c r="F31" s="17"/>
      <c r="G31" s="17"/>
      <c r="J31" s="1" t="s">
        <v>80</v>
      </c>
      <c r="K31" s="23"/>
      <c r="L31" s="24"/>
      <c r="M31" s="24"/>
      <c r="N31" s="25"/>
      <c r="O31" s="25"/>
      <c r="P31" s="25"/>
      <c r="Q31" s="26"/>
      <c r="R31" s="26"/>
      <c r="T31" s="19"/>
      <c r="V31" s="20" t="s">
        <v>105</v>
      </c>
      <c r="W31" s="17"/>
      <c r="X31" s="17"/>
      <c r="Y31" s="17"/>
      <c r="Z31" s="17"/>
      <c r="AA31" s="17"/>
      <c r="AD31" s="1" t="s">
        <v>80</v>
      </c>
      <c r="AE31" s="23"/>
      <c r="AF31" s="24"/>
      <c r="AG31" s="24"/>
      <c r="AH31" s="25"/>
      <c r="AI31" s="25"/>
      <c r="AJ31" s="25"/>
      <c r="AK31" s="26"/>
      <c r="AL31" s="26"/>
    </row>
    <row r="32" spans="1:39" x14ac:dyDescent="0.2">
      <c r="B32" s="22" t="s">
        <v>75</v>
      </c>
      <c r="C32" s="17"/>
      <c r="D32" s="17"/>
      <c r="E32" s="17"/>
      <c r="F32" s="17"/>
      <c r="G32" s="17"/>
      <c r="J32" s="1" t="s">
        <v>81</v>
      </c>
      <c r="T32" s="19"/>
      <c r="V32" s="22" t="s">
        <v>75</v>
      </c>
      <c r="W32" s="17"/>
      <c r="X32" s="17"/>
      <c r="Y32" s="17"/>
      <c r="Z32" s="17"/>
      <c r="AA32" s="17"/>
      <c r="AD32" s="1" t="s">
        <v>81</v>
      </c>
    </row>
    <row r="33" spans="2:36" x14ac:dyDescent="0.2">
      <c r="B33" s="22" t="s">
        <v>53</v>
      </c>
      <c r="C33" s="17"/>
      <c r="D33" s="17"/>
      <c r="E33" s="17"/>
      <c r="F33" s="17"/>
      <c r="G33" s="17"/>
      <c r="T33" s="19"/>
      <c r="V33" s="22" t="s">
        <v>53</v>
      </c>
      <c r="W33" s="17"/>
      <c r="X33" s="17"/>
      <c r="Y33" s="17"/>
      <c r="Z33" s="17"/>
      <c r="AA33" s="17"/>
    </row>
    <row r="34" spans="2:36" x14ac:dyDescent="0.2">
      <c r="B34" s="22" t="s">
        <v>49</v>
      </c>
      <c r="C34" s="17"/>
      <c r="D34" s="17"/>
      <c r="E34" s="17"/>
      <c r="F34" s="17"/>
      <c r="G34" s="17"/>
      <c r="L34" s="56" t="s">
        <v>48</v>
      </c>
      <c r="M34" s="56" t="s">
        <v>57</v>
      </c>
      <c r="N34" s="129" t="s">
        <v>58</v>
      </c>
      <c r="O34" s="129"/>
      <c r="P34" s="129"/>
      <c r="T34" s="19"/>
      <c r="V34" s="22" t="s">
        <v>49</v>
      </c>
      <c r="W34" s="17"/>
      <c r="X34" s="17"/>
      <c r="Y34" s="17"/>
      <c r="Z34" s="17"/>
      <c r="AA34" s="17"/>
      <c r="AF34" s="56" t="s">
        <v>48</v>
      </c>
      <c r="AG34" s="56" t="s">
        <v>57</v>
      </c>
      <c r="AH34" s="129" t="s">
        <v>58</v>
      </c>
      <c r="AI34" s="129"/>
      <c r="AJ34" s="129"/>
    </row>
    <row r="35" spans="2:36" x14ac:dyDescent="0.2">
      <c r="B35" s="22" t="s">
        <v>50</v>
      </c>
      <c r="C35" s="17"/>
      <c r="D35" s="17"/>
      <c r="E35" s="17"/>
      <c r="F35" s="17"/>
      <c r="G35" s="17"/>
      <c r="L35" s="67" t="s">
        <v>59</v>
      </c>
      <c r="M35" s="68" t="s">
        <v>100</v>
      </c>
      <c r="N35" s="142" t="s">
        <v>69</v>
      </c>
      <c r="O35" s="142"/>
      <c r="P35" s="142"/>
      <c r="T35" s="19"/>
      <c r="V35" s="22" t="s">
        <v>50</v>
      </c>
      <c r="W35" s="17"/>
      <c r="X35" s="17"/>
      <c r="Y35" s="17"/>
      <c r="Z35" s="17"/>
      <c r="AA35" s="17"/>
      <c r="AF35" s="67" t="s">
        <v>59</v>
      </c>
      <c r="AG35" s="68" t="s">
        <v>100</v>
      </c>
      <c r="AH35" s="142" t="s">
        <v>69</v>
      </c>
      <c r="AI35" s="142"/>
      <c r="AJ35" s="142"/>
    </row>
    <row r="36" spans="2:36" x14ac:dyDescent="0.2">
      <c r="B36" s="22" t="s">
        <v>55</v>
      </c>
      <c r="C36" s="17"/>
      <c r="D36" s="17"/>
      <c r="E36" s="17"/>
      <c r="F36" s="17"/>
      <c r="G36" s="17"/>
      <c r="L36" s="69" t="s">
        <v>60</v>
      </c>
      <c r="M36" s="82" t="s">
        <v>63</v>
      </c>
      <c r="N36" s="130" t="s">
        <v>70</v>
      </c>
      <c r="O36" s="130"/>
      <c r="P36" s="130"/>
      <c r="T36" s="19"/>
      <c r="V36" s="22" t="s">
        <v>55</v>
      </c>
      <c r="W36" s="17"/>
      <c r="X36" s="17"/>
      <c r="Y36" s="17"/>
      <c r="Z36" s="17"/>
      <c r="AA36" s="17"/>
      <c r="AF36" s="69" t="s">
        <v>60</v>
      </c>
      <c r="AG36" s="82" t="s">
        <v>63</v>
      </c>
      <c r="AH36" s="130" t="s">
        <v>70</v>
      </c>
      <c r="AI36" s="130"/>
      <c r="AJ36" s="130"/>
    </row>
    <row r="37" spans="2:36" x14ac:dyDescent="0.2">
      <c r="B37" s="22" t="s">
        <v>56</v>
      </c>
      <c r="C37" s="17"/>
      <c r="D37" s="17"/>
      <c r="E37" s="17"/>
      <c r="F37" s="17"/>
      <c r="G37" s="17"/>
      <c r="L37" s="69" t="s">
        <v>61</v>
      </c>
      <c r="M37" s="70" t="s">
        <v>64</v>
      </c>
      <c r="N37" s="89" t="s">
        <v>71</v>
      </c>
      <c r="O37" s="89"/>
      <c r="P37" s="89"/>
      <c r="T37" s="19"/>
      <c r="V37" s="22" t="s">
        <v>56</v>
      </c>
      <c r="W37" s="17"/>
      <c r="X37" s="17"/>
      <c r="Y37" s="17"/>
      <c r="Z37" s="17"/>
      <c r="AA37" s="17"/>
      <c r="AF37" s="69" t="s">
        <v>61</v>
      </c>
      <c r="AG37" s="70" t="s">
        <v>64</v>
      </c>
      <c r="AH37" s="89" t="s">
        <v>71</v>
      </c>
      <c r="AI37" s="89"/>
      <c r="AJ37" s="89"/>
    </row>
    <row r="38" spans="2:36" x14ac:dyDescent="0.2">
      <c r="B38" s="22" t="s">
        <v>51</v>
      </c>
      <c r="C38" s="17"/>
      <c r="D38" s="17"/>
      <c r="E38" s="17"/>
      <c r="F38" s="17"/>
      <c r="G38" s="17"/>
      <c r="L38" s="69" t="s">
        <v>62</v>
      </c>
      <c r="M38" s="70" t="s">
        <v>65</v>
      </c>
      <c r="N38" s="89" t="s">
        <v>101</v>
      </c>
      <c r="O38" s="89"/>
      <c r="P38" s="89"/>
      <c r="T38" s="19"/>
      <c r="V38" s="22" t="s">
        <v>51</v>
      </c>
      <c r="W38" s="17"/>
      <c r="X38" s="17"/>
      <c r="Y38" s="17"/>
      <c r="Z38" s="17"/>
      <c r="AA38" s="17"/>
      <c r="AF38" s="69" t="s">
        <v>62</v>
      </c>
      <c r="AG38" s="70" t="s">
        <v>65</v>
      </c>
      <c r="AH38" s="89" t="s">
        <v>101</v>
      </c>
      <c r="AI38" s="89"/>
      <c r="AJ38" s="89"/>
    </row>
    <row r="39" spans="2:36" x14ac:dyDescent="0.2">
      <c r="B39" s="22" t="s">
        <v>96</v>
      </c>
      <c r="C39" s="17"/>
      <c r="D39" s="17"/>
      <c r="E39" s="17"/>
      <c r="F39" s="17"/>
      <c r="G39" s="17"/>
      <c r="L39" s="69" t="s">
        <v>102</v>
      </c>
      <c r="M39" s="70" t="s">
        <v>66</v>
      </c>
      <c r="N39" s="89" t="s">
        <v>72</v>
      </c>
      <c r="O39" s="89"/>
      <c r="P39" s="89"/>
      <c r="T39" s="19"/>
      <c r="V39" s="22"/>
      <c r="W39" s="17"/>
      <c r="X39" s="17"/>
      <c r="Y39" s="17"/>
      <c r="Z39" s="17"/>
      <c r="AA39" s="17"/>
      <c r="AF39" s="69" t="s">
        <v>102</v>
      </c>
      <c r="AG39" s="70" t="s">
        <v>66</v>
      </c>
      <c r="AH39" s="89" t="s">
        <v>72</v>
      </c>
      <c r="AI39" s="89"/>
      <c r="AJ39" s="89"/>
    </row>
    <row r="40" spans="2:36" x14ac:dyDescent="0.2">
      <c r="L40" s="83" t="s">
        <v>103</v>
      </c>
      <c r="M40" s="70" t="s">
        <v>67</v>
      </c>
      <c r="N40" s="89" t="s">
        <v>73</v>
      </c>
      <c r="O40" s="89"/>
      <c r="P40" s="89"/>
      <c r="T40" s="19"/>
      <c r="AF40" s="83" t="s">
        <v>103</v>
      </c>
      <c r="AG40" s="70" t="s">
        <v>67</v>
      </c>
      <c r="AH40" s="89" t="s">
        <v>73</v>
      </c>
      <c r="AI40" s="89"/>
      <c r="AJ40" s="89"/>
    </row>
    <row r="41" spans="2:36" x14ac:dyDescent="0.2">
      <c r="L41" s="71" t="s">
        <v>104</v>
      </c>
      <c r="M41" s="72" t="s">
        <v>68</v>
      </c>
      <c r="N41" s="113" t="s">
        <v>74</v>
      </c>
      <c r="O41" s="113"/>
      <c r="P41" s="113"/>
      <c r="AF41" s="71" t="s">
        <v>104</v>
      </c>
      <c r="AG41" s="72" t="s">
        <v>68</v>
      </c>
      <c r="AH41" s="113" t="s">
        <v>74</v>
      </c>
      <c r="AI41" s="113"/>
      <c r="AJ41" s="113"/>
    </row>
  </sheetData>
  <mergeCells count="114">
    <mergeCell ref="N35:P35"/>
    <mergeCell ref="AH41:AJ41"/>
    <mergeCell ref="AH36:AJ36"/>
    <mergeCell ref="AH37:AJ37"/>
    <mergeCell ref="AH38:AJ38"/>
    <mergeCell ref="AH39:AJ39"/>
    <mergeCell ref="AH40:AJ40"/>
    <mergeCell ref="AD29:AE29"/>
    <mergeCell ref="AI29:AK29"/>
    <mergeCell ref="AD30:AE30"/>
    <mergeCell ref="AI30:AJ30"/>
    <mergeCell ref="AH34:AJ34"/>
    <mergeCell ref="AH35:AJ35"/>
    <mergeCell ref="AI17:AJ17"/>
    <mergeCell ref="V18:X18"/>
    <mergeCell ref="AL21:AM23"/>
    <mergeCell ref="V24:V26"/>
    <mergeCell ref="W24:AH24"/>
    <mergeCell ref="AI24:AJ26"/>
    <mergeCell ref="AL24:AM24"/>
    <mergeCell ref="AF25:AH25"/>
    <mergeCell ref="Y18:AA18"/>
    <mergeCell ref="AD18:AE18"/>
    <mergeCell ref="AI18:AJ18"/>
    <mergeCell ref="V19:X19"/>
    <mergeCell ref="Y19:AA19"/>
    <mergeCell ref="AD19:AE19"/>
    <mergeCell ref="AI19:AJ19"/>
    <mergeCell ref="W25:AE25"/>
    <mergeCell ref="A3:B3"/>
    <mergeCell ref="I3:J3"/>
    <mergeCell ref="L3:M3"/>
    <mergeCell ref="C3:F3"/>
    <mergeCell ref="O6:P8"/>
    <mergeCell ref="Q6:S8"/>
    <mergeCell ref="J16:K16"/>
    <mergeCell ref="AC3:AD3"/>
    <mergeCell ref="AF3:AG3"/>
    <mergeCell ref="L7:N7"/>
    <mergeCell ref="C6:N6"/>
    <mergeCell ref="B6:B8"/>
    <mergeCell ref="AD16:AE16"/>
    <mergeCell ref="R24:S24"/>
    <mergeCell ref="V6:V8"/>
    <mergeCell ref="W6:AH6"/>
    <mergeCell ref="AI6:AJ8"/>
    <mergeCell ref="AK6:AM8"/>
    <mergeCell ref="AF7:AH7"/>
    <mergeCell ref="N2:O2"/>
    <mergeCell ref="P2:S2"/>
    <mergeCell ref="O16:Q16"/>
    <mergeCell ref="AI3:AJ3"/>
    <mergeCell ref="AK3:AM3"/>
    <mergeCell ref="AL9:AM9"/>
    <mergeCell ref="AL10:AM10"/>
    <mergeCell ref="AL11:AM11"/>
    <mergeCell ref="AL12:AM12"/>
    <mergeCell ref="AL13:AM13"/>
    <mergeCell ref="AL14:AM14"/>
    <mergeCell ref="AI16:AK16"/>
    <mergeCell ref="V17:X17"/>
    <mergeCell ref="Y17:AA17"/>
    <mergeCell ref="AD17:AE17"/>
    <mergeCell ref="AF17:AF19"/>
    <mergeCell ref="AG17:AG19"/>
    <mergeCell ref="AH17:AH19"/>
    <mergeCell ref="J17:K17"/>
    <mergeCell ref="N38:P38"/>
    <mergeCell ref="B19:D19"/>
    <mergeCell ref="U1:AM1"/>
    <mergeCell ref="AH2:AI2"/>
    <mergeCell ref="AJ2:AM2"/>
    <mergeCell ref="U3:V3"/>
    <mergeCell ref="W3:Z3"/>
    <mergeCell ref="N41:P41"/>
    <mergeCell ref="L17:L19"/>
    <mergeCell ref="N17:N19"/>
    <mergeCell ref="R9:S9"/>
    <mergeCell ref="R10:S10"/>
    <mergeCell ref="R11:S11"/>
    <mergeCell ref="R12:S12"/>
    <mergeCell ref="R13:S13"/>
    <mergeCell ref="A1:S1"/>
    <mergeCell ref="O3:P3"/>
    <mergeCell ref="Q3:S3"/>
    <mergeCell ref="N34:P34"/>
    <mergeCell ref="N36:P36"/>
    <mergeCell ref="N37:P37"/>
    <mergeCell ref="R14:S14"/>
    <mergeCell ref="R21:S23"/>
    <mergeCell ref="B24:B26"/>
    <mergeCell ref="C7:K7"/>
    <mergeCell ref="W7:AE7"/>
    <mergeCell ref="N39:P39"/>
    <mergeCell ref="N40:P40"/>
    <mergeCell ref="O17:P17"/>
    <mergeCell ref="O18:P18"/>
    <mergeCell ref="O19:P19"/>
    <mergeCell ref="O29:Q29"/>
    <mergeCell ref="E17:G17"/>
    <mergeCell ref="E18:G18"/>
    <mergeCell ref="E19:G19"/>
    <mergeCell ref="J29:K29"/>
    <mergeCell ref="J30:K30"/>
    <mergeCell ref="O24:P26"/>
    <mergeCell ref="O30:P30"/>
    <mergeCell ref="J18:K18"/>
    <mergeCell ref="J19:K19"/>
    <mergeCell ref="C24:N24"/>
    <mergeCell ref="L25:N25"/>
    <mergeCell ref="C25:K25"/>
    <mergeCell ref="B17:D17"/>
    <mergeCell ref="B18:D18"/>
    <mergeCell ref="M17:M19"/>
  </mergeCells>
  <phoneticPr fontId="1"/>
  <dataValidations count="2">
    <dataValidation type="list" allowBlank="1" showInputMessage="1" showErrorMessage="1" sqref="K3 AH3 AE3 N3" xr:uid="{00000000-0002-0000-0000-000000000000}">
      <formula1>$AO$1:$AO$3</formula1>
    </dataValidation>
    <dataValidation type="list" allowBlank="1" showInputMessage="1" showErrorMessage="1" sqref="AK3:AM3 Q3:S3" xr:uid="{00000000-0002-0000-0000-000001000000}">
      <formula1>$AO$6:$AO$12</formula1>
    </dataValidation>
  </dataValidations>
  <printOptions horizontalCentered="1"/>
  <pageMargins left="0.19685039370078741" right="0.19685039370078741" top="0.88" bottom="0.21" header="0.31496062992125984" footer="0.19685039370078741"/>
  <pageSetup paperSize="9" scale="94" orientation="landscape" r:id="rId1"/>
  <headerFooter>
    <oddHeader>&amp;R&amp;8（別紙３－１）</oddHeader>
    <oddFooter>&amp;C&amp;P/&amp;N</oddFooter>
  </headerFooter>
  <colBreaks count="2" manualBreakCount="2">
    <brk id="19" max="81" man="1"/>
    <brk id="20" max="81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別紙3-1</vt:lpstr>
      <vt:lpstr>'別紙3-1'!Print_Area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藤村　勝</dc:creator>
  <cp:lastModifiedBy>administrer</cp:lastModifiedBy>
  <cp:lastPrinted>2024-04-01T03:00:02Z</cp:lastPrinted>
  <dcterms:created xsi:type="dcterms:W3CDTF">2015-01-27T23:50:38Z</dcterms:created>
  <dcterms:modified xsi:type="dcterms:W3CDTF">2025-03-11T08:59:55Z</dcterms:modified>
</cp:coreProperties>
</file>